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172.17.16.26\staff\Saleh.taibat\My Documents\"/>
    </mc:Choice>
  </mc:AlternateContent>
  <bookViews>
    <workbookView xWindow="0" yWindow="0" windowWidth="20295" windowHeight="9570" firstSheet="157" activeTab="160"/>
  </bookViews>
  <sheets>
    <sheet name="V.O.N Goods" sheetId="162" r:id="rId1"/>
    <sheet name="V.O.N Works" sheetId="163" r:id="rId2"/>
    <sheet name="UPPER BENUE Works" sheetId="161" r:id="rId3"/>
    <sheet name="R.E.A" sheetId="160" r:id="rId4"/>
    <sheet name="O-O R. BASIN  Consultancy " sheetId="158" r:id="rId5"/>
    <sheet name="O-O R. BASIN Works" sheetId="159" r:id="rId6"/>
    <sheet name="SECRETARY Consultancy Services" sheetId="155" r:id="rId7"/>
    <sheet name="SECRETARY Goods" sheetId="156" r:id="rId8"/>
    <sheet name="SECRETARY Non-Consultancy " sheetId="157" r:id="rId9"/>
    <sheet name="O.O SURVEYOR GOODS" sheetId="152" r:id="rId10"/>
    <sheet name="O.O SURVEYOR WORKS" sheetId="153" r:id="rId11"/>
    <sheet name="CONSULTANCY" sheetId="154" r:id="rId12"/>
    <sheet name="N EX. IM. BANK" sheetId="151" r:id="rId13"/>
    <sheet name="NSCDC GOODS" sheetId="149" r:id="rId14"/>
    <sheet name="NSCDC WORKS" sheetId="150" r:id="rId15"/>
    <sheet name="NDIC Goods" sheetId="145" r:id="rId16"/>
    <sheet name="NDIC Works" sheetId="146" r:id="rId17"/>
    <sheet name="NDIC Consultancy" sheetId="147" r:id="rId18"/>
    <sheet name="NDIC Works (2)" sheetId="148" r:id="rId19"/>
    <sheet name="OIL SPILL Consultancy Services" sheetId="143" r:id="rId20"/>
    <sheet name="OIL SPILL Works" sheetId="144" r:id="rId21"/>
    <sheet name="OIL SPILL Non-Consultancy " sheetId="142" r:id="rId22"/>
    <sheet name="NFVC Goods" sheetId="139" r:id="rId23"/>
    <sheet name="NFVC Non-Consultancy Services" sheetId="140" r:id="rId24"/>
    <sheet name="NFVC Works" sheetId="141" r:id="rId25"/>
    <sheet name="FRMA2 Consultancy Services" sheetId="135" r:id="rId26"/>
    <sheet name="FRMA 2 Goods" sheetId="136" r:id="rId27"/>
    <sheet name="FRMA 2 Non-Consultancy Services" sheetId="137" r:id="rId28"/>
    <sheet name="FRMA 2 Works" sheetId="138" r:id="rId29"/>
    <sheet name="FRMA GOODS" sheetId="132" r:id="rId30"/>
    <sheet name="FRMA WORKS" sheetId="133" r:id="rId31"/>
    <sheet name="FRMA CONSULTANCY" sheetId="134" r:id="rId32"/>
    <sheet name="FMW Goods" sheetId="129" r:id="rId33"/>
    <sheet name="FMW Works" sheetId="130" r:id="rId34"/>
    <sheet name="FMW Consultant" sheetId="131" r:id="rId35"/>
    <sheet name="PRPA Consultancy Services" sheetId="125" r:id="rId36"/>
    <sheet name="PRPA Goods" sheetId="126" r:id="rId37"/>
    <sheet name="PRPA Non-Consultancy Services" sheetId="127" r:id="rId38"/>
    <sheet name="PRPA Works" sheetId="128" r:id="rId39"/>
    <sheet name="EHOR 2 Consultancy Services" sheetId="123" r:id="rId40"/>
    <sheet name="EHOR 2 Goods" sheetId="124" r:id="rId41"/>
    <sheet name="E.H.O.R Consultancy Services" sheetId="120" r:id="rId42"/>
    <sheet name="EHOR Goods" sheetId="121" r:id="rId43"/>
    <sheet name="EHOR Works" sheetId="122" r:id="rId44"/>
    <sheet name="E.H.O.R Goods" sheetId="119" r:id="rId45"/>
    <sheet name="D.M.O" sheetId="118" r:id="rId46"/>
    <sheet name="COREN GOODS" sheetId="116" r:id="rId47"/>
    <sheet name="COREN WORKS (2)" sheetId="117" r:id="rId48"/>
    <sheet name="O.O.S Consultancy Services" sheetId="113" r:id="rId49"/>
    <sheet name="O.O.S Goods" sheetId="114" r:id="rId50"/>
    <sheet name="O.O.S Non-Consultancy Services" sheetId="115" r:id="rId51"/>
    <sheet name="A.R.M.I Consultancy Services" sheetId="110" r:id="rId52"/>
    <sheet name="A.R.M.INon-Consultancy Services" sheetId="111" r:id="rId53"/>
    <sheet name="A.R.M.T.I Works" sheetId="112" r:id="rId54"/>
    <sheet name="M.C.T Consultancy Services" sheetId="108" r:id="rId55"/>
    <sheet name="M.C.T Works" sheetId="109" r:id="rId56"/>
    <sheet name="H.R.M Goods" sheetId="105" r:id="rId57"/>
    <sheet name="H.R.M Works" sheetId="106" r:id="rId58"/>
    <sheet name="H.R.M Consultants" sheetId="107" r:id="rId59"/>
    <sheet name="F.M.I PROCUREMENT Goods" sheetId="102" r:id="rId60"/>
    <sheet name="F.M.I PROCUREMENT Works" sheetId="103" r:id="rId61"/>
    <sheet name="F.M.I PROCUREMENT Consultants" sheetId="104" r:id="rId62"/>
    <sheet name="F.M.I P.R Goods" sheetId="99" r:id="rId63"/>
    <sheet name="F.M.I P.R Works" sheetId="100" r:id="rId64"/>
    <sheet name="F.M.I P.R Consultants" sheetId="101" r:id="rId65"/>
    <sheet name="F.M.I I.T Goods" sheetId="96" r:id="rId66"/>
    <sheet name="F.M.I I.T Works" sheetId="97" r:id="rId67"/>
    <sheet name="F.M.I I.T Consultants" sheetId="98" r:id="rId68"/>
    <sheet name="F.M.I F.G.P Goods" sheetId="93" r:id="rId69"/>
    <sheet name="F.M.I F.G.P Works" sheetId="94" r:id="rId70"/>
    <sheet name="F.M.I F.G.P Consultants" sheetId="95" r:id="rId71"/>
    <sheet name="F.M.I N.A Goods" sheetId="90" r:id="rId72"/>
    <sheet name="F.M.I N.A Works" sheetId="91" r:id="rId73"/>
    <sheet name="F.M.I N.A Consultants" sheetId="92" r:id="rId74"/>
    <sheet name="F.M.I P.P.D Goods" sheetId="87" r:id="rId75"/>
    <sheet name="F.M.I P.P.D Works" sheetId="88" r:id="rId76"/>
    <sheet name="F.M.I P.P.D Consultants" sheetId="89" r:id="rId77"/>
    <sheet name="F.M.I F.A Goods" sheetId="84" r:id="rId78"/>
    <sheet name="F.M.I F.A Works" sheetId="85" r:id="rId79"/>
    <sheet name="F.M.I F.AConsultants" sheetId="86" r:id="rId80"/>
    <sheet name="F.M.I P.C Goods" sheetId="81" r:id="rId81"/>
    <sheet name="F.M.I P.C Works" sheetId="82" r:id="rId82"/>
    <sheet name="F.M.I P.C Consultants" sheetId="83" r:id="rId83"/>
    <sheet name="SGR Goods" sheetId="78" r:id="rId84"/>
    <sheet name="SGR Works" sheetId="79" r:id="rId85"/>
    <sheet name="SGR Consultants" sheetId="80" r:id="rId86"/>
    <sheet name="RURAL Works" sheetId="76" r:id="rId87"/>
    <sheet name="RURAL Consultants" sheetId="77" r:id="rId88"/>
    <sheet name="LIVESTOCK Goods" sheetId="73" r:id="rId89"/>
    <sheet name="LIVESTOCK Works" sheetId="74" r:id="rId90"/>
    <sheet name="LIVESTOCK Consultants" sheetId="75" r:id="rId91"/>
    <sheet name="FERTILIZER Goods" sheetId="70" r:id="rId92"/>
    <sheet name="FERTILIZER Works" sheetId="71" r:id="rId93"/>
    <sheet name="FERTILIZER Consultants" sheetId="72" r:id="rId94"/>
    <sheet name="FCC ORJI Goods" sheetId="67" r:id="rId95"/>
    <sheet name="FCC ORJI Works" sheetId="68" r:id="rId96"/>
    <sheet name="FCC ORJI Consultants" sheetId="69" r:id="rId97"/>
    <sheet name="FCC IBADAN Goods" sheetId="64" r:id="rId98"/>
    <sheet name="FCC IBADAN Works" sheetId="65" r:id="rId99"/>
    <sheet name="FCC IBADAN Consultants" sheetId="66" r:id="rId100"/>
    <sheet name="EXT. SERV. Goods" sheetId="61" r:id="rId101"/>
    <sheet name="EXT. SERV. Works" sheetId="62" r:id="rId102"/>
    <sheet name="EXT. SERV. Consultants" sheetId="63" r:id="rId103"/>
    <sheet name="FMA CO-OPS Goods" sheetId="58" r:id="rId104"/>
    <sheet name="CO-OPS Works" sheetId="59" r:id="rId105"/>
    <sheet name="FMA CO-OPS Consultants" sheetId="60" r:id="rId106"/>
    <sheet name="CODEX Consultants" sheetId="57" r:id="rId107"/>
    <sheet name="APM Goods" sheetId="54" r:id="rId108"/>
    <sheet name="AMP Works" sheetId="55" r:id="rId109"/>
    <sheet name="AMP Consultants" sheetId="56" r:id="rId110"/>
    <sheet name="ALR Goods" sheetId="51" r:id="rId111"/>
    <sheet name="ALR Works" sheetId="52" r:id="rId112"/>
    <sheet name="ALR Consultants" sheetId="53" r:id="rId113"/>
    <sheet name="FDA WHEAT Goods" sheetId="48" r:id="rId114"/>
    <sheet name="FDA WHEAT Works" sheetId="49" r:id="rId115"/>
    <sheet name="FDA WHEAT Consultants" sheetId="50" r:id="rId116"/>
    <sheet name="FDA S.POTATOGoods" sheetId="45" r:id="rId117"/>
    <sheet name="FDA S.POTATO Works" sheetId="46" r:id="rId118"/>
    <sheet name="FDA S.POTATO Consultants" sheetId="47" r:id="rId119"/>
    <sheet name="FDA SUGARCANE Goods" sheetId="42" r:id="rId120"/>
    <sheet name="FDA SUGARCANE Works" sheetId="43" r:id="rId121"/>
    <sheet name="FDA SUGARCANE Consultants" sheetId="44" r:id="rId122"/>
    <sheet name="FDA SOYBEAN Goods" sheetId="39" r:id="rId123"/>
    <sheet name="FDA SOYBEAN Works" sheetId="40" r:id="rId124"/>
    <sheet name="FDA SOYBEAN Consultants" sheetId="41" r:id="rId125"/>
    <sheet name="FDA SORGHUM Goods" sheetId="36" r:id="rId126"/>
    <sheet name="FDA SORGHUM Works" sheetId="37" r:id="rId127"/>
    <sheet name="FDA SORGHUM Consultants" sheetId="38" r:id="rId128"/>
    <sheet name="FDA RUBBER Goods" sheetId="33" r:id="rId129"/>
    <sheet name="FDA RUBBER Works" sheetId="34" r:id="rId130"/>
    <sheet name="FDA RUBBER Consultants" sheetId="35" r:id="rId131"/>
    <sheet name="FDA RICE Goods" sheetId="30" r:id="rId132"/>
    <sheet name="FDA RICE Works" sheetId="31" r:id="rId133"/>
    <sheet name="FDA RICE Consultants" sheetId="32" r:id="rId134"/>
    <sheet name="FDA SESAME Goods" sheetId="27" r:id="rId135"/>
    <sheet name="FDA SESAME Works" sheetId="28" r:id="rId136"/>
    <sheet name="FDA SESAME Consultants" sheetId="29" r:id="rId137"/>
    <sheet name="FDA MAIZE Goods" sheetId="24" r:id="rId138"/>
    <sheet name="FDA MAIZE Works" sheetId="25" r:id="rId139"/>
    <sheet name="FDA MAIZE Consultants" sheetId="26" r:id="rId140"/>
    <sheet name="FDA HORT. Goods" sheetId="21" r:id="rId141"/>
    <sheet name="FDA HORT. Works" sheetId="22" r:id="rId142"/>
    <sheet name="FDA HORT. Consultants" sheetId="23" r:id="rId143"/>
    <sheet name="FDA GINGER Goods" sheetId="18" r:id="rId144"/>
    <sheet name="FDA GINGER Works" sheetId="19" r:id="rId145"/>
    <sheet name="FDA GINGER Consultants" sheetId="20" r:id="rId146"/>
    <sheet name="FDA G.NUT Goods" sheetId="15" r:id="rId147"/>
    <sheet name="FDA G.NUT Works" sheetId="16" r:id="rId148"/>
    <sheet name="FDA G.NUT Consultants" sheetId="17" r:id="rId149"/>
    <sheet name="FDA COTTON Goods" sheetId="12" r:id="rId150"/>
    <sheet name="FDA COTTON Works" sheetId="13" r:id="rId151"/>
    <sheet name="FDA COTTON Consultants " sheetId="14" r:id="rId152"/>
    <sheet name="FDA COCOA Goods" sheetId="9" r:id="rId153"/>
    <sheet name="FDA COCOA Works" sheetId="10" r:id="rId154"/>
    <sheet name="FDA COCOA Consultants" sheetId="11" r:id="rId155"/>
    <sheet name="FDA CASSAVA Goods" sheetId="6" r:id="rId156"/>
    <sheet name="FDA CASSAVA Works" sheetId="7" r:id="rId157"/>
    <sheet name="FDA CASSAVA Consultants" sheetId="8" r:id="rId158"/>
    <sheet name="fda cashew Goods" sheetId="2" r:id="rId159"/>
    <sheet name="fda cashew Works" sheetId="3" r:id="rId160"/>
    <sheet name="fda cashew Consultants" sheetId="4" r:id="rId161"/>
  </sheets>
  <externalReferences>
    <externalReference r:id="rId162"/>
  </externalReferences>
  <definedNames>
    <definedName name="_xlnm.Print_Area" localSheetId="112">'ALR Consultants'!$A$1:$AF$24</definedName>
    <definedName name="_xlnm.Print_Area" localSheetId="110">'ALR Goods'!$A$1:$X$36</definedName>
    <definedName name="_xlnm.Print_Area" localSheetId="111">'ALR Works'!$A$1:$Z$36</definedName>
    <definedName name="_xlnm.Print_Area" localSheetId="109">'AMP Consultants'!$A$1:$AG$42</definedName>
    <definedName name="_xlnm.Print_Area" localSheetId="108">'AMP Works'!$A$1:$AA$47</definedName>
    <definedName name="_xlnm.Print_Area" localSheetId="107">'APM Goods'!$A$1:$Y$105</definedName>
    <definedName name="_xlnm.Print_Area" localSheetId="106">'CODEX Consultants'!$A$1:$AG$44</definedName>
    <definedName name="_xlnm.Print_Area" localSheetId="11">CONSULTANCY!$A$1:$AG$183</definedName>
    <definedName name="_xlnm.Print_Area" localSheetId="102">'EXT. SERV. Consultants'!$1:$33</definedName>
    <definedName name="_xlnm.Print_Area" localSheetId="100">'EXT. SERV. Goods'!$A$1:$AB$57</definedName>
    <definedName name="_xlnm.Print_Area" localSheetId="77">'F.M.I F.A Goods'!$A$1:$X$36</definedName>
    <definedName name="_xlnm.Print_Area" localSheetId="79">'F.M.I F.AConsultants'!$1:$36</definedName>
    <definedName name="_xlnm.Print_Area" localSheetId="70">'F.M.I F.G.P Consultants'!$1:$36</definedName>
    <definedName name="_xlnm.Print_Area" localSheetId="68">'F.M.I F.G.P Goods'!$A$1:$X$36</definedName>
    <definedName name="_xlnm.Print_Area" localSheetId="67">'F.M.I I.T Consultants'!$1:$36</definedName>
    <definedName name="_xlnm.Print_Area" localSheetId="65">'F.M.I I.T Goods'!$A$1:$X$36</definedName>
    <definedName name="_xlnm.Print_Area" localSheetId="73">'F.M.I N.A Consultants'!$1:$36</definedName>
    <definedName name="_xlnm.Print_Area" localSheetId="71">'F.M.I N.A Goods'!$A$1:$X$36</definedName>
    <definedName name="_xlnm.Print_Area" localSheetId="82">'F.M.I P.C Consultants'!$1:$36</definedName>
    <definedName name="_xlnm.Print_Area" localSheetId="80">'F.M.I P.C Goods'!$A$1:$X$36</definedName>
    <definedName name="_xlnm.Print_Area" localSheetId="76">'F.M.I P.P.D Consultants'!$1:$38</definedName>
    <definedName name="_xlnm.Print_Area" localSheetId="74">'F.M.I P.P.D Goods'!$A$1:$X$36</definedName>
    <definedName name="_xlnm.Print_Area" localSheetId="64">'F.M.I P.R Consultants'!$1:$36</definedName>
    <definedName name="_xlnm.Print_Area" localSheetId="62">'F.M.I P.R Goods'!$A$1:$X$36</definedName>
    <definedName name="_xlnm.Print_Area" localSheetId="61">'F.M.I PROCUREMENT Consultants'!$1:$36</definedName>
    <definedName name="_xlnm.Print_Area" localSheetId="59">'F.M.I PROCUREMENT Goods'!$A$1:$X$36</definedName>
    <definedName name="_xlnm.Print_Area" localSheetId="99">'FCC IBADAN Consultants'!$1:$36</definedName>
    <definedName name="_xlnm.Print_Area" localSheetId="97">'FCC IBADAN Goods'!$A$1:$X$36</definedName>
    <definedName name="_xlnm.Print_Area" localSheetId="96">'FCC ORJI Consultants'!$A$1:$AG$9</definedName>
    <definedName name="_xlnm.Print_Area" localSheetId="94">'FCC ORJI Goods'!$A:$Z</definedName>
    <definedName name="_xlnm.Print_Area" localSheetId="95">'FCC ORJI Works'!$1:$17</definedName>
    <definedName name="_xlnm.Print_Area" localSheetId="160">'fda cashew Consultants'!$1:$36</definedName>
    <definedName name="_xlnm.Print_Area" localSheetId="158">'fda cashew Goods'!$A$1:$X$27</definedName>
    <definedName name="_xlnm.Print_Area" localSheetId="157">'FDA CASSAVA Consultants'!$1:$36</definedName>
    <definedName name="_xlnm.Print_Area" localSheetId="155">'FDA CASSAVA Goods'!$A$1:$X$33</definedName>
    <definedName name="_xlnm.Print_Area" localSheetId="154">'FDA COCOA Consultants'!$1:$36</definedName>
    <definedName name="_xlnm.Print_Area" localSheetId="152">'FDA COCOA Goods'!$A$1:$X$78</definedName>
    <definedName name="_xlnm.Print_Area" localSheetId="151">'FDA COTTON Consultants '!$1:$36</definedName>
    <definedName name="_xlnm.Print_Area" localSheetId="149">'FDA COTTON Goods'!$A$1:$X$27</definedName>
    <definedName name="_xlnm.Print_Area" localSheetId="148">'FDA G.NUT Consultants'!$1:$36</definedName>
    <definedName name="_xlnm.Print_Area" localSheetId="146">'FDA G.NUT Goods'!$A$1:$X$34</definedName>
    <definedName name="_xlnm.Print_Area" localSheetId="145">'FDA GINGER Consultants'!$1:$36</definedName>
    <definedName name="_xlnm.Print_Area" localSheetId="143">'FDA GINGER Goods'!$A$1:$X$27</definedName>
    <definedName name="_xlnm.Print_Area" localSheetId="142">'FDA HORT. Consultants'!$1:$36</definedName>
    <definedName name="_xlnm.Print_Area" localSheetId="140">'FDA HORT. Goods'!$A$1:$X$62</definedName>
    <definedName name="_xlnm.Print_Area" localSheetId="139">'FDA MAIZE Consultants'!$1:$36</definedName>
    <definedName name="_xlnm.Print_Area" localSheetId="137">'FDA MAIZE Goods'!$A$1:$X$21</definedName>
    <definedName name="_xlnm.Print_Area" localSheetId="133">'FDA RICE Consultants'!$1:$36</definedName>
    <definedName name="_xlnm.Print_Area" localSheetId="131">'FDA RICE Goods'!$A$1:$X$51</definedName>
    <definedName name="_xlnm.Print_Area" localSheetId="130">'FDA RUBBER Consultants'!$1:$36</definedName>
    <definedName name="_xlnm.Print_Area" localSheetId="128">'FDA RUBBER Goods'!$A$1:$X$25</definedName>
    <definedName name="_xlnm.Print_Area" localSheetId="118">'FDA S.POTATO Consultants'!$1:$36</definedName>
    <definedName name="_xlnm.Print_Area" localSheetId="116">'FDA S.POTATOGoods'!$A$1:$X$41</definedName>
    <definedName name="_xlnm.Print_Area" localSheetId="136">'FDA SESAME Consultants'!$1:$36</definedName>
    <definedName name="_xlnm.Print_Area" localSheetId="134">'FDA SESAME Goods'!$A$1:$X$31</definedName>
    <definedName name="_xlnm.Print_Area" localSheetId="127">'FDA SORGHUM Consultants'!$1:$36</definedName>
    <definedName name="_xlnm.Print_Area" localSheetId="125">'FDA SORGHUM Goods'!$A$1:$X$30</definedName>
    <definedName name="_xlnm.Print_Area" localSheetId="124">'FDA SOYBEAN Consultants'!$1:$36</definedName>
    <definedName name="_xlnm.Print_Area" localSheetId="122">'FDA SOYBEAN Goods'!$A$1:$X$24</definedName>
    <definedName name="_xlnm.Print_Area" localSheetId="121">'FDA SUGARCANE Consultants'!$1:$36</definedName>
    <definedName name="_xlnm.Print_Area" localSheetId="119">'FDA SUGARCANE Goods'!$A$1:$X$27</definedName>
    <definedName name="_xlnm.Print_Area" localSheetId="115">'FDA WHEAT Consultants'!$1:$36</definedName>
    <definedName name="_xlnm.Print_Area" localSheetId="113">'FDA WHEAT Goods'!$A$1:$X$45</definedName>
    <definedName name="_xlnm.Print_Area" localSheetId="93">'FERTILIZER Consultants'!$A$1:$AG$33</definedName>
    <definedName name="_xlnm.Print_Area" localSheetId="91">'FERTILIZER Goods'!$A:$Z</definedName>
    <definedName name="_xlnm.Print_Area" localSheetId="105">'FMA CO-OPS Consultants'!$A$1:$AF$36</definedName>
    <definedName name="_xlnm.Print_Area" localSheetId="103">'FMA CO-OPS Goods'!$A$1:$X$36</definedName>
    <definedName name="_xlnm.Print_Area" localSheetId="34">'FMW Consultant'!$A$1:$AG$57</definedName>
    <definedName name="_xlnm.Print_Area" localSheetId="32">'FMW Goods'!$A$1:$Z$115</definedName>
    <definedName name="_xlnm.Print_Area" localSheetId="33">'FMW Works'!$A$1:$AA$270</definedName>
    <definedName name="_xlnm.Print_Area" localSheetId="31">'FRMA CONSULTANCY'!$A$1:$AG$195</definedName>
    <definedName name="_xlnm.Print_Area" localSheetId="30">'FRMA WORKS'!$A$1:$AA$57</definedName>
    <definedName name="_xlnm.Print_Area" localSheetId="58">'H.R.M Consultants'!$1:$36</definedName>
    <definedName name="_xlnm.Print_Area" localSheetId="56">'H.R.M Goods'!$A$1:$X$36</definedName>
    <definedName name="_xlnm.Print_Area" localSheetId="90">'LIVESTOCK Consultants'!$A$1:$AG$220</definedName>
    <definedName name="_xlnm.Print_Area" localSheetId="88">'LIVESTOCK Goods'!$A$1:$Y$63</definedName>
    <definedName name="_xlnm.Print_Area" localSheetId="12">'N EX. IM. BANK'!$A$1:$W$11</definedName>
    <definedName name="_xlnm.Print_Area" localSheetId="17">'NDIC Consultancy'!$1:$35</definedName>
    <definedName name="_xlnm.Print_Area" localSheetId="15">'NDIC Goods'!$A$1:$X$29</definedName>
    <definedName name="_xlnm.Print_Area" localSheetId="22">'NFVC Goods'!$A$1:$AC$24</definedName>
    <definedName name="_xlnm.Print_Area" localSheetId="23">'NFVC Non-Consultancy Services'!$A$1:$AI$18</definedName>
    <definedName name="_xlnm.Print_Area" localSheetId="24">'NFVC Works'!$A$1:$AF$10</definedName>
    <definedName name="_xlnm.Print_Area" localSheetId="9">'O.O SURVEYOR GOODS'!$A$1:$Z$129</definedName>
    <definedName name="_xlnm.Print_Area" localSheetId="49">'O.O.S Goods'!$B$1:$AE$44</definedName>
    <definedName name="_xlnm.Print_Area" localSheetId="50">'O.O.S Non-Consultancy Services'!$B$2:$AK$11</definedName>
    <definedName name="_xlnm.Print_Area" localSheetId="3">R.E.A!$A$1:$AC$807</definedName>
    <definedName name="_xlnm.Print_Area" localSheetId="87">'RURAL Consultants'!$A$3:$AG$72</definedName>
    <definedName name="_xlnm.Print_Area" localSheetId="86">'RURAL Works'!$A$1:$AE$82</definedName>
    <definedName name="_xlnm.Print_Area" localSheetId="85">'SGR Consultants'!$A$1:$AG$64</definedName>
    <definedName name="_xlnm.Print_Area" localSheetId="83">'SGR Goods'!$A$1:$Z$43</definedName>
    <definedName name="_xlnm.Print_Titles" localSheetId="112">'ALR Consultants'!$A:$A,'ALR Consultants'!$1:$6</definedName>
    <definedName name="_xlnm.Print_Titles" localSheetId="110">'ALR Goods'!$A:$A,'ALR Goods'!$1:$7</definedName>
    <definedName name="_xlnm.Print_Titles" localSheetId="111">'ALR Works'!$A:$A,'ALR Works'!$1:$6</definedName>
    <definedName name="_xlnm.Print_Titles" localSheetId="109">'AMP Consultants'!$A:$A,'AMP Consultants'!$1:$7</definedName>
    <definedName name="_xlnm.Print_Titles" localSheetId="108">'AMP Works'!$A:$A,'AMP Works'!$1:$4</definedName>
    <definedName name="_xlnm.Print_Titles" localSheetId="107">'APM Goods'!$A:$A,'APM Goods'!$1:$7</definedName>
    <definedName name="_xlnm.Print_Titles" localSheetId="106">'CODEX Consultants'!$A:$A,'CODEX Consultants'!$1:$7</definedName>
    <definedName name="_xlnm.Print_Titles" localSheetId="11">CONSULTANCY!$1:$7</definedName>
    <definedName name="_xlnm.Print_Titles" localSheetId="104">'CO-OPS Works'!$A:$A</definedName>
    <definedName name="_xlnm.Print_Titles" localSheetId="77">'F.M.I F.A Goods'!$A:$A</definedName>
    <definedName name="_xlnm.Print_Titles" localSheetId="78">'F.M.I F.A Works'!$A:$A</definedName>
    <definedName name="_xlnm.Print_Titles" localSheetId="79">'F.M.I F.AConsultants'!$A:$A</definedName>
    <definedName name="_xlnm.Print_Titles" localSheetId="70">'F.M.I F.G.P Consultants'!$A:$A</definedName>
    <definedName name="_xlnm.Print_Titles" localSheetId="68">'F.M.I F.G.P Goods'!$A:$A</definedName>
    <definedName name="_xlnm.Print_Titles" localSheetId="69">'F.M.I F.G.P Works'!$A:$A</definedName>
    <definedName name="_xlnm.Print_Titles" localSheetId="67">'F.M.I I.T Consultants'!$A:$A</definedName>
    <definedName name="_xlnm.Print_Titles" localSheetId="65">'F.M.I I.T Goods'!$A:$A</definedName>
    <definedName name="_xlnm.Print_Titles" localSheetId="66">'F.M.I I.T Works'!$A:$A</definedName>
    <definedName name="_xlnm.Print_Titles" localSheetId="73">'F.M.I N.A Consultants'!$A:$A</definedName>
    <definedName name="_xlnm.Print_Titles" localSheetId="71">'F.M.I N.A Goods'!$A:$A</definedName>
    <definedName name="_xlnm.Print_Titles" localSheetId="72">'F.M.I N.A Works'!$A:$A</definedName>
    <definedName name="_xlnm.Print_Titles" localSheetId="82">'F.M.I P.C Consultants'!$A:$A</definedName>
    <definedName name="_xlnm.Print_Titles" localSheetId="80">'F.M.I P.C Goods'!$A:$A</definedName>
    <definedName name="_xlnm.Print_Titles" localSheetId="81">'F.M.I P.C Works'!$A:$A</definedName>
    <definedName name="_xlnm.Print_Titles" localSheetId="76">'F.M.I P.P.D Consultants'!$A:$A</definedName>
    <definedName name="_xlnm.Print_Titles" localSheetId="74">'F.M.I P.P.D Goods'!$A:$A</definedName>
    <definedName name="_xlnm.Print_Titles" localSheetId="75">'F.M.I P.P.D Works'!$A:$A</definedName>
    <definedName name="_xlnm.Print_Titles" localSheetId="64">'F.M.I P.R Consultants'!$A:$A</definedName>
    <definedName name="_xlnm.Print_Titles" localSheetId="62">'F.M.I P.R Goods'!$A:$A</definedName>
    <definedName name="_xlnm.Print_Titles" localSheetId="63">'F.M.I P.R Works'!$A:$A</definedName>
    <definedName name="_xlnm.Print_Titles" localSheetId="61">'F.M.I PROCUREMENT Consultants'!$A:$A</definedName>
    <definedName name="_xlnm.Print_Titles" localSheetId="59">'F.M.I PROCUREMENT Goods'!$A:$A</definedName>
    <definedName name="_xlnm.Print_Titles" localSheetId="60">'F.M.I PROCUREMENT Works'!$A:$A</definedName>
    <definedName name="_xlnm.Print_Titles" localSheetId="99">'FCC IBADAN Consultants'!$A:$A</definedName>
    <definedName name="_xlnm.Print_Titles" localSheetId="97">'FCC IBADAN Goods'!$A:$A</definedName>
    <definedName name="_xlnm.Print_Titles" localSheetId="98">'FCC IBADAN Works'!$A:$A</definedName>
    <definedName name="_xlnm.Print_Titles" localSheetId="96">'FCC ORJI Consultants'!$A:$A,'FCC ORJI Consultants'!$1:$7</definedName>
    <definedName name="_xlnm.Print_Titles" localSheetId="94">'FCC ORJI Goods'!$A:$A,'FCC ORJI Goods'!$1:$6</definedName>
    <definedName name="_xlnm.Print_Titles" localSheetId="95">'FCC ORJI Works'!$A:$A</definedName>
    <definedName name="_xlnm.Print_Titles" localSheetId="160">'fda cashew Consultants'!$A:$A</definedName>
    <definedName name="_xlnm.Print_Titles" localSheetId="158">'fda cashew Goods'!$A:$A</definedName>
    <definedName name="_xlnm.Print_Titles" localSheetId="159">'fda cashew Works'!$A:$A</definedName>
    <definedName name="_xlnm.Print_Titles" localSheetId="157">'FDA CASSAVA Consultants'!$A:$A</definedName>
    <definedName name="_xlnm.Print_Titles" localSheetId="155">'FDA CASSAVA Goods'!$A:$A</definedName>
    <definedName name="_xlnm.Print_Titles" localSheetId="156">'FDA CASSAVA Works'!$A:$A</definedName>
    <definedName name="_xlnm.Print_Titles" localSheetId="154">'FDA COCOA Consultants'!$A:$A</definedName>
    <definedName name="_xlnm.Print_Titles" localSheetId="152">'FDA COCOA Goods'!$A:$A</definedName>
    <definedName name="_xlnm.Print_Titles" localSheetId="153">'FDA COCOA Works'!$A:$A</definedName>
    <definedName name="_xlnm.Print_Titles" localSheetId="151">'FDA COTTON Consultants '!$A:$A</definedName>
    <definedName name="_xlnm.Print_Titles" localSheetId="149">'FDA COTTON Goods'!$A:$A</definedName>
    <definedName name="_xlnm.Print_Titles" localSheetId="150">'FDA COTTON Works'!$A:$A</definedName>
    <definedName name="_xlnm.Print_Titles" localSheetId="148">'FDA G.NUT Consultants'!$A:$A</definedName>
    <definedName name="_xlnm.Print_Titles" localSheetId="146">'FDA G.NUT Goods'!$A:$A</definedName>
    <definedName name="_xlnm.Print_Titles" localSheetId="147">'FDA G.NUT Works'!$A:$A</definedName>
    <definedName name="_xlnm.Print_Titles" localSheetId="145">'FDA GINGER Consultants'!$A:$A</definedName>
    <definedName name="_xlnm.Print_Titles" localSheetId="143">'FDA GINGER Goods'!$A:$A</definedName>
    <definedName name="_xlnm.Print_Titles" localSheetId="144">'FDA GINGER Works'!$A:$A</definedName>
    <definedName name="_xlnm.Print_Titles" localSheetId="142">'FDA HORT. Consultants'!$A:$A</definedName>
    <definedName name="_xlnm.Print_Titles" localSheetId="140">'FDA HORT. Goods'!$A:$A</definedName>
    <definedName name="_xlnm.Print_Titles" localSheetId="141">'FDA HORT. Works'!$A:$A</definedName>
    <definedName name="_xlnm.Print_Titles" localSheetId="139">'FDA MAIZE Consultants'!$A:$A</definedName>
    <definedName name="_xlnm.Print_Titles" localSheetId="137">'FDA MAIZE Goods'!$A:$A</definedName>
    <definedName name="_xlnm.Print_Titles" localSheetId="138">'FDA MAIZE Works'!$A:$A</definedName>
    <definedName name="_xlnm.Print_Titles" localSheetId="133">'FDA RICE Consultants'!$A:$A</definedName>
    <definedName name="_xlnm.Print_Titles" localSheetId="131">'FDA RICE Goods'!$A:$A</definedName>
    <definedName name="_xlnm.Print_Titles" localSheetId="132">'FDA RICE Works'!$A:$A</definedName>
    <definedName name="_xlnm.Print_Titles" localSheetId="130">'FDA RUBBER Consultants'!$A:$A</definedName>
    <definedName name="_xlnm.Print_Titles" localSheetId="128">'FDA RUBBER Goods'!$A:$A</definedName>
    <definedName name="_xlnm.Print_Titles" localSheetId="129">'FDA RUBBER Works'!$A:$A</definedName>
    <definedName name="_xlnm.Print_Titles" localSheetId="118">'FDA S.POTATO Consultants'!$A:$A</definedName>
    <definedName name="_xlnm.Print_Titles" localSheetId="117">'FDA S.POTATO Works'!$A:$A</definedName>
    <definedName name="_xlnm.Print_Titles" localSheetId="116">'FDA S.POTATOGoods'!$A:$A</definedName>
    <definedName name="_xlnm.Print_Titles" localSheetId="136">'FDA SESAME Consultants'!$A:$A</definedName>
    <definedName name="_xlnm.Print_Titles" localSheetId="134">'FDA SESAME Goods'!$A:$A</definedName>
    <definedName name="_xlnm.Print_Titles" localSheetId="135">'FDA SESAME Works'!$A:$A</definedName>
    <definedName name="_xlnm.Print_Titles" localSheetId="127">'FDA SORGHUM Consultants'!$A:$A</definedName>
    <definedName name="_xlnm.Print_Titles" localSheetId="125">'FDA SORGHUM Goods'!$A:$A</definedName>
    <definedName name="_xlnm.Print_Titles" localSheetId="126">'FDA SORGHUM Works'!$A:$A</definedName>
    <definedName name="_xlnm.Print_Titles" localSheetId="124">'FDA SOYBEAN Consultants'!$A:$A</definedName>
    <definedName name="_xlnm.Print_Titles" localSheetId="122">'FDA SOYBEAN Goods'!$A:$A</definedName>
    <definedName name="_xlnm.Print_Titles" localSheetId="123">'FDA SOYBEAN Works'!$A:$A</definedName>
    <definedName name="_xlnm.Print_Titles" localSheetId="121">'FDA SUGARCANE Consultants'!$A:$A</definedName>
    <definedName name="_xlnm.Print_Titles" localSheetId="119">'FDA SUGARCANE Goods'!$A:$A</definedName>
    <definedName name="_xlnm.Print_Titles" localSheetId="120">'FDA SUGARCANE Works'!$A:$A</definedName>
    <definedName name="_xlnm.Print_Titles" localSheetId="115">'FDA WHEAT Consultants'!$A:$A</definedName>
    <definedName name="_xlnm.Print_Titles" localSheetId="113">'FDA WHEAT Goods'!$A:$A</definedName>
    <definedName name="_xlnm.Print_Titles" localSheetId="114">'FDA WHEAT Works'!$A:$A</definedName>
    <definedName name="_xlnm.Print_Titles" localSheetId="105">'FMA CO-OPS Consultants'!$A:$A</definedName>
    <definedName name="_xlnm.Print_Titles" localSheetId="103">'FMA CO-OPS Goods'!$A:$A</definedName>
    <definedName name="_xlnm.Print_Titles" localSheetId="32">'FMW Goods'!$2:$7</definedName>
    <definedName name="_xlnm.Print_Titles" localSheetId="33">'FMW Works'!$2:$7</definedName>
    <definedName name="_xlnm.Print_Titles" localSheetId="31">'FRMA CONSULTANCY'!$2:$7</definedName>
    <definedName name="_xlnm.Print_Titles" localSheetId="58">'H.R.M Consultants'!$A:$A</definedName>
    <definedName name="_xlnm.Print_Titles" localSheetId="56">'H.R.M Goods'!$A:$A</definedName>
    <definedName name="_xlnm.Print_Titles" localSheetId="57">'H.R.M Works'!$A:$A</definedName>
    <definedName name="_xlnm.Print_Titles" localSheetId="90">'LIVESTOCK Consultants'!$A:$A,'LIVESTOCK Consultants'!$1:$7</definedName>
    <definedName name="_xlnm.Print_Titles" localSheetId="88">'LIVESTOCK Goods'!$A:$A,'LIVESTOCK Goods'!$1:$7</definedName>
    <definedName name="_xlnm.Print_Titles" localSheetId="89">'LIVESTOCK Works'!$A:$A</definedName>
    <definedName name="_xlnm.Print_Titles" localSheetId="17">'NDIC Consultancy'!$A:$A</definedName>
    <definedName name="_xlnm.Print_Titles" localSheetId="15">'NDIC Goods'!$A:$A</definedName>
    <definedName name="_xlnm.Print_Titles" localSheetId="16">'NDIC Works'!$A:$A</definedName>
    <definedName name="_xlnm.Print_Titles" localSheetId="18">'NDIC Works (2)'!$A:$A</definedName>
    <definedName name="_xlnm.Print_Titles" localSheetId="9">'O.O SURVEYOR GOODS'!$2:$7</definedName>
    <definedName name="_xlnm.Print_Titles" localSheetId="10">'O.O SURVEYOR WORKS'!$2:$7</definedName>
    <definedName name="_xlnm.Print_Titles" localSheetId="49">'O.O.S Goods'!$3:$6</definedName>
    <definedName name="_xlnm.Print_Titles" localSheetId="87">'RURAL Consultants'!$3:$9</definedName>
    <definedName name="_xlnm.Print_Titles" localSheetId="86">'RURAL Works'!$A:$A</definedName>
    <definedName name="_xlnm.Print_Titles" localSheetId="85">'SGR Consultants'!$A:$A,'SGR Consultants'!$1:$7</definedName>
    <definedName name="_xlnm.Print_Titles" localSheetId="83">'SGR Goods'!$A:$A,'SGR Goods'!$1:$7</definedName>
    <definedName name="_xlnm.Print_Titles" localSheetId="84">'SGR Works'!$A:$A</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163" l="1"/>
  <c r="F13" i="162"/>
  <c r="F15" i="161"/>
  <c r="AD15" i="161"/>
  <c r="F17" i="159"/>
  <c r="F9" i="158"/>
  <c r="F9" i="157"/>
  <c r="Z9" i="157"/>
  <c r="AG9" i="157"/>
  <c r="F41" i="156"/>
  <c r="U41" i="156"/>
  <c r="F13" i="155"/>
  <c r="Z13" i="155"/>
  <c r="AG13" i="155"/>
  <c r="D183" i="154"/>
  <c r="F280" i="153"/>
  <c r="D127" i="152"/>
  <c r="R13" i="150"/>
  <c r="W13" i="150" s="1"/>
  <c r="R14" i="150"/>
  <c r="W14" i="150" s="1"/>
  <c r="R16" i="150"/>
  <c r="W16" i="150"/>
  <c r="R17" i="150"/>
  <c r="W17" i="150"/>
  <c r="D18" i="150"/>
  <c r="E15" i="150" s="1"/>
  <c r="R15" i="150" s="1"/>
  <c r="W15" i="150" s="1"/>
  <c r="R18" i="150"/>
  <c r="W18" i="150" s="1"/>
  <c r="R19" i="150"/>
  <c r="W19" i="150" s="1"/>
  <c r="R20" i="150"/>
  <c r="W20" i="150" s="1"/>
  <c r="R25" i="150"/>
  <c r="W25" i="150" s="1"/>
  <c r="R26" i="150"/>
  <c r="W26" i="150" s="1"/>
  <c r="R27" i="150"/>
  <c r="W27" i="150" s="1"/>
  <c r="D28" i="150"/>
  <c r="R28" i="150" s="1"/>
  <c r="W28" i="150" s="1"/>
  <c r="R29" i="150"/>
  <c r="W29" i="150"/>
  <c r="R34" i="150"/>
  <c r="W34" i="150"/>
  <c r="E40" i="150"/>
  <c r="S12" i="149"/>
  <c r="S15" i="149"/>
  <c r="S18" i="149"/>
  <c r="S19" i="149"/>
  <c r="S20" i="149"/>
  <c r="F21" i="149"/>
  <c r="S22" i="149"/>
  <c r="S23" i="149"/>
  <c r="S24" i="149"/>
  <c r="S25" i="149"/>
  <c r="S27" i="149"/>
  <c r="S28" i="149"/>
  <c r="S29" i="149"/>
  <c r="S30" i="149"/>
  <c r="S31" i="149"/>
  <c r="S32" i="149"/>
  <c r="S34" i="149"/>
  <c r="S35" i="149"/>
  <c r="S36" i="149"/>
  <c r="S39" i="149"/>
  <c r="S40" i="149"/>
  <c r="S41" i="149"/>
  <c r="S43" i="149"/>
  <c r="S44" i="149"/>
  <c r="S45" i="149"/>
  <c r="S46" i="149"/>
  <c r="S47" i="149"/>
  <c r="S48" i="149"/>
  <c r="F50" i="149"/>
  <c r="F53" i="149" s="1"/>
  <c r="F56" i="149" s="1"/>
  <c r="F54" i="149"/>
  <c r="F45" i="148" l="1"/>
  <c r="R45" i="148"/>
  <c r="Z45" i="148"/>
  <c r="F46" i="148"/>
  <c r="R46" i="148"/>
  <c r="Z46" i="148"/>
  <c r="D33" i="147"/>
  <c r="X33" i="147"/>
  <c r="AF33" i="147"/>
  <c r="D34" i="147"/>
  <c r="X34" i="147"/>
  <c r="AF34" i="147"/>
  <c r="F73" i="146"/>
  <c r="R73" i="146"/>
  <c r="Z73" i="146"/>
  <c r="F74" i="146"/>
  <c r="R74" i="146"/>
  <c r="Z74" i="146"/>
  <c r="F11" i="144" l="1"/>
  <c r="W11" i="144"/>
  <c r="AD11" i="144"/>
  <c r="F9" i="143"/>
  <c r="F9" i="142"/>
  <c r="F9" i="141"/>
  <c r="AD9" i="141"/>
  <c r="Z16" i="140"/>
  <c r="F17" i="140"/>
  <c r="Z17" i="140"/>
  <c r="AG17" i="140"/>
  <c r="F23" i="139"/>
  <c r="U23" i="139"/>
  <c r="F27" i="138"/>
  <c r="W27" i="138"/>
  <c r="AD27" i="138"/>
  <c r="F57" i="137"/>
  <c r="Z57" i="137"/>
  <c r="AG57" i="137"/>
  <c r="F43" i="136"/>
  <c r="U43" i="136"/>
  <c r="F31" i="135"/>
  <c r="Z31" i="135"/>
  <c r="AG31" i="135"/>
  <c r="D117" i="134"/>
  <c r="F270" i="130"/>
  <c r="D115" i="129"/>
  <c r="F17" i="128"/>
  <c r="W17" i="128"/>
  <c r="AD17" i="128"/>
  <c r="F13" i="127"/>
  <c r="Z13" i="127"/>
  <c r="AG13" i="127"/>
  <c r="F9" i="126"/>
  <c r="U9" i="126"/>
  <c r="F15" i="125"/>
  <c r="Z15" i="125"/>
  <c r="AG15" i="125"/>
  <c r="F11" i="124"/>
  <c r="U11" i="124"/>
  <c r="F15" i="123"/>
  <c r="Z15" i="123"/>
  <c r="F11" i="121"/>
  <c r="U11" i="121"/>
  <c r="F15" i="120"/>
  <c r="Z15" i="120"/>
  <c r="F11" i="119" l="1"/>
  <c r="U11" i="119"/>
  <c r="C37" i="118" l="1"/>
  <c r="D37" i="118"/>
  <c r="Q37" i="118"/>
  <c r="C38" i="118"/>
  <c r="D38" i="118"/>
  <c r="Q38" i="118"/>
  <c r="F16" i="117" l="1"/>
  <c r="D36" i="116"/>
  <c r="Q36" i="116"/>
  <c r="H10" i="115"/>
  <c r="AB10" i="115"/>
  <c r="AI10" i="115"/>
  <c r="H43" i="114"/>
  <c r="W43" i="114"/>
  <c r="F13" i="113"/>
  <c r="Z13" i="113"/>
  <c r="AG13" i="113"/>
  <c r="F17" i="112"/>
  <c r="W17" i="112"/>
  <c r="AD17" i="112"/>
  <c r="F19" i="111"/>
  <c r="Z19" i="111"/>
  <c r="AG19" i="111"/>
  <c r="F15" i="110"/>
  <c r="Z15" i="110"/>
  <c r="AG15" i="110"/>
  <c r="F27" i="109"/>
  <c r="W27" i="109"/>
  <c r="AD27" i="109"/>
  <c r="F25" i="108"/>
  <c r="Z25" i="108"/>
  <c r="AG25" i="108"/>
  <c r="D34" i="107"/>
  <c r="X34" i="107"/>
  <c r="AF34" i="107"/>
  <c r="D35" i="107"/>
  <c r="X35" i="107"/>
  <c r="AF35" i="107"/>
  <c r="F34" i="106"/>
  <c r="R34" i="106"/>
  <c r="Z34" i="106"/>
  <c r="F35" i="106"/>
  <c r="R35" i="106"/>
  <c r="Z35" i="106"/>
  <c r="C34" i="105"/>
  <c r="D34" i="105"/>
  <c r="Q34" i="105"/>
  <c r="C35" i="105"/>
  <c r="D35" i="105"/>
  <c r="Q35" i="105"/>
  <c r="D34" i="104"/>
  <c r="X34" i="104"/>
  <c r="AF34" i="104"/>
  <c r="D35" i="104"/>
  <c r="X35" i="104"/>
  <c r="AF35" i="104"/>
  <c r="F34" i="103"/>
  <c r="R34" i="103"/>
  <c r="Z34" i="103"/>
  <c r="F35" i="103"/>
  <c r="R35" i="103"/>
  <c r="Z35" i="103"/>
  <c r="C34" i="102"/>
  <c r="D34" i="102"/>
  <c r="Q34" i="102"/>
  <c r="C35" i="102"/>
  <c r="D35" i="102"/>
  <c r="Q35" i="102"/>
  <c r="D34" i="101"/>
  <c r="X34" i="101"/>
  <c r="AF34" i="101"/>
  <c r="D35" i="101"/>
  <c r="X35" i="101"/>
  <c r="AF35" i="101"/>
  <c r="F34" i="100"/>
  <c r="R34" i="100"/>
  <c r="Z34" i="100"/>
  <c r="F35" i="100"/>
  <c r="R35" i="100"/>
  <c r="Z35" i="100"/>
  <c r="C34" i="99"/>
  <c r="D34" i="99"/>
  <c r="Q34" i="99"/>
  <c r="C35" i="99"/>
  <c r="D35" i="99"/>
  <c r="Q35" i="99"/>
  <c r="D34" i="98"/>
  <c r="X34" i="98"/>
  <c r="AF34" i="98"/>
  <c r="D35" i="98"/>
  <c r="X35" i="98"/>
  <c r="AF35" i="98"/>
  <c r="F34" i="97"/>
  <c r="R34" i="97"/>
  <c r="Z34" i="97"/>
  <c r="F35" i="97"/>
  <c r="R35" i="97"/>
  <c r="Z35" i="97"/>
  <c r="C34" i="96"/>
  <c r="D34" i="96"/>
  <c r="Q34" i="96"/>
  <c r="C35" i="96"/>
  <c r="D35" i="96"/>
  <c r="Q35" i="96"/>
  <c r="D34" i="95"/>
  <c r="X34" i="95"/>
  <c r="AF34" i="95"/>
  <c r="D35" i="95"/>
  <c r="X35" i="95"/>
  <c r="AF35" i="95"/>
  <c r="F34" i="94"/>
  <c r="R34" i="94"/>
  <c r="Z34" i="94"/>
  <c r="F35" i="94"/>
  <c r="R35" i="94"/>
  <c r="Z35" i="94"/>
  <c r="C34" i="93"/>
  <c r="D34" i="93"/>
  <c r="Q34" i="93"/>
  <c r="C35" i="93"/>
  <c r="D35" i="93"/>
  <c r="Q35" i="93"/>
  <c r="D34" i="92"/>
  <c r="X34" i="92"/>
  <c r="AF34" i="92"/>
  <c r="D35" i="92"/>
  <c r="X35" i="92"/>
  <c r="AF35" i="92"/>
  <c r="F34" i="91"/>
  <c r="R34" i="91"/>
  <c r="Z34" i="91"/>
  <c r="F35" i="91"/>
  <c r="R35" i="91"/>
  <c r="Z35" i="91"/>
  <c r="C34" i="90"/>
  <c r="D34" i="90"/>
  <c r="Q34" i="90"/>
  <c r="C35" i="90"/>
  <c r="D35" i="90"/>
  <c r="Q35" i="90"/>
  <c r="D36" i="89"/>
  <c r="X36" i="89"/>
  <c r="AF36" i="89"/>
  <c r="D37" i="89"/>
  <c r="X37" i="89"/>
  <c r="AF37" i="89"/>
  <c r="F34" i="88"/>
  <c r="R34" i="88"/>
  <c r="Z34" i="88"/>
  <c r="F35" i="88"/>
  <c r="R35" i="88"/>
  <c r="Z35" i="88"/>
  <c r="C34" i="87"/>
  <c r="D34" i="87"/>
  <c r="Q34" i="87"/>
  <c r="C35" i="87"/>
  <c r="D35" i="87"/>
  <c r="Q35" i="87"/>
  <c r="D34" i="86"/>
  <c r="X34" i="86"/>
  <c r="AF34" i="86"/>
  <c r="D35" i="86"/>
  <c r="X35" i="86"/>
  <c r="AF35" i="86"/>
  <c r="F34" i="85"/>
  <c r="R34" i="85"/>
  <c r="Z34" i="85"/>
  <c r="F35" i="85"/>
  <c r="R35" i="85"/>
  <c r="Z35" i="85"/>
  <c r="C34" i="84"/>
  <c r="D34" i="84"/>
  <c r="Q34" i="84"/>
  <c r="C35" i="84"/>
  <c r="D35" i="84"/>
  <c r="Q35" i="84"/>
  <c r="D34" i="83"/>
  <c r="X34" i="83"/>
  <c r="AF34" i="83"/>
  <c r="D35" i="83"/>
  <c r="X35" i="83"/>
  <c r="AF35" i="83"/>
  <c r="F34" i="82"/>
  <c r="R34" i="82"/>
  <c r="Z34" i="82"/>
  <c r="F35" i="82"/>
  <c r="R35" i="82"/>
  <c r="Z35" i="82"/>
  <c r="C34" i="81"/>
  <c r="D34" i="81"/>
  <c r="Q34" i="81"/>
  <c r="C35" i="81"/>
  <c r="D35" i="81"/>
  <c r="Q35" i="81"/>
  <c r="X62" i="80"/>
  <c r="AE62" i="80"/>
  <c r="X63" i="80"/>
  <c r="AE63" i="80"/>
  <c r="Y10" i="76" l="1"/>
  <c r="F19" i="76"/>
  <c r="R19" i="76"/>
  <c r="Y19" i="76"/>
  <c r="F38" i="76"/>
  <c r="R38" i="76"/>
  <c r="Y38" i="76"/>
  <c r="F74" i="76"/>
  <c r="R74" i="76"/>
  <c r="Y74" i="76"/>
  <c r="F78" i="76"/>
  <c r="R78" i="76"/>
  <c r="Y78" i="76"/>
  <c r="D216" i="75"/>
  <c r="X216" i="75"/>
  <c r="AE216" i="75"/>
  <c r="F22" i="74"/>
  <c r="R22" i="74"/>
  <c r="Y22" i="74"/>
  <c r="D62" i="73"/>
  <c r="Q62" i="73"/>
  <c r="D112" i="72"/>
  <c r="X112" i="72"/>
  <c r="AE112" i="72"/>
  <c r="X113" i="72"/>
  <c r="AE113" i="72"/>
  <c r="F40" i="71"/>
  <c r="R40" i="71"/>
  <c r="Y40" i="71"/>
  <c r="F41" i="71"/>
  <c r="R41" i="71"/>
  <c r="Y41" i="71"/>
  <c r="D57" i="70"/>
  <c r="X112" i="69" l="1"/>
  <c r="AE112" i="69"/>
  <c r="X113" i="69"/>
  <c r="AE113" i="69"/>
  <c r="F40" i="68"/>
  <c r="R40" i="68"/>
  <c r="Y40" i="68"/>
  <c r="F41" i="68"/>
  <c r="R41" i="68"/>
  <c r="Y41" i="68"/>
  <c r="D34" i="67"/>
  <c r="Q34" i="67"/>
  <c r="D35" i="67"/>
  <c r="Q35" i="67"/>
  <c r="D34" i="66"/>
  <c r="X34" i="66"/>
  <c r="AF34" i="66"/>
  <c r="D35" i="66"/>
  <c r="X35" i="66"/>
  <c r="AF35" i="66"/>
  <c r="F34" i="65"/>
  <c r="R34" i="65"/>
  <c r="Z34" i="65"/>
  <c r="F35" i="65"/>
  <c r="R35" i="65"/>
  <c r="Z35" i="65"/>
  <c r="C34" i="64"/>
  <c r="D34" i="64"/>
  <c r="Q34" i="64"/>
  <c r="C35" i="64"/>
  <c r="D35" i="64"/>
  <c r="Q35" i="64"/>
  <c r="D112" i="63"/>
  <c r="X112" i="63"/>
  <c r="AE112" i="63"/>
  <c r="X113" i="63"/>
  <c r="AE113" i="63"/>
  <c r="F40" i="62"/>
  <c r="R40" i="62"/>
  <c r="Y40" i="62"/>
  <c r="F41" i="62"/>
  <c r="R41" i="62"/>
  <c r="Y41" i="62"/>
  <c r="D57" i="61"/>
  <c r="D34" i="60" l="1"/>
  <c r="X34" i="60"/>
  <c r="AF34" i="60"/>
  <c r="D35" i="60"/>
  <c r="X35" i="60"/>
  <c r="AF35" i="60"/>
  <c r="F34" i="59"/>
  <c r="R34" i="59"/>
  <c r="Z34" i="59"/>
  <c r="F35" i="59"/>
  <c r="R35" i="59"/>
  <c r="Z35" i="59"/>
  <c r="C34" i="58"/>
  <c r="D34" i="58"/>
  <c r="Q34" i="58"/>
  <c r="C35" i="58"/>
  <c r="D35" i="58"/>
  <c r="Q35" i="58"/>
  <c r="D41" i="57"/>
  <c r="X41" i="57"/>
  <c r="AE41" i="57"/>
  <c r="F19" i="55"/>
  <c r="R19" i="55"/>
  <c r="Y19" i="55"/>
  <c r="D104" i="54"/>
  <c r="Q104" i="54"/>
  <c r="D105" i="54"/>
  <c r="D22" i="53"/>
  <c r="X22" i="53"/>
  <c r="AF22" i="53"/>
  <c r="D23" i="53"/>
  <c r="X23" i="53"/>
  <c r="AF23" i="53"/>
  <c r="F34" i="52"/>
  <c r="R34" i="52"/>
  <c r="Z34" i="52"/>
  <c r="F35" i="52"/>
  <c r="R35" i="52"/>
  <c r="Z35" i="52"/>
  <c r="C34" i="51"/>
  <c r="D34" i="51"/>
  <c r="Q34" i="51"/>
  <c r="C35" i="51"/>
  <c r="D35" i="51"/>
  <c r="Q35" i="51"/>
  <c r="D34" i="50"/>
  <c r="X34" i="50"/>
  <c r="AF34" i="50"/>
  <c r="D35" i="50"/>
  <c r="X35" i="50"/>
  <c r="AF35" i="50"/>
  <c r="F34" i="49"/>
  <c r="R34" i="49"/>
  <c r="Z34" i="49"/>
  <c r="F35" i="49"/>
  <c r="R35" i="49"/>
  <c r="Z35" i="49"/>
  <c r="C43" i="48"/>
  <c r="D43" i="48"/>
  <c r="Q43" i="48"/>
  <c r="C44" i="48"/>
  <c r="D44" i="48"/>
  <c r="Q44" i="48"/>
  <c r="D34" i="47"/>
  <c r="X34" i="47"/>
  <c r="AF34" i="47"/>
  <c r="D35" i="47"/>
  <c r="X35" i="47"/>
  <c r="AF35" i="47"/>
  <c r="F34" i="46"/>
  <c r="R34" i="46"/>
  <c r="Z34" i="46"/>
  <c r="F35" i="46"/>
  <c r="R35" i="46"/>
  <c r="Z35" i="46"/>
  <c r="C40" i="45"/>
  <c r="D40" i="45"/>
  <c r="Q40" i="45"/>
  <c r="C41" i="45"/>
  <c r="D41" i="45"/>
  <c r="Q41" i="45"/>
  <c r="D34" i="44"/>
  <c r="X34" i="44"/>
  <c r="AF34" i="44"/>
  <c r="D35" i="44"/>
  <c r="X35" i="44"/>
  <c r="AF35" i="44"/>
  <c r="F34" i="43"/>
  <c r="R34" i="43"/>
  <c r="Z34" i="43"/>
  <c r="F35" i="43"/>
  <c r="R35" i="43"/>
  <c r="Z35" i="43"/>
  <c r="C25" i="42"/>
  <c r="D25" i="42"/>
  <c r="Q25" i="42"/>
  <c r="C26" i="42"/>
  <c r="D26" i="42"/>
  <c r="Q26" i="42"/>
  <c r="D34" i="41"/>
  <c r="X34" i="41"/>
  <c r="AF34" i="41"/>
  <c r="D35" i="41"/>
  <c r="X35" i="41"/>
  <c r="AF35" i="41"/>
  <c r="F34" i="40"/>
  <c r="R34" i="40"/>
  <c r="Z34" i="40"/>
  <c r="F35" i="40"/>
  <c r="R35" i="40"/>
  <c r="Z35" i="40"/>
  <c r="C22" i="39"/>
  <c r="D22" i="39"/>
  <c r="Q22" i="39"/>
  <c r="C23" i="39"/>
  <c r="D23" i="39"/>
  <c r="Q23" i="39"/>
  <c r="D34" i="38"/>
  <c r="X34" i="38"/>
  <c r="AF34" i="38"/>
  <c r="D35" i="38"/>
  <c r="X35" i="38"/>
  <c r="AF35" i="38"/>
  <c r="F34" i="37"/>
  <c r="R34" i="37"/>
  <c r="Z34" i="37"/>
  <c r="F35" i="37"/>
  <c r="R35" i="37"/>
  <c r="Z35" i="37"/>
  <c r="C28" i="36"/>
  <c r="D28" i="36"/>
  <c r="Q28" i="36"/>
  <c r="C29" i="36"/>
  <c r="D29" i="36"/>
  <c r="Q29" i="36"/>
  <c r="D34" i="35"/>
  <c r="X34" i="35"/>
  <c r="AF34" i="35"/>
  <c r="D35" i="35"/>
  <c r="X35" i="35"/>
  <c r="AF35" i="35"/>
  <c r="F34" i="34"/>
  <c r="R34" i="34"/>
  <c r="Z34" i="34"/>
  <c r="F35" i="34"/>
  <c r="R35" i="34"/>
  <c r="Z35" i="34"/>
  <c r="C23" i="33"/>
  <c r="D23" i="33"/>
  <c r="Q23" i="33"/>
  <c r="C24" i="33"/>
  <c r="D24" i="33"/>
  <c r="Q24" i="33"/>
  <c r="D34" i="32"/>
  <c r="X34" i="32"/>
  <c r="AF34" i="32"/>
  <c r="D35" i="32"/>
  <c r="X35" i="32"/>
  <c r="AF35" i="32"/>
  <c r="F34" i="31"/>
  <c r="R34" i="31"/>
  <c r="Z34" i="31"/>
  <c r="F35" i="31"/>
  <c r="R35" i="31"/>
  <c r="Z35" i="31"/>
  <c r="C49" i="30"/>
  <c r="D49" i="30"/>
  <c r="Q49" i="30"/>
  <c r="C50" i="30"/>
  <c r="D50" i="30"/>
  <c r="Q50" i="30"/>
  <c r="D34" i="29"/>
  <c r="X34" i="29"/>
  <c r="AF34" i="29"/>
  <c r="D35" i="29"/>
  <c r="X35" i="29"/>
  <c r="AF35" i="29"/>
  <c r="F34" i="28"/>
  <c r="R34" i="28"/>
  <c r="Z34" i="28"/>
  <c r="F35" i="28"/>
  <c r="R35" i="28"/>
  <c r="Z35" i="28"/>
  <c r="C29" i="27"/>
  <c r="D29" i="27"/>
  <c r="Q29" i="27"/>
  <c r="C30" i="27"/>
  <c r="D30" i="27"/>
  <c r="Q30" i="27"/>
  <c r="D34" i="26"/>
  <c r="X34" i="26"/>
  <c r="AF34" i="26"/>
  <c r="D35" i="26"/>
  <c r="X35" i="26"/>
  <c r="AF35" i="26"/>
  <c r="F34" i="25"/>
  <c r="R34" i="25"/>
  <c r="Z34" i="25"/>
  <c r="F35" i="25"/>
  <c r="R35" i="25"/>
  <c r="Z35" i="25"/>
  <c r="C19" i="24"/>
  <c r="D19" i="24"/>
  <c r="Q19" i="24"/>
  <c r="C20" i="24"/>
  <c r="D20" i="24"/>
  <c r="Q20" i="24"/>
  <c r="D34" i="23"/>
  <c r="X34" i="23"/>
  <c r="AF34" i="23"/>
  <c r="D35" i="23"/>
  <c r="X35" i="23"/>
  <c r="AF35" i="23"/>
  <c r="F34" i="22"/>
  <c r="R34" i="22"/>
  <c r="Z34" i="22"/>
  <c r="F35" i="22"/>
  <c r="R35" i="22"/>
  <c r="Z35" i="22"/>
  <c r="C60" i="21"/>
  <c r="D60" i="21"/>
  <c r="Q60" i="21"/>
  <c r="C61" i="21"/>
  <c r="D61" i="21"/>
  <c r="Q61" i="21"/>
  <c r="D34" i="20"/>
  <c r="X34" i="20"/>
  <c r="AF34" i="20"/>
  <c r="D35" i="20"/>
  <c r="X35" i="20"/>
  <c r="AF35" i="20"/>
  <c r="F34" i="19"/>
  <c r="R34" i="19"/>
  <c r="Z34" i="19"/>
  <c r="F35" i="19"/>
  <c r="R35" i="19"/>
  <c r="Z35" i="19"/>
  <c r="C25" i="18"/>
  <c r="D25" i="18"/>
  <c r="Q25" i="18"/>
  <c r="C26" i="18"/>
  <c r="D26" i="18"/>
  <c r="Q26" i="18"/>
  <c r="D34" i="17"/>
  <c r="X34" i="17"/>
  <c r="AF34" i="17"/>
  <c r="D35" i="17"/>
  <c r="X35" i="17"/>
  <c r="AF35" i="17"/>
  <c r="F34" i="16"/>
  <c r="R34" i="16"/>
  <c r="Z34" i="16"/>
  <c r="F35" i="16"/>
  <c r="R35" i="16"/>
  <c r="Z35" i="16"/>
  <c r="C61" i="15"/>
  <c r="D61" i="15"/>
  <c r="Q61" i="15"/>
  <c r="C62" i="15"/>
  <c r="D62" i="15"/>
  <c r="Q62" i="15"/>
  <c r="D34" i="14"/>
  <c r="X34" i="14"/>
  <c r="AF34" i="14"/>
  <c r="D35" i="14"/>
  <c r="X35" i="14"/>
  <c r="AF35" i="14"/>
  <c r="F34" i="13"/>
  <c r="R34" i="13"/>
  <c r="Z34" i="13"/>
  <c r="F35" i="13"/>
  <c r="R35" i="13"/>
  <c r="Z35" i="13"/>
  <c r="C25" i="12"/>
  <c r="D25" i="12"/>
  <c r="Q25" i="12"/>
  <c r="C26" i="12"/>
  <c r="D26" i="12"/>
  <c r="Q26" i="12"/>
  <c r="D34" i="11"/>
  <c r="X34" i="11"/>
  <c r="AF34" i="11"/>
  <c r="D35" i="11"/>
  <c r="X35" i="11"/>
  <c r="AF35" i="11"/>
  <c r="F34" i="10"/>
  <c r="R34" i="10"/>
  <c r="Z34" i="10"/>
  <c r="F35" i="10"/>
  <c r="R35" i="10"/>
  <c r="Z35" i="10"/>
  <c r="C76" i="9"/>
  <c r="D76" i="9"/>
  <c r="Q76" i="9"/>
  <c r="C77" i="9"/>
  <c r="D77" i="9"/>
  <c r="Q77" i="9"/>
  <c r="D34" i="8"/>
  <c r="X34" i="8"/>
  <c r="AF34" i="8"/>
  <c r="D35" i="8"/>
  <c r="X35" i="8"/>
  <c r="AF35" i="8"/>
  <c r="F34" i="7"/>
  <c r="R34" i="7"/>
  <c r="Z34" i="7"/>
  <c r="F35" i="7"/>
  <c r="R35" i="7"/>
  <c r="Z35" i="7"/>
  <c r="C31" i="6"/>
  <c r="D31" i="6"/>
  <c r="Q31" i="6"/>
  <c r="C32" i="6"/>
  <c r="D32" i="6"/>
  <c r="Q32" i="6"/>
  <c r="D34" i="4"/>
  <c r="X34" i="4"/>
  <c r="AF34" i="4"/>
  <c r="D35" i="4"/>
  <c r="X35" i="4"/>
  <c r="AF35" i="4"/>
  <c r="F34" i="3"/>
  <c r="R34" i="3"/>
  <c r="Z34" i="3"/>
  <c r="F35" i="3"/>
  <c r="R35" i="3"/>
  <c r="Z35" i="3"/>
  <c r="C25" i="2"/>
  <c r="D25" i="2"/>
  <c r="Q25" i="2"/>
  <c r="C26" i="2"/>
  <c r="D26" i="2"/>
  <c r="Q26" i="2"/>
</calcChain>
</file>

<file path=xl/sharedStrings.xml><?xml version="1.0" encoding="utf-8"?>
<sst xmlns="http://schemas.openxmlformats.org/spreadsheetml/2006/main" count="53296" uniqueCount="4784">
  <si>
    <t>Fill gray cells only!</t>
  </si>
  <si>
    <t>Actual</t>
  </si>
  <si>
    <t>Plan</t>
  </si>
  <si>
    <t>Total Cost</t>
  </si>
  <si>
    <t>28/11/14-05/12/14</t>
  </si>
  <si>
    <t>14/11/14-21/11/14</t>
  </si>
  <si>
    <t>29/08/14-05/09/14</t>
  </si>
  <si>
    <t>11/08/14-22/08/14</t>
  </si>
  <si>
    <t>21/07/14-08/08/14</t>
  </si>
  <si>
    <t>NA</t>
  </si>
  <si>
    <t>27/06/14-11/07/14</t>
  </si>
  <si>
    <t>23/06/14</t>
  </si>
  <si>
    <t>02/06/14-23/06/14</t>
  </si>
  <si>
    <t>12/05/14-30/05/14</t>
  </si>
  <si>
    <t>21/04/14-09/05/14</t>
  </si>
  <si>
    <t>01/04/14-1804/14</t>
  </si>
  <si>
    <t>MTB</t>
  </si>
  <si>
    <t>Pre-Qualification</t>
  </si>
  <si>
    <t>NCB</t>
  </si>
  <si>
    <r>
      <t xml:space="preserve">Procurement of 60 Unit Solo pumps (England) </t>
    </r>
    <r>
      <rPr>
        <b/>
        <sz val="16"/>
        <rFont val="Times New Roman"/>
        <family val="1"/>
      </rPr>
      <t>@</t>
    </r>
    <r>
      <rPr>
        <sz val="16"/>
        <rFont val="Times New Roman"/>
        <family val="1"/>
      </rPr>
      <t>100,00/pump</t>
    </r>
  </si>
  <si>
    <t>Procurement of 70 bales of carbon free jute bags for raw cashew nuts (RCN) seed storage</t>
  </si>
  <si>
    <t>Establishment of Two 2 unit of Cashew small scale processing equipment @N20m each</t>
  </si>
  <si>
    <t>30/04/14</t>
  </si>
  <si>
    <t>14/04/14-25/04/14</t>
  </si>
  <si>
    <t>31/03/14-11/04/14</t>
  </si>
  <si>
    <t>28/03/14</t>
  </si>
  <si>
    <t>24/02/14-10/03/14</t>
  </si>
  <si>
    <t>17/01/14</t>
  </si>
  <si>
    <t>30/01/14</t>
  </si>
  <si>
    <t>30/01/14-17/02/14</t>
  </si>
  <si>
    <t>06/01/14-20/01/14</t>
  </si>
  <si>
    <t xml:space="preserve">Program </t>
  </si>
  <si>
    <t>GES</t>
  </si>
  <si>
    <t>Procurement of 10,000 litres of agrochemical (Glyphosate) @N1,000/litre</t>
  </si>
  <si>
    <t xml:space="preserve">Procurement of 1,833 Bags of fertilizer@ N6,000/bag </t>
  </si>
  <si>
    <t xml:space="preserve">date
</t>
  </si>
  <si>
    <t>MoU</t>
  </si>
  <si>
    <t>Procurement of 20,000kg Brazilian jumbo variety of cashew seed @ N1000/kg from CRIN</t>
  </si>
  <si>
    <t>List of Contracts</t>
  </si>
  <si>
    <t>add 2 wks</t>
  </si>
  <si>
    <t>3 wks</t>
  </si>
  <si>
    <t>1 - 2 wks</t>
  </si>
  <si>
    <t>2 wks</t>
  </si>
  <si>
    <t>2 - 3 wks</t>
  </si>
  <si>
    <t>6 wks</t>
  </si>
  <si>
    <t>2 to</t>
  </si>
  <si>
    <t>If Prequalification</t>
  </si>
  <si>
    <t>Norm Duration of Proc Steps</t>
  </si>
  <si>
    <t>Inspection
Final
Acceptance</t>
  </si>
  <si>
    <t>Arrival of Goods</t>
  </si>
  <si>
    <t>Mobilization Advance Payment</t>
  </si>
  <si>
    <t>Date
Contract
Signature</t>
  </si>
  <si>
    <t>Date
Contract
Offer</t>
  </si>
  <si>
    <t>FEC Approval</t>
  </si>
  <si>
    <r>
      <t xml:space="preserve">Contract Amount Certified in </t>
    </r>
    <r>
      <rPr>
        <b/>
        <strike/>
        <sz val="16"/>
        <rFont val="Times New Roman"/>
        <family val="1"/>
      </rPr>
      <t>N</t>
    </r>
  </si>
  <si>
    <t>Plan vs. Actual</t>
  </si>
  <si>
    <t>No-objection
Date</t>
  </si>
  <si>
    <t>Submission
Bid Eval Rpt</t>
  </si>
  <si>
    <t>Bid Closing-Opening</t>
  </si>
  <si>
    <t>Bid Invitation Date</t>
  </si>
  <si>
    <t>Advertisement for Pre-Qualification</t>
  </si>
  <si>
    <t>Prep &amp; Submission
by MDAs</t>
  </si>
  <si>
    <t>Approval 
Threshold</t>
  </si>
  <si>
    <t>Pre-or Post Qualification</t>
  </si>
  <si>
    <t>Procurement Method</t>
  </si>
  <si>
    <t>Estimated Amount in Naira</t>
  </si>
  <si>
    <t>Lot Number</t>
  </si>
  <si>
    <t>Package
Number</t>
  </si>
  <si>
    <t>Project Description*</t>
  </si>
  <si>
    <t>Contract Implementation</t>
  </si>
  <si>
    <t>Contract Finalization</t>
  </si>
  <si>
    <t>Bid Evaluation</t>
  </si>
  <si>
    <t>Bidding Period</t>
  </si>
  <si>
    <t>Spec Proc Notice
Advert</t>
  </si>
  <si>
    <t>BASIC DATA</t>
  </si>
  <si>
    <t>Desk Officer/Contact #: CASHEW</t>
  </si>
  <si>
    <t>If Post-Review, No-objection Dates are not needed</t>
  </si>
  <si>
    <t>Draft Bid Documents, including specs and quantities, draft SPN</t>
  </si>
  <si>
    <t>Budgetary Year: 2014</t>
  </si>
  <si>
    <t>Ministry/Department/Agency: FDA (CASHEW VALUE CHAIN)</t>
  </si>
  <si>
    <t>2 - 4 wk</t>
  </si>
  <si>
    <t>Final
Cost</t>
  </si>
  <si>
    <t>Final
Acceptance</t>
  </si>
  <si>
    <t>Substantial
Completion</t>
  </si>
  <si>
    <t>Mobilization
Advance
Payment</t>
  </si>
  <si>
    <t>Date of
Contract
Offer</t>
  </si>
  <si>
    <r>
      <t xml:space="preserve">Contract Amount Certified in </t>
    </r>
    <r>
      <rPr>
        <b/>
        <strike/>
        <sz val="12"/>
        <rFont val="Times New Roman"/>
        <family val="1"/>
      </rPr>
      <t>N</t>
    </r>
  </si>
  <si>
    <t>Budgetary Amount in
Naira</t>
  </si>
  <si>
    <t>Lumpsum or Bill of Quantities</t>
  </si>
  <si>
    <t>Lot
Number</t>
  </si>
  <si>
    <t>Basic Data</t>
  </si>
  <si>
    <t>Desk Officer/Contact #:</t>
  </si>
  <si>
    <t>Ministry/Department/Agency:</t>
  </si>
  <si>
    <t>4 wk</t>
  </si>
  <si>
    <t>8 wks</t>
  </si>
  <si>
    <t>4  to</t>
  </si>
  <si>
    <t>4 wks</t>
  </si>
  <si>
    <t>Final
Report</t>
  </si>
  <si>
    <t>Draft
Report</t>
  </si>
  <si>
    <t>Plan
vs.
Actual</t>
  </si>
  <si>
    <t>Contract 
Signature</t>
  </si>
  <si>
    <t>Date Contract Advert</t>
  </si>
  <si>
    <t xml:space="preserve">Contract 
ward </t>
  </si>
  <si>
    <t>Contract Amount in 
Naira</t>
  </si>
  <si>
    <t>No-objection Date</t>
  </si>
  <si>
    <t>Submission
Date</t>
  </si>
  <si>
    <r>
      <t>Negotiations
(</t>
    </r>
    <r>
      <rPr>
        <b/>
        <strike/>
        <sz val="12"/>
        <rFont val="Times New Roman"/>
        <family val="1"/>
      </rPr>
      <t>N</t>
    </r>
    <r>
      <rPr>
        <b/>
        <sz val="12"/>
        <rFont val="Times New Roman"/>
        <family val="1"/>
      </rPr>
      <t xml:space="preserve">) </t>
    </r>
  </si>
  <si>
    <t>Submission
Eval Report
(T) (F)</t>
  </si>
  <si>
    <t>Opening Financial Proposals</t>
  </si>
  <si>
    <t>No-objection
Evaluation
Report  (T)</t>
  </si>
  <si>
    <t>Submission
Evaluation
Report (T)</t>
  </si>
  <si>
    <t>Submission/
Opening
Date</t>
  </si>
  <si>
    <t>Invitation
Date</t>
  </si>
  <si>
    <t>Budgetary Amount
 in Naira</t>
  </si>
  <si>
    <t>Lumpsum
or
Time-Based</t>
  </si>
  <si>
    <t>Selection Method</t>
  </si>
  <si>
    <t>Proposal Evaluation and Negotiation
Technical (T) &amp; Financial (F) and Negotiation (N)</t>
  </si>
  <si>
    <t>Consultant
Proposals</t>
  </si>
  <si>
    <t>Short
List</t>
  </si>
  <si>
    <t>Preparation 
Request for Proposals</t>
  </si>
  <si>
    <t>Contract
Type</t>
  </si>
  <si>
    <t xml:space="preserve">Desk Officer/Contact #: </t>
  </si>
  <si>
    <t>Request for Expression of Interest
(when required)</t>
  </si>
  <si>
    <t>Budgetary Year:  2014</t>
  </si>
  <si>
    <t>Agro Processing facilicities</t>
  </si>
  <si>
    <t>PS</t>
  </si>
  <si>
    <t>Soil Amender/ micronutrients</t>
  </si>
  <si>
    <t>Organic fertilizer</t>
  </si>
  <si>
    <t xml:space="preserve">supply of 13,091 Cassava specific fertilizer (12-12-17+2MgO) </t>
  </si>
  <si>
    <t>172,045 bundles to be supplied by IITA</t>
  </si>
  <si>
    <t>FEC</t>
  </si>
  <si>
    <t>344,091 bundles to be supplied RTEB</t>
  </si>
  <si>
    <t>172,045 bundle to be supplied by NRCRI</t>
  </si>
  <si>
    <t>Establishment of 163 ha of high starch yielding varieties</t>
  </si>
  <si>
    <t>Desk Officer/Contact #: CASSAVA</t>
  </si>
  <si>
    <t>Ministry/Department/Agency: FDA (CASSAVA VALUE CHAIN)</t>
  </si>
  <si>
    <t>Four wheel drive Hilux Pick up</t>
  </si>
  <si>
    <t>community level budwood/seed garden in 10 states</t>
  </si>
  <si>
    <t xml:space="preserve">Research for selection of adapted high yielding clones  for generation of cocoa plantations and establishment of clonal plation in Nigeria (CocTA/CRIN) </t>
  </si>
  <si>
    <t>Tissue culture testing of selected cocoa clones in Nigeria (CocTA/Univ of Ibadan)</t>
  </si>
  <si>
    <t>02/06/14-223/06/14</t>
  </si>
  <si>
    <t>01/04/14-18/04/14</t>
  </si>
  <si>
    <t>Procurement and Installation of small and medium scale cottage Chocolate making plant (Cacao Cucuna, FL, USA) 5 No. in partnership with interested investor at 50% cost</t>
  </si>
  <si>
    <t>Procurement of 14,100,833 polythen bags</t>
  </si>
  <si>
    <t>Procurement of 1,500 units of Spraying equipment: solo pump (England)</t>
  </si>
  <si>
    <t>14/07/14-21/07/14</t>
  </si>
  <si>
    <t>Procurement of 1,289 bale of hydrocabon free jute bags (300 pieces/bale)</t>
  </si>
  <si>
    <t>program</t>
  </si>
  <si>
    <t>Cocoa Boost fertilizer 500bags</t>
  </si>
  <si>
    <t>Teractive Cocoa</t>
  </si>
  <si>
    <t>Proteus-170, 100,000packs</t>
  </si>
  <si>
    <t>Actara 1.25million sachets</t>
  </si>
  <si>
    <t>Kocide 2000 2million sachets</t>
  </si>
  <si>
    <t>Cham DP 2million sachets</t>
  </si>
  <si>
    <t>Ultimax Plus 2million sachets</t>
  </si>
  <si>
    <t>Funguran-Oh 2million sachets</t>
  </si>
  <si>
    <t>Ridomil Gold Plus 2million saachets</t>
  </si>
  <si>
    <t>Fungicide (100,000 farmers receive 100 sachets each at 50% support)</t>
  </si>
  <si>
    <t>on-going</t>
  </si>
  <si>
    <t>Provission of 30% payment for production of hybrides Cocoa pods WACRI II by Ekiti State CRIN (2014)</t>
  </si>
  <si>
    <t>Provission of 30% payment for production of hybrides Cocoa pods WACRI II 450,600 no by CRIN (2014)</t>
  </si>
  <si>
    <t>Production of 30% payment for production of hybrids Cocoa pods WACRI II 300,000 no by Osun State</t>
  </si>
  <si>
    <t>Production of hybride pods- WACRI II 375,000 no @ N60.00 by Ondo Tree Crops</t>
  </si>
  <si>
    <t>Program</t>
  </si>
  <si>
    <t>Seedlings (1,125,600) million pods</t>
  </si>
  <si>
    <t>Desk Officer/Contact #: COCOA</t>
  </si>
  <si>
    <t>Ministry/Department/Agency: FDA (COCOA VALUE CHAIN)</t>
  </si>
  <si>
    <t>Payment to Institute for Agricultural Research, Ahmadu Bello University for the turn over of all available Breeder and foundation seeds</t>
  </si>
  <si>
    <t>Procurement of 339,167 units of Cotton harvest sack to support 28,264 farmers at 12 units per farmer</t>
  </si>
  <si>
    <t>Provision of 10,000litre of biostimulant to support 10,000 farmers</t>
  </si>
  <si>
    <t>provision of 10,432 bags of NPK and 10,432 bags of urea</t>
  </si>
  <si>
    <t>Provission of Agrochemicals 257,000 litres of insecticide and 257,000 of herbicides to support 128,500 farmers</t>
  </si>
  <si>
    <t xml:space="preserve">
</t>
  </si>
  <si>
    <t>GES  on 1,650mt certified seed to support 82,500 farmers</t>
  </si>
  <si>
    <t>Desk Officer/Contact #:COTTON</t>
  </si>
  <si>
    <t>Ministry/Department/Agency: FDA (COTTON VALUE CHAIN)</t>
  </si>
  <si>
    <t>Procurement of small scale groundnut processingmachine</t>
  </si>
  <si>
    <t>Identify and disseminate improved technologies for village level cottage (groundnut oil extraction and other by product)</t>
  </si>
  <si>
    <t xml:space="preserve">conducting participatory varietal selection (PVS) trials </t>
  </si>
  <si>
    <t>Base line studies to provide benchmark for project impact assessment</t>
  </si>
  <si>
    <t>Procurement of 25000 ltrs of herbicides for farmers</t>
  </si>
  <si>
    <t>Procuurement of 1500 ltrs of insecticide for farmers</t>
  </si>
  <si>
    <t>Procurement of 1850kg of fungicide for farmers</t>
  </si>
  <si>
    <t>Procurement of single Superphosphate fertilizer for farmers</t>
  </si>
  <si>
    <t>Procurement of 1200mt of Certified seed, 750mt of foundation and 400mt of breeder seed for farmers</t>
  </si>
  <si>
    <t>Desk Officer/Contact #: G.NUT</t>
  </si>
  <si>
    <t>Ministry/Department/Agency: FDA (GROUNDNUT VALUE CHAIN)</t>
  </si>
  <si>
    <t>Procurement and distribution of 3,000 ltrs of Diupop and 3000 litres Gramazone</t>
  </si>
  <si>
    <t>MoU with food crop production Technology transfer station (FCPTTS) to produce &amp; distribute 55mt certified Ginger seed (yellow)</t>
  </si>
  <si>
    <t>Production and distribution of 180mt certified seeds (yellow variety)</t>
  </si>
  <si>
    <t>Provision of 1000 bags of NPK 15:15:17-2 and 1000 bags of Urea</t>
  </si>
  <si>
    <t>Production of 20mt of foundation ginger seed (yellow variety)</t>
  </si>
  <si>
    <t>Production of 12mt Breeder ginger seed (yellow variety)</t>
  </si>
  <si>
    <r>
      <t xml:space="preserve">Contract Amount Certified in </t>
    </r>
    <r>
      <rPr>
        <b/>
        <strike/>
        <sz val="14"/>
        <rFont val="Times New Roman"/>
        <family val="1"/>
      </rPr>
      <t>N</t>
    </r>
  </si>
  <si>
    <t>Desk Officer/Contact #:GINGER</t>
  </si>
  <si>
    <t>Ministry/Department/Agency: FDA (GINGER VALUE CHAIN)</t>
  </si>
  <si>
    <t>Support to NIHORT plan for young Breeders initiation horticultural crops (Tomato and Telfairia- Ugu) production</t>
  </si>
  <si>
    <t>Production of 52,000 Citrus and 50,000 Mango seedlings improved varieties by college of Agric. Ibadan and NIHORT, Ibadan</t>
  </si>
  <si>
    <t>PPP</t>
  </si>
  <si>
    <t>fabrication of 1no on-farm small scale processing equipment in collaboration with wilbahi investment and National Research Institute for chemical technology</t>
  </si>
  <si>
    <t>Consultancy</t>
  </si>
  <si>
    <t>Development of working document on Pineapple TCP with FAO for the South west Region</t>
  </si>
  <si>
    <t xml:space="preserve">Establ;ishment of a horticultural crops marketing platform to facilitate marketing of fresh produce both local and international </t>
  </si>
  <si>
    <t>Support to 3 Nos Universities of Agriculture to carry out adaptability and yield potential trials on new varieties vegetables seed</t>
  </si>
  <si>
    <t>support for the establishmentof a centre of Excellence (Competant Authority)</t>
  </si>
  <si>
    <t>Legal framework on fresh produce production for export</t>
  </si>
  <si>
    <t>Procurement of 11,200 litres Gramozone supper and touchdown</t>
  </si>
  <si>
    <t>Procurement of 11,200 litres Polythrin and Karate (Incsecticide)</t>
  </si>
  <si>
    <t xml:space="preserve">Procurement of 30mt Z-Force (Fungicide) </t>
  </si>
  <si>
    <t>Direct procurement</t>
  </si>
  <si>
    <t>Project Vehicle</t>
  </si>
  <si>
    <t>Procurement of 27.5mt Ugu seeds</t>
  </si>
  <si>
    <t>Procurement of 1.0mt Onion (red Creole) seeds</t>
  </si>
  <si>
    <t>Procurement of 1.5mt Okra seeds</t>
  </si>
  <si>
    <t>Procurement of 0.75mt Roma VF Hybrid tomato seeds</t>
  </si>
  <si>
    <t>Procurement of 0.75mt UC&amp;2B hybrid tomato seeds</t>
  </si>
  <si>
    <t>Desk Officer/Contact #:HORTICULTURE</t>
  </si>
  <si>
    <t>Ministry/Department/Agency: FDA (HORTICULTURE VALUE CHAIN)</t>
  </si>
  <si>
    <t>GES on Fertilizer to farmers i. NPK: 27-13-13 (200,000bags) ii. Urea (200,000 bags) iii. Micronutrient</t>
  </si>
  <si>
    <t>N A</t>
  </si>
  <si>
    <t>GES of seeds to plant about 1,200,000ha for Herbicides (7.2million litres) and Seed dresser (12million kg)</t>
  </si>
  <si>
    <t>Generate adequate growth as of inbed lines and parents of single and top cross hybrids respectively for generating newer hybrids by seed companies</t>
  </si>
  <si>
    <t>Production of foundation seeds of released improved stress tolerant maize varieties to seed companies for  use in generating certified seeds for farmers</t>
  </si>
  <si>
    <t>Desk Officer/Contact #: MAIZE</t>
  </si>
  <si>
    <t>Ministry/Department/Agency: FDA (MAIZE VALUE CHAIN)</t>
  </si>
  <si>
    <t>Production of Acha Certifieds</t>
  </si>
  <si>
    <t>Procurement of certified seed</t>
  </si>
  <si>
    <t>Procurement of foundation seed</t>
  </si>
  <si>
    <t>Production of 2mt of breeder seed</t>
  </si>
  <si>
    <t>Provision for project Vehicle</t>
  </si>
  <si>
    <t>Provision of cleaning and sorting machine</t>
  </si>
  <si>
    <t>provision of Organic fertilizer, herbicide, fungicide, insecticide and inorganic</t>
  </si>
  <si>
    <t>Desk Officer/Contact #: SESAME</t>
  </si>
  <si>
    <t>Ministry/Department/Agency: FDA (SESAME VALUE CHAIN)</t>
  </si>
  <si>
    <t>Hybrid Rice Development</t>
  </si>
  <si>
    <t>Development of Market information system in rice value chain</t>
  </si>
  <si>
    <t>MoU with AfricaRice for capacity building in seed production and post harvest seed handling</t>
  </si>
  <si>
    <t>Fabrication and manufacture of ATAT thresher</t>
  </si>
  <si>
    <t>Establishment of Sawah Eco-technology farm</t>
  </si>
  <si>
    <t>Procurement of Knapsack sprayer</t>
  </si>
  <si>
    <t>Procurement of Reapers</t>
  </si>
  <si>
    <t>Fabrication and Manufacturing of Dryer</t>
  </si>
  <si>
    <t>NS</t>
  </si>
  <si>
    <t>Procurement of parboilers</t>
  </si>
  <si>
    <t>Procurement of Destoner</t>
  </si>
  <si>
    <t>Procurement of irrigation pumps and pipe</t>
  </si>
  <si>
    <t>Procurement of Agrochemical</t>
  </si>
  <si>
    <t>Procurement of Fertilizer</t>
  </si>
  <si>
    <t>Procurement and distribution of improved rice seed</t>
  </si>
  <si>
    <t>Desk Officer/Contact #:RICE</t>
  </si>
  <si>
    <t>Ministry/Department/Agency: FDA</t>
  </si>
  <si>
    <t>procurement of 45,000 litre of Glyphosate</t>
  </si>
  <si>
    <t>Procurement of 15,000 bags of inorganic Fertilizer, organic  and soil Amender/ Micro Nutrient</t>
  </si>
  <si>
    <t>Establishment of 5 unit sheeting battery processing equipment in 5 selected Rubber producing state</t>
  </si>
  <si>
    <t>Establishment of Rubber based cropping system demostration plots two/state in the 15 Rubber producing State</t>
  </si>
  <si>
    <t>Procurement of 450,000 budded Rubber stump</t>
  </si>
  <si>
    <t>Desk Officer/Contact #: RUBBER</t>
  </si>
  <si>
    <t>Train farmers on the operations and maintenance of sorghum Threshers and cottage milling equipment</t>
  </si>
  <si>
    <t>Collaboration with ICRISAT for boosting the production, Utilization and commercialization of sorghum in Nigeria</t>
  </si>
  <si>
    <t>Procurement of 25,000MT of fertilizer</t>
  </si>
  <si>
    <t>Conduct baseline survey and market analysis for STVC</t>
  </si>
  <si>
    <t>Procurement of primary Sorghum milling machine</t>
  </si>
  <si>
    <t>Procurement of 1250MT of seed of seeds</t>
  </si>
  <si>
    <t>Procurement of 25 Threshers</t>
  </si>
  <si>
    <t>Desk Officer/Contact #:SORGHUM</t>
  </si>
  <si>
    <t>Ministry/Department/Agency: FDA (SORGHUM VALUE CHAIN)</t>
  </si>
  <si>
    <t>Distribution of Herbicides (Pendimenthalin &amp; Fusilade/Butachlor</t>
  </si>
  <si>
    <t>Distribution of single superphospate (SSP) fertilizers to soybean farmers through GES</t>
  </si>
  <si>
    <t>Distribution of 2,000mt of improved soybean certified seeds to farmers by selected seed companies through GES</t>
  </si>
  <si>
    <t>Production of genetic materials (100mt of foundation seeds) Breeder seeds</t>
  </si>
  <si>
    <t>Production of genetic materials (5mt of foundation seeds)</t>
  </si>
  <si>
    <t>Desk Officer/Contact #: SOYBEAN</t>
  </si>
  <si>
    <t>Support to 3 new farmers groups investor to establish cottage sugarcane milling/ethanol plants</t>
  </si>
  <si>
    <t>support to Expansion &amp; Upgrading of 6 existing cottage sugarcane mill</t>
  </si>
  <si>
    <t>supply soil ammender/ Micro nutrient to another 3,000 farmers in 14 state</t>
  </si>
  <si>
    <t>Supply of organic fertilizer to another 3,500 farmers in 14 state</t>
  </si>
  <si>
    <t>Supply of inorganic fertilizer to another 3,500 farmers in 14 state</t>
  </si>
  <si>
    <t>Multiplication &amp; Distribution of industrial sugarcane to another 3,500 farmers in 14 state</t>
  </si>
  <si>
    <t>Desk Officer/Contact #:SUGARCANE</t>
  </si>
  <si>
    <t>Ministry/Department/Agency: FDA (SUGARCANE VALUE CHAIN)</t>
  </si>
  <si>
    <t>GES intervention, distribution of Irish seed to farmers</t>
  </si>
  <si>
    <t>Research and Development</t>
  </si>
  <si>
    <t>Irish Potato Development in Plateau, Taraba and CrossRiver</t>
  </si>
  <si>
    <t>Study tour on processing and utilization of OFSP Rwanda &amp; Mozambique</t>
  </si>
  <si>
    <t>Train the trainer on all what you what to know about sweet potato</t>
  </si>
  <si>
    <t>Engaging HPZC and NRCRI on production of improved variety</t>
  </si>
  <si>
    <t>Nutrition Value &amp; Demend creation: Nutirtion awareness, food demostrations and distribution of OFSP vine through community infant Young child feeding support group in 3 state</t>
  </si>
  <si>
    <t>Distribution of planting materials</t>
  </si>
  <si>
    <t>Diversified product Value  Chain</t>
  </si>
  <si>
    <t>Establishment and Installations of 3 nos. of screen House Tunnels in six states by NCRI</t>
  </si>
  <si>
    <t>Establisment of foundation stock</t>
  </si>
  <si>
    <t>Desk Officer/Contact #: SWEET POTATO</t>
  </si>
  <si>
    <t>Ministry/Department/Agency: FDA (POTATO VALUE CHAIN)</t>
  </si>
  <si>
    <t>identification of the existing medium/large scale processing mills/ establishment of additional facilities mills in 11 core states</t>
  </si>
  <si>
    <t>identification of the existing medium/large scale processing mills/ establishment of additional processing mills in 11 core states</t>
  </si>
  <si>
    <t>36 nos med sized milling machines 200,000 (100kg) jute bags</t>
  </si>
  <si>
    <t>Procurement of small scale groundnut processing machine</t>
  </si>
  <si>
    <t>3,000 water pumps 1,500 knapsack sprayers</t>
  </si>
  <si>
    <t xml:space="preserve">Input distribution to farmers to reflet their requirements from their designated state </t>
  </si>
  <si>
    <t>Procurement of 8,000 litres of post emergence herbicides @2,000/litre for distribution</t>
  </si>
  <si>
    <t>Procurement of 1,334 cartons of micro-nutrients (Agrolyser-10 bottles/ctn) for distribution to farmers.</t>
  </si>
  <si>
    <t>Procuurement of 71,637  bags (3,581mt) fertilizer: NPK 15:15:15</t>
  </si>
  <si>
    <t>Buyback of 6,475mt of certified seed produced by wheat farmers in the wheat producing states through GES plus transportation</t>
  </si>
  <si>
    <t>Buyback of 160mt certified seed produced by 2 seed companies- Maina and Premier seed Nig. Ltd for ATA</t>
  </si>
  <si>
    <t>Buyback of 32mt Breeder seeds produced by the reseach Institutes (IAR-ABU and LCRI) for ATA</t>
  </si>
  <si>
    <t>Desk Officer/Contact #:WHEAT</t>
  </si>
  <si>
    <t>Sep 9</t>
  </si>
  <si>
    <t>Aug 12</t>
  </si>
  <si>
    <t>Jun 24 - Jul 15</t>
  </si>
  <si>
    <t>Jun 24</t>
  </si>
  <si>
    <t>May 27 - Jun 10</t>
  </si>
  <si>
    <t>My 27</t>
  </si>
  <si>
    <t>Apr 29 - May 13</t>
  </si>
  <si>
    <t>Apr 15 - Apr 29</t>
  </si>
  <si>
    <t>Apr 15</t>
  </si>
  <si>
    <t>Mar 4 - Apr 1</t>
  </si>
  <si>
    <t>Feb 18- Mar 4</t>
  </si>
  <si>
    <t>Feb 4 - Feb 18</t>
  </si>
  <si>
    <t>Jan 14 - Feb 4</t>
  </si>
  <si>
    <t>Jan 1 - Jan 14</t>
  </si>
  <si>
    <t>Competitive Bidding</t>
  </si>
  <si>
    <t>LOT 3</t>
  </si>
  <si>
    <t>ALR</t>
  </si>
  <si>
    <t>iii). Procurement of Soil Laboratory in-a-box /Reagents</t>
  </si>
  <si>
    <t>LOT 2</t>
  </si>
  <si>
    <t>ii). Production and Supply of Soil Extension Manuals</t>
  </si>
  <si>
    <t>LOT 1</t>
  </si>
  <si>
    <t>i). Procrement of Medium Infra Red (MIR) Dry Chemistry Soil Testing Equipment</t>
  </si>
  <si>
    <t>Prior or Post Review</t>
  </si>
  <si>
    <t>Ministry/Department/Agency: Dept. of Agric Lands Resources</t>
  </si>
  <si>
    <t>13,600,00.00</t>
  </si>
  <si>
    <t>Dec 8</t>
  </si>
  <si>
    <t>Nov 8</t>
  </si>
  <si>
    <t>15%</t>
  </si>
  <si>
    <t>Jul 8</t>
  </si>
  <si>
    <t>Jun 17 - Jul 1</t>
  </si>
  <si>
    <t>May 20 - Jun 17</t>
  </si>
  <si>
    <t>May 6 - May 20</t>
  </si>
  <si>
    <t>Apr 15 - May 6</t>
  </si>
  <si>
    <t>Mar 4 - Apr 15</t>
  </si>
  <si>
    <t xml:space="preserve">Lumpsum </t>
  </si>
  <si>
    <t>ii). Contruction of On-farm Erosion Control Measures</t>
  </si>
  <si>
    <t>i). Construction of On-farm Water Harvesting Structure</t>
  </si>
  <si>
    <t>Sep 30</t>
  </si>
  <si>
    <t>Aug 19</t>
  </si>
  <si>
    <t>Jul 22 - Aug 5</t>
  </si>
  <si>
    <t>Jul 8 - Jul 22</t>
  </si>
  <si>
    <t>Jun 24 - Jul 8</t>
  </si>
  <si>
    <t>Jun 10 - Jun 24</t>
  </si>
  <si>
    <t>Jun 10</t>
  </si>
  <si>
    <t>May 27</t>
  </si>
  <si>
    <t>May 13</t>
  </si>
  <si>
    <t>Mar 18 - Apr 15</t>
  </si>
  <si>
    <t>Mar 18</t>
  </si>
  <si>
    <t>Mar 4 - Mar 18</t>
  </si>
  <si>
    <t>Mar 4</t>
  </si>
  <si>
    <t>Feb 25 - Mar 4</t>
  </si>
  <si>
    <t>Feb 11- Feb 25</t>
  </si>
  <si>
    <t>Feb 4 - Feb 11</t>
  </si>
  <si>
    <t>Lumpsum</t>
  </si>
  <si>
    <t>v). Sensitization Training Workshop on Watershed Management</t>
  </si>
  <si>
    <t>iv) Conduct Training for Extension Officers, ADP Officers, large Scale farmers and farmers cooperative societies on the Use of Lab-in-Box for on the spot assessment of soil nutrients.</t>
  </si>
  <si>
    <t>iii) Establishment and Maintenance of Agro-Forestry (AF); Farmers Managed Natural Regeneration (FMNR); Conservation Agriculture (CA); Integrated Soil Fertility Management (ISFM) Technologies.</t>
  </si>
  <si>
    <t>ii) Establishment of a practical, timely and cost effective soil health surveillance serve to map soil condition, and set a baseline for monitoring the ecosystem</t>
  </si>
  <si>
    <t>MOU with PROGIS</t>
  </si>
  <si>
    <t>i) Establishment of an Agricultural Land Resources information platform that would serve as a vehicle to provide It infrastructure for efficient and effective land use planning and mamgement (collaboration with Nasarawa State Government)</t>
  </si>
  <si>
    <r>
      <t>Negotiations
(</t>
    </r>
    <r>
      <rPr>
        <b/>
        <strike/>
        <sz val="16"/>
        <rFont val="Times New Roman"/>
        <family val="1"/>
      </rPr>
      <t>N</t>
    </r>
    <r>
      <rPr>
        <b/>
        <sz val="16"/>
        <rFont val="Times New Roman"/>
        <family val="1"/>
      </rPr>
      <t xml:space="preserve">) </t>
    </r>
  </si>
  <si>
    <t>Lead-time before shortlist</t>
  </si>
  <si>
    <t>Advertisement</t>
  </si>
  <si>
    <t>Prior/Post Review</t>
  </si>
  <si>
    <t xml:space="preserve"> Dept. of Agric Lands Resources</t>
  </si>
  <si>
    <t>Engr. Jatto</t>
  </si>
  <si>
    <t>Engr. Malami</t>
  </si>
  <si>
    <t>29thSep-10th Oct</t>
  </si>
  <si>
    <t>26th Sep.</t>
  </si>
  <si>
    <t>11th -22nd Aug</t>
  </si>
  <si>
    <t>28th Jul -8th Aug</t>
  </si>
  <si>
    <t>14th-25th Jul</t>
  </si>
  <si>
    <t>30th Jun -11th Jul</t>
  </si>
  <si>
    <t>16th Jun.-27th Jun</t>
  </si>
  <si>
    <t>5th May-13th Jun</t>
  </si>
  <si>
    <t>7thApril-2nd May</t>
  </si>
  <si>
    <t>24th Mar - 4th Apr</t>
  </si>
  <si>
    <t>10th - 21st Mar</t>
  </si>
  <si>
    <t>18th Feb. -7th Mar</t>
  </si>
  <si>
    <t>3rd - 17th Feb.</t>
  </si>
  <si>
    <t xml:space="preserve">competitive bidding </t>
  </si>
  <si>
    <t xml:space="preserve">Purchase of 4Nos. Project Vehicles </t>
  </si>
  <si>
    <t>Engr. Fadah</t>
  </si>
  <si>
    <t>SCPZs Monitiring and Evaluation</t>
  </si>
  <si>
    <t>10,000,000.00</t>
  </si>
  <si>
    <t>Private Sector Investment Drive</t>
  </si>
  <si>
    <t>Agribusiness and Investment bulletins on value chains</t>
  </si>
  <si>
    <t>Engr. Gagare</t>
  </si>
  <si>
    <t>20,000,000.00</t>
  </si>
  <si>
    <t>Market Research, Test Market and consumer insight for commercialization</t>
  </si>
  <si>
    <t>Engr. Udo</t>
  </si>
  <si>
    <t>80,000,000.00</t>
  </si>
  <si>
    <t xml:space="preserve">Hosting of European Market Research Council (EMRC) Agribusiness forum </t>
  </si>
  <si>
    <t>Support for participation in international Agribusiness and Investment Organisation</t>
  </si>
  <si>
    <t>AGRIBUSINESS &amp; INVESTMENT:</t>
  </si>
  <si>
    <t>Engr. Bello</t>
  </si>
  <si>
    <t>2,000,000.00</t>
  </si>
  <si>
    <t>National shopping</t>
  </si>
  <si>
    <t>Purchase of 1 no cashew processing equipment</t>
  </si>
  <si>
    <t>1,000,000.00</t>
  </si>
  <si>
    <t>Procurement of 100units of oilpalm small processing equipment</t>
  </si>
  <si>
    <t>Engr. Adebiyi</t>
  </si>
  <si>
    <t>350,000.00</t>
  </si>
  <si>
    <t>Purchase of 24units of Cassava chipping machine for farmers Cooperatives</t>
  </si>
  <si>
    <t>Engr. Okuwobi</t>
  </si>
  <si>
    <t>Procurement of 130unit of  Multipurpose Sorghum grain treshers</t>
  </si>
  <si>
    <t>Engr. Isah</t>
  </si>
  <si>
    <t>400,000.00</t>
  </si>
  <si>
    <t>Procurement of 37units Flat weighing scale</t>
  </si>
  <si>
    <t>150,000,000.00</t>
  </si>
  <si>
    <t>Procurement of 37units of Rice  Bagging Machine</t>
  </si>
  <si>
    <t>2,500,000.00</t>
  </si>
  <si>
    <t>Procurement 37units of RiceParboilers</t>
  </si>
  <si>
    <t>600,000.00</t>
  </si>
  <si>
    <t>Procurement of 37 units of Rice Reapers</t>
  </si>
  <si>
    <t>1,500,000.00</t>
  </si>
  <si>
    <t>Procurement 37unit of Rice  Mini Harvesters</t>
  </si>
  <si>
    <t>Engr. Ogumbiyi</t>
  </si>
  <si>
    <t>700,000.00</t>
  </si>
  <si>
    <t>Procurement of 37 units of Rice Destoners</t>
  </si>
  <si>
    <t>Procurement of 37 units of small Rice processing equipment</t>
  </si>
  <si>
    <t>T</t>
  </si>
  <si>
    <t>2 - 4 wks</t>
  </si>
  <si>
    <t>Champion</t>
  </si>
  <si>
    <t>Action Party</t>
  </si>
  <si>
    <t>Certifiable Amount per Contract</t>
  </si>
  <si>
    <t>MDA Approval/BPP "No Objection"</t>
  </si>
  <si>
    <t>MDA Approval</t>
  </si>
  <si>
    <t xml:space="preserve">Approval Thresholds </t>
  </si>
  <si>
    <t>Pre-qualification</t>
  </si>
  <si>
    <t>Desk Officer/Contact #: Engr. I. U. Nwankwo (08033904125)</t>
  </si>
  <si>
    <t>If Within MDAs Thresholds, No-objection Dates not required</t>
  </si>
  <si>
    <t>THE TIME LINE IS TO  BE COMPARED WITH THE COUNCILS APPROVAL</t>
  </si>
  <si>
    <t xml:space="preserve">Ministry/Department/Agency: APM </t>
  </si>
  <si>
    <t>TOTAL   =</t>
  </si>
  <si>
    <t>Engr. Afowowe</t>
  </si>
  <si>
    <t xml:space="preserve">Competitive Bidding </t>
  </si>
  <si>
    <t>BOQ</t>
  </si>
  <si>
    <t>Land clearing for SCPZs new sites</t>
  </si>
  <si>
    <t>Staple Crop Processing Zones (SCPZS)</t>
  </si>
  <si>
    <t xml:space="preserve">Engr. Adebiyi </t>
  </si>
  <si>
    <t xml:space="preserve">construction of 6units of cashew  processing plant </t>
  </si>
  <si>
    <t>Engr Okuwobi</t>
  </si>
  <si>
    <t xml:space="preserve">Construction of 13units drying slabs for cassava chips for export </t>
  </si>
  <si>
    <t>Engr. Makinde</t>
  </si>
  <si>
    <t>Construction of 20units of primary cottage Sorghum processing plants</t>
  </si>
  <si>
    <t>6 Months</t>
  </si>
  <si>
    <t>1 wks</t>
  </si>
  <si>
    <t>2 - 6 wks</t>
  </si>
  <si>
    <t>Approval Thresholds</t>
  </si>
  <si>
    <t>Desk Officer/Contact #: Mr. Okuwobi  (08027103742)</t>
  </si>
  <si>
    <t>Ministry/Department/Agency: APM</t>
  </si>
  <si>
    <t>35,000,000.00</t>
  </si>
  <si>
    <t>15th-22nd Dec</t>
  </si>
  <si>
    <t>20th Oct-3rd Nov</t>
  </si>
  <si>
    <t>9th-22nd Sept</t>
  </si>
  <si>
    <t>25th Aug-8th Sept</t>
  </si>
  <si>
    <t>4th-18th August</t>
  </si>
  <si>
    <t>18th-31st July</t>
  </si>
  <si>
    <t>2nd-15th July</t>
  </si>
  <si>
    <t>17th June-1st July</t>
  </si>
  <si>
    <t>2nd-16th June</t>
  </si>
  <si>
    <t>6th-28th May</t>
  </si>
  <si>
    <t>23rd April-5th May</t>
  </si>
  <si>
    <t>8th-22nd April</t>
  </si>
  <si>
    <t>1st-7th April</t>
  </si>
  <si>
    <t>24th-31st Mar</t>
  </si>
  <si>
    <t>10th-21st Mar</t>
  </si>
  <si>
    <t>18th Feb-7th Mar</t>
  </si>
  <si>
    <t>3rd-17th Feb</t>
  </si>
  <si>
    <t>Time-Based</t>
  </si>
  <si>
    <t>QCB</t>
  </si>
  <si>
    <t xml:space="preserve">SCPZs Training </t>
  </si>
  <si>
    <t>60,000,000.00</t>
  </si>
  <si>
    <t>SCPZs Workshop</t>
  </si>
  <si>
    <t>200,000,000.00</t>
  </si>
  <si>
    <t>8th -12th Dec</t>
  </si>
  <si>
    <t>3rd -7th Nov.</t>
  </si>
  <si>
    <t>22ndSep-3rdOct</t>
  </si>
  <si>
    <t>8th - 19th Sep</t>
  </si>
  <si>
    <t>190,000,000.00</t>
  </si>
  <si>
    <t>25th Aug - 5th Sep</t>
  </si>
  <si>
    <t>11th - 22nd Aug</t>
  </si>
  <si>
    <t>28thJul - 8th Aug</t>
  </si>
  <si>
    <t>14th - 25th Jul</t>
  </si>
  <si>
    <t>3oJun -11th Jul</t>
  </si>
  <si>
    <t>16th -27th Jun</t>
  </si>
  <si>
    <t>19thMay-  13th Jun</t>
  </si>
  <si>
    <t>5th - 16th May</t>
  </si>
  <si>
    <t>21stApril - 2nd May</t>
  </si>
  <si>
    <t>15th - 18th April</t>
  </si>
  <si>
    <t>7th -14th April</t>
  </si>
  <si>
    <t>BPP NO OBJECTION</t>
  </si>
  <si>
    <t>Staple Crop Processing Zones (SCPZs) Studies</t>
  </si>
  <si>
    <t xml:space="preserve"> 1- 2 wk</t>
  </si>
  <si>
    <t>2-4 wks</t>
  </si>
  <si>
    <t>2 -3 wks</t>
  </si>
  <si>
    <t>Contract 
Offer</t>
  </si>
  <si>
    <r>
      <t>Negotiations 
if Any
(</t>
    </r>
    <r>
      <rPr>
        <b/>
        <strike/>
        <sz val="18"/>
        <rFont val="Times New Roman"/>
        <family val="1"/>
      </rPr>
      <t>N</t>
    </r>
    <r>
      <rPr>
        <b/>
        <sz val="18"/>
        <rFont val="Times New Roman"/>
        <family val="1"/>
      </rPr>
      <t xml:space="preserve">) </t>
    </r>
  </si>
  <si>
    <t>Opening/Evaluation Financial Proposals</t>
  </si>
  <si>
    <t>Desk Officer/Contact #: Engr. A. O. Afowowe</t>
  </si>
  <si>
    <t>Ministry/Department/Agency: APM (SCPZ)</t>
  </si>
  <si>
    <t xml:space="preserve"> Sept.2014</t>
  </si>
  <si>
    <t>August. 2014</t>
  </si>
  <si>
    <t>June, 2014</t>
  </si>
  <si>
    <t>May,2014</t>
  </si>
  <si>
    <t>April,26</t>
  </si>
  <si>
    <t>N/A</t>
  </si>
  <si>
    <t>April,19</t>
  </si>
  <si>
    <t>April, 2 -April,16</t>
  </si>
  <si>
    <t>March, 25 - April 2</t>
  </si>
  <si>
    <t>March,29</t>
  </si>
  <si>
    <t>March,25</t>
  </si>
  <si>
    <t>March,13</t>
  </si>
  <si>
    <t>Feb,18 - March, 11</t>
  </si>
  <si>
    <t>Feb, 18</t>
  </si>
  <si>
    <t>March, 2013</t>
  </si>
  <si>
    <t>Jan. 14 - Jan. 25</t>
  </si>
  <si>
    <t xml:space="preserve">lumpsum
</t>
  </si>
  <si>
    <t>In - House</t>
  </si>
  <si>
    <t>Support for NCC Codex Activities</t>
  </si>
  <si>
    <t>Sept.2014</t>
  </si>
  <si>
    <t>Jan,28 - Feb, 8</t>
  </si>
  <si>
    <t>In-House</t>
  </si>
  <si>
    <t>Sensitization of Key Experts in Universities and Research Institutes on Codex Standard Setting process</t>
  </si>
  <si>
    <t>Training of Codex Officers in Departments and Parastatals on Codex Standard Setting Process</t>
  </si>
  <si>
    <t> Study on Contaminants (arsenic) in Rice in Nigeria</t>
  </si>
  <si>
    <t>August, 2014</t>
  </si>
  <si>
    <t>Hosting of Ministerial Committee meetings</t>
  </si>
  <si>
    <t>Hosting of e- Secreteriat for electronic Working Groups</t>
  </si>
  <si>
    <t> Hosting of Plants and Plant Products Technical Committee meeting</t>
  </si>
  <si>
    <t xml:space="preserve">           </t>
  </si>
  <si>
    <t xml:space="preserve"> August, 2014</t>
  </si>
  <si>
    <t>June, 2013</t>
  </si>
  <si>
    <t>Hosting of Animal and Animal Products Technical Committee meeting</t>
  </si>
  <si>
    <t>June,  2014</t>
  </si>
  <si>
    <t>Participation at NCC Technical Sub-Committee Meeting</t>
  </si>
  <si>
    <t xml:space="preserve"> August.,2014</t>
  </si>
  <si>
    <t> Participation at National Codex Committee (NCC) Quartely Meetings</t>
  </si>
  <si>
    <t>Participation at International Codex Committee meeting</t>
  </si>
  <si>
    <r>
      <t>Negotiations 
if Any
(</t>
    </r>
    <r>
      <rPr>
        <b/>
        <strike/>
        <sz val="14"/>
        <rFont val="Times New Roman"/>
        <family val="1"/>
      </rPr>
      <t>N</t>
    </r>
    <r>
      <rPr>
        <b/>
        <sz val="14"/>
        <rFont val="Times New Roman"/>
        <family val="1"/>
      </rPr>
      <t xml:space="preserve">) </t>
    </r>
  </si>
  <si>
    <t>2014</t>
  </si>
  <si>
    <t>MINISTERIAL CODEX COMMITTEE</t>
  </si>
  <si>
    <t xml:space="preserve">Ministry/Department/Agency: </t>
  </si>
  <si>
    <t xml:space="preserve">Budgetary Year: </t>
  </si>
  <si>
    <t>30 / 11 / '10</t>
  </si>
  <si>
    <t>28 / 10 / '10</t>
  </si>
  <si>
    <t>10 / 8 / '10</t>
  </si>
  <si>
    <t>3 / 8 / '10</t>
  </si>
  <si>
    <t>19 / 7 / '10</t>
  </si>
  <si>
    <t>25 / 6 / '10</t>
  </si>
  <si>
    <t>15 / 6 / '10</t>
  </si>
  <si>
    <t>3 / 6 / '10</t>
  </si>
  <si>
    <t>25 / 5 / '10</t>
  </si>
  <si>
    <t>14 / 5 / '10</t>
  </si>
  <si>
    <t>4 / 5 / '10</t>
  </si>
  <si>
    <t>21 / 4 / '10</t>
  </si>
  <si>
    <t>8 / 4 / '10</t>
  </si>
  <si>
    <t>18 / 3 / '10</t>
  </si>
  <si>
    <t>2 / 3 / '10</t>
  </si>
  <si>
    <t>19 / 2 / '10</t>
  </si>
  <si>
    <t>10 / 2 / '10</t>
  </si>
  <si>
    <t>9 / 2 / '10</t>
  </si>
  <si>
    <t>27 / 1 / '10</t>
  </si>
  <si>
    <t>Feb. '10</t>
  </si>
  <si>
    <t>Post</t>
  </si>
  <si>
    <t>Monitoring and Evaluation / Development of Monitoring Indicators.</t>
  </si>
  <si>
    <t>11 / 10 / '10</t>
  </si>
  <si>
    <t>18 / 8 / '10</t>
  </si>
  <si>
    <t>26 / 7 / '10</t>
  </si>
  <si>
    <t>7 / 7 / '10</t>
  </si>
  <si>
    <t>24 / 6 / '10</t>
  </si>
  <si>
    <t>11/ /6 / '10</t>
  </si>
  <si>
    <t>2 / 6 / '10</t>
  </si>
  <si>
    <t>3 / 5 / '10</t>
  </si>
  <si>
    <t>19 / 4 / '10</t>
  </si>
  <si>
    <t>25 / 3 / '10</t>
  </si>
  <si>
    <t>Strenghtening of Cooperative Inspectorate Services.</t>
  </si>
  <si>
    <t>29 / 10 / '10</t>
  </si>
  <si>
    <t>12 / 10 / '10</t>
  </si>
  <si>
    <t>17 / 8 / '10</t>
  </si>
  <si>
    <t>11 / 8 / '10</t>
  </si>
  <si>
    <t>23 / 7 / '10</t>
  </si>
  <si>
    <t>5 / 7 / '10</t>
  </si>
  <si>
    <t>23 / 6 / '10</t>
  </si>
  <si>
    <t>10 / 6 / '10</t>
  </si>
  <si>
    <t>27 / 5 / '10</t>
  </si>
  <si>
    <t>23 / 4 / '10</t>
  </si>
  <si>
    <t>6 / 4 / '10</t>
  </si>
  <si>
    <t>8 / 3 / '10</t>
  </si>
  <si>
    <t>15 / 2 / '10</t>
  </si>
  <si>
    <t>2 / 2 / '10</t>
  </si>
  <si>
    <t>18/ 1 / '10</t>
  </si>
  <si>
    <t>5 / 1 / '10</t>
  </si>
  <si>
    <t>Jan. '10</t>
  </si>
  <si>
    <t>Cooperative Management Training.</t>
  </si>
  <si>
    <t>30 / 9 / '10</t>
  </si>
  <si>
    <t>20 / 9 / '10</t>
  </si>
  <si>
    <t>12 / 8 / '10</t>
  </si>
  <si>
    <t>2 / 8 / '10</t>
  </si>
  <si>
    <t>16 / 7 / '10</t>
  </si>
  <si>
    <t>29 / 6 / '10</t>
  </si>
  <si>
    <t>18 / 6 / '10</t>
  </si>
  <si>
    <t>9 / 6 / '10</t>
  </si>
  <si>
    <t>26 / 5 /  '10</t>
  </si>
  <si>
    <t>14 / 5 /'10</t>
  </si>
  <si>
    <t>5 / 5 / '10</t>
  </si>
  <si>
    <t>26 / 4 / '10</t>
  </si>
  <si>
    <t>12 / 3 / '10</t>
  </si>
  <si>
    <t>18 / 2 / '10</t>
  </si>
  <si>
    <t>5 / 2 / '10</t>
  </si>
  <si>
    <t>29 / 1 / '10</t>
  </si>
  <si>
    <t>15 / 1 / '10</t>
  </si>
  <si>
    <t>Conduct Training Needs Analysis (TNA) and Training of Trainers (TOT)</t>
  </si>
  <si>
    <t>26 / 8 / '10</t>
  </si>
  <si>
    <t>19/ 8 / '10</t>
  </si>
  <si>
    <t>29 / 7 / '10</t>
  </si>
  <si>
    <t>9 / 7 / '10</t>
  </si>
  <si>
    <t>8 / 6 / '10</t>
  </si>
  <si>
    <t>26 /5 / '10</t>
  </si>
  <si>
    <t>13 / 4 / '10</t>
  </si>
  <si>
    <t>30 / 3 / '10</t>
  </si>
  <si>
    <t>Cooperative Institutional Capacity and good governance / Launching of WOCCU PEARLS.</t>
  </si>
  <si>
    <t>31 / 8 / '10</t>
  </si>
  <si>
    <t>24 / 8 / '10</t>
  </si>
  <si>
    <t>20 / 7 / '10</t>
  </si>
  <si>
    <t>21 / 5 / '10</t>
  </si>
  <si>
    <t>12 / 5 / '10</t>
  </si>
  <si>
    <t>31 / 4 / '10</t>
  </si>
  <si>
    <t>12 / 4 / '10</t>
  </si>
  <si>
    <t>29 / 3 / '10</t>
  </si>
  <si>
    <t>3 / 3 / '10</t>
  </si>
  <si>
    <t>Prior</t>
  </si>
  <si>
    <t>Development of Cooperative regulatory framework.</t>
  </si>
  <si>
    <t>25 / 8 / '10</t>
  </si>
  <si>
    <t>27/ 7 / '10</t>
  </si>
  <si>
    <t>8 / 7 / '10</t>
  </si>
  <si>
    <t>1 / 6 / '10</t>
  </si>
  <si>
    <t>16 / 3 / '10</t>
  </si>
  <si>
    <t>16 / 2 / '10</t>
  </si>
  <si>
    <t>2 /2 / '10</t>
  </si>
  <si>
    <t>Cooperative Policy and Law Review.</t>
  </si>
  <si>
    <t>30 / 7 / '10</t>
  </si>
  <si>
    <t>30 / 6 / '10</t>
  </si>
  <si>
    <t>28 / 5 / '10</t>
  </si>
  <si>
    <t>20 /5 / '10</t>
  </si>
  <si>
    <t>17 / 5 / '10</t>
  </si>
  <si>
    <t>6 / 5 / '10</t>
  </si>
  <si>
    <t>30 / 4 / '10</t>
  </si>
  <si>
    <t>5 / 4 / '10</t>
  </si>
  <si>
    <t>15 / 3 / '10</t>
  </si>
  <si>
    <t xml:space="preserve">Cooperative Census and recertification. </t>
  </si>
  <si>
    <t>Publication and Communication</t>
  </si>
  <si>
    <r>
      <t>Negotiations
(</t>
    </r>
    <r>
      <rPr>
        <b/>
        <strike/>
        <sz val="14"/>
        <rFont val="Times New Roman"/>
        <family val="1"/>
      </rPr>
      <t>N</t>
    </r>
    <r>
      <rPr>
        <b/>
        <sz val="14"/>
        <rFont val="Times New Roman"/>
        <family val="1"/>
      </rPr>
      <t xml:space="preserve">) </t>
    </r>
  </si>
  <si>
    <t>Ministry/Department/Agency: FMAWR/FEDERAL DEPARTMENT OF COOPERATIVES</t>
  </si>
  <si>
    <t>TOTAL</t>
  </si>
  <si>
    <t>purchase of needed equipment</t>
  </si>
  <si>
    <t>purchase of office equipment( tables, chairs, computer,etc)</t>
  </si>
  <si>
    <t>Purchase of diesel for Generator</t>
  </si>
  <si>
    <t>facilitate and organize</t>
  </si>
  <si>
    <t xml:space="preserve">5,000,000.00 </t>
  </si>
  <si>
    <t>General Staff training on computer and Management skills</t>
  </si>
  <si>
    <t>3,500,000.00</t>
  </si>
  <si>
    <t>Printing and binding of fertilizer law in booklet form</t>
  </si>
  <si>
    <t>Analysis of samples (Dry Season)</t>
  </si>
  <si>
    <t>5,000,000.00</t>
  </si>
  <si>
    <t>Collection of samples from rdemption centres</t>
  </si>
  <si>
    <t>11,830,000.00</t>
  </si>
  <si>
    <t>Zonal training of persons involved in GES (North)</t>
  </si>
  <si>
    <t>10,466,000.00</t>
  </si>
  <si>
    <t>Zonal training of persons involved in GES (South)</t>
  </si>
  <si>
    <t>analysis</t>
  </si>
  <si>
    <t>15,000,000.00</t>
  </si>
  <si>
    <t>Analysis of fertilizer samples</t>
  </si>
  <si>
    <t>sample collection</t>
  </si>
  <si>
    <t>6,500,000.00</t>
  </si>
  <si>
    <t>Collection of fertilizer samples from ports, mnufacturers, blenders and dealesr</t>
  </si>
  <si>
    <t>Coordination and participation in the workshop</t>
  </si>
  <si>
    <t>4,500,000.00</t>
  </si>
  <si>
    <t>Workshop for Validation of Inspection and Analysis Manual</t>
  </si>
  <si>
    <t>Enhancement of technical staff</t>
  </si>
  <si>
    <t>4, 025,400.00</t>
  </si>
  <si>
    <t>National and International Conferences</t>
  </si>
  <si>
    <t>capacity building</t>
  </si>
  <si>
    <t>Capacity building by IFDC and MARKETS</t>
  </si>
  <si>
    <t>Data gatheringat international level</t>
  </si>
  <si>
    <t>Subscription for Fertilizer Market Bulletin</t>
  </si>
  <si>
    <t>LCB</t>
  </si>
  <si>
    <t>Fire Extinguished</t>
  </si>
  <si>
    <t>Settlement of bills</t>
  </si>
  <si>
    <t xml:space="preserve">Environmental Bill       </t>
  </si>
  <si>
    <t>Water ABJ                   Water Kaduna</t>
  </si>
  <si>
    <t>PHCN ABJ                   PHCN KADUNA</t>
  </si>
  <si>
    <t>Subsidy component of GES</t>
  </si>
  <si>
    <t>Soil amendment micronutrient</t>
  </si>
  <si>
    <t>Organic Fertililizer</t>
  </si>
  <si>
    <t>Inorganic Fertilizer</t>
  </si>
  <si>
    <t>Mr A. O. Osho: 08065488780</t>
  </si>
  <si>
    <t>EXTENSION SERVICES</t>
  </si>
  <si>
    <t>Basic Data:Mr A. O. Osho 08065488780</t>
  </si>
  <si>
    <t>Budgetary Year: 2010</t>
  </si>
  <si>
    <t>2wks</t>
  </si>
  <si>
    <t>4wks</t>
  </si>
  <si>
    <t>3wks</t>
  </si>
  <si>
    <t>Time based</t>
  </si>
  <si>
    <t>Crop/soil specific multidimentional trial of  fertilizers by research Institutes</t>
  </si>
  <si>
    <t>Roll over from 2013</t>
  </si>
  <si>
    <t>Review of National  PolicyFertilizer</t>
  </si>
  <si>
    <t>450,000,00.00</t>
  </si>
  <si>
    <t>Technology platform Management/deployment</t>
  </si>
  <si>
    <t>Africa Fertilizer FinancingFacilities</t>
  </si>
  <si>
    <t>Supply Chain Management</t>
  </si>
  <si>
    <r>
      <t>Negotiations 
if Any
(</t>
    </r>
    <r>
      <rPr>
        <b/>
        <strike/>
        <sz val="16"/>
        <rFont val="Times New Roman"/>
        <family val="1"/>
      </rPr>
      <t>N</t>
    </r>
    <r>
      <rPr>
        <b/>
        <sz val="16"/>
        <rFont val="Times New Roman"/>
        <family val="1"/>
      </rPr>
      <t xml:space="preserve">) </t>
    </r>
  </si>
  <si>
    <t>PTB</t>
  </si>
  <si>
    <t>Purchase &amp; Installation of modern bakery equipments using cassava flour</t>
  </si>
  <si>
    <r>
      <t xml:space="preserve">Contract Amount Certified in </t>
    </r>
    <r>
      <rPr>
        <b/>
        <strike/>
        <sz val="18"/>
        <rFont val="Times New Roman"/>
        <family val="1"/>
      </rPr>
      <t>N</t>
    </r>
  </si>
  <si>
    <t xml:space="preserve">Desk Officer/Contact #: FCC, IBADAN </t>
  </si>
  <si>
    <t>Ministry/Department/Agency: FEDERAL COOPERATIVE COLLEGE, ELEYELE  IBADAN</t>
  </si>
  <si>
    <t xml:space="preserve"> N/A</t>
  </si>
  <si>
    <t xml:space="preserve">     N/A</t>
  </si>
  <si>
    <t>Construction of access Road for easy accessibility</t>
  </si>
  <si>
    <r>
      <t xml:space="preserve">Contract Amount Certified in </t>
    </r>
    <r>
      <rPr>
        <b/>
        <strike/>
        <sz val="20"/>
        <rFont val="Times New Roman"/>
        <family val="1"/>
      </rPr>
      <t>N</t>
    </r>
  </si>
  <si>
    <t>Ministry/Department/Agency:  FEDERAL COOPERATIVE COLLEGE, IBADAN</t>
  </si>
  <si>
    <t>Training and Empowerment of Rural Women, Youths and Farmers</t>
  </si>
  <si>
    <r>
      <t>Negotiations
(</t>
    </r>
    <r>
      <rPr>
        <b/>
        <strike/>
        <sz val="20"/>
        <rFont val="Times New Roman"/>
        <family val="1"/>
      </rPr>
      <t>N</t>
    </r>
    <r>
      <rPr>
        <b/>
        <sz val="20"/>
        <rFont val="Times New Roman"/>
        <family val="1"/>
      </rPr>
      <t xml:space="preserve">) </t>
    </r>
  </si>
  <si>
    <t xml:space="preserve">Desk Officer/Contact #:FCC, IBADAN </t>
  </si>
  <si>
    <t>Ministry/Department/Agency: FCC IBADAN</t>
  </si>
  <si>
    <t>FMA&amp;RD</t>
  </si>
  <si>
    <t>FCCO</t>
  </si>
  <si>
    <t>15th Sept. 2013</t>
  </si>
  <si>
    <t>August 2013</t>
  </si>
  <si>
    <t>July 2013</t>
  </si>
  <si>
    <t>30th June, '13</t>
  </si>
  <si>
    <t>June 2013</t>
  </si>
  <si>
    <t>30th May, 2013</t>
  </si>
  <si>
    <t>May 2013</t>
  </si>
  <si>
    <t>30th April, 2013</t>
  </si>
  <si>
    <t>April 2013</t>
  </si>
  <si>
    <t>31st March, 2013</t>
  </si>
  <si>
    <t>March. 2013</t>
  </si>
  <si>
    <t>NTB</t>
  </si>
  <si>
    <t>FCC 03</t>
  </si>
  <si>
    <t>Furnishing of College Auditorium</t>
  </si>
  <si>
    <t>30 May, 2013</t>
  </si>
  <si>
    <t>31st March - 13th July</t>
  </si>
  <si>
    <t>March 13</t>
  </si>
  <si>
    <t>Provost</t>
  </si>
  <si>
    <t>Direct Application</t>
  </si>
  <si>
    <t>FCCO 02</t>
  </si>
  <si>
    <t>Raising of Broilers and Layers</t>
  </si>
  <si>
    <t>FCCO 01</t>
  </si>
  <si>
    <t>Raising of Sheep and Goat</t>
  </si>
  <si>
    <t>Desk Officer/Contact #: OGBONNA C. U. 08033600629</t>
  </si>
  <si>
    <t>Ministry/Department/Agency: FMA&amp;RD FEDERAL COOPERATIVE COLLEGE, OJI RIVER.</t>
  </si>
  <si>
    <t>FMA &amp; RD</t>
  </si>
  <si>
    <t>Dec. 2013</t>
  </si>
  <si>
    <t>Minister</t>
  </si>
  <si>
    <t>Feb. 2013</t>
  </si>
  <si>
    <t>Contract</t>
  </si>
  <si>
    <t>Bill of Quantities</t>
  </si>
  <si>
    <t>Completion of College Internal Road Network</t>
  </si>
  <si>
    <t>Ministry/Department/Agency: FMA &amp; RD FEDERAL COOPERATIVE COLLEGE, OJI RIVER.</t>
  </si>
  <si>
    <t>2,500,000</t>
  </si>
  <si>
    <t>March 2013</t>
  </si>
  <si>
    <t>Jan. 2013</t>
  </si>
  <si>
    <t>Time Based</t>
  </si>
  <si>
    <t>Promotion and Training of Cooperative Societies</t>
  </si>
  <si>
    <r>
      <t>Negotiations 
if Any
(</t>
    </r>
    <r>
      <rPr>
        <b/>
        <strike/>
        <sz val="20"/>
        <rFont val="Times New Roman"/>
        <family val="1"/>
      </rPr>
      <t>N</t>
    </r>
    <r>
      <rPr>
        <b/>
        <sz val="20"/>
        <rFont val="Times New Roman"/>
        <family val="1"/>
      </rPr>
      <t xml:space="preserve">) </t>
    </r>
  </si>
  <si>
    <t>Ministry/Department/Agency: FMA &amp; RD, FEDERAL COOPERATIVE COLLEGE, OJI RIVER.</t>
  </si>
  <si>
    <t>FFD</t>
  </si>
  <si>
    <t>Federal Fertilizer Department</t>
  </si>
  <si>
    <t>FEDERAL DEPT. OF FERTILIZER</t>
  </si>
  <si>
    <t>August,2014</t>
  </si>
  <si>
    <t>June,2014</t>
  </si>
  <si>
    <t xml:space="preserve"> May, 2014</t>
  </si>
  <si>
    <t>April, 29</t>
  </si>
  <si>
    <t>April, 15</t>
  </si>
  <si>
    <t>April, 8</t>
  </si>
  <si>
    <t xml:space="preserve">Feb,18 - March, 11th </t>
  </si>
  <si>
    <t>Feb,18</t>
  </si>
  <si>
    <t>Jan, 25 -    Feb, 8th</t>
  </si>
  <si>
    <t>Jan,14 - Jan,25</t>
  </si>
  <si>
    <t>DP</t>
  </si>
  <si>
    <t>J.1.1</t>
  </si>
  <si>
    <t>J.1</t>
  </si>
  <si>
    <t>Procurement of 3 Hilux (Petrol Engine) to facilitate task force and coordinate field activity (Halal Value Chain)</t>
  </si>
  <si>
    <t>G.1.2</t>
  </si>
  <si>
    <t>G.1</t>
  </si>
  <si>
    <t>Procurement of 1 Operational Vehicles (Toyota Hillux) (Animal Health)</t>
  </si>
  <si>
    <t>F.1.4</t>
  </si>
  <si>
    <t>F.1</t>
  </si>
  <si>
    <t>Provision of 540,000 Doses of poultry drugs to 2,700 poultry farmers</t>
  </si>
  <si>
    <t>F.1.3</t>
  </si>
  <si>
    <t>Provision of 2,080,000 Doses of NCDV to 5,200 poultry farmers</t>
  </si>
  <si>
    <t>F.1.2</t>
  </si>
  <si>
    <t>Provision of 202, 500kg of poultry feeds to 2,700 poultry farmers</t>
  </si>
  <si>
    <t>F.1.1</t>
  </si>
  <si>
    <t> Provision of 270,000 Shika Brown DOC to 2,700 poultry farmers</t>
  </si>
  <si>
    <t>E.1.1</t>
  </si>
  <si>
    <t>E.1</t>
  </si>
  <si>
    <t>Provision of 30,000 bags (50kg) of industrial salts to 6,000 skin buyers in 12 States: SO, ZF, KT, KN, BA, JG, NA, KB, GB, AD, KD &amp; TR</t>
  </si>
  <si>
    <t>D.1.7</t>
  </si>
  <si>
    <t>D. 1</t>
  </si>
  <si>
    <t>Supply of feed/water reticulation at 2 pig multiplication centres</t>
  </si>
  <si>
    <t>D.1.5</t>
  </si>
  <si>
    <t>Provision of 20 bags (25kg) pig grower/gestation feeds  and 5ml of disinfectant to 400 pig farmers as GES</t>
  </si>
  <si>
    <t>June.2014</t>
  </si>
  <si>
    <t>D.1.4</t>
  </si>
  <si>
    <t>D.1</t>
  </si>
  <si>
    <t>  Provision of 1,200 pure breeds of pig to 400 pig farmers in 8 States: Ogun, Benue, Anambra, Nasarawa, Delta, Imo and Osun State</t>
  </si>
  <si>
    <t>C.1.6</t>
  </si>
  <si>
    <t>C.1</t>
  </si>
  <si>
    <t> Provision of feeds/ water reticulation for 4 sheep &amp; goats multiplication centres (Ladanawa, Tuma, Shaki &amp; Zugu)</t>
  </si>
  <si>
    <t>C.1.1</t>
  </si>
  <si>
    <t> Provision of 29,900 (25kg) bags of concentrate ruminant feeds/dewormer/ acaricide and salt block  for 5,980 sheep &amp; goats farmers in 30 States</t>
  </si>
  <si>
    <t>B.1.7</t>
  </si>
  <si>
    <t>B.1</t>
  </si>
  <si>
    <t>Provision of 18 zero fly screens to 18 States under GES @100%</t>
  </si>
  <si>
    <t>B.1.6</t>
  </si>
  <si>
    <t>Provision of feeds and Salt Block to 4 Cattle Breeding Centres</t>
  </si>
  <si>
    <t>B.1.5</t>
  </si>
  <si>
    <t>Provision of 46,800(25kg) bags of fattening concentrate and 3,600 Blocks of Salt licks to 1,800  beef farmers in 18 States</t>
  </si>
  <si>
    <t>B.1.1</t>
  </si>
  <si>
    <t xml:space="preserve">Provision of 500 units of Brahma Breeding semen, </t>
  </si>
  <si>
    <t>A.1.2</t>
  </si>
  <si>
    <t>A.1</t>
  </si>
  <si>
    <t>Supply of Salt lick for the targeted dairy animals in 11 implementing States: Nasarawa, Niger, Oyo, Kaduna, Adamawa, FCT, Kano, Kwara, Taraba, Plateau and Ekiti States (1block of 10kg/ farmer to 4,400 dairy farmers)</t>
  </si>
  <si>
    <t>A.1.1</t>
  </si>
  <si>
    <t>Supply of feeds requirement for targeted dairy animals @2kg/cow/day in the 11 implementing States: Nasarawa, Niger, Oyo, Kaduna, Adamawa, FCT, Kano, Kwara, Taraba, Plateau and Ekiti States (6 bags of 50kg/farmer of dairy feeds to 4,400 dairy farmers)</t>
  </si>
  <si>
    <t>Plan                 vs.  Actual</t>
  </si>
  <si>
    <t>DR. G.M. MSHELBWALA</t>
  </si>
  <si>
    <t>FEDERAL DEPARTMENT OF LIVESTOCK</t>
  </si>
  <si>
    <t>April, 11</t>
  </si>
  <si>
    <t>Feb, 18 -March,11</t>
  </si>
  <si>
    <t>Jan,25 - Feb,8</t>
  </si>
  <si>
    <t>Jan,14 -Jan, 25</t>
  </si>
  <si>
    <t>Biil of Quantities</t>
  </si>
  <si>
    <t>I.1.6</t>
  </si>
  <si>
    <t>I.1</t>
  </si>
  <si>
    <t>Construction of Cattle Resting Point consisting of Admin block, Boreholes, Vet Clinc, Milk Collection Centre at Keana, Nasarawa State</t>
  </si>
  <si>
    <t>Direct Labour</t>
  </si>
  <si>
    <t>I.1.2</t>
  </si>
  <si>
    <t>Construction of 3no. Solar  Boreholes at Wasimi Grazing Reserve, Oyo State</t>
  </si>
  <si>
    <t>I.1.1</t>
  </si>
  <si>
    <t>Construction of 2no. Micro Earthdam at Lata Grazing Reserve, Kwara State</t>
  </si>
  <si>
    <t>H.1.17</t>
  </si>
  <si>
    <t>H.1</t>
  </si>
  <si>
    <t>Upgrading/Maintenance of Pesticide laboratory and School to operational state</t>
  </si>
  <si>
    <t>Jan,25 - Feb, 8</t>
  </si>
  <si>
    <t>lumpsum</t>
  </si>
  <si>
    <t>In-House Activity</t>
  </si>
  <si>
    <t>Field Monitoring, Consultation with Stakeholders</t>
  </si>
  <si>
    <t>Improving the policy and Business Environment to facilitate the development of Halal Meat Centres</t>
  </si>
  <si>
    <t>Basic Training for cattle producers in feedlot operations</t>
  </si>
  <si>
    <t>Study Tours to Countries with developed Halal meat industry</t>
  </si>
  <si>
    <t>Sensitizing investors and attracting major investors in Meat Industry towards investing in Nigeria's meat industry</t>
  </si>
  <si>
    <t>Registration of Large Scale Commercial Livestock Producers and Association nationwide</t>
  </si>
  <si>
    <t>Implementation of Key Recommendations of the study report on "Transformation of the meat industry"/Development of Brands Registry</t>
  </si>
  <si>
    <t>NCB/In-House Activity</t>
  </si>
  <si>
    <t>Support toward commissioning of 1st Halal meat factory in FCT; through water reticulation, provision of cold chain facilities as well as linkage to market and access to credit financing</t>
  </si>
  <si>
    <t>Monitoring and Evaluation of Projects</t>
  </si>
  <si>
    <t>Recruitment of a Consultant for the designs, preparation of bills and technical supervision of the bores and resting points</t>
  </si>
  <si>
    <t xml:space="preserve"> August. 2014</t>
  </si>
  <si>
    <t>In- House Activity</t>
  </si>
  <si>
    <t>Conduct of grasshopper egg- pod survey in selected states representative of geographical zones</t>
  </si>
  <si>
    <t>Field Visits and Monitoring</t>
  </si>
  <si>
    <t>Participation at International meetings (SAICM, PATTEC, WAAPP)</t>
  </si>
  <si>
    <t>Hosting and Participation at NNJC meetings</t>
  </si>
  <si>
    <t>Tsetse fly control Survey, Control and Mapping</t>
  </si>
  <si>
    <t>Consultancy Services on the site selection and Architectural design of prototype FVMC</t>
  </si>
  <si>
    <t>Baseline Survey of the Veterinary infrastructures in the States and FCT</t>
  </si>
  <si>
    <t>Study to  determine the prevelence of Bovine Tuberculosis at 6 selected municipal abattoirs nationwide</t>
  </si>
  <si>
    <t>Collaboration with State on abattoir and meat hygiene and training on HACCP guidelines</t>
  </si>
  <si>
    <t>Preparation of Guildeline/ Draft document for Animal Welfare in Nigeria</t>
  </si>
  <si>
    <t>Participation at statutory international meetings of  OIE, ECOWAS, AU/IBAR as well as contribution to OIE</t>
  </si>
  <si>
    <t>Programme and Training of FELTP Candidates on field epidemiology with Federal Ministry of Health and USA'S Centre for Disease control Department to support 4nos. Staff</t>
  </si>
  <si>
    <t>Wildlife Disease surveillance in 10 States: Yobe, Adamawa, Bauchi, Kaduna, Kano, Taraba, Ogun, Cross River and Plateau States</t>
  </si>
  <si>
    <t>Advocacy/Animal Disease Communication Surveillance</t>
  </si>
  <si>
    <t>Capacity building/meeting for the Livestock Policy Hub (LPH) members</t>
  </si>
  <si>
    <t>Support to compliment the pilot project on data capturing methodology and instrument by the AU-IBAR VetGov program in 6 States</t>
  </si>
  <si>
    <t>Preparation of Contigency Plan and Control of Peste des Petits Ruminants (PPR)</t>
  </si>
  <si>
    <t>Strengthening of disease Surveillance network/Disease reporting and consultative meeting with Directors of Veterinary Services in 36 States + FCT</t>
  </si>
  <si>
    <t>Risk based targeted surveillance of H7N9 virus in domestic/wildbirds at LBMs in 9 States: Kano, Kaduna, Lagos, Oyo, Ogun, Enugu, Plateau, Niger and Jigawa State/ Influenza A in Pigs</t>
  </si>
  <si>
    <t>Risk Assessment and Disease Investigation Skills Enhancement for Epidemiology</t>
  </si>
  <si>
    <t>Provision for Trace back and forward of outbreaks of  Transboundary Animal Disease (TADs)</t>
  </si>
  <si>
    <t>Study tours to Department of Agriculture (US, and South Africa) to understudy their import/export producedures</t>
  </si>
  <si>
    <t>Monitoring of CBPP and PPR vaccination exercise nationwide + Survey of Rinderpest viral containing materials</t>
  </si>
  <si>
    <t>May,2013</t>
  </si>
  <si>
    <t>In - House Activity</t>
  </si>
  <si>
    <t>Technical Sessions/ Sensitization workshop on protocol for Import/Export certification of Animals and Animal Products as well as single window platform for stakeholders + Field Officers in 36 States and FCT</t>
  </si>
  <si>
    <t>Supervision of field activities/ Attendance of National and International meetings</t>
  </si>
  <si>
    <t>Advocacy/ Sensitization visits to participating States</t>
  </si>
  <si>
    <t xml:space="preserve">Training of stakeholders in the auditing of farms and hatcheries and implementation of industry standard </t>
  </si>
  <si>
    <t>Reassessment of FGCG, BDG, VCBM &amp; RCBM as alternatives to maize and soya beans</t>
  </si>
  <si>
    <t>Stakeholders calibration of standards for poultry industry</t>
  </si>
  <si>
    <t>Market testing of SBL to determine its acceptability by poultry farmers</t>
  </si>
  <si>
    <t>Pilot Study on hides and skin standardisation and grading in Nigeria</t>
  </si>
  <si>
    <t>Linkage of Skin Buyers Association to Tanneries and local skin processors as well as other stakeholders in the Industry</t>
  </si>
  <si>
    <t>Data Collection and Field Verification Visits</t>
  </si>
  <si>
    <t>Support for popularisation of made in Nigeria leather</t>
  </si>
  <si>
    <t>Pre -roll out Sensitisation and training of Skin Buyers in 6 new States on skin preservation using Industrial Salt</t>
  </si>
  <si>
    <t xml:space="preserve">Support for the establishment of 2 collection centres in 2 locations </t>
  </si>
  <si>
    <t>Registration of skin collectors, leather works and dealers in 12 States: SO, ZF, KT, KN, BA, JG, NA, KB, GB, AD, KD &amp;  TR</t>
  </si>
  <si>
    <t>Capacity building for Stakeholders (butchers, flayers, abattoir attendants and trades) in 12 States: SO, ZF, KT, KN, BA, JG, NA, KB, GB, AD, KD &amp;  TR</t>
  </si>
  <si>
    <t>Study Tour to Netherlands</t>
  </si>
  <si>
    <t>Field and Operational visits in 8 States</t>
  </si>
  <si>
    <t>Training the trainers of 34 pigs farmers at 2 locations</t>
  </si>
  <si>
    <t>Sensitization of pig farmers, facilities, input suppliers and animal health service providers</t>
  </si>
  <si>
    <t>Registration of farmers in 8 States: Ogun, Benue, Anambra, Nasarawa, Delta, Akwa - Ibom, Imo and Osun State</t>
  </si>
  <si>
    <t>Baseline Study of Stakeholders and Existing infrastructures in 6 States ( Anambra and Nasarawa, Delta, Akwa - Ibom, Imo and Osun States</t>
  </si>
  <si>
    <t>Study tour to South Africa or Morocco by Team Leaders, Desk Officers and Five Others</t>
  </si>
  <si>
    <t>Training of 48 State Personnels and Sheep and Goats 80 farmers</t>
  </si>
  <si>
    <t>Sensitization and Town Hall meetings in Sheep and Goats Stakeholders in 20 States</t>
  </si>
  <si>
    <t>Collaborative visits to DFID/GEMS, NAPRI, FUNAAB, Private Farmers &amp; M/E of field activities in 30 States</t>
  </si>
  <si>
    <t>On- farm demonstration of feeds and feeding to 18 Trainers and Cattle Management in the 18 States where cattle has comparative advantage</t>
  </si>
  <si>
    <t>Study tour to Bostwana, Desk Officer and 3 Other</t>
  </si>
  <si>
    <t>Sensitization and Supervision of Projects</t>
  </si>
  <si>
    <t> Linkage of 1800 farmers with Halal Processors under SmallHolders Fattening Scheme (SHFS)</t>
  </si>
  <si>
    <t>March,14</t>
  </si>
  <si>
    <t> Development of Dairy Association of Nigeria/ meeting with CEO of Dairy Service Providers</t>
  </si>
  <si>
    <t>SSS</t>
  </si>
  <si>
    <t> Linkages of local dairy farmers group to private processors and marketers</t>
  </si>
  <si>
    <t>Sept, 2014</t>
  </si>
  <si>
    <t>April, 26</t>
  </si>
  <si>
    <t>April, 19</t>
  </si>
  <si>
    <t>March, 25 - April , 2</t>
  </si>
  <si>
    <t>March, 29</t>
  </si>
  <si>
    <t>March, 25</t>
  </si>
  <si>
    <t>Feb, 18 - March, 11</t>
  </si>
  <si>
    <t>Measurement of Herd Productivity in the Field</t>
  </si>
  <si>
    <t>May, 2014</t>
  </si>
  <si>
    <t>Farmers mobilization and Clustering around the MCCs at Oyo, Kaduna, Kano &amp; FCT</t>
  </si>
  <si>
    <t xml:space="preserve"> August.2014</t>
  </si>
  <si>
    <t> Capacity Building for all stakeholders (farmers groups, Inseminators, extension workers and policy makers) on dairy production and management</t>
  </si>
  <si>
    <t> Development Development Programme (DDP) Collaboration with WAMCO</t>
  </si>
  <si>
    <t> Consultancy Services to conduct Artificial Insemination and Cross Breeding ( Pastoral and Community AI of 4,000 cattle in 5 States): FCT, Nasarawa, Niger, Kwara &amp; Oyo State</t>
  </si>
  <si>
    <t>21st July-11th August, 2014(12th week)</t>
  </si>
  <si>
    <t>2nd June, 2014 - 21st  July, 2014(8th week)</t>
  </si>
  <si>
    <t>9th -16th June, 2014</t>
  </si>
  <si>
    <t>2nd - 9th June, 2014</t>
  </si>
  <si>
    <t>19th May - 2nd June, 2014</t>
  </si>
  <si>
    <t>Not Required</t>
  </si>
  <si>
    <t>12th  -15th May, 2014</t>
  </si>
  <si>
    <t>6th- 9th May, 2014</t>
  </si>
  <si>
    <t>5th May, 2014</t>
  </si>
  <si>
    <t>7th April -5th May, 2014</t>
  </si>
  <si>
    <t>3rd -4th April, 2014</t>
  </si>
  <si>
    <t>17th March- 1st April, 2014</t>
  </si>
  <si>
    <t xml:space="preserve"> MTB</t>
  </si>
  <si>
    <t>Post qualification</t>
  </si>
  <si>
    <t xml:space="preserve"> </t>
  </si>
  <si>
    <t>Payment of outstanding liabilities for certified 2006 and 2012 rural roads, MDG projects</t>
  </si>
  <si>
    <t>PAYMENT OF OUTSTANDING DEBTS</t>
  </si>
  <si>
    <t>Lot 29</t>
  </si>
  <si>
    <t>Package 8</t>
  </si>
  <si>
    <t>Provision of Cassava processing integrated industry at  Akpoha in Afikpo North LGA, Ebonyi State</t>
  </si>
  <si>
    <t>Lot 28</t>
  </si>
  <si>
    <t>Package 7</t>
  </si>
  <si>
    <t>Provision of 25Nos. Hand Pump Equipped Borehole at various  Rural communities and LGAs in  Ekiti State.</t>
  </si>
  <si>
    <t>Lot 27</t>
  </si>
  <si>
    <t>Package 6</t>
  </si>
  <si>
    <t>Solar Rural Electrification in 3 Rural communities in Emure/Gboyin and Ekiti East LGAs, Ekiti State</t>
  </si>
  <si>
    <t>Lot 26</t>
  </si>
  <si>
    <t>package 5</t>
  </si>
  <si>
    <t>Construction/Consolidation of 9.4 Ajido -Apodo constituency Road</t>
  </si>
  <si>
    <t>Lot 25</t>
  </si>
  <si>
    <t>Construction/Consolidation of 14Km Rural road from Enagi-Dikko-Gbodoji-Guzan-Kpata-Tsuworo, Edaji LGA, Niger south Senatorial District,  Niger State</t>
  </si>
  <si>
    <t>Lot 24</t>
  </si>
  <si>
    <t>Construction/Consolidation of1. 5Km Akpagher - Ikpeger Road, Benue State</t>
  </si>
  <si>
    <t xml:space="preserve"> Lot 23</t>
  </si>
  <si>
    <t>Construction/Consolidation of1KM  Danmarke Rural road, Kankara LGA,  Katsina State</t>
  </si>
  <si>
    <t>Lot 22</t>
  </si>
  <si>
    <t>Construction/Consolidation of 8.7KM Gwaram Federal constituency Road, Jigawa State</t>
  </si>
  <si>
    <t>2nd June,2014 - 21st  July, 2014(8th week)</t>
  </si>
  <si>
    <t>Lot 21</t>
  </si>
  <si>
    <t>Construction/Consolidation of 5KM Agbokinm Water falls-Abia constituency Road, Etung LGA, Cross River State</t>
  </si>
  <si>
    <t>Lot 20</t>
  </si>
  <si>
    <t>Construction/Consolidation of 1.5 KM Furore-Ribadu constituency Road,Adamawa State</t>
  </si>
  <si>
    <t>Lot 19</t>
  </si>
  <si>
    <t>Construction/Consolidation of 1.5 KM Rural Road Yar Wutsiya Kungurmi Wanke, Bugudu LGA,  Zamfara State</t>
  </si>
  <si>
    <t>Lot 18</t>
  </si>
  <si>
    <t>Construction/Consolidation of 1KM Rural Road from Danwarari-Saaadam in Ailero,  Kebbi State</t>
  </si>
  <si>
    <t>Lot 17</t>
  </si>
  <si>
    <t>Construction/Consolidation of 2.6KM Rural Road in Ogbomosho LGA,  Oyo State</t>
  </si>
  <si>
    <t>Lot 16</t>
  </si>
  <si>
    <t>Construction/Consolidation of 4.3 KM Rural Road in Tambuwal LGA, Sokoto, Sokoto State</t>
  </si>
  <si>
    <t>Lot 15</t>
  </si>
  <si>
    <t>Construction/Consolidation of3KM  Rural Road in Edo South Senatorial District, Edo State</t>
  </si>
  <si>
    <t>12th  -15th May,2014</t>
  </si>
  <si>
    <t>6th- 9th May,2014</t>
  </si>
  <si>
    <t>5th May ,2014</t>
  </si>
  <si>
    <t>7th April -5th May ,2014</t>
  </si>
  <si>
    <t>3rd -4th April ,2014</t>
  </si>
  <si>
    <t>17th March- 1st April,2014</t>
  </si>
  <si>
    <t>Lot 14</t>
  </si>
  <si>
    <t>Construction/Consolidation of 3KM Rural Road in Kwara State</t>
  </si>
  <si>
    <t>Lot 13</t>
  </si>
  <si>
    <t>Construction/Consolidation of 3.3Km Ovwodemo Farm constituency Road Delta State</t>
  </si>
  <si>
    <t>Lot 12</t>
  </si>
  <si>
    <t>Construction/Consolidation of 3.2 Km Kaltungo-Banguji constituency Road Gombe State</t>
  </si>
  <si>
    <t>Lot 11</t>
  </si>
  <si>
    <t>Construction/Consolidation of 9Km Gwarzo-,Mazoji constituency Road,Matazu LGA, Katsina State</t>
  </si>
  <si>
    <t>Lot 10</t>
  </si>
  <si>
    <t>Construction/Consolidation of 4Km Amba-Bassa/Yelwa,  constituency Road Kokona LGA, Nasarawa State</t>
  </si>
  <si>
    <t>2nd June, 2014 -21st July, 2014(8th week)</t>
  </si>
  <si>
    <t>Lot 9</t>
  </si>
  <si>
    <t>Construction/Consolidation of 3Km Ekoli-Edda-Okagwe Ohafia constituency Road, Afikpo South LGA, Ebonyi State</t>
  </si>
  <si>
    <t>Lot 8</t>
  </si>
  <si>
    <t>Construction/Consolidation of 8Km Amaguwa-Gidan constituency Road, Ringim LGA, Jigawa State</t>
  </si>
  <si>
    <t>Lot 7</t>
  </si>
  <si>
    <t>Construction/Consolidation of 7Km Ikere/Ijan constituency Road, Ekiti South, Ekiti State</t>
  </si>
  <si>
    <t>Lot 6</t>
  </si>
  <si>
    <t>Construction/Consolidation of 4.2Km Gbokutaru-Ajebandele constituency Road, Ijebu.Ogun State</t>
  </si>
  <si>
    <t>Lot 5</t>
  </si>
  <si>
    <t>Construction/Consolidation of 1 KM Ibom Baraki-Obinkita-Asanga-Amuvi consituency Road,  Abia State</t>
  </si>
  <si>
    <t>738,000,000.00</t>
  </si>
  <si>
    <t>10th-31st ,2013(12th week)</t>
  </si>
  <si>
    <t>15th Oct,2013 - 10th  Dec,2013(8th week)</t>
  </si>
  <si>
    <t>22nd -31st Oct,2013</t>
  </si>
  <si>
    <t>15th - 22nd Oct, 2013</t>
  </si>
  <si>
    <t>8th - 15th Oct,2013</t>
  </si>
  <si>
    <t>2nd -8th Sept,2013</t>
  </si>
  <si>
    <t>24th- 28th Sept,2013</t>
  </si>
  <si>
    <t>24th Sept,2013</t>
  </si>
  <si>
    <t>27th Aug-24th Sept,2013</t>
  </si>
  <si>
    <t>23rd -24th Aug,2013</t>
  </si>
  <si>
    <t>30th July- 20th Aug,2013</t>
  </si>
  <si>
    <t>18,000,000.00</t>
  </si>
  <si>
    <t>Package 1</t>
  </si>
  <si>
    <t>40,500,000.00</t>
  </si>
  <si>
    <t>Construction/Consolidation of Constituency rural roads</t>
  </si>
  <si>
    <t>Lot 4</t>
  </si>
  <si>
    <t>Package 4</t>
  </si>
  <si>
    <t>Promotion of 43 Units homestead/backyard irrigation crop production activities</t>
  </si>
  <si>
    <t>76,541,205.00</t>
  </si>
  <si>
    <t>76,500,716.00</t>
  </si>
  <si>
    <t>Lot 3</t>
  </si>
  <si>
    <t>Package 3</t>
  </si>
  <si>
    <t>Provision of 86 Units hand pump equipped boreholes for rural communities</t>
  </si>
  <si>
    <t>76,612,151.00</t>
  </si>
  <si>
    <t>76,907,151.00</t>
  </si>
  <si>
    <t>Lot 2</t>
  </si>
  <si>
    <t>Package 2</t>
  </si>
  <si>
    <t>Provision of 25 Units motorized boreholes for rural communities</t>
  </si>
  <si>
    <t>63,000,000.00</t>
  </si>
  <si>
    <t>77,116,716.00</t>
  </si>
  <si>
    <t>Lot  5</t>
  </si>
  <si>
    <t>Lot 1</t>
  </si>
  <si>
    <t>Upscaling and linkage support for 8 Nos.existing enclave project sites and farm resettlement site centres</t>
  </si>
  <si>
    <t>1wk</t>
  </si>
  <si>
    <t>2-6wks</t>
  </si>
  <si>
    <t>Contract Amount Certified in Naira</t>
  </si>
  <si>
    <t>No Objections</t>
  </si>
  <si>
    <t>Approval Threshold</t>
  </si>
  <si>
    <t>Desk Officer/Contact #: OLUSHIYAN F M</t>
  </si>
  <si>
    <t>PROCUREMENT-PLAN WORKS</t>
  </si>
  <si>
    <t>MINISTRY/DEPT/AGENCY:  AGRICULTURE AND RURAL DEVELOPMENT</t>
  </si>
  <si>
    <t>The Locations of some of the Access Roads to the staple crop processing zones  and the Feeder Roads are yet to be determined</t>
  </si>
  <si>
    <t>FOOTNOTE</t>
  </si>
  <si>
    <t>349,500,000.00</t>
  </si>
  <si>
    <t>14th-21st Aug2012</t>
  </si>
  <si>
    <t>1st-14th Aug, 2012</t>
  </si>
  <si>
    <t>1st-7th Aug,2012</t>
  </si>
  <si>
    <t>25th -31st  July, 2012</t>
  </si>
  <si>
    <t>Not required</t>
  </si>
  <si>
    <t>20th - 25th July,2012</t>
  </si>
  <si>
    <t>13th-20th July,2012</t>
  </si>
  <si>
    <t>9th - 13th Jul,2012</t>
  </si>
  <si>
    <t>2nd-9th Jul,2012</t>
  </si>
  <si>
    <t>18th July- 2nd Aug, 2012</t>
  </si>
  <si>
    <t>14th -21st June, 2012</t>
  </si>
  <si>
    <t>31st May-14th June,2012</t>
  </si>
  <si>
    <t>CQS</t>
  </si>
  <si>
    <t>Design, Preparation of Bidding Documents and the supervision of  the Rehabilitation of 200km existing Rural Feeder Roads (Earth Roads)</t>
  </si>
  <si>
    <t>Design, Preparation of Bidding Documents and the supervision of  the Rehabilitation of  15km Access Road to each of the six staple crop processing zones in the Country (Double Surface dressing).</t>
  </si>
  <si>
    <t>Design, Preparation of Bidding Documents and the supervision of  the Rehabilitation of  1km Ikun Ekiti, Moba LGA, Ekiti State (Double Surface dressing).</t>
  </si>
  <si>
    <t>Design, Preparation of Bidding Documents and the supervision of  the Rehabilitation of  3km Agba - Esha, Igweledeoha/Ndeoke - Ededeagu Road, Ebonyi &amp; Ohaukwu, Ebonyi State (Double Surface dressing)</t>
  </si>
  <si>
    <t>Design, Preparation of Bidding Documents and the supervision of  the Rehabilitation of  3km Road Network at Apata Kekere Village in Oke Orogun that links Ojoo - Iwo Road Express way, Akinyele, Oyo State (Double Surface dressing).</t>
  </si>
  <si>
    <t>Design, Preparation of Bidding Documents and the supervision of  the Rehabilitation of  10km Rim Junction - Jol, Riyom, Plateau State (Double Surface dressing).</t>
  </si>
  <si>
    <t>Design, Preparation of Bidding Documents and the supervision of  the Rehabilitation of  4km Onobi - Icho - Ajobe - Otukpo, Otukpo LGA, Benue State (Double Surface dressing).</t>
  </si>
  <si>
    <t>Design, Preparation of Bidding Documents and the supervision of  the Rehabilitation of  6km Oju - Ujume - Edumoga - Ohuma, Oju LGA, Benue State (Double Surface dressing).</t>
  </si>
  <si>
    <t>Design, Preparation of Bidding Documents and the supervision of  the Rehabilitation of  6km Otobi - Ujume - Edumoga - Ohuma Road, Oju LGA, Benue State (Double Surface dressing).</t>
  </si>
  <si>
    <t>Design, Preparation of Bidding Documents and the supervision of  the Rehabilitation of  6km Otada - Emichi - Okpamaju - Odudaje Road, Otukpo LGA, Benue State (Double Surface dressing).</t>
  </si>
  <si>
    <t>Design, Preparation of Bidding Documents and the supervision of  the Rehabilitation of  6km Adum East - Adiko - Okwutungbe, Obi LGA, Benue State (Double Surface dressing).</t>
  </si>
  <si>
    <t>Design, Preparation of Bidding Documents and the supervision of  the Rehabilitation of  6km Efoyo - Ikpogo - Omadewu - Ebya Road, Okpokwu LGA, Benue State (Double Surface dressing).</t>
  </si>
  <si>
    <t>Design, Preparation of Bidding Documents and the supervision of  the Rehabilitation of  6km Awulema - Ajegaji - Ogene - Alaglanu Road, Ohimini LGA, Benue State (Double Surface dressing).</t>
  </si>
  <si>
    <t>14th -18th  June, 2012</t>
  </si>
  <si>
    <t>Design, Preparation of Bidding Documents and the supervision of  the Rehabilitation of 5km Ogoli - Ipolo - Ipum/Cho Road, Otukpo LGA, Benue State (Double Surface dressing)</t>
  </si>
  <si>
    <t>Design, Preparation of Bidding Documents and the supervision of  the Rehabilitation of  6km Ubokpo - Ijantle - Okobi Road, Apa LGA, Benue State (Double Surface dressing)</t>
  </si>
  <si>
    <t>Design, Preparation of Bidding Documents and the supervision of  the Rehabilitation of  13km Ochobo – Agadagba – Onyagede Rd, Ohimini LGA, Benue State  (Extension) (Double Surface dressing).</t>
  </si>
  <si>
    <t>Design, Preparation of Bidding Documents and the supervision of  the Rehabilitation of  8km Ugbokpo – Edikwu – Opaha Rd, Apa LGA, Benue State  (Extension) (Double Surface dressing).</t>
  </si>
  <si>
    <t>Design, Preparation of Bidding Documents and the supervision of  the Rehabilitation of 7km Igunmale – Ulayi – Jigban Road, Ado LGA, Benue State  (Extension) (Double surface dressing).</t>
  </si>
  <si>
    <t>18th June- 2nd July, 2012</t>
  </si>
  <si>
    <t>Design, Preparation of Bidding Documents and the supervision of  the Rehabilitation of  7Adoka – Umogidi – Opaha Rd, Otukpo LGA, Benue State  (Extension) (Double surface dressing).</t>
  </si>
  <si>
    <t>1-2wks</t>
  </si>
  <si>
    <t>2-4wks</t>
  </si>
  <si>
    <t>2-3wks</t>
  </si>
  <si>
    <t xml:space="preserve">Final
Cost </t>
  </si>
  <si>
    <t xml:space="preserve">Contract 
offer </t>
  </si>
  <si>
    <t>No-Objection Date</t>
  </si>
  <si>
    <r>
      <t>Negotiations if any
(</t>
    </r>
    <r>
      <rPr>
        <b/>
        <strike/>
        <sz val="28"/>
        <rFont val="Times New Roman"/>
        <family val="1"/>
      </rPr>
      <t>N</t>
    </r>
    <r>
      <rPr>
        <b/>
        <sz val="28"/>
        <rFont val="Times New Roman"/>
        <family val="1"/>
      </rPr>
      <t xml:space="preserve">) </t>
    </r>
  </si>
  <si>
    <t>Opening/Evaluation of Financial Proposals</t>
  </si>
  <si>
    <t>Budgetary Year: 2012</t>
  </si>
  <si>
    <t>CONSULTANCY</t>
  </si>
  <si>
    <t>MINISTRY/DEPT/AGENCY:  AGRICULTURE AND RURAL DEVELOPMENT/RURAL DEVELOPMENT/RAMP</t>
  </si>
  <si>
    <t>Jan 5 - Jan 19</t>
  </si>
  <si>
    <t>Dec 22 - Jan 3</t>
  </si>
  <si>
    <t>Dec 8 - Dec 18</t>
  </si>
  <si>
    <t>Nov 21 - Dec 5</t>
  </si>
  <si>
    <t>Nov 3 - Nov 17</t>
  </si>
  <si>
    <t>0ct 6 - 0ct 20</t>
  </si>
  <si>
    <t>Sept 22 - Oct 3</t>
  </si>
  <si>
    <t>Sept 15</t>
  </si>
  <si>
    <t>Jan 28 - Feb8</t>
  </si>
  <si>
    <t>Jan 21-25</t>
  </si>
  <si>
    <t>Jan 7 -18</t>
  </si>
  <si>
    <t>Procurement of Storage Chemicals</t>
  </si>
  <si>
    <t>July 7 - Aug 4</t>
  </si>
  <si>
    <t>June 9 - June 16</t>
  </si>
  <si>
    <t>Procurement of Environmental Chemicals</t>
  </si>
  <si>
    <t>Apr 15- 26</t>
  </si>
  <si>
    <t>Apr 24 - June 6</t>
  </si>
  <si>
    <t>Procurement of Handling Equipment</t>
  </si>
  <si>
    <t>Procurement of 300mt of HQCF</t>
  </si>
  <si>
    <t>Procurement of 500mt of Paddy Rice</t>
  </si>
  <si>
    <t>Procurement of 100mt of Soyabeans</t>
  </si>
  <si>
    <t>Procurement of 200mt of Garri</t>
  </si>
  <si>
    <t>Procurement of 500mt of Millet</t>
  </si>
  <si>
    <t>Procurement of 500mt of sorghum</t>
  </si>
  <si>
    <t>Procurement of 1000mt of maize</t>
  </si>
  <si>
    <t xml:space="preserve">PROCUREMENT OF ASSORTED GRAINS </t>
  </si>
  <si>
    <t>Desk Officer/Contact N.A.Kilishi 08035916885</t>
  </si>
  <si>
    <t>Ministry/Department/Agency:     FEDERAL MINISTRY OF AGRICULTURE: STRATEGIC GRAINS RESERVE DEPARTMENT (SGR)</t>
  </si>
  <si>
    <t>Dec 8 Dec 18</t>
  </si>
  <si>
    <t>Nov 21 - 30</t>
  </si>
  <si>
    <t>Oct 6 - Oct 20</t>
  </si>
  <si>
    <t>Sept. 22 - Oct 3</t>
  </si>
  <si>
    <t xml:space="preserve">Sept 15 </t>
  </si>
  <si>
    <t>Procurement of 10 Nos Batteries for Inverters</t>
  </si>
  <si>
    <t>Provision of Dust Houses</t>
  </si>
  <si>
    <t>Provision of Centrifuga type (10) Nos. Aerations Fans</t>
  </si>
  <si>
    <t>Replacement of Bagging Plants</t>
  </si>
  <si>
    <t>Provision of Tractor Mounted Slashers and Lawnmowers</t>
  </si>
  <si>
    <t>Rehabilitation of Grain Dryers</t>
  </si>
  <si>
    <t>Provision of Industrial Stiching Machines</t>
  </si>
  <si>
    <t>Rehabilitation of Leakages</t>
  </si>
  <si>
    <t>Provision of 350KVA Generators</t>
  </si>
  <si>
    <t>Provision of Grains Cleaners</t>
  </si>
  <si>
    <t>35,000.000.00</t>
  </si>
  <si>
    <t>Provision of Access Scaffold</t>
  </si>
  <si>
    <t>50,000.000.00</t>
  </si>
  <si>
    <t>Installation Sweep Augers at SGR Silo Complex</t>
  </si>
  <si>
    <t>Rehabilitation of SGR Ibadan Silo Complex Road Network</t>
  </si>
  <si>
    <t>Digitalization of Weighbridges in Functional Silo Complexes</t>
  </si>
  <si>
    <t>Rehabilitation of Specialised Community warehouses</t>
  </si>
  <si>
    <t>7,500,000.00</t>
  </si>
  <si>
    <t>Rehabilitation of Hotoro Grain Depot, Provision of Avery Scales, Pallets and Fumigation sheets</t>
  </si>
  <si>
    <t>Ministry/Department/Agency: SGR</t>
  </si>
  <si>
    <t>Dec 15 - Dec 22</t>
  </si>
  <si>
    <t>Dec 1 - Dec 14</t>
  </si>
  <si>
    <t>Nov 12 - Nov 30</t>
  </si>
  <si>
    <t>Nov 4 - Nov 18</t>
  </si>
  <si>
    <t>Oct 20 - Nov 3</t>
  </si>
  <si>
    <t>Sept 15 - Sept 22</t>
  </si>
  <si>
    <t>40,000.000.00</t>
  </si>
  <si>
    <t>Training/Meetings/Conferneces/supervisory visits</t>
  </si>
  <si>
    <r>
      <t>Negotiations 
if Any
(</t>
    </r>
    <r>
      <rPr>
        <b/>
        <strike/>
        <sz val="12"/>
        <rFont val="Times New Roman"/>
        <family val="1"/>
      </rPr>
      <t>N</t>
    </r>
    <r>
      <rPr>
        <b/>
        <sz val="12"/>
        <rFont val="Times New Roman"/>
        <family val="1"/>
      </rPr>
      <t xml:space="preserve">) </t>
    </r>
  </si>
  <si>
    <t xml:space="preserve">                                                                                                                                                                                                                                                                                                                          Destk Officer/Contact: 08035916885</t>
  </si>
  <si>
    <t>50,000,000.00</t>
  </si>
  <si>
    <t>29/11/2014</t>
  </si>
  <si>
    <t>31/10/2014</t>
  </si>
  <si>
    <t>26/5 - 9/6/14</t>
  </si>
  <si>
    <t>14/5 - 23/5/2014</t>
  </si>
  <si>
    <t>6/5 - 13/5/2014</t>
  </si>
  <si>
    <t xml:space="preserve"> 15/4 - 5/5/2014</t>
  </si>
  <si>
    <t xml:space="preserve">  - 14/4/2014</t>
  </si>
  <si>
    <t xml:space="preserve"> 4/3/2014 -</t>
  </si>
  <si>
    <t>4/3/2014 -</t>
  </si>
  <si>
    <t>26/2 - 3/3/2014</t>
  </si>
  <si>
    <t>4/2 - 25/2/2014</t>
  </si>
  <si>
    <t>Post Review</t>
  </si>
  <si>
    <t>Post Qualification</t>
  </si>
  <si>
    <t>BQ</t>
  </si>
  <si>
    <t>FMI/PC/1</t>
  </si>
  <si>
    <t>Development of Social Media Platforms &amp; Networking with other Platforms</t>
  </si>
  <si>
    <t>7,000,000.00</t>
  </si>
  <si>
    <t xml:space="preserve">        -</t>
  </si>
  <si>
    <t>Rehabilitation of National Press Center, Abuja</t>
  </si>
  <si>
    <t>Desk Officer/Contact #:  E.N Agbegir</t>
  </si>
  <si>
    <t>Budgetary Year:   2014</t>
  </si>
  <si>
    <t>Public Communication</t>
  </si>
  <si>
    <t>300,000,000.00</t>
  </si>
  <si>
    <t>15/9/2014</t>
  </si>
  <si>
    <t>45,000,000.00</t>
  </si>
  <si>
    <t>1/7 - 7/7/2014</t>
  </si>
  <si>
    <t>24/6 - 30/6/2014</t>
  </si>
  <si>
    <t>17/6 - 23/6/2014</t>
  </si>
  <si>
    <t>3/6 - 16/6/2014</t>
  </si>
  <si>
    <t>27/5 - 2/6/14</t>
  </si>
  <si>
    <t>12/5 - 26/5/14</t>
  </si>
  <si>
    <t>29/5 - 9/5/14</t>
  </si>
  <si>
    <t>22/4 - 28/4/14</t>
  </si>
  <si>
    <t>2/4 - 21/4/14</t>
  </si>
  <si>
    <t xml:space="preserve">     - 1/4/2014</t>
  </si>
  <si>
    <t>26/2/ - 3/3/14</t>
  </si>
  <si>
    <t>3/2 - 25/2/14</t>
  </si>
  <si>
    <t>External Publicity/Media Insertions in Foreign Media:Print Media, Electronic Media, Media Forum in selected cities abroad. Engagement with Foreign News Agencies,Production of Specialized Publicity materials for External Audience</t>
  </si>
  <si>
    <t>55,000,000.00</t>
  </si>
  <si>
    <t>8,250,000.00</t>
  </si>
  <si>
    <t>Publicity of NV20:2020</t>
  </si>
  <si>
    <t>30,000,000.00</t>
  </si>
  <si>
    <t>Grassroot publicity of governmnet Policies &amp; Programmes by FICs</t>
  </si>
  <si>
    <t>130,000,000.00</t>
  </si>
  <si>
    <t>19,500,000.00</t>
  </si>
  <si>
    <t>Publicity of Government Development Programmes &amp; Activities/Organizing Ministerial</t>
  </si>
  <si>
    <t>14/11/2014</t>
  </si>
  <si>
    <t>1/7 - 14/7/2014</t>
  </si>
  <si>
    <t>30/6/2014</t>
  </si>
  <si>
    <t>4/6 -16/6/2014</t>
  </si>
  <si>
    <t>27/5 - 3/6/2014</t>
  </si>
  <si>
    <t>13/5 - 26/5/2014</t>
  </si>
  <si>
    <t>28/4 - 12/5/2014</t>
  </si>
  <si>
    <t>15/4 - 28/4/2014</t>
  </si>
  <si>
    <t>- 14/4/2014</t>
  </si>
  <si>
    <t>3/3/2014</t>
  </si>
  <si>
    <t>POST</t>
  </si>
  <si>
    <t>Advance Computer Training in Excel and Finance Software Application for Staff of the Department</t>
  </si>
  <si>
    <t>30,500,000.00</t>
  </si>
  <si>
    <t>4,575,000.00</t>
  </si>
  <si>
    <t>15/7 - 28/7/2014</t>
  </si>
  <si>
    <t>Capacity Building on Budget Monitoring of Projects and Evaluation and Financial Management in line with Transformation Agenda</t>
  </si>
  <si>
    <t>Desk Officer/Contact #:  Umaru Sule</t>
  </si>
  <si>
    <t>Ministry/Department/Agency:  Finance and Accounts Department</t>
  </si>
  <si>
    <t>16/7/2014</t>
  </si>
  <si>
    <t>9/9/2014</t>
  </si>
  <si>
    <t>23/5 - 9/6/2014</t>
  </si>
  <si>
    <t>14/5 - 23/55/2014</t>
  </si>
  <si>
    <t>15/4 - 5/5/2014</t>
  </si>
  <si>
    <t xml:space="preserve">   - 14/4/2014</t>
  </si>
  <si>
    <t>4/3/2014  -</t>
  </si>
  <si>
    <t>3/2 - 25/2/2014</t>
  </si>
  <si>
    <t>FMI/01/PPD</t>
  </si>
  <si>
    <t>Procurement of HD and Celluloid 16mm Camera and Equipment for Video &amp; Photo section</t>
  </si>
  <si>
    <t>Desk Officer/Contact #:  Dom Onyechi</t>
  </si>
  <si>
    <t>Ministry/Department/Agency:  Production, Publication &amp; Documentation</t>
  </si>
  <si>
    <t>21/10/2014</t>
  </si>
  <si>
    <t xml:space="preserve">        --</t>
  </si>
  <si>
    <t xml:space="preserve">      - 14/4/2014</t>
  </si>
  <si>
    <t>4/3/2014   -</t>
  </si>
  <si>
    <t>FMI/PPD/2</t>
  </si>
  <si>
    <t xml:space="preserve">Continuation of the Construction of the Abandoned Male Hostel at NIPI, Kaduna </t>
  </si>
  <si>
    <t>Ministry/Department/Agency:   Production, Publication &amp; Documentation</t>
  </si>
  <si>
    <t xml:space="preserve">(b) Production of Jingles on Various Government Policies.                       (c) Airing of Jingles   </t>
  </si>
  <si>
    <t>(a) Production of Documentaries on Transformation Agenda</t>
  </si>
  <si>
    <t>25,000,000.00</t>
  </si>
  <si>
    <t>3,750,000.00</t>
  </si>
  <si>
    <t>N25m</t>
  </si>
  <si>
    <t>27/5 - 2/6/2014</t>
  </si>
  <si>
    <t>12/5 - 26/5/2014</t>
  </si>
  <si>
    <t>29/4 - 9/5/2014</t>
  </si>
  <si>
    <t>22/4 - 28/4/2014</t>
  </si>
  <si>
    <t>2/4  -  21/4/2014</t>
  </si>
  <si>
    <t xml:space="preserve">        -   1/4/2014</t>
  </si>
  <si>
    <t>26/2 - 3/3/14</t>
  </si>
  <si>
    <t>3. FILM &amp; DOCUMENTARIES</t>
  </si>
  <si>
    <t>N200m</t>
  </si>
  <si>
    <t>2. PRODUCTION OF CALENDARS AND DIARIES</t>
  </si>
  <si>
    <t>(d) Pictorial on the National Good Governance Tour - 5,000 Copies</t>
  </si>
  <si>
    <t>© Sectorial Booklets</t>
  </si>
  <si>
    <t>(b) Production of Nigeria Monthly</t>
  </si>
  <si>
    <t>(a) Government Today</t>
  </si>
  <si>
    <t>65,000,000.00</t>
  </si>
  <si>
    <t>9,750,000.00</t>
  </si>
  <si>
    <t>N65m</t>
  </si>
  <si>
    <t>1. PUBLICATIONS</t>
  </si>
  <si>
    <t>Desk Officer/Contact #: Dom Onyechi</t>
  </si>
  <si>
    <t>PPD</t>
  </si>
  <si>
    <t>9/7/2014</t>
  </si>
  <si>
    <t>N2m</t>
  </si>
  <si>
    <t>SHOPPING</t>
  </si>
  <si>
    <t>Sharp Photocopying Machine and Archive Steel Shelves</t>
  </si>
  <si>
    <t>FMI/01/ARCH</t>
  </si>
  <si>
    <t>Repository Equpment</t>
  </si>
  <si>
    <t>Desk Officer/Contact #: Umar Abdulyekin</t>
  </si>
  <si>
    <t>Ministry/Department/Agency: National Archives of Nigeria</t>
  </si>
  <si>
    <t>31/11/2014</t>
  </si>
  <si>
    <t xml:space="preserve">       -</t>
  </si>
  <si>
    <t>15/4 - 5/52014</t>
  </si>
  <si>
    <t>N10m</t>
  </si>
  <si>
    <t>FMI/02/ARCH</t>
  </si>
  <si>
    <t>Purchase and Repairs of Technical Equipment</t>
  </si>
  <si>
    <t>N5m</t>
  </si>
  <si>
    <t>Renovation of Archives: Enugu, Ibadan, Jos, Maiduguri, Benin &amp; Kaduna</t>
  </si>
  <si>
    <t>Ministry/Department/Agency:   National Archives of Nigeria</t>
  </si>
  <si>
    <t xml:space="preserve">            -</t>
  </si>
  <si>
    <t>17/6 -23/6/2014</t>
  </si>
  <si>
    <t>2/4 - 21/4/2014</t>
  </si>
  <si>
    <t xml:space="preserve">    - 1/4/2014</t>
  </si>
  <si>
    <t>Digitization of Archives</t>
  </si>
  <si>
    <t>15/4  -  5/5/2014</t>
  </si>
  <si>
    <t>Production of  Government Publications for Sale to the Public</t>
  </si>
  <si>
    <t>Desk Officer/Contact #:  O.O Oshunbiyi</t>
  </si>
  <si>
    <t>Ministry/Department/Agency:  FGP</t>
  </si>
  <si>
    <t xml:space="preserve">          -</t>
  </si>
  <si>
    <t>LOT4</t>
  </si>
  <si>
    <t>FMI/FGP/04</t>
  </si>
  <si>
    <t>Supply of Office Machines to New FGP, Abuja</t>
  </si>
  <si>
    <t>3,000,000.00</t>
  </si>
  <si>
    <t>LOT3</t>
  </si>
  <si>
    <t>FMI/FGP/03</t>
  </si>
  <si>
    <t>Rehabilitations of Structure at FGP, Lagos, Access Road to FGP Abuja.</t>
  </si>
  <si>
    <t>LOT2</t>
  </si>
  <si>
    <t>FMI/FGP/02</t>
  </si>
  <si>
    <t>Rehabilitation of Printing Equipment at FGP, Lagos</t>
  </si>
  <si>
    <t>51,000,000.00</t>
  </si>
  <si>
    <t>7,650,000.00</t>
  </si>
  <si>
    <t>LOT1</t>
  </si>
  <si>
    <t>FMI/FGP/01</t>
  </si>
  <si>
    <t>Purchase of Digital Machines and Other Equipments</t>
  </si>
  <si>
    <t>Desk Officer/Contact #:   O.O Oshunbiyi</t>
  </si>
  <si>
    <t>Ministry/Department/Agency: FGP</t>
  </si>
  <si>
    <t>4/11/2013</t>
  </si>
  <si>
    <t xml:space="preserve">           -</t>
  </si>
  <si>
    <t xml:space="preserve">     - 14/4/2014</t>
  </si>
  <si>
    <t>SHOOPING</t>
  </si>
  <si>
    <t>FMI/IT/I</t>
  </si>
  <si>
    <t>LAN/INTERNET/IPPIS MANAGEMENT WITH AUTOMATION OF THE MINISTRY'S WORK PROCESS</t>
  </si>
  <si>
    <t>Desk Officer/Contact #: A.O.M</t>
  </si>
  <si>
    <t>Ministry/Department/Agency:  Information Technology Department</t>
  </si>
  <si>
    <t>29/4 9/5/2014</t>
  </si>
  <si>
    <t xml:space="preserve">   - 1/4/2014</t>
  </si>
  <si>
    <t xml:space="preserve">LAN/INTERNET/IPPIS MANAGEMENT                          AND VIDEO CONFERENCING, MANAGEMENT AND INTEGRATION OF SOCIAL MEDIA PALTFORM COLLABORAION INCLUDING SECURED WAN WITH VPN OPTIMIZATION </t>
  </si>
  <si>
    <t>Hosting and Management of the National Web Portal                www.nigeria.gov.ng including purchase of relevant devices for remote content Management</t>
  </si>
  <si>
    <t>Desk Officer/Contact #:  A.O.M</t>
  </si>
  <si>
    <t>241,000,000.00</t>
  </si>
  <si>
    <t>36,150,000.00</t>
  </si>
  <si>
    <t>N241m</t>
  </si>
  <si>
    <t>26/2 /3/3/14</t>
  </si>
  <si>
    <t>Nationwide Media Tour of Federal Government Projects and Hosting of Town Hall Meetings</t>
  </si>
  <si>
    <t>Promotion of Made-in-Nigeria Products &amp; Related Activities</t>
  </si>
  <si>
    <t>Desk Officer/Contact #:  Peter Dama</t>
  </si>
  <si>
    <t>Ministry/Department/Agency:  PR &amp; P Department</t>
  </si>
  <si>
    <t>Bill of Quantity</t>
  </si>
  <si>
    <t>FMI/PROC/I</t>
  </si>
  <si>
    <t>Digitization of Procurement Department using Hardware and Software Application</t>
  </si>
  <si>
    <t>Desk Officer/Contact #: R.O. Omoniyi</t>
  </si>
  <si>
    <t>Ministry/Department/Agency:  Procurement Department</t>
  </si>
  <si>
    <t>80,900,000.00</t>
  </si>
  <si>
    <t>12,135,000.00</t>
  </si>
  <si>
    <t xml:space="preserve">        - 1/4/2014</t>
  </si>
  <si>
    <t>4/3 - 2014 -</t>
  </si>
  <si>
    <t>Human Capital Development for Staff</t>
  </si>
  <si>
    <t>Desk Officer/Contact #:  D.B. Sule</t>
  </si>
  <si>
    <t>Ministry/Department/Agency:  Human Resources Management</t>
  </si>
  <si>
    <r>
      <rPr>
        <b/>
        <sz val="11"/>
        <color rgb="FF000000"/>
        <rFont val="Calibri"/>
        <family val="2"/>
      </rPr>
      <t>Total Cost Actual</t>
    </r>
  </si>
  <si>
    <r>
      <rPr>
        <b/>
        <sz val="11"/>
        <color rgb="FF000000"/>
        <rFont val="Calibri"/>
        <family val="2"/>
      </rPr>
      <t>Total Cost Plan</t>
    </r>
  </si>
  <si>
    <r>
      <rPr>
        <sz val="11"/>
        <color rgb="FF000000"/>
        <rFont val="Calibri"/>
        <family val="2"/>
      </rPr>
      <t>Actual</t>
    </r>
  </si>
  <si>
    <r>
      <rPr>
        <sz val="11"/>
        <color rgb="FF000000"/>
        <rFont val="Calibri"/>
        <family val="2"/>
      </rPr>
      <t>Ogochuku Ufoegbune - [Designation: DD Procurement]</t>
    </r>
  </si>
  <si>
    <r>
      <rPr>
        <sz val="11"/>
        <color rgb="FF000000"/>
        <rFont val="Calibri"/>
        <family val="2"/>
      </rPr>
      <t>Jibril Mohammed - [Designation: Chief Proc. Officer]</t>
    </r>
  </si>
  <si>
    <r>
      <rPr>
        <sz val="11"/>
        <color rgb="FF000000"/>
        <rFont val="Calibri"/>
        <family val="2"/>
      </rPr>
      <t>8/09/14</t>
    </r>
  </si>
  <si>
    <r>
      <rPr>
        <sz val="11"/>
        <color rgb="FF000000"/>
        <rFont val="Calibri"/>
        <family val="2"/>
      </rPr>
      <t>25/08/14</t>
    </r>
  </si>
  <si>
    <r>
      <rPr>
        <sz val="11"/>
        <color rgb="FF000000"/>
        <rFont val="Calibri"/>
        <family val="2"/>
      </rPr>
      <t>11/08/14 - 25/08/14</t>
    </r>
  </si>
  <si>
    <r>
      <rPr>
        <sz val="11"/>
        <color rgb="FF000000"/>
        <rFont val="Calibri"/>
        <family val="2"/>
      </rPr>
      <t>31/07/14 - 1/08/14</t>
    </r>
  </si>
  <si>
    <r>
      <rPr>
        <sz val="11"/>
        <color rgb="FF000000"/>
        <rFont val="Calibri"/>
        <family val="2"/>
      </rPr>
      <t>25/07/14 - 31/07/14</t>
    </r>
  </si>
  <si>
    <r>
      <rPr>
        <sz val="11"/>
        <color rgb="FF000000"/>
        <rFont val="Calibri"/>
        <family val="2"/>
      </rPr>
      <t>NA</t>
    </r>
  </si>
  <si>
    <r>
      <rPr>
        <sz val="11"/>
        <color rgb="FF000000"/>
        <rFont val="Calibri"/>
        <family val="2"/>
      </rPr>
      <t>14/07/14 - 21/07/14</t>
    </r>
  </si>
  <si>
    <r>
      <rPr>
        <sz val="11"/>
        <color rgb="FF000000"/>
        <rFont val="Calibri"/>
        <family val="2"/>
      </rPr>
      <t>30/06/14 - 4/07/14</t>
    </r>
  </si>
  <si>
    <r>
      <rPr>
        <sz val="11"/>
        <color rgb="FF000000"/>
        <rFont val="Calibri"/>
        <family val="2"/>
      </rPr>
      <t>23/06/14 - 23/06/14</t>
    </r>
  </si>
  <si>
    <r>
      <rPr>
        <sz val="11"/>
        <color rgb="FF000000"/>
        <rFont val="Calibri"/>
        <family val="2"/>
      </rPr>
      <t>10/06/14 - 16/06/14</t>
    </r>
  </si>
  <si>
    <r>
      <rPr>
        <sz val="11"/>
        <color rgb="FF000000"/>
        <rFont val="Calibri"/>
        <family val="2"/>
      </rPr>
      <t>27/05/14 - 10/06/14</t>
    </r>
  </si>
  <si>
    <r>
      <rPr>
        <sz val="11"/>
        <color rgb="FF000000"/>
        <rFont val="Calibri"/>
        <family val="2"/>
      </rPr>
      <t>27/05/14 - 27/05/14</t>
    </r>
  </si>
  <si>
    <r>
      <rPr>
        <sz val="11"/>
        <color rgb="FF000000"/>
        <rFont val="Calibri"/>
        <family val="2"/>
      </rPr>
      <t>14/05/14 - 27/05/14</t>
    </r>
  </si>
  <si>
    <r>
      <rPr>
        <sz val="11"/>
        <color rgb="FF000000"/>
        <rFont val="Calibri"/>
        <family val="2"/>
      </rPr>
      <t>30/04/14 - 14/05/14</t>
    </r>
  </si>
  <si>
    <r>
      <rPr>
        <sz val="11"/>
        <color rgb="FF000000"/>
        <rFont val="Calibri"/>
        <family val="2"/>
      </rPr>
      <t>24/04/14</t>
    </r>
  </si>
  <si>
    <r>
      <rPr>
        <sz val="11"/>
        <color rgb="FF000000"/>
        <rFont val="Calibri"/>
        <family val="2"/>
      </rPr>
      <t>21/04/14 - 24/04/14</t>
    </r>
  </si>
  <si>
    <r>
      <rPr>
        <sz val="11"/>
        <color rgb="FF000000"/>
        <rFont val="Calibri"/>
        <family val="2"/>
      </rPr>
      <t>7/03/14 - 21/03/14</t>
    </r>
  </si>
  <si>
    <r>
      <rPr>
        <sz val="11"/>
        <color rgb="FF000000"/>
        <rFont val="Calibri"/>
        <family val="2"/>
      </rPr>
      <t>24/02/14 - 28/02/14</t>
    </r>
  </si>
  <si>
    <r>
      <rPr>
        <sz val="11"/>
        <color rgb="FF000000"/>
        <rFont val="Calibri"/>
        <family val="2"/>
      </rPr>
      <t>17/02/14 - 24/02/14</t>
    </r>
  </si>
  <si>
    <r>
      <rPr>
        <sz val="11"/>
        <color rgb="FF000000"/>
        <rFont val="Calibri"/>
        <family val="2"/>
      </rPr>
      <t>POST REVIEW</t>
    </r>
  </si>
  <si>
    <r>
      <rPr>
        <sz val="11"/>
        <color rgb="FF000000"/>
        <rFont val="Calibri"/>
        <family val="2"/>
      </rPr>
      <t>POST-QUALIFICATION</t>
    </r>
  </si>
  <si>
    <r>
      <rPr>
        <sz val="11"/>
        <color rgb="FF000000"/>
        <rFont val="Calibri"/>
        <family val="2"/>
      </rPr>
      <t>QCBS - Quality and Cost Based Selection</t>
    </r>
  </si>
  <si>
    <r>
      <rPr>
        <sz val="11"/>
        <color rgb="FF000000"/>
        <rFont val="Calibri"/>
        <family val="2"/>
      </rPr>
      <t>Ministerial Tenders Board</t>
    </r>
  </si>
  <si>
    <r>
      <rPr>
        <sz val="11"/>
        <color rgb="FF000000"/>
        <rFont val="Calibri"/>
        <family val="2"/>
      </rPr>
      <t>NCB</t>
    </r>
  </si>
  <si>
    <r>
      <rPr>
        <sz val="11"/>
        <color rgb="FF000000"/>
        <rFont val="Calibri"/>
        <family val="2"/>
      </rPr>
      <t>Lump Sum</t>
    </r>
  </si>
  <si>
    <r>
      <rPr>
        <sz val="11"/>
        <color rgb="FF000000"/>
        <rFont val="Calibri"/>
        <family val="2"/>
      </rPr>
      <t>16</t>
    </r>
  </si>
  <si>
    <r>
      <rPr>
        <sz val="11"/>
        <color rgb="FF000000"/>
        <rFont val="Calibri"/>
        <family val="2"/>
      </rPr>
      <t>006</t>
    </r>
  </si>
  <si>
    <r>
      <rPr>
        <sz val="11"/>
        <color rgb="FF000000"/>
        <rFont val="Calibri"/>
        <family val="2"/>
      </rPr>
      <t>Plan</t>
    </r>
  </si>
  <si>
    <r>
      <rPr>
        <sz val="11"/>
        <color rgb="FF000000"/>
        <rFont val="Calibri"/>
        <family val="2"/>
      </rPr>
      <t>CREATION OF DATA BASE MANAGEMENT SYSTEM AND INSTALLATION OF ITU DEVELOPED SPECTRUM MANAGEMENT TOOLS</t>
    </r>
  </si>
  <si>
    <r>
      <rPr>
        <sz val="11"/>
        <color rgb="FF000000"/>
        <rFont val="Calibri"/>
        <family val="2"/>
      </rPr>
      <t>24/10/14</t>
    </r>
  </si>
  <si>
    <r>
      <rPr>
        <sz val="11"/>
        <color rgb="FF000000"/>
        <rFont val="Calibri"/>
        <family val="2"/>
      </rPr>
      <t>20/10/14</t>
    </r>
  </si>
  <si>
    <r>
      <rPr>
        <sz val="11"/>
        <color rgb="FF000000"/>
        <rFont val="Calibri"/>
        <family val="2"/>
      </rPr>
      <t>4/08/14 - 15/08/14</t>
    </r>
  </si>
  <si>
    <r>
      <rPr>
        <sz val="11"/>
        <color rgb="FF000000"/>
        <rFont val="Calibri"/>
        <family val="2"/>
      </rPr>
      <t>31/07/14 - 4/08/14</t>
    </r>
  </si>
  <si>
    <r>
      <rPr>
        <sz val="11"/>
        <color rgb="FF000000"/>
        <rFont val="Calibri"/>
        <family val="2"/>
      </rPr>
      <t>28/07/14 - 31/07/14</t>
    </r>
  </si>
  <si>
    <r>
      <rPr>
        <sz val="11"/>
        <color rgb="FF000000"/>
        <rFont val="Calibri"/>
        <family val="2"/>
      </rPr>
      <t>21/02/14 - 28/02/14</t>
    </r>
  </si>
  <si>
    <r>
      <rPr>
        <sz val="11"/>
        <color rgb="FF000000"/>
        <rFont val="Calibri"/>
        <family val="2"/>
      </rPr>
      <t>17/02/14 - 21/02/14</t>
    </r>
  </si>
  <si>
    <r>
      <rPr>
        <sz val="11"/>
        <color rgb="FF000000"/>
        <rFont val="Calibri"/>
        <family val="2"/>
      </rPr>
      <t>TERRESTERIAL BROADBAND BACKBONE: ABUJA (NIGERIA), ZINDAR (NIGER), ALGIERS (ALGERIS).</t>
    </r>
  </si>
  <si>
    <r>
      <rPr>
        <sz val="11"/>
        <color rgb="FF000000"/>
        <rFont val="Calibri"/>
        <family val="2"/>
      </rPr>
      <t>27/10/14</t>
    </r>
  </si>
  <si>
    <r>
      <rPr>
        <sz val="11"/>
        <color rgb="FF000000"/>
        <rFont val="Calibri"/>
        <family val="2"/>
      </rPr>
      <t>9/09/14 - 16/09/14</t>
    </r>
  </si>
  <si>
    <r>
      <rPr>
        <sz val="11"/>
        <color rgb="FF000000"/>
        <rFont val="Calibri"/>
        <family val="2"/>
      </rPr>
      <t>25/08/14 - 29/08/14</t>
    </r>
  </si>
  <si>
    <r>
      <rPr>
        <sz val="11"/>
        <color rgb="FF000000"/>
        <rFont val="Calibri"/>
        <family val="2"/>
      </rPr>
      <t>25/08/14 - 25/08/14</t>
    </r>
  </si>
  <si>
    <r>
      <rPr>
        <sz val="11"/>
        <color rgb="FF000000"/>
        <rFont val="Calibri"/>
        <family val="2"/>
      </rPr>
      <t>13/08/14 - 20/08/14</t>
    </r>
  </si>
  <si>
    <r>
      <rPr>
        <sz val="11"/>
        <color rgb="FF000000"/>
        <rFont val="Calibri"/>
        <family val="2"/>
      </rPr>
      <t>25/07/14 - 8/08/14</t>
    </r>
  </si>
  <si>
    <r>
      <rPr>
        <sz val="11"/>
        <color rgb="FF000000"/>
        <rFont val="Calibri"/>
        <family val="2"/>
      </rPr>
      <t>21/03/14 - 28/03/14</t>
    </r>
  </si>
  <si>
    <r>
      <rPr>
        <sz val="11"/>
        <color rgb="FF000000"/>
        <rFont val="Calibri"/>
        <family val="2"/>
      </rPr>
      <t>28/02/14 - 7/03/14</t>
    </r>
  </si>
  <si>
    <r>
      <rPr>
        <sz val="11"/>
        <color rgb="FF000000"/>
        <rFont val="Calibri"/>
        <family val="2"/>
      </rPr>
      <t>17/02/14 - 28/02/14</t>
    </r>
  </si>
  <si>
    <r>
      <rPr>
        <sz val="11"/>
        <color rgb="FF000000"/>
        <rFont val="Calibri"/>
        <family val="2"/>
      </rPr>
      <t>15</t>
    </r>
  </si>
  <si>
    <r>
      <rPr>
        <sz val="11"/>
        <color rgb="FF000000"/>
        <rFont val="Calibri"/>
        <family val="2"/>
      </rPr>
      <t>NIGERIA-NIGER JOINT COMMISSION(NNJC):DIGITIZATION OF MARADI (NIGER) TO KATSINA (NIGERIA) MICROWAVE TRANSMISSION LINK.</t>
    </r>
  </si>
  <si>
    <r>
      <rPr>
        <sz val="11"/>
        <color rgb="FF000000"/>
        <rFont val="Calibri"/>
        <family val="2"/>
      </rPr>
      <t>17/10/14</t>
    </r>
  </si>
  <si>
    <r>
      <rPr>
        <sz val="11"/>
        <color rgb="FF000000"/>
        <rFont val="Calibri"/>
        <family val="2"/>
      </rPr>
      <t>29/08/14 - 29/08/14</t>
    </r>
  </si>
  <si>
    <r>
      <rPr>
        <sz val="11"/>
        <color rgb="FF000000"/>
        <rFont val="Calibri"/>
        <family val="2"/>
      </rPr>
      <t>16/06/14 - 23/06/14</t>
    </r>
  </si>
  <si>
    <r>
      <rPr>
        <sz val="11"/>
        <color rgb="FF000000"/>
        <rFont val="Calibri"/>
        <family val="2"/>
      </rPr>
      <t>4/04/14 - 11/04/14</t>
    </r>
  </si>
  <si>
    <r>
      <rPr>
        <sz val="11"/>
        <color rgb="FF000000"/>
        <rFont val="Calibri"/>
        <family val="2"/>
      </rPr>
      <t>24/03/14 - 4/04/14</t>
    </r>
  </si>
  <si>
    <r>
      <rPr>
        <sz val="11"/>
        <color rgb="FF000000"/>
        <rFont val="Calibri"/>
        <family val="2"/>
      </rPr>
      <t>17/03/14 - 21/03/14</t>
    </r>
  </si>
  <si>
    <r>
      <rPr>
        <sz val="11"/>
        <color rgb="FF000000"/>
        <rFont val="Calibri"/>
        <family val="2"/>
      </rPr>
      <t>17/02/14 - 3/03/14</t>
    </r>
  </si>
  <si>
    <r>
      <rPr>
        <sz val="11"/>
        <color rgb="FF000000"/>
        <rFont val="Calibri"/>
        <family val="2"/>
      </rPr>
      <t>PRIOR REVIEW</t>
    </r>
  </si>
  <si>
    <r>
      <rPr>
        <sz val="11"/>
        <color rgb="FF000000"/>
        <rFont val="Calibri"/>
        <family val="2"/>
      </rPr>
      <t>BPP issues "No Objection" to award/FEC approves</t>
    </r>
  </si>
  <si>
    <r>
      <rPr>
        <sz val="11"/>
        <color rgb="FF000000"/>
        <rFont val="Calibri"/>
        <family val="2"/>
      </rPr>
      <t>14</t>
    </r>
  </si>
  <si>
    <r>
      <rPr>
        <sz val="11"/>
        <color rgb="FF000000"/>
        <rFont val="Calibri"/>
        <family val="2"/>
      </rPr>
      <t>IMPLEMENTATION OF NATIONAL BROADBAND STRATEGY AND ROADMAP</t>
    </r>
  </si>
  <si>
    <r>
      <rPr>
        <sz val="11"/>
        <color rgb="FF000000"/>
        <rFont val="Calibri"/>
        <family val="2"/>
      </rPr>
      <t>15/10/14</t>
    </r>
  </si>
  <si>
    <r>
      <rPr>
        <sz val="11"/>
        <color rgb="FF000000"/>
        <rFont val="Calibri"/>
        <family val="2"/>
      </rPr>
      <t>30/09/14</t>
    </r>
  </si>
  <si>
    <r>
      <rPr>
        <sz val="11"/>
        <color rgb="FF000000"/>
        <rFont val="Calibri"/>
        <family val="2"/>
      </rPr>
      <t>21/08/14 - 29/08/14</t>
    </r>
  </si>
  <si>
    <r>
      <rPr>
        <sz val="11"/>
        <color rgb="FF000000"/>
        <rFont val="Calibri"/>
        <family val="2"/>
      </rPr>
      <t>4/08/14 - 8/08/14</t>
    </r>
  </si>
  <si>
    <r>
      <rPr>
        <sz val="11"/>
        <color rgb="FF000000"/>
        <rFont val="Calibri"/>
        <family val="2"/>
      </rPr>
      <t>31/07/14 - 31/07/14</t>
    </r>
  </si>
  <si>
    <r>
      <rPr>
        <sz val="11"/>
        <color rgb="FF000000"/>
        <rFont val="Calibri"/>
        <family val="2"/>
      </rPr>
      <t>14/07/14 - 28/07/14</t>
    </r>
  </si>
  <si>
    <r>
      <rPr>
        <sz val="11"/>
        <color rgb="FF000000"/>
        <rFont val="Calibri"/>
        <family val="2"/>
      </rPr>
      <t>7/07/14 - 11/07/14</t>
    </r>
  </si>
  <si>
    <r>
      <rPr>
        <sz val="11"/>
        <color rgb="FF000000"/>
        <rFont val="Calibri"/>
        <family val="2"/>
      </rPr>
      <t>3/07/14 - 4/07/14</t>
    </r>
  </si>
  <si>
    <r>
      <rPr>
        <sz val="11"/>
        <color rgb="FF000000"/>
        <rFont val="Calibri"/>
        <family val="2"/>
      </rPr>
      <t>24/06/14 - 30/06/14</t>
    </r>
  </si>
  <si>
    <r>
      <rPr>
        <sz val="11"/>
        <color rgb="FF000000"/>
        <rFont val="Calibri"/>
        <family val="2"/>
      </rPr>
      <t>24/06/14 - 24/06/14</t>
    </r>
  </si>
  <si>
    <r>
      <rPr>
        <sz val="11"/>
        <color rgb="FF000000"/>
        <rFont val="Calibri"/>
        <family val="2"/>
      </rPr>
      <t>17/06/14 - 23/06/14</t>
    </r>
  </si>
  <si>
    <r>
      <rPr>
        <sz val="11"/>
        <color rgb="FF000000"/>
        <rFont val="Calibri"/>
        <family val="2"/>
      </rPr>
      <t>3/06/14 - 17/06/14</t>
    </r>
  </si>
  <si>
    <r>
      <rPr>
        <sz val="11"/>
        <color rgb="FF000000"/>
        <rFont val="Calibri"/>
        <family val="2"/>
      </rPr>
      <t>3/06/14 - 3/06/14</t>
    </r>
  </si>
  <si>
    <r>
      <rPr>
        <sz val="11"/>
        <color rgb="FF000000"/>
        <rFont val="Calibri"/>
        <family val="2"/>
      </rPr>
      <t>29/04/14 - 13/05/14</t>
    </r>
  </si>
  <si>
    <r>
      <rPr>
        <sz val="11"/>
        <color rgb="FF000000"/>
        <rFont val="Calibri"/>
        <family val="2"/>
      </rPr>
      <t>14/04/14 - 28/04/14</t>
    </r>
  </si>
  <si>
    <r>
      <rPr>
        <sz val="11"/>
        <color rgb="FF000000"/>
        <rFont val="Calibri"/>
        <family val="2"/>
      </rPr>
      <t>14/04/14</t>
    </r>
  </si>
  <si>
    <r>
      <rPr>
        <sz val="11"/>
        <color rgb="FF000000"/>
        <rFont val="Calibri"/>
        <family val="2"/>
      </rPr>
      <t>28/02/14 - 14/03/14</t>
    </r>
  </si>
  <si>
    <r>
      <rPr>
        <sz val="11"/>
        <color rgb="FF000000"/>
        <rFont val="Calibri"/>
        <family val="2"/>
      </rPr>
      <t>20/02/14 - 28/02/14</t>
    </r>
  </si>
  <si>
    <r>
      <rPr>
        <sz val="11"/>
        <color rgb="FF000000"/>
        <rFont val="Calibri"/>
        <family val="2"/>
      </rPr>
      <t>6/02/14 - 20/02/14</t>
    </r>
  </si>
  <si>
    <r>
      <rPr>
        <sz val="11"/>
        <color rgb="FF000000"/>
        <rFont val="Calibri"/>
        <family val="2"/>
      </rPr>
      <t>10</t>
    </r>
  </si>
  <si>
    <r>
      <rPr>
        <sz val="11"/>
        <color rgb="FF000000"/>
        <rFont val="Calibri"/>
        <family val="2"/>
      </rPr>
      <t>FMCT/E-GOV/14/05</t>
    </r>
  </si>
  <si>
    <r>
      <rPr>
        <sz val="11"/>
        <color rgb="FF000000"/>
        <rFont val="Calibri"/>
        <family val="2"/>
      </rPr>
      <t>EXTENSION OF GOVERNMENT SERVICES PORTAL</t>
    </r>
  </si>
  <si>
    <r>
      <rPr>
        <sz val="11"/>
        <color rgb="FF000000"/>
        <rFont val="Calibri"/>
        <family val="2"/>
      </rPr>
      <t>29/08/14</t>
    </r>
  </si>
  <si>
    <r>
      <rPr>
        <sz val="11"/>
        <color rgb="FF000000"/>
        <rFont val="Calibri"/>
        <family val="2"/>
      </rPr>
      <t>21/07/14 - 31/07/14</t>
    </r>
  </si>
  <si>
    <r>
      <rPr>
        <sz val="11"/>
        <color rgb="FF000000"/>
        <rFont val="Calibri"/>
        <family val="2"/>
      </rPr>
      <t>18/07/14 - 21/07/14</t>
    </r>
  </si>
  <si>
    <r>
      <rPr>
        <sz val="11"/>
        <color rgb="FF000000"/>
        <rFont val="Calibri"/>
        <family val="2"/>
      </rPr>
      <t>15/07/14 - 18/07/14</t>
    </r>
  </si>
  <si>
    <r>
      <rPr>
        <sz val="11"/>
        <color rgb="FF000000"/>
        <rFont val="Calibri"/>
        <family val="2"/>
      </rPr>
      <t>9</t>
    </r>
  </si>
  <si>
    <r>
      <rPr>
        <sz val="11"/>
        <color rgb="FF000000"/>
        <rFont val="Calibri"/>
        <family val="2"/>
      </rPr>
      <t>FMCT/E-GOV/14/004</t>
    </r>
  </si>
  <si>
    <r>
      <rPr>
        <sz val="11"/>
        <color rgb="FF000000"/>
        <rFont val="Calibri"/>
        <family val="2"/>
      </rPr>
      <t>ESTABLISHMENT OF INTEGRATED DOCUMENT MANAGEMENT INFORMATION SYSTEM</t>
    </r>
  </si>
  <si>
    <r>
      <rPr>
        <sz val="11"/>
        <color rgb="FF000000"/>
        <rFont val="Calibri"/>
        <family val="2"/>
      </rPr>
      <t>FMCT/E-GOV/14/003</t>
    </r>
  </si>
  <si>
    <r>
      <rPr>
        <sz val="11"/>
        <color rgb="FF000000"/>
        <rFont val="Calibri"/>
        <family val="2"/>
      </rPr>
      <t>DEPLOYMENT OF ICT TOOLS FOR ICT PROFESSIONAL CADRE</t>
    </r>
  </si>
  <si>
    <r>
      <rPr>
        <sz val="11"/>
        <color rgb="FF000000"/>
        <rFont val="Calibri"/>
        <family val="2"/>
      </rPr>
      <t>8</t>
    </r>
  </si>
  <si>
    <r>
      <rPr>
        <sz val="11"/>
        <color rgb="FF000000"/>
        <rFont val="Calibri"/>
        <family val="2"/>
      </rPr>
      <t>FMCT/E-GOV/14/002</t>
    </r>
  </si>
  <si>
    <r>
      <rPr>
        <sz val="11"/>
        <color rgb="FF000000"/>
        <rFont val="Calibri"/>
        <family val="2"/>
      </rPr>
      <t>E-GOVERNMENT IMPLEMENTATION (DIGITIZATION OF GOVERNMENT DATA AND SWITCH TO .gov.ng)</t>
    </r>
  </si>
  <si>
    <r>
      <rPr>
        <sz val="11"/>
        <color rgb="FF000000"/>
        <rFont val="Calibri"/>
        <family val="2"/>
      </rPr>
      <t>7</t>
    </r>
  </si>
  <si>
    <r>
      <rPr>
        <sz val="11"/>
        <color rgb="FF000000"/>
        <rFont val="Calibri"/>
        <family val="2"/>
      </rPr>
      <t>FMCT/PROC/GCC/14/1</t>
    </r>
  </si>
  <si>
    <r>
      <rPr>
        <sz val="11"/>
        <color rgb="FF000000"/>
        <rFont val="Calibri"/>
        <family val="2"/>
      </rPr>
      <t>OUTSOURCING CONTRACT FOR GOVERNMENT CONTACT CENTRE ABUJA</t>
    </r>
  </si>
  <si>
    <r>
      <rPr>
        <sz val="11"/>
        <color rgb="FF000000"/>
        <rFont val="Calibri"/>
        <family val="2"/>
      </rPr>
      <t>Plan vs Actual</t>
    </r>
  </si>
  <si>
    <r>
      <rPr>
        <sz val="11"/>
        <color rgb="FF000000"/>
        <rFont val="Calibri"/>
        <family val="2"/>
      </rPr>
      <t>2 - 3 weeks</t>
    </r>
  </si>
  <si>
    <r>
      <rPr>
        <sz val="11"/>
        <color rgb="FF000000"/>
        <rFont val="Calibri"/>
        <family val="2"/>
      </rPr>
      <t>2 weeks</t>
    </r>
  </si>
  <si>
    <r>
      <rPr>
        <sz val="11"/>
        <color rgb="FF000000"/>
        <rFont val="Calibri"/>
        <family val="2"/>
      </rPr>
      <t>1 - 2 weeks</t>
    </r>
  </si>
  <si>
    <r>
      <rPr>
        <sz val="11"/>
        <color rgb="FF000000"/>
        <rFont val="Calibri"/>
        <family val="2"/>
      </rPr>
      <t>2 - 4 weeks</t>
    </r>
  </si>
  <si>
    <r>
      <rPr>
        <sz val="11"/>
        <color rgb="FF000000"/>
        <rFont val="Calibri"/>
        <family val="2"/>
      </rPr>
      <t>1 weeks</t>
    </r>
  </si>
  <si>
    <r>
      <rPr>
        <sz val="11"/>
        <color rgb="FF000000"/>
        <rFont val="Calibri"/>
        <family val="2"/>
      </rPr>
      <t>If pre-qualification: add 2 weeks</t>
    </r>
  </si>
  <si>
    <r>
      <rPr>
        <sz val="11"/>
        <color rgb="FF000000"/>
        <rFont val="Calibri"/>
        <family val="2"/>
      </rPr>
      <t>Normal duration of procurement Process</t>
    </r>
  </si>
  <si>
    <r>
      <rPr>
        <b/>
        <sz val="11"/>
        <color rgb="FF000000"/>
        <rFont val="Calibri"/>
        <family val="2"/>
      </rPr>
      <t>Name/Designation</t>
    </r>
  </si>
  <si>
    <r>
      <rPr>
        <b/>
        <sz val="11"/>
        <color rgb="FF000000"/>
        <rFont val="Calibri"/>
        <family val="2"/>
      </rPr>
      <t>Final Cost</t>
    </r>
  </si>
  <si>
    <r>
      <rPr>
        <b/>
        <sz val="11"/>
        <color rgb="FF000000"/>
        <rFont val="Calibri"/>
        <family val="2"/>
      </rPr>
      <t>Submission of Final Report</t>
    </r>
  </si>
  <si>
    <r>
      <rPr>
        <b/>
        <sz val="11"/>
        <color rgb="FF000000"/>
        <rFont val="Calibri"/>
        <family val="2"/>
      </rPr>
      <t>Submission of Draft Report</t>
    </r>
  </si>
  <si>
    <r>
      <rPr>
        <b/>
        <sz val="11"/>
        <color rgb="FF000000"/>
        <rFont val="Calibri"/>
        <family val="2"/>
      </rPr>
      <t>Mobilization/Advance Payment</t>
    </r>
  </si>
  <si>
    <r>
      <rPr>
        <b/>
        <sz val="11"/>
        <color rgb="FF000000"/>
        <rFont val="Calibri"/>
        <family val="2"/>
      </rPr>
      <t>Date of Contract Signature</t>
    </r>
  </si>
  <si>
    <r>
      <rPr>
        <b/>
        <sz val="11"/>
        <color rgb="FF000000"/>
        <rFont val="Calibri"/>
        <family val="2"/>
      </rPr>
      <t>Date of Contract Offer</t>
    </r>
  </si>
  <si>
    <r>
      <rPr>
        <b/>
        <sz val="11"/>
        <color rgb="FF000000"/>
        <rFont val="Calibri"/>
        <family val="2"/>
      </rPr>
      <t>FEC Approval</t>
    </r>
  </si>
  <si>
    <r>
      <rPr>
        <b/>
        <sz val="11"/>
        <color rgb="FF000000"/>
        <rFont val="Calibri"/>
        <family val="2"/>
      </rPr>
      <t>Certifiable Amount per Contract</t>
    </r>
  </si>
  <si>
    <r>
      <rPr>
        <b/>
        <sz val="11"/>
        <color rgb="FF000000"/>
        <rFont val="Calibri"/>
        <family val="2"/>
      </rPr>
      <t>MDA Approval/No Objection Date</t>
    </r>
  </si>
  <si>
    <r>
      <rPr>
        <b/>
        <sz val="11"/>
        <color rgb="FF000000"/>
        <rFont val="Calibri"/>
        <family val="2"/>
      </rPr>
      <t>Negotiations</t>
    </r>
  </si>
  <si>
    <r>
      <rPr>
        <b/>
        <sz val="11"/>
        <color rgb="FF000000"/>
        <rFont val="Calibri"/>
        <family val="2"/>
      </rPr>
      <t>Submission of Evaluation Report - Technical/Financial</t>
    </r>
  </si>
  <si>
    <r>
      <rPr>
        <b/>
        <sz val="11"/>
        <color rgb="FF000000"/>
        <rFont val="Calibri"/>
        <family val="2"/>
      </rPr>
      <t>Openning of Financial Proposal</t>
    </r>
  </si>
  <si>
    <r>
      <rPr>
        <b/>
        <sz val="11"/>
        <color rgb="FF000000"/>
        <rFont val="Calibri"/>
        <family val="2"/>
      </rPr>
      <t>MDA Approval</t>
    </r>
  </si>
  <si>
    <r>
      <rPr>
        <b/>
        <sz val="11"/>
        <color rgb="FF000000"/>
        <rFont val="Calibri"/>
        <family val="2"/>
      </rPr>
      <t>Submission of Technical Evaluation Report</t>
    </r>
  </si>
  <si>
    <r>
      <rPr>
        <b/>
        <sz val="11"/>
        <color rgb="FF000000"/>
        <rFont val="Calibri"/>
        <family val="2"/>
      </rPr>
      <t>Closing/Opening Date</t>
    </r>
  </si>
  <si>
    <r>
      <rPr>
        <b/>
        <sz val="11"/>
        <color rgb="FF000000"/>
        <rFont val="Calibri"/>
        <family val="2"/>
      </rPr>
      <t>Proposal Invitation/Submission Date</t>
    </r>
  </si>
  <si>
    <r>
      <rPr>
        <b/>
        <sz val="11"/>
        <color rgb="FF000000"/>
        <rFont val="Calibri"/>
        <family val="2"/>
      </rPr>
      <t>Submission Date</t>
    </r>
  </si>
  <si>
    <r>
      <rPr>
        <b/>
        <sz val="11"/>
        <color rgb="FF000000"/>
        <rFont val="Calibri"/>
        <family val="2"/>
      </rPr>
      <t>Lead-Time Before Shortlist</t>
    </r>
  </si>
  <si>
    <r>
      <rPr>
        <b/>
        <sz val="11"/>
        <color rgb="FF000000"/>
        <rFont val="Calibri"/>
        <family val="2"/>
      </rPr>
      <t>Advertisement</t>
    </r>
  </si>
  <si>
    <r>
      <rPr>
        <b/>
        <sz val="11"/>
        <color rgb="FF000000"/>
        <rFont val="Calibri"/>
        <family val="2"/>
      </rPr>
      <t>Preparation and Submission by MDAs</t>
    </r>
  </si>
  <si>
    <r>
      <rPr>
        <b/>
        <sz val="11"/>
        <color rgb="FF000000"/>
        <rFont val="Calibri"/>
        <family val="2"/>
      </rPr>
      <t>Review</t>
    </r>
  </si>
  <si>
    <r>
      <rPr>
        <b/>
        <sz val="11"/>
        <color rgb="FF000000"/>
        <rFont val="Calibri"/>
        <family val="2"/>
      </rPr>
      <t>Qualification</t>
    </r>
  </si>
  <si>
    <r>
      <rPr>
        <b/>
        <sz val="11"/>
        <color rgb="FF000000"/>
        <rFont val="Calibri"/>
        <family val="2"/>
      </rPr>
      <t>Selection Method</t>
    </r>
  </si>
  <si>
    <r>
      <rPr>
        <b/>
        <sz val="11"/>
        <color rgb="FF000000"/>
        <rFont val="Calibri"/>
        <family val="2"/>
      </rPr>
      <t>Approval Threshold</t>
    </r>
  </si>
  <si>
    <r>
      <rPr>
        <b/>
        <sz val="11"/>
        <color rgb="FF000000"/>
        <rFont val="Calibri"/>
        <family val="2"/>
      </rPr>
      <t>Procurement Method</t>
    </r>
  </si>
  <si>
    <r>
      <rPr>
        <b/>
        <sz val="11"/>
        <color rgb="FF000000"/>
        <rFont val="Calibri"/>
        <family val="2"/>
      </rPr>
      <t>Contract Amount</t>
    </r>
  </si>
  <si>
    <r>
      <rPr>
        <b/>
        <sz val="11"/>
        <color rgb="FF000000"/>
        <rFont val="Calibri"/>
        <family val="2"/>
      </rPr>
      <t>Contract Type</t>
    </r>
  </si>
  <si>
    <r>
      <rPr>
        <b/>
        <sz val="11"/>
        <color rgb="FF000000"/>
        <rFont val="Calibri"/>
        <family val="2"/>
      </rPr>
      <t>Lot Number</t>
    </r>
  </si>
  <si>
    <r>
      <rPr>
        <b/>
        <sz val="11"/>
        <color rgb="FF000000"/>
        <rFont val="Calibri"/>
        <family val="2"/>
      </rPr>
      <t>Package Number</t>
    </r>
  </si>
  <si>
    <r>
      <rPr>
        <b/>
        <sz val="11"/>
        <color rgb="FF000000"/>
        <rFont val="Calibri"/>
        <family val="2"/>
      </rPr>
      <t>Project Description</t>
    </r>
  </si>
  <si>
    <r>
      <rPr>
        <b/>
        <sz val="11"/>
        <color rgb="FF000000"/>
        <rFont val="Calibri"/>
        <family val="2"/>
      </rPr>
      <t>Champion</t>
    </r>
  </si>
  <si>
    <r>
      <rPr>
        <b/>
        <sz val="11"/>
        <color rgb="FF000000"/>
        <rFont val="Calibri"/>
        <family val="2"/>
      </rPr>
      <t>Action Party</t>
    </r>
  </si>
  <si>
    <r>
      <rPr>
        <b/>
        <sz val="11"/>
        <color rgb="FF000000"/>
        <rFont val="Calibri"/>
        <family val="2"/>
      </rPr>
      <t>Contract Implementation - Consultancy</t>
    </r>
  </si>
  <si>
    <r>
      <rPr>
        <b/>
        <sz val="11"/>
        <color rgb="FF000000"/>
        <rFont val="Calibri"/>
        <family val="2"/>
      </rPr>
      <t>Contract Finalization</t>
    </r>
  </si>
  <si>
    <r>
      <rPr>
        <b/>
        <sz val="11"/>
        <color rgb="FF000000"/>
        <rFont val="Calibri"/>
        <family val="2"/>
      </rPr>
      <t>Proposal Evaluation and Negotiation</t>
    </r>
  </si>
  <si>
    <r>
      <rPr>
        <b/>
        <sz val="11"/>
        <color rgb="FF000000"/>
        <rFont val="Calibri"/>
        <family val="2"/>
      </rPr>
      <t>Consultants Proposals</t>
    </r>
  </si>
  <si>
    <r>
      <rPr>
        <b/>
        <sz val="11"/>
        <color rgb="FF000000"/>
        <rFont val="Calibri"/>
        <family val="2"/>
      </rPr>
      <t>Shortlist</t>
    </r>
  </si>
  <si>
    <r>
      <rPr>
        <b/>
        <sz val="11"/>
        <color rgb="FF000000"/>
        <rFont val="Calibri"/>
        <family val="2"/>
      </rPr>
      <t>Request for Expression of Interest</t>
    </r>
  </si>
  <si>
    <r>
      <rPr>
        <b/>
        <sz val="11"/>
        <color rgb="FF000000"/>
        <rFont val="Calibri"/>
        <family val="2"/>
      </rPr>
      <t>Preparation of Request For Proposals</t>
    </r>
  </si>
  <si>
    <r>
      <rPr>
        <b/>
        <sz val="11"/>
        <color rgb="FF000000"/>
        <rFont val="Calibri"/>
        <family val="2"/>
      </rPr>
      <t>Basic Data</t>
    </r>
  </si>
  <si>
    <r>
      <rPr>
        <b/>
        <sz val="11"/>
        <color rgb="FF000000"/>
        <rFont val="Calibri"/>
        <family val="2"/>
      </rPr>
      <t>Budget Year: 2014</t>
    </r>
  </si>
  <si>
    <r>
      <rPr>
        <b/>
        <sz val="11"/>
        <color rgb="FF000000"/>
        <rFont val="Calibri"/>
        <family val="2"/>
      </rPr>
      <t>Ministry/Department/Agency: Main Ministry</t>
    </r>
  </si>
  <si>
    <r>
      <rPr>
        <sz val="11"/>
        <color rgb="FF000000"/>
        <rFont val="Calibri"/>
        <family val="2"/>
      </rPr>
      <t>15/07/14</t>
    </r>
  </si>
  <si>
    <r>
      <rPr>
        <sz val="11"/>
        <color rgb="FF000000"/>
        <rFont val="Calibri"/>
        <family val="2"/>
      </rPr>
      <t>30/06/14</t>
    </r>
  </si>
  <si>
    <r>
      <rPr>
        <sz val="11"/>
        <color rgb="FF000000"/>
        <rFont val="Calibri"/>
        <family val="2"/>
      </rPr>
      <t>LERB - LOWEST EVALUATED RESPONSIVE BID</t>
    </r>
  </si>
  <si>
    <r>
      <rPr>
        <sz val="11"/>
        <color rgb="FF000000"/>
        <rFont val="Calibri"/>
        <family val="2"/>
      </rPr>
      <t>Bills of Quantity</t>
    </r>
  </si>
  <si>
    <r>
      <rPr>
        <sz val="11"/>
        <color rgb="FF000000"/>
        <rFont val="Calibri"/>
        <family val="2"/>
      </rPr>
      <t>17</t>
    </r>
  </si>
  <si>
    <r>
      <rPr>
        <sz val="11"/>
        <color rgb="FF000000"/>
        <rFont val="Calibri"/>
        <family val="2"/>
      </rPr>
      <t>CONSTRUCTION OF 1 No COMMUNITY CENTRE AT IRMS OGOJA</t>
    </r>
  </si>
  <si>
    <r>
      <rPr>
        <sz val="11"/>
        <color rgb="FF000000"/>
        <rFont val="Calibri"/>
        <family val="2"/>
      </rPr>
      <t>15/08/14</t>
    </r>
  </si>
  <si>
    <r>
      <rPr>
        <sz val="11"/>
        <color rgb="FF000000"/>
        <rFont val="Calibri"/>
        <family val="2"/>
      </rPr>
      <t>14/07/14 - 25/07/14</t>
    </r>
  </si>
  <si>
    <r>
      <rPr>
        <sz val="11"/>
        <color rgb="FF000000"/>
        <rFont val="Calibri"/>
        <family val="2"/>
      </rPr>
      <t>11/07/14 - 14/07/14</t>
    </r>
  </si>
  <si>
    <r>
      <rPr>
        <sz val="11"/>
        <color rgb="FF000000"/>
        <rFont val="Calibri"/>
        <family val="2"/>
      </rPr>
      <t>16/06/14 - 30/06/14</t>
    </r>
  </si>
  <si>
    <r>
      <rPr>
        <sz val="11"/>
        <color rgb="FF000000"/>
        <rFont val="Calibri"/>
        <family val="2"/>
      </rPr>
      <t>30/05/14</t>
    </r>
  </si>
  <si>
    <r>
      <rPr>
        <sz val="11"/>
        <color rgb="FF000000"/>
        <rFont val="Calibri"/>
        <family val="2"/>
      </rPr>
      <t>21/04/14</t>
    </r>
  </si>
  <si>
    <r>
      <rPr>
        <sz val="11"/>
        <color rgb="FF000000"/>
        <rFont val="Calibri"/>
        <family val="2"/>
      </rPr>
      <t>14/04/14 - 21/04/14</t>
    </r>
  </si>
  <si>
    <r>
      <rPr>
        <sz val="11"/>
        <color rgb="FF000000"/>
        <rFont val="Calibri"/>
        <family val="2"/>
      </rPr>
      <t>27/02/14 - 13/03/14</t>
    </r>
  </si>
  <si>
    <r>
      <rPr>
        <sz val="11"/>
        <color rgb="FF000000"/>
        <rFont val="Calibri"/>
        <family val="2"/>
      </rPr>
      <t>19/02/14 - 27/02/14</t>
    </r>
  </si>
  <si>
    <r>
      <rPr>
        <sz val="11"/>
        <color rgb="FF000000"/>
        <rFont val="Calibri"/>
        <family val="2"/>
      </rPr>
      <t>6/02/14 - 19/02/14</t>
    </r>
  </si>
  <si>
    <r>
      <rPr>
        <sz val="11"/>
        <color rgb="FF000000"/>
        <rFont val="Calibri"/>
        <family val="2"/>
      </rPr>
      <t>11</t>
    </r>
  </si>
  <si>
    <r>
      <rPr>
        <sz val="11"/>
        <color rgb="FF000000"/>
        <rFont val="Calibri"/>
        <family val="2"/>
      </rPr>
      <t>E-GOVERNMENT IMPLEMENTATION AND INSTALLATION (DIGITIZATION OF GOVERNMENT DATA AND SWITCH TO .gov.ng)</t>
    </r>
  </si>
  <si>
    <r>
      <rPr>
        <sz val="11"/>
        <color rgb="FF000000"/>
        <rFont val="Calibri"/>
        <family val="2"/>
      </rPr>
      <t>20/08/14</t>
    </r>
  </si>
  <si>
    <r>
      <rPr>
        <sz val="11"/>
        <color rgb="FF000000"/>
        <rFont val="Calibri"/>
        <family val="2"/>
      </rPr>
      <t>4/07/14 - 14/07/14</t>
    </r>
  </si>
  <si>
    <r>
      <rPr>
        <sz val="11"/>
        <color rgb="FF000000"/>
        <rFont val="Calibri"/>
        <family val="2"/>
      </rPr>
      <t>30/06/14 - 30/06/14</t>
    </r>
  </si>
  <si>
    <r>
      <rPr>
        <sz val="11"/>
        <color rgb="FF000000"/>
        <rFont val="Calibri"/>
        <family val="2"/>
      </rPr>
      <t>15/05/14 - 30/05/14</t>
    </r>
  </si>
  <si>
    <r>
      <rPr>
        <sz val="11"/>
        <color rgb="FF000000"/>
        <rFont val="Calibri"/>
        <family val="2"/>
      </rPr>
      <t>14/05/14 - 15/05/14</t>
    </r>
  </si>
  <si>
    <r>
      <rPr>
        <sz val="11"/>
        <color rgb="FF000000"/>
        <rFont val="Calibri"/>
        <family val="2"/>
      </rPr>
      <t>30/04/14</t>
    </r>
  </si>
  <si>
    <r>
      <rPr>
        <sz val="11"/>
        <color rgb="FF000000"/>
        <rFont val="Calibri"/>
        <family val="2"/>
      </rPr>
      <t>20/03/14</t>
    </r>
  </si>
  <si>
    <r>
      <rPr>
        <sz val="11"/>
        <color rgb="FF000000"/>
        <rFont val="Calibri"/>
        <family val="2"/>
      </rPr>
      <t>13/03/14 - 20/03/14</t>
    </r>
  </si>
  <si>
    <r>
      <rPr>
        <sz val="11"/>
        <color rgb="FF000000"/>
        <rFont val="Calibri"/>
        <family val="2"/>
      </rPr>
      <t>FMCT/SM/14/01</t>
    </r>
  </si>
  <si>
    <r>
      <rPr>
        <sz val="11"/>
        <color rgb="FF000000"/>
        <rFont val="Calibri"/>
        <family val="2"/>
      </rPr>
      <t>REHABILITATION OF WUSE II ANNEX OFFICE ABUJA</t>
    </r>
  </si>
  <si>
    <r>
      <rPr>
        <sz val="11"/>
        <color rgb="FF000000"/>
        <rFont val="Calibri"/>
        <family val="2"/>
      </rPr>
      <t>10/10/14</t>
    </r>
  </si>
  <si>
    <r>
      <rPr>
        <sz val="11"/>
        <color rgb="FF000000"/>
        <rFont val="Calibri"/>
        <family val="2"/>
      </rPr>
      <t>4/07/14 - 17/07/14</t>
    </r>
  </si>
  <si>
    <r>
      <rPr>
        <sz val="11"/>
        <color rgb="FF000000"/>
        <rFont val="Calibri"/>
        <family val="2"/>
      </rPr>
      <t>5/02/14 - 19/02/14</t>
    </r>
  </si>
  <si>
    <r>
      <rPr>
        <sz val="11"/>
        <color rgb="FF000000"/>
        <rFont val="Calibri"/>
        <family val="2"/>
      </rPr>
      <t>6</t>
    </r>
  </si>
  <si>
    <r>
      <rPr>
        <sz val="11"/>
        <color rgb="FF000000"/>
        <rFont val="Calibri"/>
        <family val="2"/>
      </rPr>
      <t>004</t>
    </r>
  </si>
  <si>
    <r>
      <rPr>
        <sz val="11"/>
        <color rgb="FF000000"/>
        <rFont val="Calibri"/>
        <family val="2"/>
      </rPr>
      <t>REHABILITATION OF COMMUNITY CENTER IPAJA</t>
    </r>
  </si>
  <si>
    <r>
      <rPr>
        <sz val="11"/>
        <color rgb="FF000000"/>
        <rFont val="Calibri"/>
        <family val="2"/>
      </rPr>
      <t>3/10/14</t>
    </r>
  </si>
  <si>
    <r>
      <rPr>
        <sz val="11"/>
        <color rgb="FF000000"/>
        <rFont val="Calibri"/>
        <family val="2"/>
      </rPr>
      <t>5</t>
    </r>
  </si>
  <si>
    <r>
      <rPr>
        <sz val="11"/>
        <color rgb="FF000000"/>
        <rFont val="Calibri"/>
        <family val="2"/>
      </rPr>
      <t>REHABILITATION OF COMMUNITY CENTER GUSAU</t>
    </r>
  </si>
  <si>
    <r>
      <rPr>
        <sz val="11"/>
        <color rgb="FF000000"/>
        <rFont val="Calibri"/>
        <family val="2"/>
      </rPr>
      <t>4/07/14 - 25/07/14</t>
    </r>
  </si>
  <si>
    <r>
      <rPr>
        <sz val="11"/>
        <color rgb="FF000000"/>
        <rFont val="Calibri"/>
        <family val="2"/>
      </rPr>
      <t>15/05/14 - 5/06/14</t>
    </r>
  </si>
  <si>
    <r>
      <rPr>
        <sz val="11"/>
        <color rgb="FF000000"/>
        <rFont val="Calibri"/>
        <family val="2"/>
      </rPr>
      <t>4</t>
    </r>
  </si>
  <si>
    <r>
      <rPr>
        <sz val="11"/>
        <color rgb="FF000000"/>
        <rFont val="Calibri"/>
        <family val="2"/>
      </rPr>
      <t>REHABILITATION OF COMMUNITY CENTER AZARE</t>
    </r>
  </si>
  <si>
    <r>
      <rPr>
        <sz val="11"/>
        <color rgb="FF000000"/>
        <rFont val="Calibri"/>
        <family val="2"/>
      </rPr>
      <t>REHABILITATION OF COMMUNITY CENTER AT AZARE</t>
    </r>
  </si>
  <si>
    <r>
      <rPr>
        <sz val="11"/>
        <color rgb="FF000000"/>
        <rFont val="Calibri"/>
        <family val="2"/>
      </rPr>
      <t>30/07/14</t>
    </r>
  </si>
  <si>
    <r>
      <rPr>
        <sz val="11"/>
        <color rgb="FF000000"/>
        <rFont val="Calibri"/>
        <family val="2"/>
      </rPr>
      <t>19/05/14 - 26/05/14</t>
    </r>
  </si>
  <si>
    <r>
      <rPr>
        <sz val="11"/>
        <color rgb="FF000000"/>
        <rFont val="Calibri"/>
        <family val="2"/>
      </rPr>
      <t>2/05/14 - 5/05/14</t>
    </r>
  </si>
  <si>
    <r>
      <rPr>
        <sz val="11"/>
        <color rgb="FF000000"/>
        <rFont val="Calibri"/>
        <family val="2"/>
      </rPr>
      <t>20/02/14 - 21/02/14</t>
    </r>
  </si>
  <si>
    <r>
      <rPr>
        <sz val="11"/>
        <color rgb="FF000000"/>
        <rFont val="Calibri"/>
        <family val="2"/>
      </rPr>
      <t>23/01/14 - 20/02/14</t>
    </r>
  </si>
  <si>
    <r>
      <rPr>
        <sz val="11"/>
        <color rgb="FF000000"/>
        <rFont val="Calibri"/>
        <family val="2"/>
      </rPr>
      <t>16/01/14 - 23/01/14</t>
    </r>
  </si>
  <si>
    <r>
      <rPr>
        <sz val="11"/>
        <color rgb="FF000000"/>
        <rFont val="Calibri"/>
        <family val="2"/>
      </rPr>
      <t>2/01/14 - 16/01/14</t>
    </r>
  </si>
  <si>
    <r>
      <rPr>
        <sz val="11"/>
        <color rgb="FF000000"/>
        <rFont val="Calibri"/>
        <family val="2"/>
      </rPr>
      <t>2</t>
    </r>
  </si>
  <si>
    <r>
      <rPr>
        <sz val="11"/>
        <color rgb="FF000000"/>
        <rFont val="Calibri"/>
        <family val="2"/>
      </rPr>
      <t>FMCT002</t>
    </r>
  </si>
  <si>
    <r>
      <rPr>
        <sz val="11"/>
        <color rgb="FF000000"/>
        <rFont val="Calibri"/>
        <family val="2"/>
      </rPr>
      <t>ESTABLISHMENT OF CITIZENS INFORMATION CENTER AND PORTAL LAGOS</t>
    </r>
  </si>
  <si>
    <r>
      <rPr>
        <sz val="11"/>
        <color rgb="FF000000"/>
        <rFont val="Calibri"/>
        <family val="2"/>
      </rPr>
      <t>20/03/14 - 4/04/14</t>
    </r>
  </si>
  <si>
    <r>
      <rPr>
        <sz val="11"/>
        <color rgb="FF000000"/>
        <rFont val="Calibri"/>
        <family val="2"/>
      </rPr>
      <t>1</t>
    </r>
  </si>
  <si>
    <r>
      <rPr>
        <sz val="11"/>
        <color rgb="FF000000"/>
        <rFont val="Calibri"/>
        <family val="2"/>
      </rPr>
      <t>FMCT001</t>
    </r>
  </si>
  <si>
    <r>
      <rPr>
        <sz val="11"/>
        <color rgb="FF000000"/>
        <rFont val="Calibri"/>
        <family val="2"/>
      </rPr>
      <t>ESTABLISHEMENT OF CITIZENS INFORMATION CENTER AND PORTAL ENUGU</t>
    </r>
  </si>
  <si>
    <r>
      <rPr>
        <sz val="11"/>
        <color rgb="FF000000"/>
        <rFont val="Calibri"/>
        <family val="2"/>
      </rPr>
      <t>26/09/14</t>
    </r>
  </si>
  <si>
    <r>
      <rPr>
        <sz val="11"/>
        <color rgb="FF000000"/>
        <rFont val="Calibri"/>
        <family val="2"/>
      </rPr>
      <t>3/07/14</t>
    </r>
  </si>
  <si>
    <r>
      <rPr>
        <sz val="11"/>
        <color rgb="FF000000"/>
        <rFont val="Calibri"/>
        <family val="2"/>
      </rPr>
      <t>16/05/14 - 23/05/14</t>
    </r>
  </si>
  <si>
    <r>
      <rPr>
        <sz val="11"/>
        <color rgb="FF000000"/>
        <rFont val="Calibri"/>
        <family val="2"/>
      </rPr>
      <t>5/05/14 - 9/05/14</t>
    </r>
  </si>
  <si>
    <r>
      <rPr>
        <sz val="11"/>
        <color rgb="FF000000"/>
        <rFont val="Calibri"/>
        <family val="2"/>
      </rPr>
      <t>30/04/14 - 1/05/14</t>
    </r>
  </si>
  <si>
    <r>
      <rPr>
        <sz val="11"/>
        <color rgb="FF000000"/>
        <rFont val="Calibri"/>
        <family val="2"/>
      </rPr>
      <t>21/04/14 - 22/04/14</t>
    </r>
  </si>
  <si>
    <r>
      <rPr>
        <sz val="11"/>
        <color rgb="FF000000"/>
        <rFont val="Calibri"/>
        <family val="2"/>
      </rPr>
      <t>14/04/14 - 18/04/14</t>
    </r>
  </si>
  <si>
    <r>
      <rPr>
        <sz val="11"/>
        <color rgb="FF000000"/>
        <rFont val="Calibri"/>
        <family val="2"/>
      </rPr>
      <t>28/03/14</t>
    </r>
  </si>
  <si>
    <r>
      <rPr>
        <sz val="11"/>
        <color rgb="FF000000"/>
        <rFont val="Calibri"/>
        <family val="2"/>
      </rPr>
      <t>14/02/14</t>
    </r>
  </si>
  <si>
    <r>
      <rPr>
        <sz val="11"/>
        <color rgb="FF000000"/>
        <rFont val="Calibri"/>
        <family val="2"/>
      </rPr>
      <t>16/01/14 - 17/01/14</t>
    </r>
  </si>
  <si>
    <r>
      <rPr>
        <sz val="11"/>
        <color rgb="FF000000"/>
        <rFont val="Calibri"/>
        <family val="2"/>
      </rPr>
      <t>Outsourcing Contract for Government Contact Centre, Abuja</t>
    </r>
  </si>
  <si>
    <r>
      <rPr>
        <sz val="11"/>
        <color rgb="FF000000"/>
        <rFont val="Calibri"/>
        <family val="2"/>
      </rPr>
      <t>134.4 weeks</t>
    </r>
  </si>
  <si>
    <r>
      <rPr>
        <sz val="11"/>
        <color rgb="FF000000"/>
        <rFont val="Calibri"/>
        <family val="2"/>
      </rPr>
      <t>4 - 6 weeks</t>
    </r>
  </si>
  <si>
    <r>
      <rPr>
        <b/>
        <sz val="11"/>
        <color rgb="FF000000"/>
        <rFont val="Calibri"/>
        <family val="2"/>
      </rPr>
      <t>Final Acceptance</t>
    </r>
  </si>
  <si>
    <r>
      <rPr>
        <b/>
        <sz val="11"/>
        <color rgb="FF000000"/>
        <rFont val="Calibri"/>
        <family val="2"/>
      </rPr>
      <t>Substantial Completion</t>
    </r>
  </si>
  <si>
    <r>
      <rPr>
        <b/>
        <sz val="11"/>
        <color rgb="FF000000"/>
        <rFont val="Calibri"/>
        <family val="2"/>
      </rPr>
      <t>MDA Approval/BPP No Objection</t>
    </r>
  </si>
  <si>
    <r>
      <rPr>
        <b/>
        <sz val="11"/>
        <color rgb="FF000000"/>
        <rFont val="Calibri"/>
        <family val="2"/>
      </rPr>
      <t>Submission of Bid Evaluation Report</t>
    </r>
  </si>
  <si>
    <r>
      <rPr>
        <b/>
        <sz val="11"/>
        <color rgb="FF000000"/>
        <rFont val="Calibri"/>
        <family val="2"/>
      </rPr>
      <t>Bid Closing/Opening</t>
    </r>
  </si>
  <si>
    <r>
      <rPr>
        <b/>
        <sz val="11"/>
        <color rgb="FF000000"/>
        <rFont val="Calibri"/>
        <family val="2"/>
      </rPr>
      <t>Bid Invitation Date</t>
    </r>
  </si>
  <si>
    <r>
      <rPr>
        <b/>
        <sz val="11"/>
        <color rgb="FF000000"/>
        <rFont val="Calibri"/>
        <family val="2"/>
      </rPr>
      <t>Second Stage Bidding - Technical/Financial</t>
    </r>
  </si>
  <si>
    <r>
      <rPr>
        <b/>
        <sz val="11"/>
        <color rgb="FF000000"/>
        <rFont val="Calibri"/>
        <family val="2"/>
      </rPr>
      <t>First Stage Bidding</t>
    </r>
  </si>
  <si>
    <r>
      <rPr>
        <b/>
        <sz val="11"/>
        <color rgb="FF000000"/>
        <rFont val="Calibri"/>
        <family val="2"/>
      </rPr>
      <t>Submission of Prequalification Evaluation Report</t>
    </r>
  </si>
  <si>
    <r>
      <rPr>
        <b/>
        <sz val="11"/>
        <color rgb="FF000000"/>
        <rFont val="Calibri"/>
        <family val="2"/>
      </rPr>
      <t>Advertisement for Pre-Qualification</t>
    </r>
  </si>
  <si>
    <r>
      <rPr>
        <b/>
        <sz val="11"/>
        <color rgb="FF000000"/>
        <rFont val="Calibri"/>
        <family val="2"/>
      </rPr>
      <t>Contract Implementation - Works</t>
    </r>
  </si>
  <si>
    <r>
      <rPr>
        <b/>
        <sz val="11"/>
        <color rgb="FF000000"/>
        <rFont val="Calibri"/>
        <family val="2"/>
      </rPr>
      <t>Bid Evaluation</t>
    </r>
  </si>
  <si>
    <r>
      <rPr>
        <b/>
        <sz val="11"/>
        <color rgb="FF000000"/>
        <rFont val="Calibri"/>
        <family val="2"/>
      </rPr>
      <t>Bidding Period (Single Stage Tendering)</t>
    </r>
  </si>
  <si>
    <r>
      <rPr>
        <b/>
        <sz val="11"/>
        <color rgb="FF000000"/>
        <rFont val="Calibri"/>
        <family val="2"/>
      </rPr>
      <t>Two Stage Tendering</t>
    </r>
  </si>
  <si>
    <r>
      <rPr>
        <b/>
        <sz val="11"/>
        <color rgb="FF000000"/>
        <rFont val="Calibri"/>
        <family val="2"/>
      </rPr>
      <t>Prequalification Evaluation</t>
    </r>
  </si>
  <si>
    <r>
      <rPr>
        <b/>
        <sz val="11"/>
        <color rgb="FF000000"/>
        <rFont val="Calibri"/>
        <family val="2"/>
      </rPr>
      <t>Specific Procurement Notice/Advert</t>
    </r>
  </si>
  <si>
    <r>
      <rPr>
        <b/>
        <sz val="11"/>
        <color rgb="FF000000"/>
        <rFont val="Calibri"/>
        <family val="2"/>
      </rPr>
      <t>Draft-Bid Documents</t>
    </r>
  </si>
  <si>
    <r>
      <rPr>
        <b/>
        <sz val="11"/>
        <color indexed="8"/>
        <rFont val="Calibri"/>
        <family val="2"/>
      </rPr>
      <t>Total Cost Actual</t>
    </r>
  </si>
  <si>
    <r>
      <rPr>
        <b/>
        <sz val="11"/>
        <color indexed="8"/>
        <rFont val="Calibri"/>
        <family val="2"/>
      </rPr>
      <t>Total Cost Plan</t>
    </r>
  </si>
  <si>
    <r>
      <rPr>
        <sz val="11"/>
        <color indexed="8"/>
        <rFont val="Calibri"/>
        <family val="2"/>
      </rPr>
      <t>Actual</t>
    </r>
  </si>
  <si>
    <r>
      <rPr>
        <sz val="11"/>
        <color indexed="8"/>
        <rFont val="Calibri"/>
        <family val="2"/>
      </rPr>
      <t>Anthony Njoku - [Designation: Director]</t>
    </r>
  </si>
  <si>
    <r>
      <rPr>
        <sz val="11"/>
        <color indexed="8"/>
        <rFont val="Calibri"/>
        <family val="2"/>
      </rPr>
      <t>Owolabi Olajide - [Designation: Chief Proc. Officer]</t>
    </r>
  </si>
  <si>
    <r>
      <rPr>
        <sz val="11"/>
        <color indexed="8"/>
        <rFont val="Calibri"/>
        <family val="2"/>
      </rPr>
      <t>20/10/14</t>
    </r>
  </si>
  <si>
    <r>
      <rPr>
        <sz val="11"/>
        <color indexed="8"/>
        <rFont val="Calibri"/>
        <family val="2"/>
      </rPr>
      <t>6/10/14</t>
    </r>
  </si>
  <si>
    <r>
      <rPr>
        <sz val="11"/>
        <color indexed="8"/>
        <rFont val="Calibri"/>
        <family val="2"/>
      </rPr>
      <t>NA</t>
    </r>
  </si>
  <si>
    <r>
      <rPr>
        <sz val="11"/>
        <color indexed="8"/>
        <rFont val="Calibri"/>
        <family val="2"/>
      </rPr>
      <t>POST REVIEW</t>
    </r>
  </si>
  <si>
    <r>
      <rPr>
        <sz val="11"/>
        <color indexed="8"/>
        <rFont val="Calibri"/>
        <family val="2"/>
      </rPr>
      <t>POST-QUALIFICATION</t>
    </r>
  </si>
  <si>
    <r>
      <rPr>
        <sz val="11"/>
        <color indexed="8"/>
        <rFont val="Calibri"/>
        <family val="2"/>
      </rPr>
      <t>CQ - Consultant&amp;#039;s Qualification</t>
    </r>
  </si>
  <si>
    <r>
      <rPr>
        <sz val="11"/>
        <color indexed="8"/>
        <rFont val="Calibri"/>
        <family val="2"/>
      </rPr>
      <t>NCB</t>
    </r>
  </si>
  <si>
    <r>
      <rPr>
        <sz val="11"/>
        <color indexed="8"/>
        <rFont val="Calibri"/>
        <family val="2"/>
      </rPr>
      <t>15</t>
    </r>
  </si>
  <si>
    <r>
      <rPr>
        <sz val="11"/>
        <color indexed="8"/>
        <rFont val="Calibri"/>
        <family val="2"/>
      </rPr>
      <t>ARMTI/2012/15</t>
    </r>
  </si>
  <si>
    <r>
      <rPr>
        <sz val="11"/>
        <color indexed="8"/>
        <rFont val="Calibri"/>
        <family val="2"/>
      </rPr>
      <t>Plan</t>
    </r>
  </si>
  <si>
    <r>
      <rPr>
        <sz val="11"/>
        <color indexed="8"/>
        <rFont val="Calibri"/>
        <family val="2"/>
      </rPr>
      <t>YOUTH &amp; WOMEN EMPOWERMENT SCHEME, EHUDA, RIVERS STATE (ON-GOING)</t>
    </r>
  </si>
  <si>
    <r>
      <rPr>
        <sz val="11"/>
        <color indexed="8"/>
        <rFont val="Calibri"/>
        <family val="2"/>
      </rPr>
      <t>Parastatals Tenders Board</t>
    </r>
  </si>
  <si>
    <r>
      <rPr>
        <sz val="11"/>
        <color indexed="8"/>
        <rFont val="Calibri"/>
        <family val="2"/>
      </rPr>
      <t>12</t>
    </r>
  </si>
  <si>
    <r>
      <rPr>
        <sz val="11"/>
        <color indexed="8"/>
        <rFont val="Calibri"/>
        <family val="2"/>
      </rPr>
      <t>ARMTI/2012/12</t>
    </r>
  </si>
  <si>
    <r>
      <rPr>
        <sz val="11"/>
        <color indexed="8"/>
        <rFont val="Calibri"/>
        <family val="2"/>
      </rPr>
      <t>RESEARCH &amp; CURRICULUM DEV(IMPACT ASSESSMENT EVALUATION OF ARMTI (ON-GOING)</t>
    </r>
  </si>
  <si>
    <r>
      <rPr>
        <sz val="11"/>
        <color indexed="8"/>
        <rFont val="Calibri"/>
        <family val="2"/>
      </rPr>
      <t>13</t>
    </r>
  </si>
  <si>
    <r>
      <rPr>
        <sz val="11"/>
        <color indexed="8"/>
        <rFont val="Calibri"/>
        <family val="2"/>
      </rPr>
      <t>ARMTI/2012/13</t>
    </r>
  </si>
  <si>
    <r>
      <rPr>
        <sz val="11"/>
        <color indexed="8"/>
        <rFont val="Calibri"/>
        <family val="2"/>
      </rPr>
      <t>YOUTH &amp; WOMEN EMPOWERMENT SCHEME (ADAVI, KOGI STATE) (ON-GOING)</t>
    </r>
  </si>
  <si>
    <r>
      <rPr>
        <sz val="11"/>
        <color indexed="8"/>
        <rFont val="Calibri"/>
        <family val="2"/>
      </rPr>
      <t>John Iyilade - [Designation: CE (Works)]</t>
    </r>
  </si>
  <si>
    <r>
      <rPr>
        <sz val="11"/>
        <color indexed="8"/>
        <rFont val="Calibri"/>
        <family val="2"/>
      </rPr>
      <t>22/05/12 - 25/05/12</t>
    </r>
  </si>
  <si>
    <r>
      <rPr>
        <sz val="11"/>
        <color indexed="8"/>
        <rFont val="Calibri"/>
        <family val="2"/>
      </rPr>
      <t>2/05/12 - 16/05/12</t>
    </r>
  </si>
  <si>
    <r>
      <rPr>
        <sz val="11"/>
        <color indexed="8"/>
        <rFont val="Calibri"/>
        <family val="2"/>
      </rPr>
      <t>2</t>
    </r>
  </si>
  <si>
    <r>
      <rPr>
        <sz val="11"/>
        <color indexed="8"/>
        <rFont val="Calibri"/>
        <family val="2"/>
      </rPr>
      <t>ARMTI/2012/02</t>
    </r>
  </si>
  <si>
    <r>
      <rPr>
        <sz val="11"/>
        <color indexed="8"/>
        <rFont val="Calibri"/>
        <family val="2"/>
      </rPr>
      <t>UPGRADING OF ABUJA REGIONAL TRAINING CENTRE-SUPERVISION &amp; CONSTRUCTION(ON-GOING)</t>
    </r>
  </si>
  <si>
    <r>
      <rPr>
        <sz val="11"/>
        <color indexed="8"/>
        <rFont val="Calibri"/>
        <family val="2"/>
      </rPr>
      <t>Plan vs Actual</t>
    </r>
  </si>
  <si>
    <r>
      <rPr>
        <sz val="11"/>
        <color indexed="8"/>
        <rFont val="Calibri"/>
        <family val="2"/>
      </rPr>
      <t>2 - 3 weeks</t>
    </r>
  </si>
  <si>
    <r>
      <rPr>
        <sz val="11"/>
        <color indexed="8"/>
        <rFont val="Calibri"/>
        <family val="2"/>
      </rPr>
      <t>2 weeks</t>
    </r>
  </si>
  <si>
    <r>
      <rPr>
        <sz val="11"/>
        <color indexed="8"/>
        <rFont val="Calibri"/>
        <family val="2"/>
      </rPr>
      <t>1 - 2 weeks</t>
    </r>
  </si>
  <si>
    <r>
      <rPr>
        <sz val="11"/>
        <color indexed="8"/>
        <rFont val="Calibri"/>
        <family val="2"/>
      </rPr>
      <t>2 - 4 weeks</t>
    </r>
  </si>
  <si>
    <r>
      <rPr>
        <sz val="11"/>
        <color indexed="8"/>
        <rFont val="Calibri"/>
        <family val="2"/>
      </rPr>
      <t>1 weeks</t>
    </r>
  </si>
  <si>
    <r>
      <rPr>
        <sz val="11"/>
        <color indexed="8"/>
        <rFont val="Calibri"/>
        <family val="2"/>
      </rPr>
      <t>If pre-qualification: add 2 weeks</t>
    </r>
  </si>
  <si>
    <r>
      <rPr>
        <sz val="11"/>
        <color indexed="8"/>
        <rFont val="Calibri"/>
        <family val="2"/>
      </rPr>
      <t>Normal duration of procurement Process</t>
    </r>
  </si>
  <si>
    <r>
      <rPr>
        <b/>
        <sz val="11"/>
        <color indexed="8"/>
        <rFont val="Calibri"/>
        <family val="2"/>
      </rPr>
      <t>Name/Designation</t>
    </r>
  </si>
  <si>
    <r>
      <rPr>
        <b/>
        <sz val="11"/>
        <color indexed="8"/>
        <rFont val="Calibri"/>
        <family val="2"/>
      </rPr>
      <t>Final Cost</t>
    </r>
  </si>
  <si>
    <r>
      <rPr>
        <b/>
        <sz val="11"/>
        <color indexed="8"/>
        <rFont val="Calibri"/>
        <family val="2"/>
      </rPr>
      <t>Submission of Final Report</t>
    </r>
  </si>
  <si>
    <r>
      <rPr>
        <b/>
        <sz val="11"/>
        <color indexed="8"/>
        <rFont val="Calibri"/>
        <family val="2"/>
      </rPr>
      <t>Submission of Draft Report</t>
    </r>
  </si>
  <si>
    <r>
      <rPr>
        <b/>
        <sz val="11"/>
        <color indexed="8"/>
        <rFont val="Calibri"/>
        <family val="2"/>
      </rPr>
      <t>Mobilization/Advance Payment</t>
    </r>
  </si>
  <si>
    <r>
      <rPr>
        <b/>
        <sz val="11"/>
        <color indexed="8"/>
        <rFont val="Calibri"/>
        <family val="2"/>
      </rPr>
      <t>Date of Contract Signature</t>
    </r>
  </si>
  <si>
    <r>
      <rPr>
        <b/>
        <sz val="11"/>
        <color indexed="8"/>
        <rFont val="Calibri"/>
        <family val="2"/>
      </rPr>
      <t>Date of Contract Offer</t>
    </r>
  </si>
  <si>
    <r>
      <rPr>
        <b/>
        <sz val="11"/>
        <color indexed="8"/>
        <rFont val="Calibri"/>
        <family val="2"/>
      </rPr>
      <t>FEC Approval</t>
    </r>
  </si>
  <si>
    <r>
      <rPr>
        <b/>
        <sz val="11"/>
        <color indexed="8"/>
        <rFont val="Calibri"/>
        <family val="2"/>
      </rPr>
      <t>Certifiable Amount per Contract</t>
    </r>
  </si>
  <si>
    <r>
      <rPr>
        <b/>
        <sz val="11"/>
        <color indexed="8"/>
        <rFont val="Calibri"/>
        <family val="2"/>
      </rPr>
      <t>MDA Approval/No Objection Date</t>
    </r>
  </si>
  <si>
    <r>
      <rPr>
        <b/>
        <sz val="11"/>
        <color indexed="8"/>
        <rFont val="Calibri"/>
        <family val="2"/>
      </rPr>
      <t>Negotiations</t>
    </r>
  </si>
  <si>
    <r>
      <rPr>
        <b/>
        <sz val="11"/>
        <color indexed="8"/>
        <rFont val="Calibri"/>
        <family val="2"/>
      </rPr>
      <t>Submission of Evaluation Report - Technical/Financial</t>
    </r>
  </si>
  <si>
    <r>
      <rPr>
        <b/>
        <sz val="11"/>
        <color indexed="8"/>
        <rFont val="Calibri"/>
        <family val="2"/>
      </rPr>
      <t>Openning of Financial Proposal</t>
    </r>
  </si>
  <si>
    <r>
      <rPr>
        <b/>
        <sz val="11"/>
        <color indexed="8"/>
        <rFont val="Calibri"/>
        <family val="2"/>
      </rPr>
      <t>MDA Approval</t>
    </r>
  </si>
  <si>
    <r>
      <rPr>
        <b/>
        <sz val="11"/>
        <color indexed="8"/>
        <rFont val="Calibri"/>
        <family val="2"/>
      </rPr>
      <t>Submission of Technical Evaluation Report</t>
    </r>
  </si>
  <si>
    <r>
      <rPr>
        <b/>
        <sz val="11"/>
        <color indexed="8"/>
        <rFont val="Calibri"/>
        <family val="2"/>
      </rPr>
      <t>Closing/Opening Date</t>
    </r>
  </si>
  <si>
    <r>
      <rPr>
        <b/>
        <sz val="11"/>
        <color indexed="8"/>
        <rFont val="Calibri"/>
        <family val="2"/>
      </rPr>
      <t>Proposal Invitation/Submission Date</t>
    </r>
  </si>
  <si>
    <r>
      <rPr>
        <b/>
        <sz val="11"/>
        <color indexed="8"/>
        <rFont val="Calibri"/>
        <family val="2"/>
      </rPr>
      <t>Submission Date</t>
    </r>
  </si>
  <si>
    <r>
      <rPr>
        <b/>
        <sz val="11"/>
        <color indexed="8"/>
        <rFont val="Calibri"/>
        <family val="2"/>
      </rPr>
      <t>Lead-Time Before Shortlist</t>
    </r>
  </si>
  <si>
    <r>
      <rPr>
        <b/>
        <sz val="11"/>
        <color indexed="8"/>
        <rFont val="Calibri"/>
        <family val="2"/>
      </rPr>
      <t>Advertisement</t>
    </r>
  </si>
  <si>
    <r>
      <rPr>
        <b/>
        <sz val="11"/>
        <color indexed="8"/>
        <rFont val="Calibri"/>
        <family val="2"/>
      </rPr>
      <t>Preparation and Submission by MDAs</t>
    </r>
  </si>
  <si>
    <r>
      <rPr>
        <b/>
        <sz val="11"/>
        <color indexed="8"/>
        <rFont val="Calibri"/>
        <family val="2"/>
      </rPr>
      <t>Review</t>
    </r>
  </si>
  <si>
    <r>
      <rPr>
        <b/>
        <sz val="11"/>
        <color indexed="8"/>
        <rFont val="Calibri"/>
        <family val="2"/>
      </rPr>
      <t>Qualification</t>
    </r>
  </si>
  <si>
    <r>
      <rPr>
        <b/>
        <sz val="11"/>
        <color indexed="8"/>
        <rFont val="Calibri"/>
        <family val="2"/>
      </rPr>
      <t>Selection Method</t>
    </r>
  </si>
  <si>
    <r>
      <rPr>
        <b/>
        <sz val="11"/>
        <color indexed="8"/>
        <rFont val="Calibri"/>
        <family val="2"/>
      </rPr>
      <t>Approval Threshold</t>
    </r>
  </si>
  <si>
    <r>
      <rPr>
        <b/>
        <sz val="11"/>
        <color indexed="8"/>
        <rFont val="Calibri"/>
        <family val="2"/>
      </rPr>
      <t>Procurement Method</t>
    </r>
  </si>
  <si>
    <r>
      <rPr>
        <b/>
        <sz val="11"/>
        <color indexed="8"/>
        <rFont val="Calibri"/>
        <family val="2"/>
      </rPr>
      <t>Contract Amount</t>
    </r>
  </si>
  <si>
    <r>
      <rPr>
        <b/>
        <sz val="11"/>
        <color indexed="8"/>
        <rFont val="Calibri"/>
        <family val="2"/>
      </rPr>
      <t>Contract Type</t>
    </r>
  </si>
  <si>
    <r>
      <rPr>
        <b/>
        <sz val="11"/>
        <color indexed="8"/>
        <rFont val="Calibri"/>
        <family val="2"/>
      </rPr>
      <t>Lot Number</t>
    </r>
  </si>
  <si>
    <r>
      <rPr>
        <b/>
        <sz val="11"/>
        <color indexed="8"/>
        <rFont val="Calibri"/>
        <family val="2"/>
      </rPr>
      <t>Package Number</t>
    </r>
  </si>
  <si>
    <r>
      <rPr>
        <b/>
        <sz val="11"/>
        <color indexed="8"/>
        <rFont val="Calibri"/>
        <family val="2"/>
      </rPr>
      <t>Project Description</t>
    </r>
  </si>
  <si>
    <r>
      <rPr>
        <b/>
        <sz val="11"/>
        <color indexed="8"/>
        <rFont val="Calibri"/>
        <family val="2"/>
      </rPr>
      <t>Champion</t>
    </r>
  </si>
  <si>
    <r>
      <rPr>
        <b/>
        <sz val="11"/>
        <color indexed="8"/>
        <rFont val="Calibri"/>
        <family val="2"/>
      </rPr>
      <t>Action Party</t>
    </r>
  </si>
  <si>
    <r>
      <rPr>
        <b/>
        <sz val="11"/>
        <color indexed="8"/>
        <rFont val="Calibri"/>
        <family val="2"/>
      </rPr>
      <t>Contract Implementation - Consultancy</t>
    </r>
  </si>
  <si>
    <r>
      <rPr>
        <b/>
        <sz val="11"/>
        <color indexed="8"/>
        <rFont val="Calibri"/>
        <family val="2"/>
      </rPr>
      <t>Contract Finalization</t>
    </r>
  </si>
  <si>
    <r>
      <rPr>
        <b/>
        <sz val="11"/>
        <color indexed="8"/>
        <rFont val="Calibri"/>
        <family val="2"/>
      </rPr>
      <t>Proposal Evaluation and Negotiation</t>
    </r>
  </si>
  <si>
    <r>
      <rPr>
        <b/>
        <sz val="11"/>
        <color indexed="8"/>
        <rFont val="Calibri"/>
        <family val="2"/>
      </rPr>
      <t>Consultants Proposals</t>
    </r>
  </si>
  <si>
    <r>
      <rPr>
        <b/>
        <sz val="11"/>
        <color indexed="8"/>
        <rFont val="Calibri"/>
        <family val="2"/>
      </rPr>
      <t>Shortlist</t>
    </r>
  </si>
  <si>
    <r>
      <rPr>
        <b/>
        <sz val="11"/>
        <color indexed="8"/>
        <rFont val="Calibri"/>
        <family val="2"/>
      </rPr>
      <t>Request for Expression of Interest</t>
    </r>
  </si>
  <si>
    <r>
      <rPr>
        <b/>
        <sz val="11"/>
        <color indexed="8"/>
        <rFont val="Calibri"/>
        <family val="2"/>
      </rPr>
      <t>Preparation of Request For Proposals</t>
    </r>
  </si>
  <si>
    <r>
      <rPr>
        <b/>
        <sz val="11"/>
        <color indexed="8"/>
        <rFont val="Calibri"/>
        <family val="2"/>
      </rPr>
      <t>Basic Data</t>
    </r>
  </si>
  <si>
    <r>
      <rPr>
        <b/>
        <sz val="11"/>
        <color indexed="8"/>
        <rFont val="Calibri"/>
        <family val="2"/>
      </rPr>
      <t>Budget Year: 2014</t>
    </r>
  </si>
  <si>
    <t>Ministry/Department/Agency: Agricultural &amp; Rural Management Training Institute (ARMTI)</t>
  </si>
  <si>
    <r>
      <rPr>
        <sz val="11"/>
        <color indexed="8"/>
        <rFont val="Calibri"/>
        <family val="2"/>
      </rPr>
      <t>14</t>
    </r>
  </si>
  <si>
    <r>
      <rPr>
        <sz val="11"/>
        <color indexed="8"/>
        <rFont val="Calibri"/>
        <family val="2"/>
      </rPr>
      <t>ARMTI/2013/14</t>
    </r>
  </si>
  <si>
    <r>
      <rPr>
        <sz val="11"/>
        <color indexed="8"/>
        <rFont val="Calibri"/>
        <family val="2"/>
      </rPr>
      <t>TRAINING OF YOUTH &amp; WOMEN/PROCUREMENT OF CASSAVA PROCESSING MACHINE (ON-GOING)</t>
    </r>
  </si>
  <si>
    <r>
      <rPr>
        <sz val="11"/>
        <color indexed="8"/>
        <rFont val="Calibri"/>
        <family val="2"/>
      </rPr>
      <t>LC - Least Cost</t>
    </r>
  </si>
  <si>
    <r>
      <rPr>
        <sz val="11"/>
        <color indexed="8"/>
        <rFont val="Calibri"/>
        <family val="2"/>
      </rPr>
      <t>11</t>
    </r>
  </si>
  <si>
    <r>
      <rPr>
        <sz val="11"/>
        <color indexed="8"/>
        <rFont val="Calibri"/>
        <family val="2"/>
      </rPr>
      <t>ARMTI/2013/11</t>
    </r>
  </si>
  <si>
    <r>
      <rPr>
        <sz val="11"/>
        <color indexed="8"/>
        <rFont val="Calibri"/>
        <family val="2"/>
      </rPr>
      <t>YOUTH EMPOWERMENT SKILL FOR AGRIC BUSINESS (ON-GOING)</t>
    </r>
  </si>
  <si>
    <r>
      <rPr>
        <sz val="11"/>
        <color indexed="8"/>
        <rFont val="Calibri"/>
        <family val="2"/>
      </rPr>
      <t>10</t>
    </r>
  </si>
  <si>
    <r>
      <rPr>
        <sz val="11"/>
        <color indexed="8"/>
        <rFont val="Calibri"/>
        <family val="2"/>
      </rPr>
      <t>ARMTI/2013/10</t>
    </r>
  </si>
  <si>
    <r>
      <rPr>
        <sz val="11"/>
        <color indexed="8"/>
        <rFont val="Calibri"/>
        <family val="2"/>
      </rPr>
      <t>NATIONAL TRAINING OF TRAINERS (ON-GOING)</t>
    </r>
  </si>
  <si>
    <r>
      <rPr>
        <sz val="11"/>
        <color indexed="8"/>
        <rFont val="Calibri"/>
        <family val="2"/>
      </rPr>
      <t>QCBS - Quality and Cost Based Selection</t>
    </r>
  </si>
  <si>
    <r>
      <rPr>
        <sz val="11"/>
        <color indexed="8"/>
        <rFont val="Calibri"/>
        <family val="2"/>
      </rPr>
      <t>9</t>
    </r>
  </si>
  <si>
    <r>
      <rPr>
        <sz val="11"/>
        <color indexed="8"/>
        <rFont val="Calibri"/>
        <family val="2"/>
      </rPr>
      <t>ARMTI/2013/09</t>
    </r>
  </si>
  <si>
    <r>
      <rPr>
        <sz val="11"/>
        <color indexed="8"/>
        <rFont val="Calibri"/>
        <family val="2"/>
      </rPr>
      <t>MAMAGEMENT CAPACITY DEVELOPMENT FOR AGRICULTURAL TRANSFORMATION AGENDA (ON-GOING)</t>
    </r>
  </si>
  <si>
    <r>
      <rPr>
        <sz val="11"/>
        <color indexed="8"/>
        <rFont val="Calibri"/>
        <family val="2"/>
      </rPr>
      <t>8</t>
    </r>
  </si>
  <si>
    <r>
      <rPr>
        <sz val="11"/>
        <color indexed="8"/>
        <rFont val="Calibri"/>
        <family val="2"/>
      </rPr>
      <t>ARMTI/2012/08</t>
    </r>
  </si>
  <si>
    <r>
      <rPr>
        <sz val="11"/>
        <color indexed="8"/>
        <rFont val="Calibri"/>
        <family val="2"/>
      </rPr>
      <t>VILLAGE ALIVE DEVELOPMENT INITIATIVE (ON-GOING)</t>
    </r>
  </si>
  <si>
    <r>
      <rPr>
        <sz val="11"/>
        <color indexed="8"/>
        <rFont val="Calibri"/>
        <family val="2"/>
      </rPr>
      <t>Ministerial Tenders Board</t>
    </r>
  </si>
  <si>
    <r>
      <rPr>
        <sz val="11"/>
        <color indexed="8"/>
        <rFont val="Calibri"/>
        <family val="2"/>
      </rPr>
      <t>7</t>
    </r>
  </si>
  <si>
    <r>
      <rPr>
        <sz val="11"/>
        <color indexed="8"/>
        <rFont val="Calibri"/>
        <family val="2"/>
      </rPr>
      <t>ARMTI/2013/07</t>
    </r>
  </si>
  <si>
    <r>
      <rPr>
        <sz val="11"/>
        <color indexed="8"/>
        <rFont val="Calibri"/>
        <family val="2"/>
      </rPr>
      <t>TRAINING EXTENSION FOR YOUTH,WOMEN,FARMERS &amp; CHANGING AGENTS &amp; OFF CAMPUS TRAINING {ON-GOING)</t>
    </r>
  </si>
  <si>
    <r>
      <rPr>
        <b/>
        <sz val="11"/>
        <color indexed="8"/>
        <rFont val="Calibri"/>
        <family val="2"/>
      </rPr>
      <t>Ministry/Department/Agency: Agricultural &amp; Rural Management Training Institute (ARMTI)</t>
    </r>
  </si>
  <si>
    <r>
      <rPr>
        <sz val="11"/>
        <color indexed="8"/>
        <rFont val="Calibri"/>
        <family val="2"/>
      </rPr>
      <t>14/11/14</t>
    </r>
  </si>
  <si>
    <r>
      <rPr>
        <sz val="11"/>
        <color indexed="8"/>
        <rFont val="Calibri"/>
        <family val="2"/>
      </rPr>
      <t>24/10/14</t>
    </r>
  </si>
  <si>
    <r>
      <rPr>
        <sz val="11"/>
        <color indexed="8"/>
        <rFont val="Calibri"/>
        <family val="2"/>
      </rPr>
      <t>25/08/14 - 12/09/14</t>
    </r>
  </si>
  <si>
    <r>
      <rPr>
        <sz val="11"/>
        <color indexed="8"/>
        <rFont val="Calibri"/>
        <family val="2"/>
      </rPr>
      <t>18/08/14 - 22/08/14</t>
    </r>
  </si>
  <si>
    <r>
      <rPr>
        <sz val="11"/>
        <color indexed="8"/>
        <rFont val="Calibri"/>
        <family val="2"/>
      </rPr>
      <t>4/08/14 - 18/08/14</t>
    </r>
  </si>
  <si>
    <r>
      <rPr>
        <sz val="11"/>
        <color indexed="8"/>
        <rFont val="Calibri"/>
        <family val="2"/>
      </rPr>
      <t>19/05/14 - 30/05/14</t>
    </r>
  </si>
  <si>
    <r>
      <rPr>
        <sz val="11"/>
        <color indexed="8"/>
        <rFont val="Calibri"/>
        <family val="2"/>
      </rPr>
      <t>12/05/14 - 16/05/14</t>
    </r>
  </si>
  <si>
    <r>
      <rPr>
        <sz val="11"/>
        <color indexed="8"/>
        <rFont val="Calibri"/>
        <family val="2"/>
      </rPr>
      <t>28/04/14 - 28/04/14</t>
    </r>
  </si>
  <si>
    <r>
      <rPr>
        <sz val="11"/>
        <color indexed="8"/>
        <rFont val="Calibri"/>
        <family val="2"/>
      </rPr>
      <t>31/03/14 - 28/04/14</t>
    </r>
  </si>
  <si>
    <r>
      <rPr>
        <sz val="11"/>
        <color indexed="8"/>
        <rFont val="Calibri"/>
        <family val="2"/>
      </rPr>
      <t>17/03/14 - 31/03/14</t>
    </r>
  </si>
  <si>
    <r>
      <rPr>
        <sz val="11"/>
        <color indexed="8"/>
        <rFont val="Calibri"/>
        <family val="2"/>
      </rPr>
      <t>24/02/14 - 17/03/14</t>
    </r>
  </si>
  <si>
    <r>
      <rPr>
        <sz val="11"/>
        <color indexed="8"/>
        <rFont val="Calibri"/>
        <family val="2"/>
      </rPr>
      <t>LERB - LOWEST EVALUATED RESPONSIVE BID</t>
    </r>
  </si>
  <si>
    <r>
      <rPr>
        <sz val="11"/>
        <color indexed="8"/>
        <rFont val="Calibri"/>
        <family val="2"/>
      </rPr>
      <t>Accounting Officer: Director General/CEO</t>
    </r>
  </si>
  <si>
    <r>
      <rPr>
        <sz val="11"/>
        <color indexed="8"/>
        <rFont val="Calibri"/>
        <family val="2"/>
      </rPr>
      <t>NS</t>
    </r>
  </si>
  <si>
    <r>
      <rPr>
        <sz val="11"/>
        <color indexed="8"/>
        <rFont val="Calibri"/>
        <family val="2"/>
      </rPr>
      <t>6</t>
    </r>
  </si>
  <si>
    <r>
      <rPr>
        <sz val="11"/>
        <color indexed="8"/>
        <rFont val="Calibri"/>
        <family val="2"/>
      </rPr>
      <t>ARMTI/2014/06</t>
    </r>
  </si>
  <si>
    <r>
      <rPr>
        <sz val="11"/>
        <color indexed="8"/>
        <rFont val="Calibri"/>
        <family val="2"/>
      </rPr>
      <t>CONSTRUCTION AND PROVISION OF ROADS/DRAINAGES (NEW)</t>
    </r>
  </si>
  <si>
    <r>
      <rPr>
        <sz val="11"/>
        <color indexed="8"/>
        <rFont val="Calibri"/>
        <family val="2"/>
      </rPr>
      <t>5</t>
    </r>
  </si>
  <si>
    <r>
      <rPr>
        <sz val="11"/>
        <color indexed="8"/>
        <rFont val="Calibri"/>
        <family val="2"/>
      </rPr>
      <t>ARMTI/2014/05</t>
    </r>
  </si>
  <si>
    <r>
      <rPr>
        <sz val="11"/>
        <color indexed="8"/>
        <rFont val="Calibri"/>
        <family val="2"/>
      </rPr>
      <t>INDUSTRIAL BOREHOLE AND RETICULATION (NEW)</t>
    </r>
  </si>
  <si>
    <r>
      <rPr>
        <sz val="11"/>
        <color indexed="8"/>
        <rFont val="Calibri"/>
        <family val="2"/>
      </rPr>
      <t>4</t>
    </r>
  </si>
  <si>
    <r>
      <rPr>
        <sz val="11"/>
        <color indexed="8"/>
        <rFont val="Calibri"/>
        <family val="2"/>
      </rPr>
      <t>ARMTI/2014/04</t>
    </r>
  </si>
  <si>
    <r>
      <rPr>
        <sz val="11"/>
        <color indexed="8"/>
        <rFont val="Calibri"/>
        <family val="2"/>
      </rPr>
      <t>REHABILITATION OF CAMPUS BUILDINGS (NEW)</t>
    </r>
  </si>
  <si>
    <r>
      <rPr>
        <sz val="11"/>
        <color indexed="8"/>
        <rFont val="Calibri"/>
        <family val="2"/>
      </rPr>
      <t>31/10/14</t>
    </r>
  </si>
  <si>
    <r>
      <rPr>
        <sz val="11"/>
        <color indexed="8"/>
        <rFont val="Calibri"/>
        <family val="2"/>
      </rPr>
      <t>3</t>
    </r>
  </si>
  <si>
    <r>
      <rPr>
        <sz val="11"/>
        <color indexed="8"/>
        <rFont val="Calibri"/>
        <family val="2"/>
      </rPr>
      <t>ARMTI/2014/03</t>
    </r>
  </si>
  <si>
    <r>
      <rPr>
        <sz val="11"/>
        <color indexed="8"/>
        <rFont val="Calibri"/>
        <family val="2"/>
      </rPr>
      <t>CONSTRUCTION OF OFFICE AND HOSTELS (NEW)</t>
    </r>
  </si>
  <si>
    <r>
      <rPr>
        <sz val="11"/>
        <color indexed="8"/>
        <rFont val="Calibri"/>
        <family val="2"/>
      </rPr>
      <t>10/12/12 - 10/12/12</t>
    </r>
  </si>
  <si>
    <r>
      <rPr>
        <sz val="11"/>
        <color indexed="8"/>
        <rFont val="Calibri"/>
        <family val="2"/>
      </rPr>
      <t>22/11/12 - 27/11/12</t>
    </r>
  </si>
  <si>
    <r>
      <rPr>
        <sz val="11"/>
        <color indexed="8"/>
        <rFont val="Calibri"/>
        <family val="2"/>
      </rPr>
      <t>1</t>
    </r>
  </si>
  <si>
    <r>
      <rPr>
        <sz val="11"/>
        <color indexed="8"/>
        <rFont val="Calibri"/>
        <family val="2"/>
      </rPr>
      <t>ARMTI/2012/01</t>
    </r>
  </si>
  <si>
    <r>
      <rPr>
        <sz val="11"/>
        <color indexed="8"/>
        <rFont val="Calibri"/>
        <family val="2"/>
      </rPr>
      <t>UPGRADING OF ABUJA REGIONAL TRAINING CENTRE (ON-GOING)</t>
    </r>
  </si>
  <si>
    <r>
      <rPr>
        <sz val="11"/>
        <color indexed="8"/>
        <rFont val="Calibri"/>
        <family val="2"/>
      </rPr>
      <t>134.4 weeks</t>
    </r>
  </si>
  <si>
    <r>
      <rPr>
        <sz val="11"/>
        <color indexed="8"/>
        <rFont val="Calibri"/>
        <family val="2"/>
      </rPr>
      <t>4 - 6 weeks</t>
    </r>
  </si>
  <si>
    <r>
      <rPr>
        <b/>
        <sz val="11"/>
        <color indexed="8"/>
        <rFont val="Calibri"/>
        <family val="2"/>
      </rPr>
      <t>Final Acceptance</t>
    </r>
  </si>
  <si>
    <r>
      <rPr>
        <b/>
        <sz val="11"/>
        <color indexed="8"/>
        <rFont val="Calibri"/>
        <family val="2"/>
      </rPr>
      <t>Substantial Completion</t>
    </r>
  </si>
  <si>
    <r>
      <rPr>
        <b/>
        <sz val="11"/>
        <color indexed="8"/>
        <rFont val="Calibri"/>
        <family val="2"/>
      </rPr>
      <t>MDA Approval/BPP No Objection</t>
    </r>
  </si>
  <si>
    <r>
      <rPr>
        <b/>
        <sz val="11"/>
        <color indexed="8"/>
        <rFont val="Calibri"/>
        <family val="2"/>
      </rPr>
      <t>Submission of Bid Evaluation Report</t>
    </r>
  </si>
  <si>
    <r>
      <rPr>
        <b/>
        <sz val="11"/>
        <color indexed="8"/>
        <rFont val="Calibri"/>
        <family val="2"/>
      </rPr>
      <t>Bid Closing/Opening</t>
    </r>
  </si>
  <si>
    <r>
      <rPr>
        <b/>
        <sz val="11"/>
        <color indexed="8"/>
        <rFont val="Calibri"/>
        <family val="2"/>
      </rPr>
      <t>Bid Invitation Date</t>
    </r>
  </si>
  <si>
    <r>
      <rPr>
        <b/>
        <sz val="11"/>
        <color indexed="8"/>
        <rFont val="Calibri"/>
        <family val="2"/>
      </rPr>
      <t>Second Stage Bidding - Technical/Financial</t>
    </r>
  </si>
  <si>
    <r>
      <rPr>
        <b/>
        <sz val="11"/>
        <color indexed="8"/>
        <rFont val="Calibri"/>
        <family val="2"/>
      </rPr>
      <t>First Stage Bidding</t>
    </r>
  </si>
  <si>
    <r>
      <rPr>
        <b/>
        <sz val="11"/>
        <color indexed="8"/>
        <rFont val="Calibri"/>
        <family val="2"/>
      </rPr>
      <t>Submission of Prequalification Evaluation Report</t>
    </r>
  </si>
  <si>
    <r>
      <rPr>
        <b/>
        <sz val="11"/>
        <color indexed="8"/>
        <rFont val="Calibri"/>
        <family val="2"/>
      </rPr>
      <t>Advertisement for Pre-Qualification</t>
    </r>
  </si>
  <si>
    <r>
      <rPr>
        <b/>
        <sz val="11"/>
        <color indexed="8"/>
        <rFont val="Calibri"/>
        <family val="2"/>
      </rPr>
      <t>Contract Implementation - Works</t>
    </r>
  </si>
  <si>
    <r>
      <rPr>
        <b/>
        <sz val="11"/>
        <color indexed="8"/>
        <rFont val="Calibri"/>
        <family val="2"/>
      </rPr>
      <t>Bid Evaluation</t>
    </r>
  </si>
  <si>
    <r>
      <rPr>
        <b/>
        <sz val="11"/>
        <color indexed="8"/>
        <rFont val="Calibri"/>
        <family val="2"/>
      </rPr>
      <t>Bidding Period (Single Stage Tendering)</t>
    </r>
  </si>
  <si>
    <r>
      <rPr>
        <b/>
        <sz val="11"/>
        <color indexed="8"/>
        <rFont val="Calibri"/>
        <family val="2"/>
      </rPr>
      <t>Two Stage Tendering</t>
    </r>
  </si>
  <si>
    <r>
      <rPr>
        <b/>
        <sz val="11"/>
        <color indexed="8"/>
        <rFont val="Calibri"/>
        <family val="2"/>
      </rPr>
      <t>Prequalification Evaluation</t>
    </r>
  </si>
  <si>
    <r>
      <rPr>
        <b/>
        <sz val="11"/>
        <color indexed="8"/>
        <rFont val="Calibri"/>
        <family val="2"/>
      </rPr>
      <t>Specific Procurement Notice/Advert</t>
    </r>
  </si>
  <si>
    <r>
      <rPr>
        <b/>
        <sz val="11"/>
        <color indexed="8"/>
        <rFont val="Calibri"/>
        <family val="2"/>
      </rPr>
      <t>Draft-Bid Documents</t>
    </r>
  </si>
  <si>
    <r>
      <rPr>
        <sz val="11"/>
        <color rgb="FF000000"/>
        <rFont val="Calibri"/>
        <family val="2"/>
      </rPr>
      <t>IBRAHIM BADEIRI - [Designation: DD Procurement]</t>
    </r>
  </si>
  <si>
    <r>
      <rPr>
        <sz val="11"/>
        <color rgb="FF000000"/>
        <rFont val="Calibri"/>
        <family val="2"/>
      </rPr>
      <t>FUNKE ONIPEDE - [Designation: Chief Procurement Officer]</t>
    </r>
  </si>
  <si>
    <r>
      <rPr>
        <sz val="11"/>
        <color rgb="FF000000"/>
        <rFont val="Calibri"/>
        <family val="2"/>
      </rPr>
      <t>28/08/14</t>
    </r>
  </si>
  <si>
    <r>
      <rPr>
        <sz val="11"/>
        <color rgb="FF000000"/>
        <rFont val="Calibri"/>
        <family val="2"/>
      </rPr>
      <t>14/08/14</t>
    </r>
  </si>
  <si>
    <r>
      <rPr>
        <sz val="11"/>
        <color rgb="FF000000"/>
        <rFont val="Calibri"/>
        <family val="2"/>
      </rPr>
      <t>31/07/14 - 14/08/14</t>
    </r>
  </si>
  <si>
    <r>
      <rPr>
        <sz val="11"/>
        <color rgb="FF000000"/>
        <rFont val="Calibri"/>
        <family val="2"/>
      </rPr>
      <t>17/07/14 - 31/07/14</t>
    </r>
  </si>
  <si>
    <r>
      <rPr>
        <sz val="11"/>
        <color rgb="FF000000"/>
        <rFont val="Calibri"/>
        <family val="2"/>
      </rPr>
      <t>3/07/14 - 17/07/14</t>
    </r>
  </si>
  <si>
    <r>
      <rPr>
        <sz val="11"/>
        <color rgb="FF000000"/>
        <rFont val="Calibri"/>
        <family val="2"/>
      </rPr>
      <t>26/06/14 - 3/07/14</t>
    </r>
  </si>
  <si>
    <r>
      <rPr>
        <sz val="11"/>
        <color rgb="FF000000"/>
        <rFont val="Calibri"/>
        <family val="2"/>
      </rPr>
      <t>12/06/14 - 26/06/14</t>
    </r>
  </si>
  <si>
    <r>
      <rPr>
        <sz val="11"/>
        <color rgb="FF000000"/>
        <rFont val="Calibri"/>
        <family val="2"/>
      </rPr>
      <t>29/05/14 - 12/06/14</t>
    </r>
  </si>
  <si>
    <r>
      <rPr>
        <sz val="11"/>
        <color rgb="FF000000"/>
        <rFont val="Calibri"/>
        <family val="2"/>
      </rPr>
      <t>15/05/14 - 29/05/14</t>
    </r>
  </si>
  <si>
    <r>
      <rPr>
        <sz val="11"/>
        <color rgb="FF000000"/>
        <rFont val="Calibri"/>
        <family val="2"/>
      </rPr>
      <t>1/05/14 - 15/05/14</t>
    </r>
  </si>
  <si>
    <r>
      <rPr>
        <sz val="11"/>
        <color rgb="FF000000"/>
        <rFont val="Calibri"/>
        <family val="2"/>
      </rPr>
      <t>17/04/14 - 1/05/14</t>
    </r>
  </si>
  <si>
    <r>
      <rPr>
        <sz val="11"/>
        <color rgb="FF000000"/>
        <rFont val="Calibri"/>
        <family val="2"/>
      </rPr>
      <t>3/04/14 - 17/04/14</t>
    </r>
  </si>
  <si>
    <r>
      <rPr>
        <sz val="11"/>
        <color rgb="FF000000"/>
        <rFont val="Calibri"/>
        <family val="2"/>
      </rPr>
      <t>20/03/14 - 3/04/14</t>
    </r>
  </si>
  <si>
    <r>
      <rPr>
        <sz val="11"/>
        <color rgb="FF000000"/>
        <rFont val="Calibri"/>
        <family val="2"/>
      </rPr>
      <t>6/03/14 - 20/03/14</t>
    </r>
  </si>
  <si>
    <r>
      <rPr>
        <sz val="11"/>
        <color rgb="FF000000"/>
        <rFont val="Calibri"/>
        <family val="2"/>
      </rPr>
      <t>6/03/14</t>
    </r>
  </si>
  <si>
    <r>
      <rPr>
        <sz val="11"/>
        <color rgb="FF000000"/>
        <rFont val="Calibri"/>
        <family val="2"/>
      </rPr>
      <t>27/02/14 - 6/03/14</t>
    </r>
  </si>
  <si>
    <r>
      <rPr>
        <sz val="11"/>
        <color rgb="FF000000"/>
        <rFont val="Calibri"/>
        <family val="2"/>
      </rPr>
      <t>13/02/14 - 27/02/14</t>
    </r>
  </si>
  <si>
    <r>
      <rPr>
        <sz val="11"/>
        <color rgb="FF000000"/>
        <rFont val="Calibri"/>
        <family val="2"/>
      </rPr>
      <t>30/01/14 - 13/02/14</t>
    </r>
  </si>
  <si>
    <r>
      <rPr>
        <sz val="11"/>
        <color rgb="FF000000"/>
        <rFont val="Calibri"/>
        <family val="2"/>
      </rPr>
      <t>9/01/14 - 30/01/14</t>
    </r>
  </si>
  <si>
    <r>
      <rPr>
        <sz val="11"/>
        <color rgb="FF000000"/>
        <rFont val="Calibri"/>
        <family val="2"/>
      </rPr>
      <t>CQ - Consultant&amp;#039;s Qualification</t>
    </r>
  </si>
  <si>
    <r>
      <rPr>
        <sz val="11"/>
        <color rgb="FF000000"/>
        <rFont val="Calibri"/>
        <family val="2"/>
      </rPr>
      <t>26</t>
    </r>
  </si>
  <si>
    <r>
      <rPr>
        <sz val="11"/>
        <color rgb="FF000000"/>
        <rFont val="Calibri"/>
        <family val="2"/>
      </rPr>
      <t>015</t>
    </r>
  </si>
  <si>
    <r>
      <rPr>
        <sz val="11"/>
        <color rgb="FF000000"/>
        <rFont val="Calibri"/>
        <family val="2"/>
      </rPr>
      <t>SETTLEMENT OF CONSULTANCY FEES FOR COMPLETION OF SHEHU SHAGARI COMPLEX</t>
    </r>
  </si>
  <si>
    <r>
      <rPr>
        <sz val="11"/>
        <color rgb="FF000000"/>
        <rFont val="Calibri"/>
        <family val="2"/>
      </rPr>
      <t>31/07/14</t>
    </r>
  </si>
  <si>
    <r>
      <rPr>
        <sz val="11"/>
        <color rgb="FF000000"/>
        <rFont val="Calibri"/>
        <family val="2"/>
      </rPr>
      <t>Time-Based</t>
    </r>
  </si>
  <si>
    <r>
      <rPr>
        <sz val="11"/>
        <color rgb="FF000000"/>
        <rFont val="Calibri"/>
        <family val="2"/>
      </rPr>
      <t>24</t>
    </r>
  </si>
  <si>
    <r>
      <rPr>
        <sz val="11"/>
        <color rgb="FF000000"/>
        <rFont val="Calibri"/>
        <family val="2"/>
      </rPr>
      <t>013</t>
    </r>
  </si>
  <si>
    <r>
      <rPr>
        <sz val="11"/>
        <color rgb="FF000000"/>
        <rFont val="Calibri"/>
        <family val="2"/>
      </rPr>
      <t>RESEARCH &amp; CONSTITUTIONAL MATTERS</t>
    </r>
  </si>
  <si>
    <r>
      <rPr>
        <sz val="11"/>
        <color rgb="FF000000"/>
        <rFont val="Calibri"/>
        <family val="2"/>
      </rPr>
      <t>23</t>
    </r>
  </si>
  <si>
    <r>
      <rPr>
        <sz val="11"/>
        <color rgb="FF000000"/>
        <rFont val="Calibri"/>
        <family val="2"/>
      </rPr>
      <t>012</t>
    </r>
  </si>
  <si>
    <r>
      <rPr>
        <sz val="11"/>
        <color rgb="FF000000"/>
        <rFont val="Calibri"/>
        <family val="2"/>
      </rPr>
      <t>PRODUCTION OF COMPENDIUM OF LAWS /BILLS PASSED BY NATIONAL AND STATE ASSEMBLIES 1999 MAY TO 2012 AND PRODUCTION OF NIGERIA&amp;#039;S FOREIGN POLICY UNDER CIVILIAN REGIME</t>
    </r>
  </si>
  <si>
    <r>
      <rPr>
        <b/>
        <sz val="11"/>
        <color rgb="FF000000"/>
        <rFont val="Calibri"/>
        <family val="2"/>
      </rPr>
      <t>Ministry/Department/Agency: OFFICE OF THE SECRETARY TO THE GOVERNMENT OF THE FEDERATION</t>
    </r>
  </si>
  <si>
    <r>
      <rPr>
        <sz val="11"/>
        <color rgb="FF000000"/>
        <rFont val="Calibri"/>
        <family val="2"/>
      </rPr>
      <t>19/06/14 - 3/07/14</t>
    </r>
  </si>
  <si>
    <r>
      <rPr>
        <sz val="11"/>
        <color rgb="FF000000"/>
        <rFont val="Calibri"/>
        <family val="2"/>
      </rPr>
      <t>29/05/14 - 19/06/14</t>
    </r>
  </si>
  <si>
    <r>
      <rPr>
        <sz val="11"/>
        <color rgb="FF000000"/>
        <rFont val="Calibri"/>
        <family val="2"/>
      </rPr>
      <t>3/04/14</t>
    </r>
  </si>
  <si>
    <r>
      <rPr>
        <sz val="11"/>
        <color rgb="FF000000"/>
        <rFont val="Calibri"/>
        <family val="2"/>
      </rPr>
      <t>PROCUREMENT OF TOYOTA BUSES ( HIGH ROOF ) FOR CABINET MEETINGS DISTRIBUTION &amp; DISPATCHING</t>
    </r>
  </si>
  <si>
    <r>
      <rPr>
        <sz val="11"/>
        <color rgb="FF000000"/>
        <rFont val="Calibri"/>
        <family val="2"/>
      </rPr>
      <t>27/03/14</t>
    </r>
  </si>
  <si>
    <r>
      <rPr>
        <sz val="11"/>
        <color rgb="FF000000"/>
        <rFont val="Calibri"/>
        <family val="2"/>
      </rPr>
      <t>13/03/14 - 27/03/14</t>
    </r>
  </si>
  <si>
    <r>
      <rPr>
        <sz val="11"/>
        <color rgb="FF000000"/>
        <rFont val="Calibri"/>
        <family val="2"/>
      </rPr>
      <t>PROCUREMENT OF COASTER BUSES (6 NO )</t>
    </r>
  </si>
  <si>
    <r>
      <rPr>
        <sz val="11"/>
        <color rgb="FF000000"/>
        <rFont val="Calibri"/>
        <family val="2"/>
      </rPr>
      <t>PROCUREMENT OF POOL VEHICLES FOR USE OF ELDER STATE MEN WHEN IN ABUJA OFFICIAL (COASTER</t>
    </r>
  </si>
  <si>
    <r>
      <rPr>
        <sz val="11"/>
        <color rgb="FF000000"/>
        <rFont val="Calibri"/>
        <family val="2"/>
      </rPr>
      <t>Accounting Officer: Permanent Secretary</t>
    </r>
  </si>
  <si>
    <r>
      <rPr>
        <sz val="11"/>
        <color rgb="FF000000"/>
        <rFont val="Calibri"/>
        <family val="2"/>
      </rPr>
      <t>NS</t>
    </r>
  </si>
  <si>
    <r>
      <rPr>
        <sz val="11"/>
        <color rgb="FF000000"/>
        <rFont val="Calibri"/>
        <family val="2"/>
      </rPr>
      <t>005</t>
    </r>
  </si>
  <si>
    <r>
      <rPr>
        <sz val="11"/>
        <color rgb="FF000000"/>
        <rFont val="Calibri"/>
        <family val="2"/>
      </rPr>
      <t>PROCUREMENT OF MOTORCYCLES FOR DISPATCH (6 No.)</t>
    </r>
  </si>
  <si>
    <r>
      <rPr>
        <sz val="11"/>
        <color rgb="FF000000"/>
        <rFont val="Calibri"/>
        <family val="2"/>
      </rPr>
      <t>19/06/14 - 26/06/14</t>
    </r>
  </si>
  <si>
    <r>
      <rPr>
        <sz val="11"/>
        <color rgb="FF000000"/>
        <rFont val="Calibri"/>
        <family val="2"/>
      </rPr>
      <t>5/06/14 - 19/06/14</t>
    </r>
  </si>
  <si>
    <r>
      <rPr>
        <sz val="11"/>
        <color rgb="FF000000"/>
        <rFont val="Calibri"/>
        <family val="2"/>
      </rPr>
      <t>29/05/14 - 5/06/14</t>
    </r>
  </si>
  <si>
    <r>
      <rPr>
        <sz val="11"/>
        <color rgb="FF000000"/>
        <rFont val="Calibri"/>
        <family val="2"/>
      </rPr>
      <t>8/05/14 - 15/05/14</t>
    </r>
  </si>
  <si>
    <r>
      <rPr>
        <sz val="11"/>
        <color rgb="FF000000"/>
        <rFont val="Calibri"/>
        <family val="2"/>
      </rPr>
      <t>1/05/14 - 8/05/14</t>
    </r>
  </si>
  <si>
    <r>
      <rPr>
        <sz val="11"/>
        <color rgb="FF000000"/>
        <rFont val="Calibri"/>
        <family val="2"/>
      </rPr>
      <t>13</t>
    </r>
  </si>
  <si>
    <r>
      <rPr>
        <sz val="11"/>
        <color rgb="FF000000"/>
        <rFont val="Calibri"/>
        <family val="2"/>
      </rPr>
      <t>PROCUREMENT OF SECURITY ITEMS (SUPPLY AND INSTALLATION OF UNDER VEHICLE INSPECTION SYSTEM, BOLLARDS, HAND-HELD SCANNERS</t>
    </r>
  </si>
  <si>
    <r>
      <rPr>
        <sz val="11"/>
        <color rgb="FF000000"/>
        <rFont val="Calibri"/>
        <family val="2"/>
      </rPr>
      <t>12</t>
    </r>
  </si>
  <si>
    <r>
      <rPr>
        <sz val="11"/>
        <color rgb="FF000000"/>
        <rFont val="Calibri"/>
        <family val="2"/>
      </rPr>
      <t>003</t>
    </r>
  </si>
  <si>
    <r>
      <rPr>
        <sz val="11"/>
        <color rgb="FF000000"/>
        <rFont val="Calibri"/>
        <family val="2"/>
      </rPr>
      <t>PROCUREMENT OF GYMNASIUM EQUIPMENT (BICYCLE, EGO TREAD MILL SET OF WEIGHTS)</t>
    </r>
  </si>
  <si>
    <r>
      <rPr>
        <sz val="11"/>
        <color rgb="FF000000"/>
        <rFont val="Calibri"/>
        <family val="2"/>
      </rPr>
      <t>7/05/14 - 15/05/14</t>
    </r>
  </si>
  <si>
    <r>
      <rPr>
        <sz val="11"/>
        <color rgb="FF000000"/>
        <rFont val="Calibri"/>
        <family val="2"/>
      </rPr>
      <t>1/05/14 - 7/05/14</t>
    </r>
  </si>
  <si>
    <r>
      <rPr>
        <sz val="11"/>
        <color rgb="FF000000"/>
        <rFont val="Calibri"/>
        <family val="2"/>
      </rPr>
      <t>002</t>
    </r>
  </si>
  <si>
    <r>
      <rPr>
        <sz val="11"/>
        <color rgb="FF000000"/>
        <rFont val="Calibri"/>
        <family val="2"/>
      </rPr>
      <t>PROCUREMENT OF LIBRARY BOOKS &amp; EQUIPMENT FOR  SPECIALISED  LIBRARIES IN OSGF</t>
    </r>
  </si>
  <si>
    <r>
      <rPr>
        <sz val="11"/>
        <color rgb="FF000000"/>
        <rFont val="Calibri"/>
        <family val="2"/>
      </rPr>
      <t>001</t>
    </r>
  </si>
  <si>
    <r>
      <rPr>
        <sz val="11"/>
        <color rgb="FF000000"/>
        <rFont val="Calibri"/>
        <family val="2"/>
      </rPr>
      <t>PROCUREMENT OF SHREDDING MACHINES (SANYO 650 )300 NO</t>
    </r>
  </si>
  <si>
    <r>
      <rPr>
        <sz val="11"/>
        <color rgb="FF000000"/>
        <rFont val="Calibri"/>
        <family val="2"/>
      </rPr>
      <t>PROCUREMENT OF PHOTOCOPYING MACHINES (50 NO )</t>
    </r>
  </si>
  <si>
    <r>
      <rPr>
        <sz val="11"/>
        <color rgb="FF000000"/>
        <rFont val="Calibri"/>
        <family val="2"/>
      </rPr>
      <t>PROCUREMENT OF HP LASERJET PRINTER 2053 (200 NO )</t>
    </r>
  </si>
  <si>
    <r>
      <rPr>
        <sz val="11"/>
        <color rgb="FF000000"/>
        <rFont val="Calibri"/>
        <family val="2"/>
      </rPr>
      <t>PROCUREMENT OF HP DESKTOP COMPUTER (150 NO)</t>
    </r>
  </si>
  <si>
    <r>
      <rPr>
        <sz val="11"/>
        <color rgb="FF000000"/>
        <rFont val="Calibri"/>
        <family val="2"/>
      </rPr>
      <t>PROCUREMENTOF HP LAPTOP COMPUTER (2.6 GH2 DUAL (CORE, 3200 GB HDD, 2GB ) 150 N0</t>
    </r>
  </si>
  <si>
    <r>
      <rPr>
        <sz val="11"/>
        <color rgb="FF000000"/>
        <rFont val="Calibri"/>
        <family val="2"/>
      </rPr>
      <t>PROCUREMENT OF C-WAYS WATER DISPENSER (100 NO)</t>
    </r>
  </si>
  <si>
    <r>
      <rPr>
        <sz val="11"/>
        <color rgb="FF000000"/>
        <rFont val="Calibri"/>
        <family val="2"/>
      </rPr>
      <t>PROCUREMENT OF THERMOCOOL FRIDGE (150 N0)</t>
    </r>
  </si>
  <si>
    <r>
      <rPr>
        <sz val="11"/>
        <color rgb="FF000000"/>
        <rFont val="Calibri"/>
        <family val="2"/>
      </rPr>
      <t>10/07/14 - 24/07/14</t>
    </r>
  </si>
  <si>
    <r>
      <rPr>
        <sz val="11"/>
        <color rgb="FF000000"/>
        <rFont val="Calibri"/>
        <family val="2"/>
      </rPr>
      <t>26/06/14 - 10/07/14</t>
    </r>
  </si>
  <si>
    <r>
      <rPr>
        <sz val="11"/>
        <color rgb="FF000000"/>
        <rFont val="Calibri"/>
        <family val="2"/>
      </rPr>
      <t>PRE-QUALIFICATION</t>
    </r>
  </si>
  <si>
    <r>
      <rPr>
        <sz val="11"/>
        <color rgb="FF000000"/>
        <rFont val="Calibri"/>
        <family val="2"/>
      </rPr>
      <t>3</t>
    </r>
  </si>
  <si>
    <r>
      <rPr>
        <sz val="11"/>
        <color rgb="FF000000"/>
        <rFont val="Calibri"/>
        <family val="2"/>
      </rPr>
      <t>PROCUREMENT OF OFFICE EQUIPMENTS FOR ADDITIONAL OFFICES</t>
    </r>
  </si>
  <si>
    <r>
      <rPr>
        <sz val="11"/>
        <color rgb="FF000000"/>
        <rFont val="Calibri"/>
        <family val="2"/>
      </rPr>
      <t>UPS (BLUEGATE 1.5 KVA) 500 NOS</t>
    </r>
  </si>
  <si>
    <r>
      <rPr>
        <sz val="11"/>
        <color rgb="FF000000"/>
        <rFont val="Calibri"/>
        <family val="2"/>
      </rPr>
      <t>GOODS  WORKS AND SERVICES</t>
    </r>
  </si>
  <si>
    <r>
      <rPr>
        <sz val="11"/>
        <color rgb="FF000000"/>
        <rFont val="Calibri"/>
        <family val="2"/>
      </rPr>
      <t>HP Scanners</t>
    </r>
  </si>
  <si>
    <r>
      <rPr>
        <b/>
        <sz val="11"/>
        <color rgb="FF000000"/>
        <rFont val="Calibri"/>
        <family val="2"/>
      </rPr>
      <t>Inspection/Final Acceptance</t>
    </r>
  </si>
  <si>
    <r>
      <rPr>
        <b/>
        <sz val="11"/>
        <color rgb="FF000000"/>
        <rFont val="Calibri"/>
        <family val="2"/>
      </rPr>
      <t>Arrival of Goods</t>
    </r>
  </si>
  <si>
    <t>S/N</t>
  </si>
  <si>
    <r>
      <rPr>
        <b/>
        <sz val="11"/>
        <color rgb="FF000000"/>
        <rFont val="Calibri"/>
        <family val="2"/>
      </rPr>
      <t>Contract Implementation - Goods</t>
    </r>
  </si>
  <si>
    <r>
      <rPr>
        <sz val="11"/>
        <color rgb="FF000000"/>
        <rFont val="Calibri"/>
        <family val="2"/>
      </rPr>
      <t>23/09/14</t>
    </r>
  </si>
  <si>
    <r>
      <rPr>
        <sz val="11"/>
        <color rgb="FF000000"/>
        <rFont val="Calibri"/>
        <family val="2"/>
      </rPr>
      <t>9/09/14</t>
    </r>
  </si>
  <si>
    <r>
      <rPr>
        <sz val="11"/>
        <color rgb="FF000000"/>
        <rFont val="Calibri"/>
        <family val="2"/>
      </rPr>
      <t>14/08/14 - 28/08/14</t>
    </r>
  </si>
  <si>
    <r>
      <rPr>
        <sz val="11"/>
        <color rgb="FF000000"/>
        <rFont val="Calibri"/>
        <family val="2"/>
      </rPr>
      <t>27</t>
    </r>
  </si>
  <si>
    <r>
      <rPr>
        <sz val="11"/>
        <color rgb="FF000000"/>
        <rFont val="Calibri"/>
        <family val="2"/>
      </rPr>
      <t>016</t>
    </r>
  </si>
  <si>
    <r>
      <rPr>
        <sz val="11"/>
        <color rgb="FF000000"/>
        <rFont val="Calibri"/>
        <family val="2"/>
      </rPr>
      <t>Democracy Day and Independence Celeberations</t>
    </r>
  </si>
  <si>
    <r>
      <rPr>
        <b/>
        <sz val="10"/>
        <color rgb="FF000000"/>
        <rFont val="Calibri"/>
        <family val="2"/>
      </rPr>
      <t>Negotiations</t>
    </r>
  </si>
  <si>
    <t>COREN PRESIDENT</t>
  </si>
  <si>
    <t xml:space="preserve"> COREN REGISTRAR</t>
  </si>
  <si>
    <t>4th July- 17th July</t>
  </si>
  <si>
    <t>19th June- 3rd July</t>
  </si>
  <si>
    <t>4th june - 18th June</t>
  </si>
  <si>
    <t>27th May- 3rd June</t>
  </si>
  <si>
    <t>19th May- 26th May</t>
  </si>
  <si>
    <t>2nd May- 16th May</t>
  </si>
  <si>
    <t>30th April</t>
  </si>
  <si>
    <t>18th Mar- 30th April</t>
  </si>
  <si>
    <t>10th March-17th March</t>
  </si>
  <si>
    <t>14th Feb-7th March, 2014</t>
  </si>
  <si>
    <t>C/President</t>
  </si>
  <si>
    <t>1</t>
  </si>
  <si>
    <t>9</t>
  </si>
  <si>
    <t>Provision of Furniture @ COREN Head office with File cabinet Design Equipment and Software for Mechanical Services</t>
  </si>
  <si>
    <t>Post- Qual</t>
  </si>
  <si>
    <t>8</t>
  </si>
  <si>
    <t xml:space="preserve">Provision of Conference table (2 units) and Chairs (at least 34 units) at Council Chamber, Head Office, Abuja </t>
  </si>
  <si>
    <t>C/Registrar</t>
  </si>
  <si>
    <t>OCB</t>
  </si>
  <si>
    <t>2</t>
  </si>
  <si>
    <t>7</t>
  </si>
  <si>
    <t>Purchase of Photocopier Machines</t>
  </si>
  <si>
    <t>6</t>
  </si>
  <si>
    <t xml:space="preserve">Purchase of Printers </t>
  </si>
  <si>
    <t>5</t>
  </si>
  <si>
    <t>Procurement of  Desktop for Staff at Head office</t>
  </si>
  <si>
    <t>4</t>
  </si>
  <si>
    <t>Procurement of  Laptop for Management Staff.</t>
  </si>
  <si>
    <t>CTB</t>
  </si>
  <si>
    <t>3</t>
  </si>
  <si>
    <t>Procurement of  Project Vehicle for Enugu Zonal Office (KIA Cerato), Enugu State</t>
  </si>
  <si>
    <t>Procurement of  Project Vehicle for Kano Zonal Office (KIA Cerato)</t>
  </si>
  <si>
    <t>Procurement of  Project Vehicle (Toyota Hilux) - for Makurdi Zonal Office, Benue State</t>
  </si>
  <si>
    <t>Inspection Final
Acceptance</t>
  </si>
  <si>
    <r>
      <t xml:space="preserve">Contract Amount Certified in </t>
    </r>
    <r>
      <rPr>
        <b/>
        <strike/>
        <sz val="9"/>
        <rFont val="Times New Roman"/>
        <family val="1"/>
      </rPr>
      <t>N</t>
    </r>
  </si>
  <si>
    <t>Ministry/Department/Agency: WORKS -  COREN</t>
  </si>
  <si>
    <t>TOTAL COST</t>
  </si>
  <si>
    <t>COREN REGISTRAR</t>
  </si>
  <si>
    <t>Dec 2014</t>
  </si>
  <si>
    <t>June 2014</t>
  </si>
  <si>
    <t>13th June- 20th June</t>
  </si>
  <si>
    <t>5th June- 12th June</t>
  </si>
  <si>
    <t>28th May- 4th June</t>
  </si>
  <si>
    <t>12th May- 27th May</t>
  </si>
  <si>
    <t>9th May</t>
  </si>
  <si>
    <t>28th Mar- 9th May</t>
  </si>
  <si>
    <t>21st March-27th March</t>
  </si>
  <si>
    <t>28th Feb- 20th March</t>
  </si>
  <si>
    <t>BEME</t>
  </si>
  <si>
    <t xml:space="preserve">Completion of Enugu Zonal Office, Enugu State </t>
  </si>
  <si>
    <t xml:space="preserve">Construction of Makurdi Zonal Office, Makurdi, Benue State </t>
  </si>
  <si>
    <t>Construction of Kano Zonal Office, Kano State.</t>
  </si>
  <si>
    <t>14/11/14</t>
  </si>
  <si>
    <t>-</t>
  </si>
  <si>
    <t>24/10/14</t>
  </si>
  <si>
    <t>16/09/14 -30/09/14</t>
  </si>
  <si>
    <t>16/09/14</t>
  </si>
  <si>
    <t>5/08/14</t>
  </si>
  <si>
    <t>25/08/14 - 09/09/14</t>
  </si>
  <si>
    <t>National Competitive Bidding</t>
  </si>
  <si>
    <t>Office Furniture</t>
  </si>
  <si>
    <t>Computer Software Acquisition</t>
  </si>
  <si>
    <t>Acquisition of  Computer Systems</t>
  </si>
  <si>
    <t>ABUBAKAR S. K.          NO. 08036914999</t>
  </si>
  <si>
    <t>Debt Management Office</t>
  </si>
  <si>
    <t>PROCUREMENT PLAN 2014</t>
  </si>
  <si>
    <t>.</t>
  </si>
  <si>
    <r>
      <rPr>
        <sz val="11"/>
        <color rgb="FF000000"/>
        <rFont val="Calibri"/>
        <family val="2"/>
      </rPr>
      <t>ANDY UKAH - [Designation: CHIEF ENVIRONMENTAL HEALTH OFFICER]</t>
    </r>
  </si>
  <si>
    <r>
      <rPr>
        <sz val="11"/>
        <color rgb="FF000000"/>
        <rFont val="Calibri"/>
        <family val="2"/>
      </rPr>
      <t>CHINWEOKW COLLINS - [Designation: Procurement Officer]</t>
    </r>
  </si>
  <si>
    <r>
      <rPr>
        <sz val="11"/>
        <color rgb="FF000000"/>
        <rFont val="Calibri"/>
        <family val="2"/>
      </rPr>
      <t>15/08/14 - 29/08/14</t>
    </r>
  </si>
  <si>
    <r>
      <rPr>
        <sz val="11"/>
        <color rgb="FF000000"/>
        <rFont val="Calibri"/>
        <family val="2"/>
      </rPr>
      <t>17/07/14 - 15/08/14</t>
    </r>
  </si>
  <si>
    <r>
      <rPr>
        <sz val="11"/>
        <color rgb="FF000000"/>
        <rFont val="Calibri"/>
        <family val="2"/>
      </rPr>
      <t>22/05/14 - 19/06/14</t>
    </r>
  </si>
  <si>
    <r>
      <rPr>
        <sz val="11"/>
        <color rgb="FF000000"/>
        <rFont val="Calibri"/>
        <family val="2"/>
      </rPr>
      <t>1/05/14 - 22/05/14</t>
    </r>
  </si>
  <si>
    <r>
      <rPr>
        <sz val="11"/>
        <color rgb="FF000000"/>
        <rFont val="Calibri"/>
        <family val="2"/>
      </rPr>
      <t>1/05/14</t>
    </r>
  </si>
  <si>
    <r>
      <rPr>
        <sz val="11"/>
        <color rgb="FF000000"/>
        <rFont val="Calibri"/>
        <family val="2"/>
      </rPr>
      <t>17/02/14 - 6/03/14</t>
    </r>
  </si>
  <si>
    <r>
      <rPr>
        <sz val="11"/>
        <color rgb="FF000000"/>
        <rFont val="Calibri"/>
        <family val="2"/>
      </rPr>
      <t>Parastatals Tenders Board</t>
    </r>
  </si>
  <si>
    <r>
      <rPr>
        <sz val="11"/>
        <color rgb="FF000000"/>
        <rFont val="Calibri"/>
        <family val="2"/>
      </rPr>
      <t>Sch of Del</t>
    </r>
  </si>
  <si>
    <r>
      <rPr>
        <sz val="11"/>
        <color rgb="FF000000"/>
        <rFont val="Calibri"/>
        <family val="2"/>
      </rPr>
      <t>EHORE001005232</t>
    </r>
  </si>
  <si>
    <r>
      <rPr>
        <sz val="11"/>
        <color rgb="FF000000"/>
        <rFont val="Calibri"/>
        <family val="2"/>
      </rPr>
      <t>PROCUREMENT OF EQUIPMENT AND MATERIALS TO STRENTHING ENVIRONMENTAL HEALTH PROGRAMMES IN SELECTED UNIVERSITIES</t>
    </r>
  </si>
  <si>
    <t>Budget Year: 2014</t>
  </si>
  <si>
    <t>Ministry/Department/Agency: Environmental Health Officers Registration Council Of Nigeria</t>
  </si>
  <si>
    <r>
      <rPr>
        <sz val="11"/>
        <color rgb="FF000000"/>
        <rFont val="Calibri"/>
        <family val="2"/>
      </rPr>
      <t>EHORE004004255</t>
    </r>
  </si>
  <si>
    <r>
      <rPr>
        <sz val="11"/>
        <color rgb="FF000000"/>
        <rFont val="Calibri"/>
        <family val="2"/>
      </rPr>
      <t>DEVELOPMENT OF ENVIRONMENTAL HEALTH INFORMATION SYSTEM/IHRIS SOFTWARE AND CAPACITY BUILDING DEVELOPMENT FOR EHORECON STAFF TO IMPROVED DATA MANAGEMENT</t>
    </r>
  </si>
  <si>
    <r>
      <rPr>
        <sz val="11"/>
        <color rgb="FF000000"/>
        <rFont val="Calibri"/>
        <family val="2"/>
      </rPr>
      <t>ABONYI DOMINC - [Designation: CHIEF ENVIRONMENTAL HEALTH OFFICER]</t>
    </r>
  </si>
  <si>
    <r>
      <rPr>
        <sz val="11"/>
        <color rgb="FF000000"/>
        <rFont val="Calibri"/>
        <family val="2"/>
      </rPr>
      <t>17/12/14</t>
    </r>
  </si>
  <si>
    <r>
      <rPr>
        <sz val="11"/>
        <color rgb="FF000000"/>
        <rFont val="Calibri"/>
        <family val="2"/>
      </rPr>
      <t>19/11/14</t>
    </r>
  </si>
  <si>
    <r>
      <rPr>
        <sz val="11"/>
        <color rgb="FF000000"/>
        <rFont val="Calibri"/>
        <family val="2"/>
      </rPr>
      <t>24/09/14 - 8/10/14</t>
    </r>
  </si>
  <si>
    <r>
      <rPr>
        <sz val="11"/>
        <color rgb="FF000000"/>
        <rFont val="Calibri"/>
        <family val="2"/>
      </rPr>
      <t>10/09/14 - 24/09/14</t>
    </r>
  </si>
  <si>
    <r>
      <rPr>
        <sz val="11"/>
        <color rgb="FF000000"/>
        <rFont val="Calibri"/>
        <family val="2"/>
      </rPr>
      <t>13/08/14 - 10/09/14</t>
    </r>
  </si>
  <si>
    <r>
      <rPr>
        <sz val="11"/>
        <color rgb="FF000000"/>
        <rFont val="Calibri"/>
        <family val="2"/>
      </rPr>
      <t>30/07/14 - 13/08/14</t>
    </r>
  </si>
  <si>
    <r>
      <rPr>
        <sz val="11"/>
        <color rgb="FF000000"/>
        <rFont val="Calibri"/>
        <family val="2"/>
      </rPr>
      <t>16/07/14 - 30/07/14</t>
    </r>
  </si>
  <si>
    <r>
      <rPr>
        <sz val="11"/>
        <color rgb="FF000000"/>
        <rFont val="Calibri"/>
        <family val="2"/>
      </rPr>
      <t>2/07/14 - 16/07/14</t>
    </r>
  </si>
  <si>
    <r>
      <rPr>
        <sz val="11"/>
        <color rgb="FF000000"/>
        <rFont val="Calibri"/>
        <family val="2"/>
      </rPr>
      <t>18/06/14 - 2/07/14</t>
    </r>
  </si>
  <si>
    <r>
      <rPr>
        <sz val="11"/>
        <color rgb="FF000000"/>
        <rFont val="Calibri"/>
        <family val="2"/>
      </rPr>
      <t>4/06/14 - 18/06/14</t>
    </r>
  </si>
  <si>
    <r>
      <rPr>
        <sz val="11"/>
        <color rgb="FF000000"/>
        <rFont val="Calibri"/>
        <family val="2"/>
      </rPr>
      <t>4/06/14 - 4/06/14</t>
    </r>
  </si>
  <si>
    <r>
      <rPr>
        <sz val="11"/>
        <color rgb="FF000000"/>
        <rFont val="Calibri"/>
        <family val="2"/>
      </rPr>
      <t>8/05/14 - 4/06/14</t>
    </r>
  </si>
  <si>
    <r>
      <rPr>
        <sz val="11"/>
        <color rgb="FF000000"/>
        <rFont val="Calibri"/>
        <family val="2"/>
      </rPr>
      <t>24/04/14 - 8/05/14</t>
    </r>
  </si>
  <si>
    <r>
      <rPr>
        <sz val="11"/>
        <color rgb="FF000000"/>
        <rFont val="Calibri"/>
        <family val="2"/>
      </rPr>
      <t>3/04/14 - 10/04/14</t>
    </r>
  </si>
  <si>
    <r>
      <rPr>
        <sz val="11"/>
        <color rgb="FF000000"/>
        <rFont val="Calibri"/>
        <family val="2"/>
      </rPr>
      <t>EHORE0030052</t>
    </r>
  </si>
  <si>
    <r>
      <rPr>
        <sz val="11"/>
        <color rgb="FF000000"/>
        <rFont val="Calibri"/>
        <family val="2"/>
      </rPr>
      <t>DEVELOPMENT OF MINIMUM PROFESSIONAL PRACTICE REFERENCE STANDARD AND ENVIRONMENTAL HEALTH EDUCATION AND AWARENESS NATIONWIDE WITH ASSOCIATED.</t>
    </r>
  </si>
  <si>
    <r>
      <rPr>
        <sz val="11"/>
        <color rgb="FF000000"/>
        <rFont val="Calibri"/>
        <family val="2"/>
      </rPr>
      <t>BABA MOHAMMED - [Designation: CHIEF ENVIRONMENTAL HEALTH OFFICER]</t>
    </r>
  </si>
  <si>
    <r>
      <rPr>
        <sz val="11"/>
        <color rgb="FF000000"/>
        <rFont val="Calibri"/>
        <family val="2"/>
      </rPr>
      <t>ABIODUN FUNMILAYO - [Designation: SENIOR ADMIN OFFICER]</t>
    </r>
  </si>
  <si>
    <r>
      <rPr>
        <sz val="11"/>
        <color rgb="FF000000"/>
        <rFont val="Calibri"/>
        <family val="2"/>
      </rPr>
      <t>EHORE003005246</t>
    </r>
  </si>
  <si>
    <r>
      <rPr>
        <sz val="11"/>
        <color rgb="FF000000"/>
        <rFont val="Calibri"/>
        <family val="2"/>
      </rPr>
      <t>STRENGTENING OF ENVIRONMENTAL HEALTH OFFICERS CAPACITY TO ENFORCE IMPROVED SANITATION STANDARD AND OTHER LOGISTICS.</t>
    </r>
  </si>
  <si>
    <r>
      <rPr>
        <sz val="11"/>
        <color rgb="FF000000"/>
        <rFont val="Calibri"/>
        <family val="2"/>
      </rPr>
      <t>16/12/14</t>
    </r>
  </si>
  <si>
    <r>
      <rPr>
        <sz val="11"/>
        <color rgb="FF000000"/>
        <rFont val="Calibri"/>
        <family val="2"/>
      </rPr>
      <t>18/11/14</t>
    </r>
  </si>
  <si>
    <r>
      <rPr>
        <sz val="11"/>
        <color rgb="FF000000"/>
        <rFont val="Calibri"/>
        <family val="2"/>
      </rPr>
      <t>EHOROE004005255</t>
    </r>
  </si>
  <si>
    <r>
      <rPr>
        <sz val="11"/>
        <color rgb="FF000000"/>
        <rFont val="Calibri"/>
        <family val="2"/>
      </rPr>
      <t>CONSTRUCTION OF TWO DIFFERENT TYPE OF DOMESTIC BIOMASS DIGESTERS IN EVERONMENTAL HEALTH TRANNING INSTITUTION</t>
    </r>
  </si>
  <si>
    <r>
      <rPr>
        <sz val="11"/>
        <color rgb="FF000000"/>
        <rFont val="Calibri"/>
        <family val="2"/>
      </rPr>
      <t>3 weeks</t>
    </r>
  </si>
  <si>
    <r>
      <rPr>
        <sz val="11"/>
        <color rgb="FF000000"/>
        <rFont val="Calibri"/>
        <family val="2"/>
      </rPr>
      <t>2.2 - 2 weeks</t>
    </r>
  </si>
  <si>
    <r>
      <rPr>
        <b/>
        <sz val="11"/>
        <color rgb="FF000000"/>
        <rFont val="Calibri"/>
        <family val="2"/>
      </rPr>
      <t>Ministry/Department/Agency: Environmental Health Officers Registration Council Of Nigeria</t>
    </r>
  </si>
  <si>
    <r>
      <rPr>
        <sz val="11"/>
        <color rgb="FF000000"/>
        <rFont val="Calibri"/>
        <family val="2"/>
      </rPr>
      <t>MBA VICTOR - [Designation: ASSISTANT CHIEF ADMIN OFFICER]</t>
    </r>
  </si>
  <si>
    <r>
      <rPr>
        <sz val="11"/>
        <color rgb="FF000000"/>
        <rFont val="Calibri"/>
        <family val="2"/>
      </rPr>
      <t>ADIKWU LILIAN - [Designation: PRINCIPAL ACCOUNTANT]</t>
    </r>
  </si>
  <si>
    <r>
      <rPr>
        <sz val="11"/>
        <color rgb="FF000000"/>
        <rFont val="Calibri"/>
        <family val="2"/>
      </rPr>
      <t>PROCUREMENT OF OFFICE EQUIPMENT AND OTHER LOGISTICS</t>
    </r>
  </si>
  <si>
    <r>
      <rPr>
        <b/>
        <sz val="11"/>
        <color rgb="FF000000"/>
        <rFont val="Calibri"/>
        <family val="2"/>
      </rPr>
      <t xml:space="preserve">Budget Year: </t>
    </r>
  </si>
  <si>
    <r>
      <rPr>
        <sz val="11"/>
        <color indexed="8"/>
        <rFont val="Calibri"/>
        <family val="2"/>
      </rPr>
      <t>Lump Sum</t>
    </r>
  </si>
  <si>
    <r>
      <rPr>
        <sz val="11"/>
        <color indexed="8"/>
        <rFont val="Calibri"/>
        <family val="2"/>
      </rPr>
      <t>EHORE004004255</t>
    </r>
  </si>
  <si>
    <r>
      <rPr>
        <sz val="11"/>
        <color indexed="8"/>
        <rFont val="Calibri"/>
        <family val="2"/>
      </rPr>
      <t>DEVELOPMENT OF ENVIRONMENTAL HEALTH INFORMATION SYSTEM/IHRIS SOFTWARE AND CAPACITY BUILDING DEVELOPMENT FOR EHORECON STAFF TO IMPROVED DATA MANAGEMENT</t>
    </r>
  </si>
  <si>
    <r>
      <rPr>
        <sz val="11"/>
        <color indexed="8"/>
        <rFont val="Calibri"/>
        <family val="2"/>
      </rPr>
      <t>ABONYI DOMINC - [Designation: CHIEF ENVIRONMENTAL HEALTH OFFICER]</t>
    </r>
  </si>
  <si>
    <r>
      <rPr>
        <sz val="11"/>
        <color indexed="8"/>
        <rFont val="Calibri"/>
        <family val="2"/>
      </rPr>
      <t>ANDY UKAH - [Designation: CHIEF ENVIRONMENTAL HEALTH OFFICER]</t>
    </r>
  </si>
  <si>
    <r>
      <rPr>
        <sz val="11"/>
        <color indexed="8"/>
        <rFont val="Calibri"/>
        <family val="2"/>
      </rPr>
      <t>6/11/14</t>
    </r>
  </si>
  <si>
    <r>
      <rPr>
        <sz val="11"/>
        <color indexed="8"/>
        <rFont val="Calibri"/>
        <family val="2"/>
      </rPr>
      <t>23/10/14</t>
    </r>
  </si>
  <si>
    <r>
      <rPr>
        <sz val="11"/>
        <color indexed="8"/>
        <rFont val="Calibri"/>
        <family val="2"/>
      </rPr>
      <t>11/09/14 - 25/09/14</t>
    </r>
  </si>
  <si>
    <r>
      <rPr>
        <sz val="11"/>
        <color indexed="8"/>
        <rFont val="Calibri"/>
        <family val="2"/>
      </rPr>
      <t>28/08/14 - 11/09/14</t>
    </r>
  </si>
  <si>
    <r>
      <rPr>
        <sz val="11"/>
        <color indexed="8"/>
        <rFont val="Calibri"/>
        <family val="2"/>
      </rPr>
      <t>31/07/14 - 28/08/14</t>
    </r>
  </si>
  <si>
    <r>
      <rPr>
        <sz val="11"/>
        <color indexed="8"/>
        <rFont val="Calibri"/>
        <family val="2"/>
      </rPr>
      <t>17/07/14 - 31/07/14</t>
    </r>
  </si>
  <si>
    <r>
      <rPr>
        <sz val="11"/>
        <color indexed="8"/>
        <rFont val="Calibri"/>
        <family val="2"/>
      </rPr>
      <t>3/07/14 - 17/07/14</t>
    </r>
  </si>
  <si>
    <r>
      <rPr>
        <sz val="11"/>
        <color indexed="8"/>
        <rFont val="Calibri"/>
        <family val="2"/>
      </rPr>
      <t>19/06/14 - 3/07/14</t>
    </r>
  </si>
  <si>
    <r>
      <rPr>
        <sz val="11"/>
        <color indexed="8"/>
        <rFont val="Calibri"/>
        <family val="2"/>
      </rPr>
      <t>5/06/14 - 19/06/14</t>
    </r>
  </si>
  <si>
    <r>
      <rPr>
        <sz val="11"/>
        <color indexed="8"/>
        <rFont val="Calibri"/>
        <family val="2"/>
      </rPr>
      <t>22/05/14 - 5/06/14</t>
    </r>
  </si>
  <si>
    <r>
      <rPr>
        <sz val="11"/>
        <color indexed="8"/>
        <rFont val="Calibri"/>
        <family val="2"/>
      </rPr>
      <t>22/05/14 - 22/05/14</t>
    </r>
  </si>
  <si>
    <r>
      <rPr>
        <sz val="11"/>
        <color indexed="8"/>
        <rFont val="Calibri"/>
        <family val="2"/>
      </rPr>
      <t>8/05/14 - 22/05/14</t>
    </r>
  </si>
  <si>
    <r>
      <rPr>
        <sz val="11"/>
        <color indexed="8"/>
        <rFont val="Calibri"/>
        <family val="2"/>
      </rPr>
      <t>24/04/14 - 8/05/14</t>
    </r>
  </si>
  <si>
    <r>
      <rPr>
        <sz val="11"/>
        <color indexed="8"/>
        <rFont val="Calibri"/>
        <family val="2"/>
      </rPr>
      <t>24/04/14</t>
    </r>
  </si>
  <si>
    <r>
      <rPr>
        <sz val="11"/>
        <color indexed="8"/>
        <rFont val="Calibri"/>
        <family val="2"/>
      </rPr>
      <t>3/04/14 - 10/04/14</t>
    </r>
  </si>
  <si>
    <r>
      <rPr>
        <sz val="11"/>
        <color indexed="8"/>
        <rFont val="Calibri"/>
        <family val="2"/>
      </rPr>
      <t>20/03/14 - 3/04/14</t>
    </r>
  </si>
  <si>
    <r>
      <rPr>
        <sz val="11"/>
        <color indexed="8"/>
        <rFont val="Calibri"/>
        <family val="2"/>
      </rPr>
      <t>6/03/14 - 20/03/14</t>
    </r>
  </si>
  <si>
    <r>
      <rPr>
        <sz val="11"/>
        <color indexed="8"/>
        <rFont val="Calibri"/>
        <family val="2"/>
      </rPr>
      <t>17/02/14 - 6/03/14</t>
    </r>
  </si>
  <si>
    <r>
      <rPr>
        <sz val="11"/>
        <color indexed="8"/>
        <rFont val="Calibri"/>
        <family val="2"/>
      </rPr>
      <t>EHORE0030052</t>
    </r>
  </si>
  <si>
    <t>DEVELOPMENT OF MINIMUM PROFESSIONAL PRACTICE REFERENCE STANDARD AND ENVIRONMENTAL HEALTH EDUCATION AND AWARENESS NATIONWIDE WITH ASSOCIATED.</t>
  </si>
  <si>
    <r>
      <rPr>
        <sz val="11"/>
        <color indexed="8"/>
        <rFont val="Calibri"/>
        <family val="2"/>
      </rPr>
      <t>BABA MOHAMMED - [Designation: CHIEF ENVIRONMENTAL HEALTH OFFICER]</t>
    </r>
  </si>
  <si>
    <r>
      <rPr>
        <sz val="11"/>
        <color indexed="8"/>
        <rFont val="Calibri"/>
        <family val="2"/>
      </rPr>
      <t>ABIODUN FUNMILAYO - [Designation: SENIOR ADMIN OFFICER]</t>
    </r>
  </si>
  <si>
    <r>
      <rPr>
        <sz val="11"/>
        <color indexed="8"/>
        <rFont val="Calibri"/>
        <family val="2"/>
      </rPr>
      <t>EHORE003005246</t>
    </r>
  </si>
  <si>
    <r>
      <rPr>
        <sz val="11"/>
        <color indexed="8"/>
        <rFont val="Calibri"/>
        <family val="2"/>
      </rPr>
      <t>STRENGTENING OF ENVIRONMENTAL HEALTH OFFICERS CAPACITY TO ENFORCE IMPROVED SANITATION STANDARD AND OTHER LOGISTICS.</t>
    </r>
  </si>
  <si>
    <r>
      <rPr>
        <sz val="11"/>
        <color indexed="8"/>
        <rFont val="Calibri"/>
        <family val="2"/>
      </rPr>
      <t>CHINWEOKW COLLINS - [Designation: Procurement Officer]</t>
    </r>
  </si>
  <si>
    <r>
      <rPr>
        <sz val="11"/>
        <color indexed="8"/>
        <rFont val="Calibri"/>
        <family val="2"/>
      </rPr>
      <t>EHOROE004005255</t>
    </r>
  </si>
  <si>
    <r>
      <rPr>
        <sz val="11"/>
        <color indexed="8"/>
        <rFont val="Calibri"/>
        <family val="2"/>
      </rPr>
      <t>CONSTRUCTION OF TWO DIFFERENT TYPE OF DOMESTIC BIOMASS DIGESTERS IN EVERONMENTAL HEALTH TRANNING INSTITUTION</t>
    </r>
  </si>
  <si>
    <r>
      <rPr>
        <sz val="11"/>
        <color indexed="8"/>
        <rFont val="Calibri"/>
        <family val="2"/>
      </rPr>
      <t>MBA VICTOR - [Designation: ASSISTANT CHIEF ADMIN OFFICER]</t>
    </r>
  </si>
  <si>
    <r>
      <rPr>
        <sz val="11"/>
        <color indexed="8"/>
        <rFont val="Calibri"/>
        <family val="2"/>
      </rPr>
      <t>ADIKWU LILIAN - [Designation: PRINCIPAL ACCOUNTANT]</t>
    </r>
  </si>
  <si>
    <r>
      <rPr>
        <sz val="11"/>
        <color indexed="8"/>
        <rFont val="Calibri"/>
        <family val="2"/>
      </rPr>
      <t>15/08/14 - 29/08/14</t>
    </r>
  </si>
  <si>
    <r>
      <rPr>
        <sz val="11"/>
        <color indexed="8"/>
        <rFont val="Calibri"/>
        <family val="2"/>
      </rPr>
      <t>17/07/14 - 15/08/14</t>
    </r>
  </si>
  <si>
    <r>
      <rPr>
        <sz val="11"/>
        <color indexed="8"/>
        <rFont val="Calibri"/>
        <family val="2"/>
      </rPr>
      <t>22/05/14 - 19/06/14</t>
    </r>
  </si>
  <si>
    <r>
      <rPr>
        <sz val="11"/>
        <color indexed="8"/>
        <rFont val="Calibri"/>
        <family val="2"/>
      </rPr>
      <t>1/05/14 - 22/05/14</t>
    </r>
  </si>
  <si>
    <r>
      <rPr>
        <sz val="11"/>
        <color indexed="8"/>
        <rFont val="Calibri"/>
        <family val="2"/>
      </rPr>
      <t>1/05/14</t>
    </r>
  </si>
  <si>
    <r>
      <rPr>
        <sz val="11"/>
        <color indexed="8"/>
        <rFont val="Calibri"/>
        <family val="2"/>
      </rPr>
      <t>20/03/14</t>
    </r>
  </si>
  <si>
    <r>
      <rPr>
        <sz val="11"/>
        <color indexed="8"/>
        <rFont val="Calibri"/>
        <family val="2"/>
      </rPr>
      <t>Sch of Del</t>
    </r>
  </si>
  <si>
    <r>
      <rPr>
        <sz val="11"/>
        <color indexed="8"/>
        <rFont val="Calibri"/>
        <family val="2"/>
      </rPr>
      <t>PROCUREMENT OF OFFICE EQUIPMENT AND OTHER LOGISTICS</t>
    </r>
  </si>
  <si>
    <r>
      <rPr>
        <sz val="11"/>
        <color indexed="8"/>
        <rFont val="Calibri"/>
        <family val="2"/>
      </rPr>
      <t>EHORE001005232</t>
    </r>
  </si>
  <si>
    <r>
      <rPr>
        <sz val="11"/>
        <color indexed="8"/>
        <rFont val="Calibri"/>
        <family val="2"/>
      </rPr>
      <t>PROCUREMENT OF EQUIPMENT AND MATERIALS TO STRENTHING ENVIRONMENTAL HEALTH PROGRAMMES IN SELECTED UNIVERSITIES</t>
    </r>
  </si>
  <si>
    <r>
      <rPr>
        <b/>
        <sz val="11"/>
        <color indexed="8"/>
        <rFont val="Calibri"/>
        <family val="2"/>
      </rPr>
      <t>Inspection/Final Acceptance</t>
    </r>
  </si>
  <si>
    <r>
      <rPr>
        <b/>
        <sz val="11"/>
        <color indexed="8"/>
        <rFont val="Calibri"/>
        <family val="2"/>
      </rPr>
      <t>Arrival of Goods</t>
    </r>
  </si>
  <si>
    <r>
      <rPr>
        <b/>
        <sz val="11"/>
        <color indexed="8"/>
        <rFont val="Calibri"/>
        <family val="2"/>
      </rPr>
      <t>Contract Implementation - Goods</t>
    </r>
  </si>
  <si>
    <r>
      <rPr>
        <b/>
        <sz val="11"/>
        <color indexed="8"/>
        <rFont val="Calibri"/>
        <family val="2"/>
      </rPr>
      <t>Ministry/Department/Agency: Environmental Health Officers Registration Council Of Nigeria</t>
    </r>
  </si>
  <si>
    <r>
      <rPr>
        <sz val="11"/>
        <color rgb="FF000000"/>
        <rFont val="Calibri"/>
        <family val="2"/>
      </rPr>
      <t>ABBA TUJA - [Designation: DD Procurement]</t>
    </r>
  </si>
  <si>
    <r>
      <rPr>
        <sz val="11"/>
        <color rgb="FF000000"/>
        <rFont val="Calibri"/>
        <family val="2"/>
      </rPr>
      <t>Peter Aribo - [Designation: CPO]</t>
    </r>
  </si>
  <si>
    <r>
      <rPr>
        <sz val="11"/>
        <color rgb="FF000000"/>
        <rFont val="Calibri"/>
        <family val="2"/>
      </rPr>
      <t>7/11/14</t>
    </r>
  </si>
  <si>
    <r>
      <rPr>
        <sz val="11"/>
        <color rgb="FF000000"/>
        <rFont val="Calibri"/>
        <family val="2"/>
      </rPr>
      <t>31/10/14</t>
    </r>
  </si>
  <si>
    <r>
      <rPr>
        <sz val="11"/>
        <color rgb="FF000000"/>
        <rFont val="Calibri"/>
        <family val="2"/>
      </rPr>
      <t>6/10/14 - 17/10/14</t>
    </r>
  </si>
  <si>
    <r>
      <rPr>
        <sz val="11"/>
        <color rgb="FF000000"/>
        <rFont val="Calibri"/>
        <family val="2"/>
      </rPr>
      <t>22/09/14 - 6/10/14</t>
    </r>
  </si>
  <si>
    <r>
      <rPr>
        <sz val="11"/>
        <color rgb="FF000000"/>
        <rFont val="Calibri"/>
        <family val="2"/>
      </rPr>
      <t>15/09/14 - 19/09/14</t>
    </r>
  </si>
  <si>
    <r>
      <rPr>
        <sz val="11"/>
        <color rgb="FF000000"/>
        <rFont val="Calibri"/>
        <family val="2"/>
      </rPr>
      <t>25/08/14 - 8/09/14</t>
    </r>
  </si>
  <si>
    <r>
      <rPr>
        <sz val="11"/>
        <color rgb="FF000000"/>
        <rFont val="Calibri"/>
        <family val="2"/>
      </rPr>
      <t>11/08/14 - 22/08/14</t>
    </r>
  </si>
  <si>
    <r>
      <rPr>
        <sz val="11"/>
        <color rgb="FF000000"/>
        <rFont val="Calibri"/>
        <family val="2"/>
      </rPr>
      <t>31/07/14 - 8/08/14</t>
    </r>
  </si>
  <si>
    <r>
      <rPr>
        <sz val="11"/>
        <color rgb="FF000000"/>
        <rFont val="Calibri"/>
        <family val="2"/>
      </rPr>
      <t>1/07/14 - 15/07/14</t>
    </r>
  </si>
  <si>
    <r>
      <rPr>
        <sz val="11"/>
        <color rgb="FF000000"/>
        <rFont val="Calibri"/>
        <family val="2"/>
      </rPr>
      <t>23/06/14 - 30/06/14</t>
    </r>
  </si>
  <si>
    <r>
      <rPr>
        <sz val="11"/>
        <color rgb="FF000000"/>
        <rFont val="Calibri"/>
        <family val="2"/>
      </rPr>
      <t>27/05/14 - 20/06/14</t>
    </r>
  </si>
  <si>
    <r>
      <rPr>
        <sz val="11"/>
        <color rgb="FF000000"/>
        <rFont val="Calibri"/>
        <family val="2"/>
      </rPr>
      <t>12/05/14 - 26/05/14</t>
    </r>
  </si>
  <si>
    <r>
      <rPr>
        <sz val="11"/>
        <color rgb="FF000000"/>
        <rFont val="Calibri"/>
        <family val="2"/>
      </rPr>
      <t>17/04/14 - 30/04/14</t>
    </r>
  </si>
  <si>
    <r>
      <rPr>
        <sz val="11"/>
        <color rgb="FF000000"/>
        <rFont val="Calibri"/>
        <family val="2"/>
      </rPr>
      <t>15/04/14</t>
    </r>
  </si>
  <si>
    <r>
      <rPr>
        <sz val="11"/>
        <color rgb="FF000000"/>
        <rFont val="Calibri"/>
        <family val="2"/>
      </rPr>
      <t>7/04/14 - 14/04/14</t>
    </r>
  </si>
  <si>
    <r>
      <rPr>
        <sz val="11"/>
        <color rgb="FF000000"/>
        <rFont val="Calibri"/>
        <family val="2"/>
      </rPr>
      <t>17/03/14 - 31/03/14</t>
    </r>
  </si>
  <si>
    <r>
      <rPr>
        <sz val="11"/>
        <color rgb="FF000000"/>
        <rFont val="Calibri"/>
        <family val="2"/>
      </rPr>
      <t>24/02/14 - 7/03/14</t>
    </r>
  </si>
  <si>
    <r>
      <rPr>
        <sz val="11"/>
        <color rgb="FF000000"/>
        <rFont val="Calibri"/>
        <family val="2"/>
      </rPr>
      <t>FMST/PD/009</t>
    </r>
  </si>
  <si>
    <r>
      <rPr>
        <sz val="11"/>
        <color rgb="FF000000"/>
        <rFont val="Calibri"/>
        <family val="2"/>
      </rPr>
      <t>TECHNOLOGY DIFFUSION AND TRANSFER(DTI)</t>
    </r>
  </si>
  <si>
    <r>
      <rPr>
        <sz val="11"/>
        <color rgb="FF000000"/>
        <rFont val="Calibri"/>
        <family val="2"/>
      </rPr>
      <t>PO Emeana - [Designation: CPO]</t>
    </r>
  </si>
  <si>
    <r>
      <rPr>
        <sz val="11"/>
        <color rgb="FF000000"/>
        <rFont val="Calibri"/>
        <family val="2"/>
      </rPr>
      <t>Alabi Kolawole - [Designation: PPO]</t>
    </r>
  </si>
  <si>
    <r>
      <rPr>
        <sz val="11"/>
        <color rgb="FF000000"/>
        <rFont val="Calibri"/>
        <family val="2"/>
      </rPr>
      <t>FMST/PD/007</t>
    </r>
  </si>
  <si>
    <r>
      <rPr>
        <sz val="11"/>
        <color rgb="FF000000"/>
        <rFont val="Calibri"/>
        <family val="2"/>
      </rPr>
      <t>SURVEY FOR DETERMINATION OF LEVEL OF EXPROSE TO PESTICIDERSIDS IN FOOD</t>
    </r>
  </si>
  <si>
    <r>
      <rPr>
        <sz val="11"/>
        <color rgb="FF000000"/>
        <rFont val="Calibri"/>
        <family val="2"/>
      </rPr>
      <t>ISA MSHELTANGE - [Designation: PPO]</t>
    </r>
  </si>
  <si>
    <r>
      <rPr>
        <sz val="11"/>
        <color rgb="FF000000"/>
        <rFont val="Calibri"/>
        <family val="2"/>
      </rPr>
      <t>FMST/PD/006</t>
    </r>
  </si>
  <si>
    <r>
      <rPr>
        <sz val="11"/>
        <color rgb="FF000000"/>
        <rFont val="Calibri"/>
        <family val="2"/>
      </rPr>
      <t>AUTOMATING OF SELECTED PROCESS AND ACTIVITIES OF FMST AND ITS OPERATION</t>
    </r>
  </si>
  <si>
    <r>
      <rPr>
        <sz val="11"/>
        <color rgb="FF000000"/>
        <rFont val="Calibri"/>
        <family val="2"/>
      </rPr>
      <t>FMST/PD/003</t>
    </r>
  </si>
  <si>
    <r>
      <rPr>
        <sz val="11"/>
        <color rgb="FF000000"/>
        <rFont val="Calibri"/>
        <family val="2"/>
      </rPr>
      <t>DEVELOPMENT OF DATABANK OF NIGERIA SCIENTIST, ENGINEERS$ TECHNOLOGIST(LOCAL AND IN DIASPORA</t>
    </r>
  </si>
  <si>
    <r>
      <rPr>
        <b/>
        <sz val="11"/>
        <color rgb="FF000000"/>
        <rFont val="Calibri"/>
        <family val="2"/>
      </rPr>
      <t>Ministry/Department/Agency: Planning, Research and Policy Analysis</t>
    </r>
  </si>
  <si>
    <r>
      <rPr>
        <sz val="11"/>
        <color rgb="FF000000"/>
        <rFont val="Calibri"/>
        <family val="2"/>
      </rPr>
      <t>6/10/14 - 20/10/14</t>
    </r>
  </si>
  <si>
    <r>
      <rPr>
        <sz val="11"/>
        <color rgb="FF000000"/>
        <rFont val="Calibri"/>
        <family val="2"/>
      </rPr>
      <t>15/09/14 - 26/09/14</t>
    </r>
  </si>
  <si>
    <r>
      <rPr>
        <sz val="11"/>
        <color rgb="FF000000"/>
        <rFont val="Calibri"/>
        <family val="2"/>
      </rPr>
      <t>23/07/14 - 11/08/14</t>
    </r>
  </si>
  <si>
    <r>
      <rPr>
        <sz val="11"/>
        <color rgb="FF000000"/>
        <rFont val="Calibri"/>
        <family val="2"/>
      </rPr>
      <t>8/07/14 - 22/07/14</t>
    </r>
  </si>
  <si>
    <r>
      <rPr>
        <sz val="11"/>
        <color rgb="FF000000"/>
        <rFont val="Calibri"/>
        <family val="2"/>
      </rPr>
      <t>30/06/14 - 7/07/14</t>
    </r>
  </si>
  <si>
    <r>
      <rPr>
        <sz val="11"/>
        <color rgb="FF000000"/>
        <rFont val="Calibri"/>
        <family val="2"/>
      </rPr>
      <t>9/06/14 - 27/06/14</t>
    </r>
  </si>
  <si>
    <r>
      <rPr>
        <sz val="11"/>
        <color rgb="FF000000"/>
        <rFont val="Calibri"/>
        <family val="2"/>
      </rPr>
      <t>20/05/14 - 6/06/14</t>
    </r>
  </si>
  <si>
    <r>
      <rPr>
        <sz val="11"/>
        <color rgb="FF000000"/>
        <rFont val="Calibri"/>
        <family val="2"/>
      </rPr>
      <t>19/05/14</t>
    </r>
  </si>
  <si>
    <r>
      <rPr>
        <sz val="11"/>
        <color rgb="FF000000"/>
        <rFont val="Calibri"/>
        <family val="2"/>
      </rPr>
      <t>10/02/14 - 27/02/14</t>
    </r>
  </si>
  <si>
    <r>
      <rPr>
        <sz val="11"/>
        <color rgb="FF000000"/>
        <rFont val="Calibri"/>
        <family val="2"/>
      </rPr>
      <t>FMST/PD/001</t>
    </r>
  </si>
  <si>
    <r>
      <rPr>
        <sz val="11"/>
        <color rgb="FF000000"/>
        <rFont val="Calibri"/>
        <family val="2"/>
      </rPr>
      <t>DEVELOPMENT AND EQUIPING OF NATIONAL SCIENCE AND TECHNOLOGY MUSEUM</t>
    </r>
  </si>
  <si>
    <r>
      <rPr>
        <sz val="11"/>
        <color rgb="FF000000"/>
        <rFont val="Calibri"/>
        <family val="2"/>
      </rPr>
      <t>FMST/PD/13</t>
    </r>
  </si>
  <si>
    <r>
      <rPr>
        <sz val="11"/>
        <color rgb="FF000000"/>
        <rFont val="Calibri"/>
        <family val="2"/>
      </rPr>
      <t>PRESIDENTIAL STANDING COMMITTEE ON INNOVATION AND INVENTION(PSCII)</t>
    </r>
  </si>
  <si>
    <r>
      <rPr>
        <sz val="11"/>
        <color rgb="FF000000"/>
        <rFont val="Calibri"/>
        <family val="2"/>
      </rPr>
      <t>FMST/PD/11</t>
    </r>
  </si>
  <si>
    <r>
      <rPr>
        <sz val="11"/>
        <color rgb="FF000000"/>
        <rFont val="Calibri"/>
        <family val="2"/>
      </rPr>
      <t>INTERNARTIONAL JUNIOR SCIENCE OLYMPIAD (IJSO) EVENT</t>
    </r>
  </si>
  <si>
    <r>
      <rPr>
        <sz val="11"/>
        <color rgb="FF000000"/>
        <rFont val="Calibri"/>
        <family val="2"/>
      </rPr>
      <t>ISA MSHELTANGA - [Designation: PPO]</t>
    </r>
  </si>
  <si>
    <r>
      <rPr>
        <sz val="11"/>
        <color rgb="FF000000"/>
        <rFont val="Calibri"/>
        <family val="2"/>
      </rPr>
      <t>FMST/PD/10</t>
    </r>
  </si>
  <si>
    <r>
      <rPr>
        <sz val="11"/>
        <color rgb="FF000000"/>
        <rFont val="Calibri"/>
        <family val="2"/>
      </rPr>
      <t>NATIONAL SCIENCE TECHNOLOGY WEEK</t>
    </r>
  </si>
  <si>
    <r>
      <rPr>
        <sz val="11"/>
        <color rgb="FF000000"/>
        <rFont val="Calibri"/>
        <family val="2"/>
      </rPr>
      <t>Agwai Cyril - [Designation: Chief Procurement Officer]</t>
    </r>
  </si>
  <si>
    <r>
      <rPr>
        <sz val="11"/>
        <color rgb="FF000000"/>
        <rFont val="Calibri"/>
        <family val="2"/>
      </rPr>
      <t>ANTHONY MBIBI - [Designation: ACPO]</t>
    </r>
  </si>
  <si>
    <r>
      <rPr>
        <sz val="11"/>
        <color rgb="FF000000"/>
        <rFont val="Calibri"/>
        <family val="2"/>
      </rPr>
      <t>19/09/14</t>
    </r>
  </si>
  <si>
    <r>
      <rPr>
        <sz val="11"/>
        <color rgb="FF000000"/>
        <rFont val="Calibri"/>
        <family val="2"/>
      </rPr>
      <t>FMST/PD/008</t>
    </r>
  </si>
  <si>
    <r>
      <rPr>
        <sz val="11"/>
        <color rgb="FF000000"/>
        <rFont val="Calibri"/>
        <family val="2"/>
      </rPr>
      <t>ESTABLISHMENT OF FMST CALL CENTER ON GOVT SERVICE PORTAL</t>
    </r>
  </si>
  <si>
    <r>
      <rPr>
        <sz val="11"/>
        <color rgb="FF000000"/>
        <rFont val="Calibri"/>
        <family val="2"/>
      </rPr>
      <t>FMST/PD/005</t>
    </r>
  </si>
  <si>
    <r>
      <rPr>
        <sz val="11"/>
        <color rgb="FF000000"/>
        <rFont val="Calibri"/>
        <family val="2"/>
      </rPr>
      <t>WARD BASED CLUSTER PROJECT</t>
    </r>
  </si>
  <si>
    <r>
      <rPr>
        <sz val="11"/>
        <color rgb="FF000000"/>
        <rFont val="Calibri"/>
        <family val="2"/>
      </rPr>
      <t>FMST/PD/004</t>
    </r>
  </si>
  <si>
    <r>
      <rPr>
        <sz val="11"/>
        <color rgb="FF000000"/>
        <rFont val="Calibri"/>
        <family val="2"/>
      </rPr>
      <t>KARSHI SOLAR TECHNOLOGY EXPERIMENT</t>
    </r>
  </si>
  <si>
    <r>
      <rPr>
        <sz val="11"/>
        <color rgb="FF000000"/>
        <rFont val="Calibri"/>
        <family val="2"/>
      </rPr>
      <t>FMST/PD/002</t>
    </r>
  </si>
  <si>
    <r>
      <rPr>
        <sz val="11"/>
        <color rgb="FF000000"/>
        <rFont val="Calibri"/>
        <family val="2"/>
      </rPr>
      <t>DEVELOPMENT OF SCIENCE AND TECHNOLOGY PARK(S$TPARKS)IN NIGERIA</t>
    </r>
  </si>
  <si>
    <r>
      <rPr>
        <sz val="11"/>
        <color rgb="FF000000"/>
        <rFont val="Calibri"/>
        <family val="2"/>
      </rPr>
      <t>FMST/PD/012</t>
    </r>
  </si>
  <si>
    <r>
      <rPr>
        <sz val="11"/>
        <color rgb="FF000000"/>
        <rFont val="Calibri"/>
        <family val="2"/>
      </rPr>
      <t>Establishment of Central E-Library</t>
    </r>
  </si>
  <si>
    <t>Permanent Secretary</t>
  </si>
  <si>
    <t>Diretor Procurement</t>
  </si>
  <si>
    <t>9th July- 23July</t>
  </si>
  <si>
    <t>24th June- 8th July</t>
  </si>
  <si>
    <t>9th June- 23rd June</t>
  </si>
  <si>
    <t>27th May- 6th June</t>
  </si>
  <si>
    <t>15th May - 26 May</t>
  </si>
  <si>
    <t>30th Apr- 14th May</t>
  </si>
  <si>
    <t>8th March - 17th March</t>
  </si>
  <si>
    <t>14th Feb-
5th March</t>
  </si>
  <si>
    <t>39</t>
  </si>
  <si>
    <t>Printing of Tender Document and Evaluation of Tender for Capital Projects</t>
  </si>
  <si>
    <t>23rd Sept- 8th Oct</t>
  </si>
  <si>
    <t>8th Sept- 22nd Sept</t>
  </si>
  <si>
    <t>21st Aug- 5 Sept</t>
  </si>
  <si>
    <t>11 Aug- 20th Aug</t>
  </si>
  <si>
    <t>31st July- 8th Aug</t>
  </si>
  <si>
    <t>15th July- 30th July</t>
  </si>
  <si>
    <t>15th July</t>
  </si>
  <si>
    <t xml:space="preserve">2nd June - 15th July, </t>
  </si>
  <si>
    <t>20th May - 30th May</t>
  </si>
  <si>
    <t xml:space="preserve">2nd May - 19th May </t>
  </si>
  <si>
    <t>38</t>
  </si>
  <si>
    <t>Procurement of 2Nos of Hilux Internal Audit Inspection of Capital Project Veh.</t>
  </si>
  <si>
    <t>37</t>
  </si>
  <si>
    <t>Procurement of Photocopiers.</t>
  </si>
  <si>
    <t>36</t>
  </si>
  <si>
    <t>Procurement of Laptops, Desktops and Printers.</t>
  </si>
  <si>
    <t>35</t>
  </si>
  <si>
    <t>Procurement of Internal Audit Security working materials.</t>
  </si>
  <si>
    <t>34</t>
  </si>
  <si>
    <t>Provision of 1No Standby Generator - 350KVA for Mechanical Workshop, Ijora</t>
  </si>
  <si>
    <t>33</t>
  </si>
  <si>
    <t xml:space="preserve">Procurement and Installation of safety equipment for Headquarters building and key Assets and Personnel of the Ministry.  1. Surveillance Cameras with Remote Control Centres at entry and exit of major towns
2. High Security Vapour detector Equipment
3. IED Containment Equipment
4. Under vehicle inspection system with remote control sensing
</t>
  </si>
  <si>
    <t>32</t>
  </si>
  <si>
    <t>Provision of Design Equipment and Software for Mechanical Services.</t>
  </si>
  <si>
    <t>31</t>
  </si>
  <si>
    <t>Provision of 25 No. Material Handling Equipment and fourwheel drive vehicle for Streetlighting and Weigh Bridge Operations in the Six Geopolitical zone.</t>
  </si>
  <si>
    <t>30</t>
  </si>
  <si>
    <t>Provision and Installation of  Machine Tools and Equipments at Ijora Central Workshop.</t>
  </si>
  <si>
    <t>29</t>
  </si>
  <si>
    <t>Provision and Installation of  Engineering material Testing equipments at Ijora Central Workshop and zonal workshops.</t>
  </si>
  <si>
    <t>28</t>
  </si>
  <si>
    <t>Provision and Installation of 12Nos Foundry Machine tools &amp; Equipments at Ijora Central Workshop and zonal workshops.</t>
  </si>
  <si>
    <t>27</t>
  </si>
  <si>
    <t>Purchase of Sporting Facilities at Engineering Training Schools, in Ijora, Abeokuta and Kuje</t>
  </si>
  <si>
    <t>26</t>
  </si>
  <si>
    <t>Provision of Utility Vehicle and Staff/Students Bus for each of the Engineering Training Schools at Ijora, Abeokuta and Kuje.</t>
  </si>
  <si>
    <t>25</t>
  </si>
  <si>
    <t>Purchase of Tools and Equipment for Teaching at Engineering Training School, Kuje.</t>
  </si>
  <si>
    <t>24</t>
  </si>
  <si>
    <t>Procurement of Modern Workshop Tools/Teaching Aids for Engineering Development Centre at Ijora.</t>
  </si>
  <si>
    <t>23</t>
  </si>
  <si>
    <t>Procurement of Modern Workshop Tools/Teaching Aids for Engineering Training School at Abeokuta.</t>
  </si>
  <si>
    <t>22</t>
  </si>
  <si>
    <t>Sports Equipment/Physical Fitness Facilities</t>
  </si>
  <si>
    <t>21</t>
  </si>
  <si>
    <t>Maintenance of IPPIS Installations and Equipment</t>
  </si>
  <si>
    <t>20</t>
  </si>
  <si>
    <t>Drugs and Medical Supplies</t>
  </si>
  <si>
    <t>19</t>
  </si>
  <si>
    <t>Installation of an Automated clock in pass</t>
  </si>
  <si>
    <t>18</t>
  </si>
  <si>
    <t>Supply and Installation of Automated Physical files Storage &amp; Retrival System (Vertical Carousel)</t>
  </si>
  <si>
    <t>17</t>
  </si>
  <si>
    <t>Establishment and Equipping of E-Learing Centre</t>
  </si>
  <si>
    <t>9th July- 23rd July</t>
  </si>
  <si>
    <t>9th June-
23rd June</t>
  </si>
  <si>
    <t>15th May - 26th May</t>
  </si>
  <si>
    <t>2nd May - 14th May</t>
  </si>
  <si>
    <t>16</t>
  </si>
  <si>
    <t>Purchase of Library Books Equipments for Headquarter and Field Headquarter.</t>
  </si>
  <si>
    <t>15</t>
  </si>
  <si>
    <t>Provision of Monitoring and Evaluation Equipments (i)2 Nos Digital Camera with Accessories (ii)2 Nos Progectors Sreeen with Accessories (iii)2 Nos Cam Coder</t>
  </si>
  <si>
    <t>14</t>
  </si>
  <si>
    <t>Renewal of Microsoft 250 Volume Licence for the Ministry Server.</t>
  </si>
  <si>
    <t>13</t>
  </si>
  <si>
    <t xml:space="preserve">Secondary Internet 5MB Subscription to Phase 3.Com </t>
  </si>
  <si>
    <t>12</t>
  </si>
  <si>
    <t>ICT Project Management Office - Upgrade</t>
  </si>
  <si>
    <t>11</t>
  </si>
  <si>
    <t>Upgrade of the Ministry's Data Centre with Servers, Computer Systems and Accessories for Networking.</t>
  </si>
  <si>
    <t>Purchase and Installation of Network Anti - Virus Software for Hqtrs, Building.</t>
  </si>
  <si>
    <t>Upgrade and Hosting of Interactive Web Portal for the Ministry</t>
  </si>
  <si>
    <t>Primary Internet 8GB Subscription to Galaxy Backbone.</t>
  </si>
  <si>
    <t>Purshace and Installation of HP 45 Computer Systems, HP 45 Printers and 45 UPS in the New Office Building of the Ministry.</t>
  </si>
  <si>
    <t>Upgrade of Existing Computer Systems and Accessories in the Ministry, Replacement of Existing Nos. 385 Computer System, Printers and UPS.</t>
  </si>
  <si>
    <t>2nd May- 14th May</t>
  </si>
  <si>
    <t>Purchase and Installation of 45 Nos Laptops/Samsung Tablet 10.1 for Directorate  Cadre Staff and Heads of Units in the Headquaters.</t>
  </si>
  <si>
    <t xml:space="preserve">Procurement of Stationeries, Computer sets, HP Laserjet Printers, Toners, Ink, UPS and Other Accessories </t>
  </si>
  <si>
    <t>Purchase of Office Furnitures for Legal Officers (11 Officers)</t>
  </si>
  <si>
    <t>Purchase of Laws of the Federation of Nigeria (25 sets) and Purchase of Law Books, Statutes and Periodics Law Reports and Law Journals</t>
  </si>
  <si>
    <t>Installation of  e-Law Library and Training of Staff.</t>
  </si>
  <si>
    <t xml:space="preserve">Ministry/Department/Agency: WORKS - </t>
  </si>
  <si>
    <t>December 2014</t>
  </si>
  <si>
    <t xml:space="preserve"> June 2014</t>
  </si>
  <si>
    <t>16th June- 23rd June</t>
  </si>
  <si>
    <t>4th june- 13th June</t>
  </si>
  <si>
    <t>26th May - 3rd June</t>
  </si>
  <si>
    <t>7th May- 23rd May</t>
  </si>
  <si>
    <t>6th May</t>
  </si>
  <si>
    <t>24th Mar - 6th May</t>
  </si>
  <si>
    <t>10th March -  21st March</t>
  </si>
  <si>
    <t>14th Feb-
7th March</t>
  </si>
  <si>
    <t>85</t>
  </si>
  <si>
    <t>Upgrading of Procurement documents and Establishment of Procurement Registry Unit.</t>
  </si>
  <si>
    <t>July 2014</t>
  </si>
  <si>
    <t>1st Jul- 8th Jul</t>
  </si>
  <si>
    <t>23rd June- 30th June</t>
  </si>
  <si>
    <t>4th June - 20th June</t>
  </si>
  <si>
    <t>84</t>
  </si>
  <si>
    <t>Construction of Birni Gwari-Dan Gulbi road in kaduna/ Zamfara States</t>
  </si>
  <si>
    <t>83</t>
  </si>
  <si>
    <t xml:space="preserve">Rehabilitation of Damaturu -Biu road in Yobe State/ Borno State </t>
  </si>
  <si>
    <t>82</t>
  </si>
  <si>
    <t xml:space="preserve">Completion of Akpanya-Ofobo road in Kogi State </t>
  </si>
  <si>
    <t>81</t>
  </si>
  <si>
    <t xml:space="preserve">Construction of Koro-Nimbo-Shiagi-Echi Wada road road in Kwara State </t>
  </si>
  <si>
    <t>80</t>
  </si>
  <si>
    <t xml:space="preserve">Completion of Otukpo-Oweto (Oweto -Ogboko section) in Benue State </t>
  </si>
  <si>
    <t>79</t>
  </si>
  <si>
    <t xml:space="preserve">pavement Strenghtening and asphalt overlay of Ajebandele -Ijebu Ode-Shagamu road in Ogun State </t>
  </si>
  <si>
    <t>78</t>
  </si>
  <si>
    <t xml:space="preserve">Dualization of Keffi-Makurdi-9th mile enugu road section i(keffi-makurdi) </t>
  </si>
  <si>
    <t>77</t>
  </si>
  <si>
    <t>Rehabilitation of Enugu - PortHarcourt Expressway, Section III</t>
  </si>
  <si>
    <t>76</t>
  </si>
  <si>
    <t>Dualization of Yenegoa-Road junction - Kolo-Otuoke-Bayelsa Palm (20km)</t>
  </si>
  <si>
    <t>75</t>
  </si>
  <si>
    <t xml:space="preserve">Dualization of Sapele-Ewu road, Section 1: Sapele-Agbor in Delta State </t>
  </si>
  <si>
    <t>74</t>
  </si>
  <si>
    <t>73</t>
  </si>
  <si>
    <t>Capacity Building for Internal Auditors of Federal Ministry of Works</t>
  </si>
  <si>
    <t>72</t>
  </si>
  <si>
    <t>Equipping of Internal Audit Departments Offices at FMW Headquarters</t>
  </si>
  <si>
    <t>71</t>
  </si>
  <si>
    <t>SURVEY AND GAZETTING OF RIGHT OF WAY ON THE FEDERAL ROAD NETWORK</t>
  </si>
  <si>
    <t>70</t>
  </si>
  <si>
    <t>MANAGING AN INDEPENDENT FIELD CONTROL UNIT TO MONITOR PROGRESS AND ACTIVITIES ON SITE</t>
  </si>
  <si>
    <t>69</t>
  </si>
  <si>
    <t>PROCUREMENT OF WEIGHBRIDGE EQUIPMENT/PARTS AND OPERATIONS INCLUDING ANCILIARY WORKS(ALONG MAJOR HIGHWAYS);COMPLETION OF ON - GOING PROJECTS</t>
  </si>
  <si>
    <t>68</t>
  </si>
  <si>
    <t>PROVISION OF FACILITIES (HAEDWARE AND SOFTWARE ) FOR ESTABLISHMENT OF ROAD ASSET MANAGEMENT SYSTEM</t>
  </si>
  <si>
    <t>67</t>
  </si>
  <si>
    <t>HIGHWAYS TRAFFIC EVALUATION INCLUDING : EQUIPMENT,TRAFFIC CENSUS AND OPERATIONS</t>
  </si>
  <si>
    <t>66</t>
  </si>
  <si>
    <t>UPGRADING OF FACILITIES AND PROCUREMENT OF TEACHING AIDS FOR HIGHWAY TRAINING CENTRES AT KADUNA,BADAGRY &amp; UGONEKI</t>
  </si>
  <si>
    <t>65</t>
  </si>
  <si>
    <t>SUBSCRIPTION TO AND PARTICIPATION IN INTERNATIONAL BODIES(TRANS-SAHARAN ,TRANS-AFRICAN HIGHWAY, IRF, TRANS - SAHEL ETC)</t>
  </si>
  <si>
    <t>64</t>
  </si>
  <si>
    <t>UP GRADING OF HIGHWAYS MANAGEMENT INFORMATION SYSTEM(MIS) FOR FEDERAL HIGHWAYS(DATA BASE/AUTO/CIVILCAD)</t>
  </si>
  <si>
    <t>Pre-Qua</t>
  </si>
  <si>
    <t>63</t>
  </si>
  <si>
    <t xml:space="preserve">CONSTRUCTION OF IKOM BRIDGE </t>
  </si>
  <si>
    <t>62</t>
  </si>
  <si>
    <t xml:space="preserve">COUNTERPART FUNDING FOR REPLACEMENT OF DILAPIDATED BAILEY BRIDGES </t>
  </si>
  <si>
    <t>61</t>
  </si>
  <si>
    <t>REHABILITATION AND MAINTENANCE OF 3RD MAINLAND BRIDGE INCLUDING UNDER WATER PROTECTION WORKS</t>
  </si>
  <si>
    <t>60</t>
  </si>
  <si>
    <t>Provision of Solar Street Light at the premises of the Elect./Mech. Engineering Training School, Kuje.</t>
  </si>
  <si>
    <t>59</t>
  </si>
  <si>
    <t>Capacity Building for Engineers,Technicians, Technologist,craftsmen in the Engineering Services departments of Federal Ministry of Works</t>
  </si>
  <si>
    <t>58</t>
  </si>
  <si>
    <t>Equipping of Engineering Departments Design Office at FMW Headquarters</t>
  </si>
  <si>
    <t>57</t>
  </si>
  <si>
    <t>EMSD In -House Monitoring and Evaluation of Projects</t>
  </si>
  <si>
    <t>56</t>
  </si>
  <si>
    <t>Construction of ICT centre at Elect./Mech. Engineering Training School, Abeokuta.</t>
  </si>
  <si>
    <t>55</t>
  </si>
  <si>
    <t>Rehabilitation of existing Hostel/Classrooms at Engineering Development Centre,Ijora.</t>
  </si>
  <si>
    <t>54</t>
  </si>
  <si>
    <t>Rehabilitation of existing Hostel/Classrooms at Elect./Mech. Engineering Training School., Abeokuta.</t>
  </si>
  <si>
    <t>53</t>
  </si>
  <si>
    <t xml:space="preserve">Remodification of the old plant and vehicle Workshop building at the new Automobile Training centre, Ijora. </t>
  </si>
  <si>
    <t>PRE-QUAL</t>
  </si>
  <si>
    <t>52</t>
  </si>
  <si>
    <t>Infrastructural Development of Federal Ministry of Works Headquarters and Construction of Zonal Headquarters offices in the six Geopolitical zones</t>
  </si>
  <si>
    <t>51</t>
  </si>
  <si>
    <t>Completion of Workshop building  at the Engineering Training School, Kuje.</t>
  </si>
  <si>
    <t>50</t>
  </si>
  <si>
    <t>Construction Services for 1 No. 32 Bedroom Storey Hostel of the Building at Engineering Training School, Kuje.</t>
  </si>
  <si>
    <t xml:space="preserve">MTB </t>
  </si>
  <si>
    <t>49</t>
  </si>
  <si>
    <t>Construction of Engineering Training School Library at Ijora.</t>
  </si>
  <si>
    <t>48</t>
  </si>
  <si>
    <t>Construction Services for 1 No. 32 Bedroom Storey Hostel at Engineering Training School, Abeokuta.</t>
  </si>
  <si>
    <t>47</t>
  </si>
  <si>
    <t>Water system Development at Engineering Trainning School, Abeokuta .</t>
  </si>
  <si>
    <t>23rd Jun- 30th Jun</t>
  </si>
  <si>
    <t>11th Jun- 20th Jun</t>
  </si>
  <si>
    <t>26th May- 10th Jun</t>
  </si>
  <si>
    <t>23rd May</t>
  </si>
  <si>
    <t>10th Apr- 23rd May</t>
  </si>
  <si>
    <t>26th Mar- 9th Apr</t>
  </si>
  <si>
    <t>17th Mar- 25th Mar</t>
  </si>
  <si>
    <t>5th Mar- 14th Mar</t>
  </si>
  <si>
    <t>46</t>
  </si>
  <si>
    <t>GENERAL MAINTENANCE OF ELECTRICAL INSTALLATIONS AT FEDERAL MINISTRY OF WORKS, HQTRS, MABUSHI, ABUJA.</t>
  </si>
  <si>
    <t>45</t>
  </si>
  <si>
    <t>MAINTENANCE OF LIFT IN MINISTER'S BLOCK, FEDERAL MINISTRY OF WORKS, HQTRS, MABUSHI, ABUJA.</t>
  </si>
  <si>
    <t>44</t>
  </si>
  <si>
    <t>UPGRADING OF POWER SUPPLY CABLES AT FEDERAL MINISTRY OF WORKS HQTRS, MABUSHI, ABUJA.</t>
  </si>
  <si>
    <t>43</t>
  </si>
  <si>
    <t>PROVISION OF ILLUMINATED ROAD SAFETY SIGNS ON ABUJA - KEFFI RD, FCT/NASSARAWA STATE</t>
  </si>
  <si>
    <t>42</t>
  </si>
  <si>
    <t>PROCUREMENT AND INSTALLATION OF 1MVA, 11/0.415KV TRANSFORMER AND ASSOCIATED EQUIPMENT AT FEDERAL MINISTRY OF WORKS HQTRS, MABUSHI, ABUJA.</t>
  </si>
  <si>
    <t>NORTH CENTRAL (HEADQUARTERS)</t>
  </si>
  <si>
    <t>41</t>
  </si>
  <si>
    <t>REHABILITATION/SUSTENANCE OF STREETLIGHTS ON MAIDUGURI - BIU ROAD, MAIDUGURI END</t>
  </si>
  <si>
    <t>40</t>
  </si>
  <si>
    <t>REHABILITATION/SUSTENANCE OF STREETLIGHTS ON NUMAN BRIDGE, ADAMAWA</t>
  </si>
  <si>
    <t>INSTALLATION OF STREET LIGHTS ON YOLA - JALINGO ROAD, JALINGO END</t>
  </si>
  <si>
    <t>INSTALLATION OF STREET LIGHTS ON BAUCHI - GOMBE ROAD, GOMBE END, SECTION II</t>
  </si>
  <si>
    <t>NORTH EAST ZONE</t>
  </si>
  <si>
    <t>REHABILITATION/SUSTENANCE OF STREETLIGHTS ON ABUJA - KEFFI EXPRESSWAY, ABACHA BARRACKS - KUGBO AND MARARABA</t>
  </si>
  <si>
    <t>REHABILITATION/SUSTENANCE OF STREETLIGHTS ON LOKOJA - AYINGBA ROAD, AJAOKUTA BRIDGE</t>
  </si>
  <si>
    <t>REHABILITATION/SUSTENANCE OF STREETLIGHTS ON IBADAN - ILORIN EXPRESSWAY, ILORIN END</t>
  </si>
  <si>
    <t>INSTALLATION OF STREET LIGHTS ON MAKURDI - LAFIA ROAD, MAKURDI END, SECTION II</t>
  </si>
  <si>
    <t>INSTALLATION OF STREET LIGHTS ON ABUJA - LOKOJA EXPRESSWAY, GIRI INTERCHANGE, SECTION II</t>
  </si>
  <si>
    <t>NORTH CENTRAL ZONE</t>
  </si>
  <si>
    <t>REHABILITATION/SUSTENANCE OF STREETLIGHTS ON GUSAU - SOKOTO ROAD, GUSAU END</t>
  </si>
  <si>
    <t>REHABILITATION/SUSTENANCE OF STREETLIGHTS ON FUNTUA BYPASS, KATSINA</t>
  </si>
  <si>
    <t>INSTALLATION OF STREET LIGHTS ON KADUNA WESTERN BYPASS, KADUNA</t>
  </si>
  <si>
    <t>INSTALLATION OF STREET LIGHTS ON SANNI - ABACHA ROAD, BIRNIN KEBBI, KEBBI STATE</t>
  </si>
  <si>
    <t>NORTH WEST ZONE</t>
  </si>
  <si>
    <t>REHABILITATION/SUSTENANCE OF STREETLIGHTS ON SAPELE - BENIN INTERCHANGE, BENIN BYPASS, EDO STATE</t>
  </si>
  <si>
    <t>REHABILITATION/SUSTENANCE OF STREETLIGHTS ON NIGER BRIDGE</t>
  </si>
  <si>
    <t>INSTALLATION OF STREET LIGHTS ON BENIN - WARRI EXPRESSWAY, WARRI END</t>
  </si>
  <si>
    <t>INSTALLATION OF STREET LIGHTS ON AGBOR - ASABA EXPRESSWAY, SECTION II, UMUNEDE, DELTA STATE</t>
  </si>
  <si>
    <t>SOUTH SOUTH ZONE</t>
  </si>
  <si>
    <t>REHABILITATION/SUSTENANCE OF STREETLIGHTS ON IBADAN - OYO, NEW ALIGNMENT (IBADAN END)</t>
  </si>
  <si>
    <t>REHABILITATION/SUSTENANCE OF STREETLIGHTS ON IBADAN - IFE, IFE END</t>
  </si>
  <si>
    <t>INSTALLATION OF STREET LIGHTS ON AKURE - OWO ROAD, AKURE END</t>
  </si>
  <si>
    <t>INSTALLATION OF STREET LIGHTS ON IBADAN - OGBOMOSHO - ILORIN EXPRESSWAY, OGBOMOSO INTERCHANGE, SECTION II</t>
  </si>
  <si>
    <t>SOUTH WEST ZONE</t>
  </si>
  <si>
    <t>REHABILITATION/SUSTENANCE OF STREETLIGHTS ON ABAKILIKI - OGOJA ROAD, ABAKILIKI END</t>
  </si>
  <si>
    <t>REHABILITATION/SUSTENANCE OF STREETLIGHTS ON NSUKKA - ENUGU, 9TH MILE NBL BREWERIES (ENUGU)</t>
  </si>
  <si>
    <t>INSTALLATION OF STREET LIGHTS ON ENUGU - PORT-HARCOURT EXPRESSWAY, (FOUR-CORNER JUNCTION)</t>
  </si>
  <si>
    <t>INSTALLATION OF STREET LIGHTS ON OWERRI - ONITSHA EXPRESSWAY, OWERRI END</t>
  </si>
  <si>
    <t>SOUTH EAST ZONE</t>
  </si>
  <si>
    <t>Provision and Installation of 1No Standby Generator - 350KVA for Mechanical Workshop, Ijora</t>
  </si>
  <si>
    <t>Provision and Installation of Design Equipment and Software for Mechanical Services.</t>
  </si>
  <si>
    <t>Provision and Installation of 25 No. Material Handling Equipment and fourwheel drive vehicle for Streetlighting and Weigh Bridge Operations in the Six Geopolitical zone.</t>
  </si>
  <si>
    <t>10</t>
  </si>
  <si>
    <t xml:space="preserve">Reclaimation of Sinking Part of Ijora Workshop </t>
  </si>
  <si>
    <t>Installation of Airconditioners and Refregerators for the Headquaters and Field Offices</t>
  </si>
  <si>
    <t>Supply, Installation and Maintenance of Weigh Bridges</t>
  </si>
  <si>
    <t xml:space="preserve">Rehabiliation of existing fire fighting and early warning systems at the Headquarters and key zonal installations                         • Fire Alarm, Smoke detector system
• Fire hose reel
• Servicing of extinguishers
</t>
  </si>
  <si>
    <t xml:space="preserve">Water system Development at Engineering centre Kuje: Water Treatment, Reticulation &amp; Storage Facilities </t>
  </si>
  <si>
    <t>Road Furnitures - Manhole Covers - Maintenance / Rehabilitation; Road Traffic Sign - Maintenance / Rehabilitation; Bridge Railings - Maintenance/Rehabilitations</t>
  </si>
  <si>
    <t>Completion of on-going construction of 350m internal roads and landscaping at engineering Centre, Kuje.</t>
  </si>
  <si>
    <t>Completion of on-going Construction of Mechanical Welding Workshop for Production of Streetlighting poles in Kuje: landscapping, Drainage &amp; Horticultural Works</t>
  </si>
  <si>
    <t>Upgrading of Water supply and treatment Plant at the Federal Ministry of Works Heaquarters, Abuja.</t>
  </si>
  <si>
    <t>List of contracts</t>
  </si>
  <si>
    <t>Ministry/Department/Agency: WORKS</t>
  </si>
  <si>
    <t>Perm. Sec.</t>
  </si>
  <si>
    <t>3ed Sept- 10th Sept</t>
  </si>
  <si>
    <t>26th Aug- 2nd Sept</t>
  </si>
  <si>
    <t>11th Sept- 25th Sept</t>
  </si>
  <si>
    <t>3rd Sept- 10th Sept</t>
  </si>
  <si>
    <t>19th Aug- 2nd Sept</t>
  </si>
  <si>
    <t>4th Aug- 18th Aug</t>
  </si>
  <si>
    <t>18th Jul- 1st Aug</t>
  </si>
  <si>
    <t>3rd Jul- 17th Jul</t>
  </si>
  <si>
    <t>18th Jun- 2nd Jul</t>
  </si>
  <si>
    <t>3rd Jun- 17th Jun</t>
  </si>
  <si>
    <t>19th May - 2nd June</t>
  </si>
  <si>
    <t>16th May</t>
  </si>
  <si>
    <t>18th Apr- 16th May</t>
  </si>
  <si>
    <t>10th Apr- 17th Apr</t>
  </si>
  <si>
    <t>2nd Apr- 9th Apr</t>
  </si>
  <si>
    <t>25th Mar- 1st Apr</t>
  </si>
  <si>
    <t>11th Mar- 24th Mar</t>
  </si>
  <si>
    <t>3rd Mar - 10th Mar</t>
  </si>
  <si>
    <t>14th Feb - 28th Feb</t>
  </si>
  <si>
    <t xml:space="preserve">LUMP SUM </t>
  </si>
  <si>
    <t>Capacity  Building for Procurement Officers</t>
  </si>
  <si>
    <t>Perm Sec.</t>
  </si>
  <si>
    <t>DDP</t>
  </si>
  <si>
    <t xml:space="preserve">    N/A</t>
  </si>
  <si>
    <t>Placement of Advertisement in National Dailies and Tender Journal</t>
  </si>
  <si>
    <t>Procurement Monitoring Compliance and Evaluation of Road Projects in the 36 States and FCT</t>
  </si>
  <si>
    <t>L/S</t>
  </si>
  <si>
    <t xml:space="preserve">ENGINEERING DESIGN FOR THE REHAB OF DAMATURU-BIU ROAD IN YOBE STATE </t>
  </si>
  <si>
    <t>11th Aug- 25th Aug</t>
  </si>
  <si>
    <t>1st Aug- 8th Aug</t>
  </si>
  <si>
    <t>ENGINEERING DESIGN FOR THE CONSTRUCTION OF GURI-GOGARAM-GASHUA ROAD IN YOBE STATE</t>
  </si>
  <si>
    <t>ENGINEERING DESIGN FOR THE CONSTRUCTION OF GEIDAM-DAMASAK ROAD IN YOBE/BORNO STATE</t>
  </si>
  <si>
    <t>ENGINEERING DESIGN OF AZARE-BARKEJI-MADARA ROAD IN BAUCHI STATE</t>
  </si>
  <si>
    <t>ENGINEERING DESIGN FOR THE DUALIZATION OF KULENDE JUNCTION - NNPC DEPOT OKE OYI IN KWARA STATE</t>
  </si>
  <si>
    <t xml:space="preserve">DESIGN OF AWO-IDEMILI-UMUDURU ROAD </t>
  </si>
  <si>
    <t xml:space="preserve">DESIGN FOR THE REHABILITATION OF SILLUKO-IGBASUWA OKADA-OGBESE ROAD </t>
  </si>
  <si>
    <t>DESIGN FOR THE REHAB OF UKHUNUMWA-IGBASUWA</t>
  </si>
  <si>
    <t xml:space="preserve">ENGINEERING DESIGN OF IJEBU ODE-EPE ROAD IN OGUN/LAGOS STATES </t>
  </si>
  <si>
    <t xml:space="preserve">DESIGN FOR THE OF A ROAD LINKING ARAROMI SEASIDE (ONDO STATE)-ODE (OGUNS STATE) </t>
  </si>
  <si>
    <t>Mainstreaming of HIV/AIDs in the Workplace for the Staff of the Ministry and Field Offices</t>
  </si>
  <si>
    <t>Capacity building/Career Development</t>
  </si>
  <si>
    <t>ENGINEERING DESIGN OF A BRIDGE ACROSS BADAGRY CREEK TO LINK TONGEJI ISLAND WITH WEKAN ALONG NIGERIA-BENIN INTERNATIONAL BOUNDARY</t>
  </si>
  <si>
    <t>Final Cost</t>
  </si>
  <si>
    <t>Final Report</t>
  </si>
  <si>
    <t>Draft Report</t>
  </si>
  <si>
    <t>Mobilisation Advance Payment</t>
  </si>
  <si>
    <r>
      <t>Negotiations 
if Any
(</t>
    </r>
    <r>
      <rPr>
        <b/>
        <strike/>
        <sz val="9"/>
        <rFont val="Calibri"/>
        <family val="2"/>
        <scheme val="minor"/>
      </rPr>
      <t>N</t>
    </r>
    <r>
      <rPr>
        <b/>
        <sz val="9"/>
        <rFont val="Calibri"/>
        <family val="2"/>
        <scheme val="minor"/>
      </rPr>
      <t xml:space="preserve">) </t>
    </r>
  </si>
  <si>
    <t>Opening/ Evaluation Financial Proposals</t>
  </si>
  <si>
    <t>Budgetary Year: 2013</t>
  </si>
  <si>
    <t xml:space="preserve">Ministry/Department/Agency:WORKS  </t>
  </si>
  <si>
    <t>MD</t>
  </si>
  <si>
    <t xml:space="preserve">        ED</t>
  </si>
  <si>
    <t>10,000,000,00.</t>
  </si>
  <si>
    <t>FERMA TB</t>
  </si>
  <si>
    <t>Food Stufff/ Catering Materials Suppliies</t>
  </si>
  <si>
    <t>Teaching Aids/ Insruction Materials</t>
  </si>
  <si>
    <t xml:space="preserve">         ED</t>
  </si>
  <si>
    <t>10,000,000,00</t>
  </si>
  <si>
    <t>Uniforms and other clothing</t>
  </si>
  <si>
    <t>Field &amp; Camping Materials Supplies</t>
  </si>
  <si>
    <t xml:space="preserve">      ED</t>
  </si>
  <si>
    <t>20,000,000,00</t>
  </si>
  <si>
    <t>Printing of security Documents</t>
  </si>
  <si>
    <t xml:space="preserve">   FERMA TB</t>
  </si>
  <si>
    <t>Printing of non security documents</t>
  </si>
  <si>
    <t xml:space="preserve">     ED</t>
  </si>
  <si>
    <t>1,000,000,00</t>
  </si>
  <si>
    <t>Magazines and Periodicals</t>
  </si>
  <si>
    <t>Newspapers</t>
  </si>
  <si>
    <t xml:space="preserve">    FERMA TB</t>
  </si>
  <si>
    <t>Books</t>
  </si>
  <si>
    <t>Office Stationatries and Computer Consumables</t>
  </si>
  <si>
    <t>Ministry/Department/Agency: WORKS -  FERMA</t>
  </si>
  <si>
    <t xml:space="preserve">          ED</t>
  </si>
  <si>
    <t>25/05/15</t>
  </si>
  <si>
    <t>26/07-25/05/15</t>
  </si>
  <si>
    <t>18/07-25/07/14</t>
  </si>
  <si>
    <t>03/07-17/07/14</t>
  </si>
  <si>
    <t xml:space="preserve">        NCB</t>
  </si>
  <si>
    <t>Maintenance OF Roads and Bridges</t>
  </si>
  <si>
    <t>8,000,000,00</t>
  </si>
  <si>
    <t>Other Maintenance Services</t>
  </si>
  <si>
    <t>3,000,000,00</t>
  </si>
  <si>
    <t xml:space="preserve">       NCB</t>
  </si>
  <si>
    <t>Maintenance of Plants/ Generators</t>
  </si>
  <si>
    <t>500,000,000,00</t>
  </si>
  <si>
    <t>Maintenance of Office/ IT Equipments</t>
  </si>
  <si>
    <t>10th March - 21st March</t>
  </si>
  <si>
    <t>Maintenance of Office Building / Residential QTRS</t>
  </si>
  <si>
    <t>Maintenace of Office Funiture</t>
  </si>
  <si>
    <t>100,000,000,00</t>
  </si>
  <si>
    <t>Maintenance of Motor Vehicle/Transport Equipment</t>
  </si>
  <si>
    <t>MD/CEO</t>
  </si>
  <si>
    <t>ED</t>
  </si>
  <si>
    <t>ON GOING</t>
  </si>
  <si>
    <t>150,000,000,00</t>
  </si>
  <si>
    <t>Construction of Kaduna State Field Headquaters Kaduna</t>
  </si>
  <si>
    <t xml:space="preserve">ON GOING </t>
  </si>
  <si>
    <t>Construction Of Field Headquaters Enugu, Enugu State.</t>
  </si>
  <si>
    <t>Construction of Bayelsa State Field Headquaters Yenagoa</t>
  </si>
  <si>
    <t>150,000.000.00</t>
  </si>
  <si>
    <t>Construction of Delta State Field Headquaters Asaba</t>
  </si>
  <si>
    <t>Construction of Corporate HeadQuarters/Offices</t>
  </si>
  <si>
    <t>FERMMA TB</t>
  </si>
  <si>
    <t>Purchase and Maintenance of Heavy Equipment/Trucks</t>
  </si>
  <si>
    <t>Special Maintenance/Rehabilation Repairs of Edo S/B-Agbor-Sapele Road in Delta/Edo State</t>
  </si>
  <si>
    <t>Special Maintenance/Rehabilaton Repairs of Bauchi-Gombe Road</t>
  </si>
  <si>
    <t>Special Maintenance/Rehabilatation Repairs of Keffi- Kaduna-Jos Road.</t>
  </si>
  <si>
    <t>400,000,000</t>
  </si>
  <si>
    <t>Special Maintenance/Rehabilitation Repairs of Kabba - Egbe - Omuaran Ilorin Road in Kwara State.</t>
  </si>
  <si>
    <t>LUMP SUM</t>
  </si>
  <si>
    <t>Project Monitoring Activities &amp; Follow Up</t>
  </si>
  <si>
    <t xml:space="preserve">           ED</t>
  </si>
  <si>
    <t>Direct Teaching &amp; Laboratory Cost</t>
  </si>
  <si>
    <t>5,000,000,00</t>
  </si>
  <si>
    <t>Sporting Acttivities</t>
  </si>
  <si>
    <t>25,000,000,00</t>
  </si>
  <si>
    <t>Subscription to Professional Bodies</t>
  </si>
  <si>
    <t>Welfare Packages</t>
  </si>
  <si>
    <t>Postage &amp; Courier Services</t>
  </si>
  <si>
    <t>15,000,000,00</t>
  </si>
  <si>
    <t>Medical Expenses</t>
  </si>
  <si>
    <t>Publicity &amp; Advertisement</t>
  </si>
  <si>
    <t>Honorarium &amp; Sitting Allowance</t>
  </si>
  <si>
    <t>Refreshment &amp; Meals</t>
  </si>
  <si>
    <t>2,500,000,00</t>
  </si>
  <si>
    <t>30/09/2015</t>
  </si>
  <si>
    <t>9/09/2015</t>
  </si>
  <si>
    <t>09/09-23/09/14</t>
  </si>
  <si>
    <t>25/08-08/09/14</t>
  </si>
  <si>
    <t>07/08-21/08/14</t>
  </si>
  <si>
    <t>23/07-06/08/14</t>
  </si>
  <si>
    <t>08/07-22/07/14</t>
  </si>
  <si>
    <t>23/06-07/07/14</t>
  </si>
  <si>
    <t>05/06-13/06/14</t>
  </si>
  <si>
    <t>21/05-04/06/14</t>
  </si>
  <si>
    <t>22/04-20/05/14</t>
  </si>
  <si>
    <t>07/04-21/04/14</t>
  </si>
  <si>
    <t>20/03-03/04/14</t>
  </si>
  <si>
    <t xml:space="preserve">       19/03/14</t>
  </si>
  <si>
    <t>12/03-14/03/14</t>
  </si>
  <si>
    <t>25/02-11/03/14</t>
  </si>
  <si>
    <t>03/02-24/02/14</t>
  </si>
  <si>
    <t>Other CRF Bank  Charges</t>
  </si>
  <si>
    <t>Insurance Premium</t>
  </si>
  <si>
    <t xml:space="preserve">       ED</t>
  </si>
  <si>
    <t>Bank Charges ( Other Than Interest)</t>
  </si>
  <si>
    <t>35,000,000,00</t>
  </si>
  <si>
    <t>Plant /  Generator Cost</t>
  </si>
  <si>
    <t>Other Transport Equipment Fuel Cost</t>
  </si>
  <si>
    <t>Motor Vehicle Fuel Cost</t>
  </si>
  <si>
    <t>Surveying Services</t>
  </si>
  <si>
    <t>Architectual Services</t>
  </si>
  <si>
    <t>30,000,000,00</t>
  </si>
  <si>
    <t>Engineering Services</t>
  </si>
  <si>
    <t>TIME BASED</t>
  </si>
  <si>
    <t>Legal Services</t>
  </si>
  <si>
    <t>Information Technology Consulting</t>
  </si>
  <si>
    <t>Financial  Consultanting</t>
  </si>
  <si>
    <t>16/09 -26/9/14</t>
  </si>
  <si>
    <t>1/09-12/09/14</t>
  </si>
  <si>
    <t>18/8 -29/8/14</t>
  </si>
  <si>
    <t>5/8 -15/8/14</t>
  </si>
  <si>
    <t>22/7 -1/8/14</t>
  </si>
  <si>
    <t>7/7-18/7/14</t>
  </si>
  <si>
    <t>20/5-4/7/14</t>
  </si>
  <si>
    <t>20/5/2014</t>
  </si>
  <si>
    <t>25/2-11/03/14</t>
  </si>
  <si>
    <t>03/2-24/2/14</t>
  </si>
  <si>
    <t>Cleaning and Fumigation  Services</t>
  </si>
  <si>
    <t>Office Rent</t>
  </si>
  <si>
    <t>Security Services</t>
  </si>
  <si>
    <t>200,000,000,00</t>
  </si>
  <si>
    <t>International  Training</t>
  </si>
  <si>
    <t>Local  Training</t>
  </si>
  <si>
    <t>Sewerage Charges</t>
  </si>
  <si>
    <t>Water Rates</t>
  </si>
  <si>
    <t>Satellite Broadcasting Access Charges</t>
  </si>
  <si>
    <t xml:space="preserve">    100,000,000,00</t>
  </si>
  <si>
    <t>Internet Access Charges</t>
  </si>
  <si>
    <t xml:space="preserve">    10,000,000,00</t>
  </si>
  <si>
    <t>Telephone Charges</t>
  </si>
  <si>
    <t xml:space="preserve">     150,000,000,00</t>
  </si>
  <si>
    <t>Electricity Charges</t>
  </si>
  <si>
    <t>International Travel &amp; Transport : Others</t>
  </si>
  <si>
    <t>International Travel &amp; Transport : Training</t>
  </si>
  <si>
    <t>Local Travel &amp; Transport : Others</t>
  </si>
  <si>
    <t>24/11/2014</t>
  </si>
  <si>
    <t>15/10/2014</t>
  </si>
  <si>
    <t>Local Travel &amp; Transport: Training</t>
  </si>
  <si>
    <r>
      <t>Negotiations 
if Any
(</t>
    </r>
    <r>
      <rPr>
        <b/>
        <strike/>
        <sz val="9"/>
        <rFont val="Times New Roman"/>
        <family val="1"/>
      </rPr>
      <t>N</t>
    </r>
    <r>
      <rPr>
        <b/>
        <sz val="9"/>
        <rFont val="Times New Roman"/>
        <family val="1"/>
      </rPr>
      <t xml:space="preserve">) </t>
    </r>
  </si>
  <si>
    <r>
      <rPr>
        <sz val="11"/>
        <color rgb="FF000000"/>
        <rFont val="Calibri"/>
        <family val="2"/>
      </rPr>
      <t>GABRIEL AMUCHI - [Designation: Managing Director]</t>
    </r>
  </si>
  <si>
    <r>
      <rPr>
        <sz val="11"/>
        <color rgb="FF000000"/>
        <rFont val="Calibri"/>
        <family val="2"/>
      </rPr>
      <t>MOHAMMED HASSAN - [Designation: EXECUTIVE DIRECTOR]</t>
    </r>
  </si>
  <si>
    <r>
      <rPr>
        <sz val="11"/>
        <color rgb="FF000000"/>
        <rFont val="Calibri"/>
        <family val="2"/>
      </rPr>
      <t>36</t>
    </r>
  </si>
  <si>
    <r>
      <rPr>
        <sz val="11"/>
        <color rgb="FF000000"/>
        <rFont val="Calibri"/>
        <family val="2"/>
      </rPr>
      <t>FERMA/03</t>
    </r>
  </si>
  <si>
    <r>
      <rPr>
        <sz val="11"/>
        <color rgb="FF000000"/>
        <rFont val="Calibri"/>
        <family val="2"/>
      </rPr>
      <t>DIRECT TEACHING &amp; LABORATORY COST</t>
    </r>
  </si>
  <si>
    <r>
      <rPr>
        <sz val="11"/>
        <color rgb="FF000000"/>
        <rFont val="Calibri"/>
        <family val="2"/>
      </rPr>
      <t>20</t>
    </r>
  </si>
  <si>
    <r>
      <rPr>
        <sz val="11"/>
        <color rgb="FF000000"/>
        <rFont val="Calibri"/>
        <family val="2"/>
      </rPr>
      <t>ARHITECTUAL SERVICES</t>
    </r>
  </si>
  <si>
    <r>
      <rPr>
        <sz val="11"/>
        <color rgb="FF000000"/>
        <rFont val="Calibri"/>
        <family val="2"/>
      </rPr>
      <t>19</t>
    </r>
  </si>
  <si>
    <r>
      <rPr>
        <sz val="11"/>
        <color rgb="FF000000"/>
        <rFont val="Calibri"/>
        <family val="2"/>
      </rPr>
      <t>ENGINEERING SERVICES</t>
    </r>
  </si>
  <si>
    <r>
      <rPr>
        <sz val="11"/>
        <color rgb="FF000000"/>
        <rFont val="Calibri"/>
        <family val="2"/>
      </rPr>
      <t>18</t>
    </r>
  </si>
  <si>
    <r>
      <rPr>
        <sz val="11"/>
        <color rgb="FF000000"/>
        <rFont val="Calibri"/>
        <family val="2"/>
      </rPr>
      <t>LEGAL SERVICES</t>
    </r>
  </si>
  <si>
    <r>
      <rPr>
        <sz val="11"/>
        <color rgb="FF000000"/>
        <rFont val="Calibri"/>
        <family val="2"/>
      </rPr>
      <t>INFORMATION TECHNOLOGY CONSULTING</t>
    </r>
  </si>
  <si>
    <r>
      <rPr>
        <sz val="11"/>
        <color rgb="FF000000"/>
        <rFont val="Calibri"/>
        <family val="2"/>
      </rPr>
      <t>FINANCIAL CONSULTANTING</t>
    </r>
  </si>
  <si>
    <r>
      <rPr>
        <sz val="11"/>
        <color rgb="FF000000"/>
        <rFont val="Calibri"/>
        <family val="2"/>
      </rPr>
      <t>INTERNATIONAL TRAINING</t>
    </r>
  </si>
  <si>
    <r>
      <rPr>
        <sz val="11"/>
        <color rgb="FF000000"/>
        <rFont val="Calibri"/>
        <family val="2"/>
      </rPr>
      <t>LOCAL TRAINING</t>
    </r>
  </si>
  <si>
    <r>
      <rPr>
        <sz val="11"/>
        <color rgb="FF000000"/>
        <rFont val="Calibri"/>
        <family val="2"/>
      </rPr>
      <t>INI USORO - [Designation: GENERAL MANAGER]</t>
    </r>
  </si>
  <si>
    <r>
      <rPr>
        <sz val="11"/>
        <color rgb="FF000000"/>
        <rFont val="Calibri"/>
        <family val="2"/>
      </rPr>
      <t>INTERNATIONAL TRAVEL &amp; TRANSPORT : OTHERS</t>
    </r>
  </si>
  <si>
    <r>
      <rPr>
        <sz val="11"/>
        <color rgb="FF000000"/>
        <rFont val="Calibri"/>
        <family val="2"/>
      </rPr>
      <t>INTERNATIONAL TRAVEL &amp; TRANSPORT : TRIANING</t>
    </r>
  </si>
  <si>
    <r>
      <rPr>
        <sz val="11"/>
        <color rgb="FF000000"/>
        <rFont val="Calibri"/>
        <family val="2"/>
      </rPr>
      <t>LOCAL TRAVEL &amp; TRANSPORT : OTHERS</t>
    </r>
  </si>
  <si>
    <r>
      <rPr>
        <sz val="11"/>
        <color rgb="FF000000"/>
        <rFont val="Calibri"/>
        <family val="2"/>
      </rPr>
      <t>24/11/14</t>
    </r>
  </si>
  <si>
    <r>
      <rPr>
        <sz val="11"/>
        <color rgb="FF000000"/>
        <rFont val="Calibri"/>
        <family val="2"/>
      </rPr>
      <t>13/10/14</t>
    </r>
  </si>
  <si>
    <r>
      <rPr>
        <sz val="11"/>
        <color rgb="FF000000"/>
        <rFont val="Calibri"/>
        <family val="2"/>
      </rPr>
      <t>LOCAL TRAVEL &amp; TRANSPORT : TRAINING</t>
    </r>
  </si>
  <si>
    <r>
      <rPr>
        <b/>
        <sz val="11"/>
        <color rgb="FF000000"/>
        <rFont val="Calibri"/>
        <family val="2"/>
      </rPr>
      <t>Ministry/Department/Agency: Ferderal Roads Maintenance Agency</t>
    </r>
  </si>
  <si>
    <r>
      <rPr>
        <sz val="11"/>
        <color rgb="FF000000"/>
        <rFont val="Calibri"/>
        <family val="2"/>
      </rPr>
      <t>13/06/14 - 27/06/14</t>
    </r>
  </si>
  <si>
    <r>
      <rPr>
        <sz val="11"/>
        <color rgb="FF000000"/>
        <rFont val="Calibri"/>
        <family val="2"/>
      </rPr>
      <t>5/06/14 - 12/06/14</t>
    </r>
  </si>
  <si>
    <r>
      <rPr>
        <sz val="11"/>
        <color rgb="FF000000"/>
        <rFont val="Calibri"/>
        <family val="2"/>
      </rPr>
      <t>21/05/14 - 4/06/14</t>
    </r>
  </si>
  <si>
    <r>
      <rPr>
        <sz val="11"/>
        <color rgb="FF000000"/>
        <rFont val="Calibri"/>
        <family val="2"/>
      </rPr>
      <t>13/05/14 - 20/05/14</t>
    </r>
  </si>
  <si>
    <r>
      <rPr>
        <sz val="11"/>
        <color rgb="FF000000"/>
        <rFont val="Calibri"/>
        <family val="2"/>
      </rPr>
      <t>28/04/14 - 12/05/14</t>
    </r>
  </si>
  <si>
    <r>
      <rPr>
        <sz val="11"/>
        <color rgb="FF000000"/>
        <rFont val="Calibri"/>
        <family val="2"/>
      </rPr>
      <t>25/04/14</t>
    </r>
  </si>
  <si>
    <r>
      <rPr>
        <sz val="11"/>
        <color rgb="FF000000"/>
        <rFont val="Calibri"/>
        <family val="2"/>
      </rPr>
      <t>14/03/14</t>
    </r>
  </si>
  <si>
    <r>
      <rPr>
        <sz val="11"/>
        <color rgb="FF000000"/>
        <rFont val="Calibri"/>
        <family val="2"/>
      </rPr>
      <t>12/02/14 - 26/02/14</t>
    </r>
  </si>
  <si>
    <r>
      <rPr>
        <sz val="11"/>
        <color rgb="FF000000"/>
        <rFont val="Calibri"/>
        <family val="2"/>
      </rPr>
      <t>4/02/14 - 11/02/14</t>
    </r>
  </si>
  <si>
    <r>
      <rPr>
        <sz val="11"/>
        <color rgb="FF000000"/>
        <rFont val="Calibri"/>
        <family val="2"/>
      </rPr>
      <t>20/01/14 - 3/02/14</t>
    </r>
  </si>
  <si>
    <r>
      <rPr>
        <sz val="11"/>
        <color rgb="FF000000"/>
        <rFont val="Calibri"/>
        <family val="2"/>
      </rPr>
      <t>FERMA/02</t>
    </r>
  </si>
  <si>
    <r>
      <rPr>
        <sz val="11"/>
        <color rgb="FF000000"/>
        <rFont val="Calibri"/>
        <family val="2"/>
      </rPr>
      <t>MAINTENACE OF ROADS AND BRIDGES</t>
    </r>
  </si>
  <si>
    <r>
      <rPr>
        <sz val="11"/>
        <color rgb="FF000000"/>
        <rFont val="Calibri"/>
        <family val="2"/>
      </rPr>
      <t>OTHER MAINTENACE SERVICES</t>
    </r>
  </si>
  <si>
    <r>
      <rPr>
        <sz val="11"/>
        <color rgb="FF000000"/>
        <rFont val="Calibri"/>
        <family val="2"/>
      </rPr>
      <t>MAINTENANCE OF PLANTS/GENERATOR</t>
    </r>
  </si>
  <si>
    <r>
      <rPr>
        <sz val="11"/>
        <color rgb="FF000000"/>
        <rFont val="Calibri"/>
        <family val="2"/>
      </rPr>
      <t>MAINTENANCE OF OFFICE/ IT EQUIPMENTS</t>
    </r>
  </si>
  <si>
    <r>
      <rPr>
        <sz val="11"/>
        <color rgb="FF000000"/>
        <rFont val="Calibri"/>
        <family val="2"/>
      </rPr>
      <t>Accounting Officer: Director General/CEO</t>
    </r>
  </si>
  <si>
    <r>
      <rPr>
        <sz val="11"/>
        <color rgb="FF000000"/>
        <rFont val="Calibri"/>
        <family val="2"/>
      </rPr>
      <t>MAINTENANCE OF OFFICE BUILDING/RESIDENTIAL QTRS</t>
    </r>
  </si>
  <si>
    <r>
      <rPr>
        <sz val="11"/>
        <color rgb="FF000000"/>
        <rFont val="Calibri"/>
        <family val="2"/>
      </rPr>
      <t>MAINTENANCE OF OFFICE FURNITURE</t>
    </r>
  </si>
  <si>
    <r>
      <rPr>
        <sz val="11"/>
        <color rgb="FF000000"/>
        <rFont val="Calibri"/>
        <family val="2"/>
      </rPr>
      <t>MAINTENANCE OF MOTOR VEHICLE/TRANSPORT EQUIPMENT</t>
    </r>
  </si>
  <si>
    <r>
      <rPr>
        <sz val="11"/>
        <color rgb="FF000000"/>
        <rFont val="Calibri"/>
        <family val="2"/>
      </rPr>
      <t>FOOD STUFF/CATERING MATERIAL SUPPLIES</t>
    </r>
  </si>
  <si>
    <r>
      <rPr>
        <sz val="11"/>
        <color rgb="FF000000"/>
        <rFont val="Calibri"/>
        <family val="2"/>
      </rPr>
      <t>FIELD &amp; CAMPING MATERIALS SUPPLIES</t>
    </r>
  </si>
  <si>
    <r>
      <rPr>
        <sz val="11"/>
        <color rgb="FF000000"/>
        <rFont val="Calibri"/>
        <family val="2"/>
      </rPr>
      <t>DRUGS AND MEDICAL SUPPLIES</t>
    </r>
  </si>
  <si>
    <r>
      <rPr>
        <sz val="11"/>
        <color rgb="FF000000"/>
        <rFont val="Calibri"/>
        <family val="2"/>
      </rPr>
      <t>UNIFORM AND OTHER CLOTHING</t>
    </r>
  </si>
  <si>
    <r>
      <rPr>
        <sz val="11"/>
        <color rgb="FF000000"/>
        <rFont val="Calibri"/>
        <family val="2"/>
      </rPr>
      <t>TEACHING AIDS/INSTRUCTION MATERIALS</t>
    </r>
  </si>
  <si>
    <r>
      <rPr>
        <sz val="11"/>
        <color rgb="FF000000"/>
        <rFont val="Calibri"/>
        <family val="2"/>
      </rPr>
      <t>MAGAZINES AND PERIDICALS</t>
    </r>
  </si>
  <si>
    <r>
      <rPr>
        <sz val="11"/>
        <color rgb="FF000000"/>
        <rFont val="Calibri"/>
        <family val="2"/>
      </rPr>
      <t>PRINTING OF NON SECURITY DOCUMENTS</t>
    </r>
  </si>
  <si>
    <r>
      <rPr>
        <sz val="11"/>
        <color rgb="FF000000"/>
        <rFont val="Calibri"/>
        <family val="2"/>
      </rPr>
      <t>PRINTING OF SECURITY DOCUMENTS</t>
    </r>
  </si>
  <si>
    <r>
      <rPr>
        <sz val="11"/>
        <color rgb="FF000000"/>
        <rFont val="Calibri"/>
        <family val="2"/>
      </rPr>
      <t>OFFICE STATIONARIES AND COMPUTER CONSUMABLES</t>
    </r>
  </si>
  <si>
    <r>
      <rPr>
        <sz val="11"/>
        <color rgb="FF000000"/>
        <rFont val="Calibri"/>
        <family val="2"/>
      </rPr>
      <t>NEWSPAPERS</t>
    </r>
  </si>
  <si>
    <r>
      <rPr>
        <sz val="11"/>
        <color rgb="FF000000"/>
        <rFont val="Calibri"/>
        <family val="2"/>
      </rPr>
      <t>BOOKS</t>
    </r>
  </si>
  <si>
    <r>
      <rPr>
        <sz val="11"/>
        <color rgb="FF000000"/>
        <rFont val="Calibri"/>
        <family val="2"/>
      </rPr>
      <t>37</t>
    </r>
  </si>
  <si>
    <r>
      <rPr>
        <sz val="11"/>
        <color rgb="FF000000"/>
        <rFont val="Calibri"/>
        <family val="2"/>
      </rPr>
      <t>PROJECT MONITORING ACTIVITIES &amp; FOLLOW UP</t>
    </r>
  </si>
  <si>
    <r>
      <rPr>
        <sz val="11"/>
        <color rgb="FF000000"/>
        <rFont val="Calibri"/>
        <family val="2"/>
      </rPr>
      <t>35</t>
    </r>
  </si>
  <si>
    <r>
      <rPr>
        <sz val="11"/>
        <color rgb="FF000000"/>
        <rFont val="Calibri"/>
        <family val="2"/>
      </rPr>
      <t>SPORTING  ACTIVITIES</t>
    </r>
  </si>
  <si>
    <r>
      <rPr>
        <sz val="11"/>
        <color rgb="FF000000"/>
        <rFont val="Calibri"/>
        <family val="2"/>
      </rPr>
      <t>34</t>
    </r>
  </si>
  <si>
    <r>
      <rPr>
        <sz val="11"/>
        <color rgb="FF000000"/>
        <rFont val="Calibri"/>
        <family val="2"/>
      </rPr>
      <t>SUBSCRIPTION TP PROFESSIONALS BODIES</t>
    </r>
  </si>
  <si>
    <r>
      <rPr>
        <sz val="11"/>
        <color rgb="FF000000"/>
        <rFont val="Calibri"/>
        <family val="2"/>
      </rPr>
      <t>33</t>
    </r>
  </si>
  <si>
    <r>
      <rPr>
        <sz val="11"/>
        <color rgb="FF000000"/>
        <rFont val="Calibri"/>
        <family val="2"/>
      </rPr>
      <t>WELFARE PACKAGES</t>
    </r>
  </si>
  <si>
    <r>
      <rPr>
        <sz val="11"/>
        <color rgb="FF000000"/>
        <rFont val="Calibri"/>
        <family val="2"/>
      </rPr>
      <t>32</t>
    </r>
  </si>
  <si>
    <r>
      <rPr>
        <sz val="11"/>
        <color rgb="FF000000"/>
        <rFont val="Calibri"/>
        <family val="2"/>
      </rPr>
      <t>POSTAGE &amp; COURIER SERVICES</t>
    </r>
  </si>
  <si>
    <r>
      <rPr>
        <sz val="11"/>
        <color rgb="FF000000"/>
        <rFont val="Calibri"/>
        <family val="2"/>
      </rPr>
      <t>31</t>
    </r>
  </si>
  <si>
    <r>
      <rPr>
        <sz val="11"/>
        <color rgb="FF000000"/>
        <rFont val="Calibri"/>
        <family val="2"/>
      </rPr>
      <t>MEDICAL EXPENSES</t>
    </r>
  </si>
  <si>
    <r>
      <rPr>
        <sz val="11"/>
        <color rgb="FF000000"/>
        <rFont val="Calibri"/>
        <family val="2"/>
      </rPr>
      <t>30</t>
    </r>
  </si>
  <si>
    <r>
      <rPr>
        <sz val="11"/>
        <color rgb="FF000000"/>
        <rFont val="Calibri"/>
        <family val="2"/>
      </rPr>
      <t>PUBLICITY AND ADVERTISEMENT</t>
    </r>
  </si>
  <si>
    <r>
      <rPr>
        <sz val="11"/>
        <color rgb="FF000000"/>
        <rFont val="Calibri"/>
        <family val="2"/>
      </rPr>
      <t>29</t>
    </r>
  </si>
  <si>
    <r>
      <rPr>
        <sz val="11"/>
        <color rgb="FF000000"/>
        <rFont val="Calibri"/>
        <family val="2"/>
      </rPr>
      <t>HONORARIUM &amp; SITTING ALLOWANCE</t>
    </r>
  </si>
  <si>
    <r>
      <rPr>
        <sz val="11"/>
        <color rgb="FF000000"/>
        <rFont val="Calibri"/>
        <family val="2"/>
      </rPr>
      <t>28</t>
    </r>
  </si>
  <si>
    <r>
      <rPr>
        <sz val="11"/>
        <color rgb="FF000000"/>
        <rFont val="Calibri"/>
        <family val="2"/>
      </rPr>
      <t>REFRESHMENTS AND MEALS</t>
    </r>
  </si>
  <si>
    <r>
      <rPr>
        <sz val="11"/>
        <color rgb="FF000000"/>
        <rFont val="Calibri"/>
        <family val="2"/>
      </rPr>
      <t>23/07/14</t>
    </r>
  </si>
  <si>
    <r>
      <rPr>
        <sz val="11"/>
        <color rgb="FF000000"/>
        <rFont val="Calibri"/>
        <family val="2"/>
      </rPr>
      <t>16/07/14</t>
    </r>
  </si>
  <si>
    <r>
      <rPr>
        <sz val="11"/>
        <color rgb="FF000000"/>
        <rFont val="Calibri"/>
        <family val="2"/>
      </rPr>
      <t>8/07/14 - 15/07/14</t>
    </r>
  </si>
  <si>
    <r>
      <rPr>
        <sz val="11"/>
        <color rgb="FF000000"/>
        <rFont val="Calibri"/>
        <family val="2"/>
      </rPr>
      <t>23/06/14 - 7/07/14</t>
    </r>
  </si>
  <si>
    <r>
      <rPr>
        <sz val="11"/>
        <color rgb="FF000000"/>
        <rFont val="Calibri"/>
        <family val="2"/>
      </rPr>
      <t>13/06/14 - 20/06/14</t>
    </r>
  </si>
  <si>
    <r>
      <rPr>
        <sz val="11"/>
        <color rgb="FF000000"/>
        <rFont val="Calibri"/>
        <family val="2"/>
      </rPr>
      <t>14/05/14 - 28/05/14</t>
    </r>
  </si>
  <si>
    <r>
      <rPr>
        <sz val="11"/>
        <color rgb="FF000000"/>
        <rFont val="Calibri"/>
        <family val="2"/>
      </rPr>
      <t>21/04/14 - 28/04/14</t>
    </r>
  </si>
  <si>
    <r>
      <rPr>
        <sz val="11"/>
        <color rgb="FF000000"/>
        <rFont val="Calibri"/>
        <family val="2"/>
      </rPr>
      <t>4/04/14 - 18/04/14</t>
    </r>
  </si>
  <si>
    <r>
      <rPr>
        <sz val="11"/>
        <color rgb="FF000000"/>
        <rFont val="Calibri"/>
        <family val="2"/>
      </rPr>
      <t>5/03/14 - 19/03/14</t>
    </r>
  </si>
  <si>
    <r>
      <rPr>
        <sz val="11"/>
        <color rgb="FF000000"/>
        <rFont val="Calibri"/>
        <family val="2"/>
      </rPr>
      <t>25/02/14 - 4/03/14</t>
    </r>
  </si>
  <si>
    <r>
      <rPr>
        <sz val="11"/>
        <color rgb="FF000000"/>
        <rFont val="Calibri"/>
        <family val="2"/>
      </rPr>
      <t>24/02/14</t>
    </r>
  </si>
  <si>
    <r>
      <rPr>
        <sz val="11"/>
        <color rgb="FF000000"/>
        <rFont val="Calibri"/>
        <family val="2"/>
      </rPr>
      <t>12/02/14 - 19/02/14</t>
    </r>
  </si>
  <si>
    <r>
      <rPr>
        <sz val="11"/>
        <color rgb="FF000000"/>
        <rFont val="Calibri"/>
        <family val="2"/>
      </rPr>
      <t>OTHER CRF BANK CHARGES</t>
    </r>
  </si>
  <si>
    <r>
      <rPr>
        <sz val="11"/>
        <color rgb="FF000000"/>
        <rFont val="Calibri"/>
        <family val="2"/>
      </rPr>
      <t>INSURANCE PREMIUM</t>
    </r>
  </si>
  <si>
    <r>
      <rPr>
        <sz val="11"/>
        <color rgb="FF000000"/>
        <rFont val="Calibri"/>
        <family val="2"/>
      </rPr>
      <t>25</t>
    </r>
  </si>
  <si>
    <r>
      <rPr>
        <sz val="11"/>
        <color rgb="FF000000"/>
        <rFont val="Calibri"/>
        <family val="2"/>
      </rPr>
      <t>BANK CHARGES ( OTHER THAN INTEREST)</t>
    </r>
  </si>
  <si>
    <r>
      <rPr>
        <sz val="11"/>
        <color rgb="FF000000"/>
        <rFont val="Calibri"/>
        <family val="2"/>
      </rPr>
      <t>PLANT/ GENERATOR COST</t>
    </r>
  </si>
  <si>
    <r>
      <rPr>
        <sz val="11"/>
        <color rgb="FF000000"/>
        <rFont val="Calibri"/>
        <family val="2"/>
      </rPr>
      <t>OTHER TRANSPORT EQUIPMENT FUEL COST</t>
    </r>
  </si>
  <si>
    <r>
      <rPr>
        <sz val="11"/>
        <color rgb="FF000000"/>
        <rFont val="Calibri"/>
        <family val="2"/>
      </rPr>
      <t>22</t>
    </r>
  </si>
  <si>
    <r>
      <rPr>
        <sz val="11"/>
        <color rgb="FF000000"/>
        <rFont val="Calibri"/>
        <family val="2"/>
      </rPr>
      <t>MOTOR VEHICLE FUEL COST</t>
    </r>
  </si>
  <si>
    <r>
      <rPr>
        <sz val="11"/>
        <color rgb="FF000000"/>
        <rFont val="Calibri"/>
        <family val="2"/>
      </rPr>
      <t>21</t>
    </r>
  </si>
  <si>
    <r>
      <rPr>
        <sz val="11"/>
        <color rgb="FF000000"/>
        <rFont val="Calibri"/>
        <family val="2"/>
      </rPr>
      <t>SURVEYING SERVICES</t>
    </r>
  </si>
  <si>
    <r>
      <rPr>
        <sz val="11"/>
        <color rgb="FF000000"/>
        <rFont val="Calibri"/>
        <family val="2"/>
      </rPr>
      <t>CLEANING AND FUMIGATION SERVICES</t>
    </r>
  </si>
  <si>
    <r>
      <rPr>
        <sz val="11"/>
        <color rgb="FF000000"/>
        <rFont val="Calibri"/>
        <family val="2"/>
      </rPr>
      <t>OFFICE RENT</t>
    </r>
  </si>
  <si>
    <r>
      <rPr>
        <sz val="11"/>
        <color rgb="FF000000"/>
        <rFont val="Calibri"/>
        <family val="2"/>
      </rPr>
      <t>SECURITY SERVICES</t>
    </r>
  </si>
  <si>
    <r>
      <rPr>
        <sz val="11"/>
        <color rgb="FF000000"/>
        <rFont val="Calibri"/>
        <family val="2"/>
      </rPr>
      <t>SEWERAGE CHARGES</t>
    </r>
  </si>
  <si>
    <r>
      <rPr>
        <sz val="11"/>
        <color rgb="FF000000"/>
        <rFont val="Calibri"/>
        <family val="2"/>
      </rPr>
      <t>WATER RATES</t>
    </r>
  </si>
  <si>
    <r>
      <rPr>
        <sz val="11"/>
        <color rgb="FF000000"/>
        <rFont val="Calibri"/>
        <family val="2"/>
      </rPr>
      <t>SATELITE BROADCASTING ACCESS CHARGES</t>
    </r>
  </si>
  <si>
    <r>
      <rPr>
        <sz val="11"/>
        <color rgb="FF000000"/>
        <rFont val="Calibri"/>
        <family val="2"/>
      </rPr>
      <t>INTERNET ACCESS CHARGES</t>
    </r>
  </si>
  <si>
    <r>
      <rPr>
        <sz val="11"/>
        <color rgb="FF000000"/>
        <rFont val="Calibri"/>
        <family val="2"/>
      </rPr>
      <t>TELEPHONE CHARGES</t>
    </r>
  </si>
  <si>
    <r>
      <rPr>
        <sz val="11"/>
        <color rgb="FF000000"/>
        <rFont val="Calibri"/>
        <family val="2"/>
      </rPr>
      <t>ELECTRICITY CHARGES</t>
    </r>
  </si>
  <si>
    <r>
      <rPr>
        <sz val="11"/>
        <color rgb="FF000000"/>
        <rFont val="Calibri"/>
        <family val="2"/>
      </rPr>
      <t>3/12/14</t>
    </r>
  </si>
  <si>
    <r>
      <rPr>
        <sz val="11"/>
        <color rgb="FF000000"/>
        <rFont val="Calibri"/>
        <family val="2"/>
      </rPr>
      <t>2/12/14</t>
    </r>
  </si>
  <si>
    <r>
      <rPr>
        <sz val="11"/>
        <color rgb="FF000000"/>
        <rFont val="Calibri"/>
        <family val="2"/>
      </rPr>
      <t>11/12/12 - 18/12/12</t>
    </r>
  </si>
  <si>
    <r>
      <rPr>
        <sz val="11"/>
        <color rgb="FF000000"/>
        <rFont val="Calibri"/>
        <family val="2"/>
      </rPr>
      <t>3/12/12 - 10/12/12</t>
    </r>
  </si>
  <si>
    <r>
      <rPr>
        <sz val="11"/>
        <color rgb="FF000000"/>
        <rFont val="Calibri"/>
        <family val="2"/>
      </rPr>
      <t>BEME</t>
    </r>
  </si>
  <si>
    <r>
      <rPr>
        <sz val="11"/>
        <color rgb="FF000000"/>
        <rFont val="Calibri"/>
        <family val="2"/>
      </rPr>
      <t>FERMA/01</t>
    </r>
  </si>
  <si>
    <r>
      <rPr>
        <sz val="11"/>
        <color rgb="FF000000"/>
        <rFont val="Calibri"/>
        <family val="2"/>
      </rPr>
      <t>CONSTRUCTION OF DELTA STATE FIELD HEADQUARTERS ASABA</t>
    </r>
  </si>
  <si>
    <r>
      <rPr>
        <sz val="11"/>
        <color rgb="FF000000"/>
        <rFont val="Calibri"/>
        <family val="2"/>
      </rPr>
      <t>8/07/15</t>
    </r>
  </si>
  <si>
    <r>
      <rPr>
        <sz val="11"/>
        <color rgb="FF000000"/>
        <rFont val="Calibri"/>
        <family val="2"/>
      </rPr>
      <t>7/07/15</t>
    </r>
  </si>
  <si>
    <r>
      <rPr>
        <sz val="11"/>
        <color rgb="FF000000"/>
        <rFont val="Calibri"/>
        <family val="2"/>
      </rPr>
      <t>9/07/14 - 16/07/14</t>
    </r>
  </si>
  <si>
    <r>
      <rPr>
        <sz val="11"/>
        <color rgb="FF000000"/>
        <rFont val="Calibri"/>
        <family val="2"/>
      </rPr>
      <t>1/07/14 - 8/07/14</t>
    </r>
  </si>
  <si>
    <r>
      <rPr>
        <sz val="11"/>
        <color rgb="FF000000"/>
        <rFont val="Calibri"/>
        <family val="2"/>
      </rPr>
      <t>6/06/14 - 20/06/14</t>
    </r>
  </si>
  <si>
    <r>
      <rPr>
        <sz val="11"/>
        <color rgb="FF000000"/>
        <rFont val="Calibri"/>
        <family val="2"/>
      </rPr>
      <t>21/05/14 - 5/06/14</t>
    </r>
  </si>
  <si>
    <r>
      <rPr>
        <sz val="11"/>
        <color rgb="FF000000"/>
        <rFont val="Calibri"/>
        <family val="2"/>
      </rPr>
      <t>21/05/14</t>
    </r>
  </si>
  <si>
    <r>
      <rPr>
        <sz val="11"/>
        <color rgb="FF000000"/>
        <rFont val="Calibri"/>
        <family val="2"/>
      </rPr>
      <t>9/04/14</t>
    </r>
  </si>
  <si>
    <r>
      <rPr>
        <sz val="11"/>
        <color rgb="FF000000"/>
        <rFont val="Calibri"/>
        <family val="2"/>
      </rPr>
      <t>1/04/14 - 8/04/14</t>
    </r>
  </si>
  <si>
    <r>
      <rPr>
        <sz val="11"/>
        <color rgb="FF000000"/>
        <rFont val="Calibri"/>
        <family val="2"/>
      </rPr>
      <t>24/03/14 - 31/03/14</t>
    </r>
  </si>
  <si>
    <r>
      <rPr>
        <sz val="11"/>
        <color rgb="FF000000"/>
        <rFont val="Calibri"/>
        <family val="2"/>
      </rPr>
      <t>14/03/14 - 21/03/14</t>
    </r>
  </si>
  <si>
    <r>
      <rPr>
        <sz val="11"/>
        <color rgb="FF000000"/>
        <rFont val="Calibri"/>
        <family val="2"/>
      </rPr>
      <t>CONSTRUCTION OF CORPORATE HEADQUARTERS/OFFICES</t>
    </r>
  </si>
  <si>
    <r>
      <rPr>
        <sz val="11"/>
        <color rgb="FF000000"/>
        <rFont val="Calibri"/>
        <family val="2"/>
      </rPr>
      <t>PURCHASE AND MAINTENANCE OF HEAVY EQUIPMENT/TRUCKS</t>
    </r>
  </si>
  <si>
    <r>
      <rPr>
        <sz val="11"/>
        <color rgb="FF000000"/>
        <rFont val="Calibri"/>
        <family val="2"/>
      </rPr>
      <t>SPECIAL MAINTENANCE/REHABILITATION OF EDO S/B-AGBOR SAPELE ROAD IN DELTA/EDO STATE</t>
    </r>
  </si>
  <si>
    <r>
      <rPr>
        <sz val="11"/>
        <color rgb="FF000000"/>
        <rFont val="Calibri"/>
        <family val="2"/>
      </rPr>
      <t>SPECIAL MAINTENANCE/REHABILITATION REPAIRS OF BAUCHI-GOMBE ROAD.</t>
    </r>
  </si>
  <si>
    <r>
      <rPr>
        <sz val="11"/>
        <color rgb="FF000000"/>
        <rFont val="Calibri"/>
        <family val="2"/>
      </rPr>
      <t>SPECIAL MAINTENANCE/REHABILITATION REPAIRS OF KEFFI-KADUNA-JOS ROAD</t>
    </r>
  </si>
  <si>
    <r>
      <rPr>
        <sz val="11"/>
        <color rgb="FF000000"/>
        <rFont val="Calibri"/>
        <family val="2"/>
      </rPr>
      <t>22/05/14 - 5/06/14</t>
    </r>
  </si>
  <si>
    <r>
      <rPr>
        <sz val="11"/>
        <color rgb="FF000000"/>
        <rFont val="Calibri"/>
        <family val="2"/>
      </rPr>
      <t>SPECIAL MAINTENANCE/REHABILITATION REPAIRS OF KABBA-EGBE-OMUARAN</t>
    </r>
  </si>
  <si>
    <r>
      <rPr>
        <sz val="11"/>
        <color rgb="FF000000"/>
        <rFont val="Calibri"/>
        <family val="2"/>
      </rPr>
      <t>CONSTRUCTION OD FIELD HEADQUARTERS, ENUGU, ENUGU STATE.</t>
    </r>
  </si>
  <si>
    <r>
      <rPr>
        <sz val="11"/>
        <color rgb="FF000000"/>
        <rFont val="Calibri"/>
        <family val="2"/>
      </rPr>
      <t>CONSTRUCTION OF BAYELSA STATE FEILD HEADQUARTERS YENAGOA</t>
    </r>
  </si>
  <si>
    <r>
      <rPr>
        <sz val="11"/>
        <color rgb="FF000000"/>
        <rFont val="Calibri"/>
        <family val="2"/>
      </rPr>
      <t>CONSTRUCTION OF KADUNA STATE FIELD HEADQUARTERS, KADUNA.</t>
    </r>
  </si>
  <si>
    <r>
      <rPr>
        <sz val="11"/>
        <color rgb="FF000000"/>
        <rFont val="Calibri"/>
        <family val="2"/>
      </rPr>
      <t>FMI/NFVCB/03</t>
    </r>
  </si>
  <si>
    <r>
      <rPr>
        <sz val="11"/>
        <color rgb="FF000000"/>
        <rFont val="Calibri"/>
        <family val="2"/>
      </rPr>
      <t>RESEARCH AND DEVELOPMENT (Operational vehicles)</t>
    </r>
  </si>
  <si>
    <r>
      <rPr>
        <sz val="11"/>
        <color rgb="FF000000"/>
        <rFont val="Calibri"/>
        <family val="2"/>
      </rPr>
      <t>Helen Anakwenze - [Designation: Ag. Head (Procurement)]</t>
    </r>
  </si>
  <si>
    <r>
      <rPr>
        <sz val="11"/>
        <color rgb="FF000000"/>
        <rFont val="Calibri"/>
        <family val="2"/>
      </rPr>
      <t>29/08/14 - 12/09/14</t>
    </r>
  </si>
  <si>
    <r>
      <rPr>
        <sz val="11"/>
        <color rgb="FF000000"/>
        <rFont val="Calibri"/>
        <family val="2"/>
      </rPr>
      <t>11/08/14 - 29/08/14</t>
    </r>
  </si>
  <si>
    <r>
      <rPr>
        <sz val="11"/>
        <color rgb="FF000000"/>
        <rFont val="Calibri"/>
        <family val="2"/>
      </rPr>
      <t>21/07/14 - 11/08/14</t>
    </r>
  </si>
  <si>
    <r>
      <rPr>
        <sz val="11"/>
        <color rgb="FF000000"/>
        <rFont val="Calibri"/>
        <family val="2"/>
      </rPr>
      <t>7/07/14 - 21/07/14</t>
    </r>
  </si>
  <si>
    <r>
      <rPr>
        <sz val="11"/>
        <color rgb="FF000000"/>
        <rFont val="Calibri"/>
        <family val="2"/>
      </rPr>
      <t>2/06/14 - 23/06/14</t>
    </r>
  </si>
  <si>
    <r>
      <rPr>
        <sz val="11"/>
        <color rgb="FF000000"/>
        <rFont val="Calibri"/>
        <family val="2"/>
      </rPr>
      <t>2/06/14</t>
    </r>
  </si>
  <si>
    <r>
      <rPr>
        <sz val="11"/>
        <color rgb="FF000000"/>
        <rFont val="Calibri"/>
        <family val="2"/>
      </rPr>
      <t>7/04/14 - 21/04/14</t>
    </r>
  </si>
  <si>
    <r>
      <rPr>
        <sz val="11"/>
        <color rgb="FF000000"/>
        <rFont val="Calibri"/>
        <family val="2"/>
      </rPr>
      <t>10/03/14 - 7/04/14</t>
    </r>
  </si>
  <si>
    <r>
      <rPr>
        <sz val="11"/>
        <color rgb="FF000000"/>
        <rFont val="Calibri"/>
        <family val="2"/>
      </rPr>
      <t>FMI/NFVCB/02</t>
    </r>
  </si>
  <si>
    <r>
      <rPr>
        <sz val="11"/>
        <color rgb="FF000000"/>
        <rFont val="Calibri"/>
        <family val="2"/>
      </rPr>
      <t>BUSES</t>
    </r>
  </si>
  <si>
    <r>
      <rPr>
        <sz val="11"/>
        <color rgb="FF000000"/>
        <rFont val="Calibri"/>
        <family val="2"/>
      </rPr>
      <t>FMI/NFVCB/01</t>
    </r>
  </si>
  <si>
    <r>
      <rPr>
        <sz val="11"/>
        <color rgb="FF000000"/>
        <rFont val="Calibri"/>
        <family val="2"/>
      </rPr>
      <t>Furnishing of South South Zone</t>
    </r>
  </si>
  <si>
    <r>
      <rPr>
        <sz val="11"/>
        <color rgb="FF000000"/>
        <rFont val="Calibri"/>
        <family val="2"/>
      </rPr>
      <t>Furnishing of North East Zone</t>
    </r>
  </si>
  <si>
    <r>
      <rPr>
        <sz val="11"/>
        <color rgb="FF000000"/>
        <rFont val="Calibri"/>
        <family val="2"/>
      </rPr>
      <t>Furnishing of North Central Zone</t>
    </r>
  </si>
  <si>
    <r>
      <rPr>
        <sz val="11"/>
        <color rgb="FF000000"/>
        <rFont val="Calibri"/>
        <family val="2"/>
      </rPr>
      <t>Furnishing of South East Zone</t>
    </r>
  </si>
  <si>
    <r>
      <rPr>
        <sz val="11"/>
        <color rgb="FF000000"/>
        <rFont val="Calibri"/>
        <family val="2"/>
      </rPr>
      <t>Furnishing of South West Zone</t>
    </r>
  </si>
  <si>
    <r>
      <rPr>
        <sz val="11"/>
        <color rgb="FF000000"/>
        <rFont val="Calibri"/>
        <family val="2"/>
      </rPr>
      <t>Furnishing of North West Zone</t>
    </r>
  </si>
  <si>
    <r>
      <rPr>
        <b/>
        <sz val="11"/>
        <color rgb="FF000000"/>
        <rFont val="Calibri"/>
        <family val="2"/>
      </rPr>
      <t>Ministry/Department/Agency: National film and Video Censors Board</t>
    </r>
  </si>
  <si>
    <r>
      <rPr>
        <sz val="11"/>
        <color rgb="FF000000"/>
        <rFont val="Calibri"/>
        <family val="2"/>
      </rPr>
      <t>8/08/14</t>
    </r>
  </si>
  <si>
    <r>
      <rPr>
        <sz val="11"/>
        <color rgb="FF000000"/>
        <rFont val="Calibri"/>
        <family val="2"/>
      </rPr>
      <t>9/07/14</t>
    </r>
  </si>
  <si>
    <r>
      <rPr>
        <sz val="11"/>
        <color rgb="FF000000"/>
        <rFont val="Calibri"/>
        <family val="2"/>
      </rPr>
      <t>25/06/14 - 4/07/14</t>
    </r>
  </si>
  <si>
    <r>
      <rPr>
        <sz val="11"/>
        <color rgb="FF000000"/>
        <rFont val="Calibri"/>
        <family val="2"/>
      </rPr>
      <t>20/06/14 - 25/06/14</t>
    </r>
  </si>
  <si>
    <r>
      <rPr>
        <sz val="11"/>
        <color rgb="FF000000"/>
        <rFont val="Calibri"/>
        <family val="2"/>
      </rPr>
      <t>16/06/14 - 20/06/14</t>
    </r>
  </si>
  <si>
    <r>
      <rPr>
        <sz val="11"/>
        <color rgb="FF000000"/>
        <rFont val="Calibri"/>
        <family val="2"/>
      </rPr>
      <t>9/06/14 - 10/06/14</t>
    </r>
  </si>
  <si>
    <r>
      <rPr>
        <sz val="11"/>
        <color rgb="FF000000"/>
        <rFont val="Calibri"/>
        <family val="2"/>
      </rPr>
      <t>26/05/14 - 9/06/14</t>
    </r>
  </si>
  <si>
    <r>
      <rPr>
        <sz val="11"/>
        <color rgb="FF000000"/>
        <rFont val="Calibri"/>
        <family val="2"/>
      </rPr>
      <t>26/05/14 - 26/05/14</t>
    </r>
  </si>
  <si>
    <r>
      <rPr>
        <sz val="11"/>
        <color rgb="FF000000"/>
        <rFont val="Calibri"/>
        <family val="2"/>
      </rPr>
      <t>14/04/14 - 26/05/14</t>
    </r>
  </si>
  <si>
    <r>
      <rPr>
        <sz val="11"/>
        <color rgb="FF000000"/>
        <rFont val="Calibri"/>
        <family val="2"/>
      </rPr>
      <t>24/03/14 - 14/04/14</t>
    </r>
  </si>
  <si>
    <r>
      <rPr>
        <sz val="11"/>
        <color rgb="FF000000"/>
        <rFont val="Calibri"/>
        <family val="2"/>
      </rPr>
      <t>10/03/14 - 24/03/14</t>
    </r>
  </si>
  <si>
    <r>
      <rPr>
        <sz val="11"/>
        <color rgb="FF000000"/>
        <rFont val="Calibri"/>
        <family val="2"/>
      </rPr>
      <t>TWO LOCAL ROAD SHOWS</t>
    </r>
  </si>
  <si>
    <r>
      <rPr>
        <sz val="11"/>
        <color rgb="FF000000"/>
        <rFont val="Calibri"/>
        <family val="2"/>
      </rPr>
      <t>4/07/14</t>
    </r>
  </si>
  <si>
    <t>FMI/NFVCB/03</t>
  </si>
  <si>
    <r>
      <rPr>
        <sz val="11"/>
        <color rgb="FF000000"/>
        <rFont val="Calibri"/>
        <family val="2"/>
      </rPr>
      <t>SURVEILLANCE AND DATA COLLECTION (4)</t>
    </r>
  </si>
  <si>
    <r>
      <rPr>
        <sz val="11"/>
        <color rgb="FF000000"/>
        <rFont val="Calibri"/>
        <family val="2"/>
      </rPr>
      <t>25/07/14</t>
    </r>
  </si>
  <si>
    <r>
      <rPr>
        <sz val="11"/>
        <color rgb="FF000000"/>
        <rFont val="Calibri"/>
        <family val="2"/>
      </rPr>
      <t>11/07/14</t>
    </r>
  </si>
  <si>
    <r>
      <rPr>
        <sz val="11"/>
        <color rgb="FF000000"/>
        <rFont val="Calibri"/>
        <family val="2"/>
      </rPr>
      <t>30/06/14 - 11/07/14</t>
    </r>
  </si>
  <si>
    <r>
      <rPr>
        <sz val="11"/>
        <color rgb="FF000000"/>
        <rFont val="Calibri"/>
        <family val="2"/>
      </rPr>
      <t>20/06/14 - 30/06/14</t>
    </r>
  </si>
  <si>
    <t>CQ - Consultant&amp;#039;s Qualification</t>
  </si>
  <si>
    <r>
      <rPr>
        <sz val="11"/>
        <color rgb="FF000000"/>
        <rFont val="Calibri"/>
        <family val="2"/>
      </rPr>
      <t>INTERNATIONAL ROAD SHOWS</t>
    </r>
  </si>
  <si>
    <r>
      <rPr>
        <sz val="11"/>
        <color rgb="FF000000"/>
        <rFont val="Calibri"/>
        <family val="2"/>
      </rPr>
      <t>INTERNATIONAL CONFERENCE ON FILM CLASSIFICATION</t>
    </r>
  </si>
  <si>
    <r>
      <rPr>
        <sz val="11"/>
        <color rgb="FF000000"/>
        <rFont val="Calibri"/>
        <family val="2"/>
      </rPr>
      <t>31/12/14</t>
    </r>
  </si>
  <si>
    <r>
      <rPr>
        <sz val="11"/>
        <color rgb="FF000000"/>
        <rFont val="Calibri"/>
        <family val="2"/>
      </rPr>
      <t>22/08/14</t>
    </r>
  </si>
  <si>
    <r>
      <rPr>
        <sz val="11"/>
        <color rgb="FF000000"/>
        <rFont val="Calibri"/>
        <family val="2"/>
      </rPr>
      <t>6/08/14 - 22/08/14</t>
    </r>
  </si>
  <si>
    <r>
      <rPr>
        <sz val="11"/>
        <color rgb="FF000000"/>
        <rFont val="Calibri"/>
        <family val="2"/>
      </rPr>
      <t>31/07/14 - 6/08/14</t>
    </r>
  </si>
  <si>
    <r>
      <rPr>
        <sz val="11"/>
        <color rgb="FF000000"/>
        <rFont val="Calibri"/>
        <family val="2"/>
      </rPr>
      <t>18/07/14 - 31/07/14</t>
    </r>
  </si>
  <si>
    <r>
      <rPr>
        <sz val="11"/>
        <color rgb="FF000000"/>
        <rFont val="Calibri"/>
        <family val="2"/>
      </rPr>
      <t>4/07/14 - 18/07/14</t>
    </r>
  </si>
  <si>
    <r>
      <rPr>
        <sz val="11"/>
        <color rgb="FF000000"/>
        <rFont val="Calibri"/>
        <family val="2"/>
      </rPr>
      <t>23/05/14</t>
    </r>
  </si>
  <si>
    <r>
      <rPr>
        <sz val="11"/>
        <color rgb="FF000000"/>
        <rFont val="Calibri"/>
        <family val="2"/>
      </rPr>
      <t>30/04/14 - 23/05/14</t>
    </r>
  </si>
  <si>
    <r>
      <rPr>
        <sz val="11"/>
        <color rgb="FF000000"/>
        <rFont val="Calibri"/>
        <family val="2"/>
      </rPr>
      <t>21/04/14 - 30/04/14</t>
    </r>
  </si>
  <si>
    <r>
      <rPr>
        <sz val="11"/>
        <color rgb="FF000000"/>
        <rFont val="Calibri"/>
        <family val="2"/>
      </rPr>
      <t>FMI/NFVCB/04</t>
    </r>
  </si>
  <si>
    <r>
      <rPr>
        <sz val="11"/>
        <color rgb="FF000000"/>
        <rFont val="Calibri"/>
        <family val="2"/>
      </rPr>
      <t>REHABILITATION/REPAIRES OF OFFICE BUILDING (LAGOS ZONAL OFFICE BUILDING)</t>
    </r>
  </si>
  <si>
    <r>
      <rPr>
        <sz val="11"/>
        <color indexed="8"/>
        <rFont val="Calibri"/>
        <family val="2"/>
      </rPr>
      <t>Establishment of Continous Professional Development Training Programme</t>
    </r>
  </si>
  <si>
    <t>Ministry/Department/Agency: National Mathematical Centre, Abuja</t>
  </si>
  <si>
    <r>
      <rPr>
        <sz val="11"/>
        <color indexed="8"/>
        <rFont val="Calibri"/>
        <family val="2"/>
      </rPr>
      <t>PRIOR REVIEW</t>
    </r>
  </si>
  <si>
    <r>
      <rPr>
        <sz val="11"/>
        <color indexed="8"/>
        <rFont val="Calibri"/>
        <family val="2"/>
      </rPr>
      <t>BPP issues "No Objection" to award/FEC approves</t>
    </r>
  </si>
  <si>
    <r>
      <rPr>
        <sz val="11"/>
        <color indexed="8"/>
        <rFont val="Calibri"/>
        <family val="2"/>
      </rPr>
      <t>NOSDRA/PPAR/65/VOL1/96</t>
    </r>
  </si>
  <si>
    <r>
      <rPr>
        <sz val="11"/>
        <color indexed="8"/>
        <rFont val="Calibri"/>
        <family val="2"/>
      </rPr>
      <t>Updated and Execution of National Oil Spilll Contigency Plan (NOSCP)</t>
    </r>
  </si>
  <si>
    <r>
      <rPr>
        <b/>
        <sz val="11"/>
        <color indexed="8"/>
        <rFont val="Calibri"/>
        <family val="2"/>
      </rPr>
      <t>Ministry/Department/Agency: National Oil Spill Detection and Responce Agency</t>
    </r>
  </si>
  <si>
    <r>
      <rPr>
        <sz val="11"/>
        <color indexed="8"/>
        <rFont val="Calibri"/>
        <family val="2"/>
      </rPr>
      <t>PRE-QUALIFICATION</t>
    </r>
  </si>
  <si>
    <r>
      <rPr>
        <sz val="11"/>
        <color indexed="8"/>
        <rFont val="Calibri"/>
        <family val="2"/>
      </rPr>
      <t>Bills of Quantity</t>
    </r>
  </si>
  <si>
    <r>
      <rPr>
        <sz val="11"/>
        <color indexed="8"/>
        <rFont val="Calibri"/>
        <family val="2"/>
      </rPr>
      <t>Construction of Laboratory &amp; Warehouse</t>
    </r>
  </si>
  <si>
    <r>
      <rPr>
        <sz val="11"/>
        <color indexed="8"/>
        <rFont val="Calibri"/>
        <family val="2"/>
      </rPr>
      <t>Peter Idabor - [Designation: Director General/Chief Executive Officer]</t>
    </r>
  </si>
  <si>
    <r>
      <rPr>
        <sz val="11"/>
        <color indexed="8"/>
        <rFont val="Calibri"/>
        <family val="2"/>
      </rPr>
      <t>Gidado Abiodun - [Designation: DD Procurement]</t>
    </r>
  </si>
  <si>
    <r>
      <rPr>
        <sz val="11"/>
        <color indexed="8"/>
        <rFont val="Calibri"/>
        <family val="2"/>
      </rPr>
      <t>29/08/14</t>
    </r>
  </si>
  <si>
    <r>
      <rPr>
        <sz val="11"/>
        <color indexed="8"/>
        <rFont val="Calibri"/>
        <family val="2"/>
      </rPr>
      <t>25/08/14</t>
    </r>
  </si>
  <si>
    <r>
      <rPr>
        <sz val="11"/>
        <color indexed="8"/>
        <rFont val="Calibri"/>
        <family val="2"/>
      </rPr>
      <t>5/05/14 - 23/05/14</t>
    </r>
  </si>
  <si>
    <r>
      <rPr>
        <sz val="11"/>
        <color indexed="8"/>
        <rFont val="Calibri"/>
        <family val="2"/>
      </rPr>
      <t>24/04/14 - 2/05/14</t>
    </r>
  </si>
  <si>
    <r>
      <rPr>
        <sz val="11"/>
        <color indexed="8"/>
        <rFont val="Calibri"/>
        <family val="2"/>
      </rPr>
      <t>21/04/14 - 23/04/14</t>
    </r>
  </si>
  <si>
    <r>
      <rPr>
        <sz val="11"/>
        <color indexed="8"/>
        <rFont val="Calibri"/>
        <family val="2"/>
      </rPr>
      <t>7/04/14 - 21/04/14</t>
    </r>
  </si>
  <si>
    <r>
      <rPr>
        <sz val="11"/>
        <color indexed="8"/>
        <rFont val="Calibri"/>
        <family val="2"/>
      </rPr>
      <t>21/03/14 - 4/04/14</t>
    </r>
  </si>
  <si>
    <r>
      <rPr>
        <sz val="11"/>
        <color indexed="8"/>
        <rFont val="Calibri"/>
        <family val="2"/>
      </rPr>
      <t>21/03/14</t>
    </r>
  </si>
  <si>
    <r>
      <rPr>
        <sz val="11"/>
        <color indexed="8"/>
        <rFont val="Calibri"/>
        <family val="2"/>
      </rPr>
      <t>14/02/14</t>
    </r>
  </si>
  <si>
    <r>
      <rPr>
        <sz val="11"/>
        <color indexed="8"/>
        <rFont val="Calibri"/>
        <family val="2"/>
      </rPr>
      <t>10/02/14 - 14/02/14</t>
    </r>
  </si>
  <si>
    <r>
      <rPr>
        <sz val="11"/>
        <color indexed="8"/>
        <rFont val="Calibri"/>
        <family val="2"/>
      </rPr>
      <t>31/01/14 - 7/02/14</t>
    </r>
  </si>
  <si>
    <r>
      <rPr>
        <sz val="11"/>
        <color indexed="8"/>
        <rFont val="Calibri"/>
        <family val="2"/>
      </rPr>
      <t>NOS/PPAR/VOLI/208</t>
    </r>
  </si>
  <si>
    <r>
      <rPr>
        <sz val="11"/>
        <color indexed="8"/>
        <rFont val="Calibri"/>
        <family val="2"/>
      </rPr>
      <t>construction of Lab.</t>
    </r>
  </si>
  <si>
    <t>Ministry/Department/Agency: National Oil Spill Detection and Responce Agency</t>
  </si>
  <si>
    <t>2 weeks</t>
  </si>
  <si>
    <t>7/07/2014</t>
  </si>
  <si>
    <t>23/06/2014</t>
  </si>
  <si>
    <t>12/05/2014</t>
  </si>
  <si>
    <t>Post-Qualification</t>
  </si>
  <si>
    <t>Direct Proc.</t>
  </si>
  <si>
    <t>4.Provision of operational vehicles</t>
  </si>
  <si>
    <t>9/06/2014</t>
  </si>
  <si>
    <t>26/05/2014</t>
  </si>
  <si>
    <t>21/04/2014</t>
  </si>
  <si>
    <t>3. Provision of Desktop Computers and lasercolor printer</t>
  </si>
  <si>
    <t xml:space="preserve">                                                                                                                                                                                                                                                                                                                                                                                                                                                                                                                                                                                                                                                                             </t>
  </si>
  <si>
    <t>2. Provision of Bollard System</t>
  </si>
  <si>
    <t>1.Supply of E3500 Hand Held Explosive Detector</t>
  </si>
  <si>
    <t>Desk Officer/Contact #:S.Magaji</t>
  </si>
  <si>
    <t>Ministry/Department/Agency:NDIC</t>
  </si>
  <si>
    <t>5/08/2014</t>
  </si>
  <si>
    <t>22/07/2014</t>
  </si>
  <si>
    <t>10/06/2014</t>
  </si>
  <si>
    <t>20.Construction of perimeter fence and gate house at Sokoto Zonal Office</t>
  </si>
  <si>
    <t>19..Mobilzation to site and  construction of Yola Zonal Office</t>
  </si>
  <si>
    <t>18.Mobilization to site Construction  and construction of Bauchi Zonal Office..</t>
  </si>
  <si>
    <t>17.Mobilization to site and  Construction of  Sokoto Zonal Office</t>
  </si>
  <si>
    <t>16. Mobilization to site and Construction of  Portharcourt zonal Office</t>
  </si>
  <si>
    <t>15.Replacement of PVC tiles with granite floor tiles</t>
  </si>
  <si>
    <t>14.Construction of perimeter fence and gate house at Sokoto Zonal Office</t>
  </si>
  <si>
    <t>13.Construction of perimeter fence/gate house at Ilorin Zonal Office</t>
  </si>
  <si>
    <t>29/07/2014</t>
  </si>
  <si>
    <t>15/07/2014</t>
  </si>
  <si>
    <t>3/06/2014</t>
  </si>
  <si>
    <t>12.Upgrading driveway from ICPC gate to NDIC</t>
  </si>
  <si>
    <t>30/06/2014</t>
  </si>
  <si>
    <t>16/06/2014</t>
  </si>
  <si>
    <t>5/05/2014</t>
  </si>
  <si>
    <t>11.Provision of lift Aesthetics</t>
  </si>
  <si>
    <t>10.Provision of step Hedge Profile at the Head Office building</t>
  </si>
  <si>
    <t>9.Upgrading of Rooptop Units for Conference hall.</t>
  </si>
  <si>
    <t>8.Provision of Central Solar Energy for Central Ups</t>
  </si>
  <si>
    <t>1 19,600,000.00</t>
  </si>
  <si>
    <t xml:space="preserve">7.Staff recreation &amp; Gym facilities </t>
  </si>
  <si>
    <t>6. Repair of roof at Benin Zonal Office</t>
  </si>
  <si>
    <t>5/06/2014</t>
  </si>
  <si>
    <t>22/05/2014</t>
  </si>
  <si>
    <t>1004/2014</t>
  </si>
  <si>
    <t>5.Flood Control at Benin Zonal office</t>
  </si>
  <si>
    <t>10/04/2014</t>
  </si>
  <si>
    <t>4.Renovation of Kano Zonal Office</t>
  </si>
  <si>
    <t xml:space="preserve">3.Purchase of Land/Agency Fees for Ilorin zonal office </t>
  </si>
  <si>
    <t>2.Upgrading of Direct Expansion Unit for ITD</t>
  </si>
  <si>
    <t>1.Replacement of ascoustic suspended ceiling</t>
  </si>
  <si>
    <t xml:space="preserve">                </t>
  </si>
  <si>
    <t>20/10/2014</t>
  </si>
  <si>
    <t>6/10/2014</t>
  </si>
  <si>
    <t>22/09/2014</t>
  </si>
  <si>
    <t>15/09/2014</t>
  </si>
  <si>
    <t>18/08/2014</t>
  </si>
  <si>
    <t>4/08/2014</t>
  </si>
  <si>
    <t>16/06/14</t>
  </si>
  <si>
    <t>09/06/2014</t>
  </si>
  <si>
    <t>Time-based</t>
  </si>
  <si>
    <t>CQ</t>
  </si>
  <si>
    <t>9.Training on employee mentoring and counselling</t>
  </si>
  <si>
    <t>8. Capacity building on stratergic budgeting and cost control.</t>
  </si>
  <si>
    <t>Prior-review</t>
  </si>
  <si>
    <t>7. Training on Alternative dispute resolution(ADR) Techniques and options.</t>
  </si>
  <si>
    <t>6.Training on Enterprise Risk Management &amp; BASEL II/III</t>
  </si>
  <si>
    <t>Time- Based</t>
  </si>
  <si>
    <t>5.Training on Risk Management and Corporate financing</t>
  </si>
  <si>
    <t>23/09/2014</t>
  </si>
  <si>
    <t>9/09/2014</t>
  </si>
  <si>
    <t>26/08/2014</t>
  </si>
  <si>
    <t>19/08/2014</t>
  </si>
  <si>
    <t>8/07/2014</t>
  </si>
  <si>
    <t>27/05/2014</t>
  </si>
  <si>
    <t>20/05/2014</t>
  </si>
  <si>
    <t>13/05/2014</t>
  </si>
  <si>
    <t>29/04/2014</t>
  </si>
  <si>
    <t>8/04/2014</t>
  </si>
  <si>
    <t>QCBS</t>
  </si>
  <si>
    <t>4. Consultancy Services  for the construction of Bauchi Zonal Office</t>
  </si>
  <si>
    <t>3. Consultancy Services for the construction of Yola Zonal Office.</t>
  </si>
  <si>
    <t>2. Consultancy Service for the construction of Sokoto Zonal Office.</t>
  </si>
  <si>
    <t xml:space="preserve"> Consultancy Service for the construction of  Ilorin Zonal Office.</t>
  </si>
  <si>
    <t>31. Supply and Installation of Furniture items for the Head Office, Lagos Office and the Zonal Offices.</t>
  </si>
  <si>
    <t>30.Construction of perimeter fence/gate house at Ilorin Zonal Office</t>
  </si>
  <si>
    <t>29. Installation of Lift Operational Software</t>
  </si>
  <si>
    <t>28.Supply and Installation of LED Electronic Display Board (big)</t>
  </si>
  <si>
    <t>27 Supply and Installation of Door Access Control (Zonal Offices)</t>
  </si>
  <si>
    <t>26.Supply and Installation of Staff Biometric Staff identification and attendance(Lagos Office)</t>
  </si>
  <si>
    <t>10/4/2014</t>
  </si>
  <si>
    <t>25.Supply and Installation of  Door Access Control (Lagos)</t>
  </si>
  <si>
    <t>24.Supply and Installation of Door Access Control (Head Office)</t>
  </si>
  <si>
    <t>23.Suplly and Installation of Walkthrough Metal Detectors</t>
  </si>
  <si>
    <t>22.Supply and Installation of Biometric     Staff identification and Attendance(Abuja)</t>
  </si>
  <si>
    <t>21.Supply and Installation of IP-CCTV</t>
  </si>
  <si>
    <t>CIVIL DEFENCE TENDER BOARD</t>
  </si>
  <si>
    <t>CDTB</t>
  </si>
  <si>
    <t>NATIONAL COMPETITIVE BIDDING</t>
  </si>
  <si>
    <t>KEY</t>
  </si>
  <si>
    <t>WORKS</t>
  </si>
  <si>
    <t>GOODS</t>
  </si>
  <si>
    <t>SUMMARY</t>
  </si>
  <si>
    <t>ACG Procurement</t>
  </si>
  <si>
    <t>HOD Armed Squad Unit</t>
  </si>
  <si>
    <t>Date of arrival</t>
  </si>
  <si>
    <t>3wks after awards</t>
  </si>
  <si>
    <t>Date on Award Letter</t>
  </si>
  <si>
    <t>2-3Wks</t>
  </si>
  <si>
    <t>May 2nd</t>
  </si>
  <si>
    <t>April 26th</t>
  </si>
  <si>
    <t>Mar 21st</t>
  </si>
  <si>
    <t>Mar</t>
  </si>
  <si>
    <t>Feb</t>
  </si>
  <si>
    <t>Jan-Feb</t>
  </si>
  <si>
    <t>PLAN</t>
  </si>
  <si>
    <t>08F</t>
  </si>
  <si>
    <t>GDS.008</t>
  </si>
  <si>
    <t>100 Nos Ballistic Helmet.</t>
  </si>
  <si>
    <t>08E</t>
  </si>
  <si>
    <t>100 Nos. Ballistic Bullet Proof</t>
  </si>
  <si>
    <t>08D</t>
  </si>
  <si>
    <t>100 Nos G3 Riffle</t>
  </si>
  <si>
    <t>08C</t>
  </si>
  <si>
    <t>100 Nos AK 47 Riffle</t>
  </si>
  <si>
    <t>08B</t>
  </si>
  <si>
    <t>360 Boxes of Ammunition</t>
  </si>
  <si>
    <t>08A</t>
  </si>
  <si>
    <t xml:space="preserve">83 Nos Pistol </t>
  </si>
  <si>
    <t>08</t>
  </si>
  <si>
    <t>Procurement Of Arms and Ammunition</t>
  </si>
  <si>
    <t>DCG Operations</t>
  </si>
  <si>
    <t>07C</t>
  </si>
  <si>
    <t>GDS.007</t>
  </si>
  <si>
    <t>90 Nos Explosive Detonator/ Distruptor</t>
  </si>
  <si>
    <t>07B</t>
  </si>
  <si>
    <t>60 Nos Individual Protective Equipment (Flex Force Modular Hard Shell Crowd Control System FX-1)</t>
  </si>
  <si>
    <t>07A</t>
  </si>
  <si>
    <t>700 Nos GOTA Handset with 300 F155 Set and 30 Cassette from NIGCOSAT</t>
  </si>
  <si>
    <t>07</t>
  </si>
  <si>
    <t>Operational Equipment</t>
  </si>
  <si>
    <t>PURCHASE OF DEFENCE EQUIPMENT</t>
  </si>
  <si>
    <t>HOD Counter-terrorism Unit</t>
  </si>
  <si>
    <t>06C</t>
  </si>
  <si>
    <t>GDS.006</t>
  </si>
  <si>
    <t>98 Nos Wall Penetrators (Wall has ear)</t>
  </si>
  <si>
    <t>06B</t>
  </si>
  <si>
    <t>20 Nos Viper (Police Stun Gun)</t>
  </si>
  <si>
    <t>06A</t>
  </si>
  <si>
    <t>26 Nos Telephone Inerception/ Cellular</t>
  </si>
  <si>
    <t>06</t>
  </si>
  <si>
    <t xml:space="preserve">Procurement of Anti  -Terrorism Equipment </t>
  </si>
  <si>
    <t>HOD Communication Unit</t>
  </si>
  <si>
    <t>05F</t>
  </si>
  <si>
    <t>GDS.005</t>
  </si>
  <si>
    <t>36 Nos Customized Wrist Watches Recorder and Reminder</t>
  </si>
  <si>
    <t>05E</t>
  </si>
  <si>
    <t xml:space="preserve">96 PCS Intwercom Intercom Telephone Boxes </t>
  </si>
  <si>
    <t>05D</t>
  </si>
  <si>
    <t>30 Nos Thermal Sensor</t>
  </si>
  <si>
    <t>05C</t>
  </si>
  <si>
    <t>2 Nos HP Server</t>
  </si>
  <si>
    <t>05B</t>
  </si>
  <si>
    <t>50 Nos Digital Camera</t>
  </si>
  <si>
    <t>05A</t>
  </si>
  <si>
    <t>8 Nos Router</t>
  </si>
  <si>
    <t>05</t>
  </si>
  <si>
    <t>Communication Equipment</t>
  </si>
  <si>
    <t>HOD Anti Vandal Unit</t>
  </si>
  <si>
    <t>04C</t>
  </si>
  <si>
    <t>GDS.004</t>
  </si>
  <si>
    <t>120 Nos Binocular</t>
  </si>
  <si>
    <t>50 Nos Master Stun Gun (Police Stun Gun)</t>
  </si>
  <si>
    <t>04B</t>
  </si>
  <si>
    <t>300 Unit Binocular Digital Camera</t>
  </si>
  <si>
    <t>04A</t>
  </si>
  <si>
    <t xml:space="preserve">100 Unit Fragmented Jacket </t>
  </si>
  <si>
    <t>04</t>
  </si>
  <si>
    <t>Procurement of  Anti-Vandal Equipment</t>
  </si>
  <si>
    <t>03B</t>
  </si>
  <si>
    <t>GDS.003</t>
  </si>
  <si>
    <t>10 Nos Cutter</t>
  </si>
  <si>
    <t>03A</t>
  </si>
  <si>
    <t xml:space="preserve">2 Nos Spreaders </t>
  </si>
  <si>
    <t>03</t>
  </si>
  <si>
    <t>Procurement of Disaster Mgt. Equipment.</t>
  </si>
  <si>
    <t>PURCHASE OF SECURITY EQUIPMENT</t>
  </si>
  <si>
    <t>02</t>
  </si>
  <si>
    <t>GDS.002</t>
  </si>
  <si>
    <t>Procurement of 10 nos. Operational Pick-up Van</t>
  </si>
  <si>
    <t>PURCHASE OF VANS</t>
  </si>
  <si>
    <t>ACTUAL</t>
  </si>
  <si>
    <t>HOD Disaster Mgt Unit</t>
  </si>
  <si>
    <t>01</t>
  </si>
  <si>
    <t>GDS.001</t>
  </si>
  <si>
    <t>Procurement of 3 nos. Ambulances with gadgets for emergency and disaster management</t>
  </si>
  <si>
    <t>PURCHASE OF MOTOR VEHICLES</t>
  </si>
  <si>
    <t>Project Description* MATERIAL AND SUPPLIES GENERAL (GOODS)</t>
  </si>
  <si>
    <t>Desk Officer/Contact #: ACG ABDULLAHI GANA MOH'D</t>
  </si>
  <si>
    <t xml:space="preserve">Budgetary Year: 2014 </t>
  </si>
  <si>
    <t xml:space="preserve">                                    THE TIME LINE IS TO  BE COMPARED WITH THE COUNCILS APPROVAL</t>
  </si>
  <si>
    <t xml:space="preserve">              Ministry/Department/Agency: NIGERIA SECURITY AND CIVIL DEFENCE CORPS</t>
  </si>
  <si>
    <t>HOD Works &amp; Logistics unit</t>
  </si>
  <si>
    <t>Based on Valuation Certificate</t>
  </si>
  <si>
    <t>4WKS</t>
  </si>
  <si>
    <t>2-3WKS</t>
  </si>
  <si>
    <t>WKS.003</t>
  </si>
  <si>
    <t>COMPLETION OF INDOOR SHOOTING RANGE</t>
  </si>
  <si>
    <t>WKS.002</t>
  </si>
  <si>
    <t>Completion of 36 units of 2 bedrooms flat at Katsina.</t>
  </si>
  <si>
    <t>Completion of male hostel at katsina training school.</t>
  </si>
  <si>
    <t>Completion of 4 units of 3 bedroom flats at college of security mgt. abeokuta.</t>
  </si>
  <si>
    <t>Completion of Male Hostel at college of Security Mgt. abeokuta.</t>
  </si>
  <si>
    <t>Completion of Block of 36 units of 1 bedroom at abeokuta.</t>
  </si>
  <si>
    <t>CONSTRUCTION OF 2 OUT OF 8 BARRACKS FOR NSCDC</t>
  </si>
  <si>
    <t>WKS.001</t>
  </si>
  <si>
    <t>Construction of Warehouse at Sauka</t>
  </si>
  <si>
    <t>Completion of 20 Units of 1 Bedroom Flats of One Storey Buiding at Sauka</t>
  </si>
  <si>
    <t xml:space="preserve">Completion of 4 Units of 3 Bedroom Flats, Football Field, In-door Sporting Complex at Sauka, </t>
  </si>
  <si>
    <t>Completion of 6 Units of 3 Bedroom Flat of 2 Srorey Building</t>
  </si>
  <si>
    <t>Construction of Phase 3 Admin Block</t>
  </si>
  <si>
    <t>01C</t>
  </si>
  <si>
    <t>Completion of NHQ Complex Abuja</t>
  </si>
  <si>
    <t>01B</t>
  </si>
  <si>
    <t>Completion of 8 Nos Standard Classrooms blocks of 3 Classes each at training school land donated by Ogun State.</t>
  </si>
  <si>
    <t>01A</t>
  </si>
  <si>
    <t>Construction  &amp; Completion of 2 out of 37 States Command HQ (Abeokuta and Katsina)</t>
  </si>
  <si>
    <t>CONSTRUCTION OF OFFICE BUILDING</t>
  </si>
  <si>
    <t>w</t>
  </si>
  <si>
    <t>Mobilization Advance Payment (15%)</t>
  </si>
  <si>
    <t>Project Description* MATERIAL AND SUPPLIES GENERAL(WORKS)</t>
  </si>
  <si>
    <t>Ministry/Department/Agency: NIGERIA SECURITY AND CIVIL DEFENCE CORPS</t>
  </si>
  <si>
    <t>On-going</t>
  </si>
  <si>
    <t>_</t>
  </si>
  <si>
    <t>Open bidding</t>
  </si>
  <si>
    <t>Archive Document Management toward paperless office</t>
  </si>
  <si>
    <t>Awaiting Approval/On-going</t>
  </si>
  <si>
    <t>Computer Warehouse Group</t>
  </si>
  <si>
    <t>26/03/2013</t>
  </si>
  <si>
    <t>Information Technology</t>
  </si>
  <si>
    <t>Nil</t>
  </si>
  <si>
    <t>17/06/2013</t>
  </si>
  <si>
    <t>Correction of structural defect/ Renovation of Head Office</t>
  </si>
  <si>
    <t>Upon receipt of award letter</t>
  </si>
  <si>
    <t>Mantrac Nigeria Limited</t>
  </si>
  <si>
    <t>22/03/2012</t>
  </si>
  <si>
    <t>Direct purchase</t>
  </si>
  <si>
    <t>1200 KVA Mantrac Generator (Caterpillar)</t>
  </si>
  <si>
    <t>Coscharis Motors&amp; Elizade Nigeria Limited</t>
  </si>
  <si>
    <t>14 nosOperational vehicles</t>
  </si>
  <si>
    <t>REMARKS</t>
  </si>
  <si>
    <t>VARIATION AMOUNT (NGN)</t>
  </si>
  <si>
    <t>DATE OF VARIATION APPROVAL IF ANY</t>
  </si>
  <si>
    <t>% OF COMPLETION AS AT 31/12/2013</t>
  </si>
  <si>
    <t>PROJECT STATUS</t>
  </si>
  <si>
    <t>EXPECTED COMPLETION DATE</t>
  </si>
  <si>
    <t>AMOUNT PAID AS AT 31/12/2013 (NGN)</t>
  </si>
  <si>
    <t>DATE OF COMMENCEMENT (PHYSICAL MOBILIZATION)</t>
  </si>
  <si>
    <t>CONTRACT PERIOD</t>
  </si>
  <si>
    <t>CONTRACT VALUE (NGN)</t>
  </si>
  <si>
    <t>DATE OF CONTRACT AWARD</t>
  </si>
  <si>
    <t>CONTRACTOR</t>
  </si>
  <si>
    <t>AWARDED TO LEAST TENDERER</t>
  </si>
  <si>
    <t>APPROVAL DATE BY AO/MTB/FEC</t>
  </si>
  <si>
    <t>DATE OF CERTIFICATE OF NO OBJECTION</t>
  </si>
  <si>
    <t>BUDGETARY PROVISION (NGN)</t>
  </si>
  <si>
    <t>BIDS EVALUATION REPORT DATE</t>
  </si>
  <si>
    <t xml:space="preserve">BID OPENING DATE </t>
  </si>
  <si>
    <t>PROCUREMENT METHOD</t>
  </si>
  <si>
    <t>APPROVAL THRESHOLD</t>
  </si>
  <si>
    <t>DATE ADVERT PUBLISHED AND MEDIA</t>
  </si>
  <si>
    <t>CONTRACT DESCRIPTION</t>
  </si>
  <si>
    <t>CONTRACT IMPLEMENTATION</t>
  </si>
  <si>
    <t>CONTRACT AWARD</t>
  </si>
  <si>
    <t>FINANCIAL YEAR :</t>
  </si>
  <si>
    <t>FEDERAL MINISTRY OF FINANCE</t>
  </si>
  <si>
    <t>MINISTRY :</t>
  </si>
  <si>
    <t>NIGERIAN EXPORT-IMPORT BANK</t>
  </si>
  <si>
    <t>PROCURING ENTITY (MDA) :</t>
  </si>
  <si>
    <t>APPENDIX I                                                                                      PROCUREMENT RECORDS</t>
  </si>
  <si>
    <t>DDPP</t>
  </si>
  <si>
    <t>Procurement of backup data storage for the Datacenter</t>
  </si>
  <si>
    <t>CREATION &amp; MAINTENANCE OF NATIONAL GEOSPATIAL REPOSITORY OSGOF</t>
  </si>
  <si>
    <t>Acquisition of three (3) Work station and  Laptops.</t>
  </si>
  <si>
    <t>Procurement of Server Plotter and Scanner</t>
  </si>
  <si>
    <t>AQUISITION  OF DATABASE HIGH PERFORMANCE  SERVER</t>
  </si>
  <si>
    <t>Procurement of High precision Dual frequency Survey equipments.</t>
  </si>
  <si>
    <t>Procurement of Various survey data capturing and storing equipment for mapping.</t>
  </si>
  <si>
    <t>DLC</t>
  </si>
  <si>
    <t>Procurement of 4No 4M DEM for Benin, Gombe, Makurdi and Ilorin Township Mapping</t>
  </si>
  <si>
    <t>DD Procurement</t>
  </si>
  <si>
    <t xml:space="preserve">Director Survey Coordination </t>
  </si>
  <si>
    <t>Purchase of 2Nos. Of Hilux Utility Vehicles</t>
  </si>
  <si>
    <t>Procurement of Digital Workstation and Other Accessories</t>
  </si>
  <si>
    <t>DPP</t>
  </si>
  <si>
    <t>DEMS</t>
  </si>
  <si>
    <t>SGOF</t>
  </si>
  <si>
    <t>Procurement installation and update of customized software for the production of due diligence Data.</t>
  </si>
  <si>
    <t>AD (FA)</t>
  </si>
  <si>
    <t>Capital Project Implementation, Monitorina and Evaluation</t>
  </si>
  <si>
    <t xml:space="preserve">National Competitive Bidding </t>
  </si>
  <si>
    <t>Procurement of Shelves at the central Store in Abuja</t>
  </si>
  <si>
    <t>DHR</t>
  </si>
  <si>
    <t xml:space="preserve"> Procurement of Store Racks </t>
  </si>
  <si>
    <t>Procurement of Various office Furniture for for Hqts and Zonal office</t>
  </si>
  <si>
    <t>Procurement of equipment for e-Registry: No. Personnel Records management Software, Data Capturing and Storage Facilities, 5No.Zinox desktop Computer</t>
  </si>
  <si>
    <t xml:space="preserve">Procurement of the following office equipment for Hqts and Zonal offices:10No. Zinox Laptop, 10No.Zinox Desktop Computer, 2No. Set executive Leather Settees &amp; 8No. Ex table &amp; Chairs </t>
  </si>
  <si>
    <t>DFA</t>
  </si>
  <si>
    <t xml:space="preserve">Plan </t>
  </si>
  <si>
    <t>National Competitve Bidding</t>
  </si>
  <si>
    <t>Replacement of Office Equipment e.g Computers, Printers, Toners and other Comsumables</t>
  </si>
  <si>
    <t>Acquisition of Materials for Budget Activities</t>
  </si>
  <si>
    <t>D. Survey</t>
  </si>
  <si>
    <t>(iv) Field Inspection Services &amp; Contingencies</t>
  </si>
  <si>
    <t>(iii) Construction Materials</t>
  </si>
  <si>
    <t>(ii) Transport Logistics &amp; camping Equipments</t>
  </si>
  <si>
    <t>(i) Monumentation Accessories &amp; implements</t>
  </si>
  <si>
    <t>Field &amp; Survey Digital Equipments</t>
  </si>
  <si>
    <t xml:space="preserve"> NCB</t>
  </si>
  <si>
    <t>(iii)Precision GNSS/GPS Antenna, Data Logger, Battery etc.</t>
  </si>
  <si>
    <t>(ii) Total Station (1No.), Precision Digital Level (1No.)</t>
  </si>
  <si>
    <t>(i) 2 No. GNSS/GPS Precision Receivers (Topcon, Sokkia &amp; Trimble)</t>
  </si>
  <si>
    <t>PROCUREMENT OF GEODETIC EQUIPMENT</t>
  </si>
  <si>
    <t>(v)   Integrity Checks on Tidal/Special Survey Installations.</t>
  </si>
  <si>
    <t>(iv)   Attendance of an International Hydrographic Conference/Training for 4No officers.</t>
  </si>
  <si>
    <t>(iii)Supply of  Special Survey Work implements and camping equipments</t>
  </si>
  <si>
    <t>(ii) Acquisition of (a) Digital Elevation Models (DEMs) coverage of Anambra State for comprehensive gully Erosion Monitoring. (b) High Resolution satellite imageries covering Sokoto, Kebbi and Zamfara States</t>
  </si>
  <si>
    <t>(i) Supply of 1 No. tide gauge.</t>
  </si>
  <si>
    <t>PROCUREMENT OF SPECIAL SURVEYS EQUIPMENT</t>
  </si>
  <si>
    <t>Chairman (ACTU)</t>
  </si>
  <si>
    <t>N  650, 000.00</t>
  </si>
  <si>
    <t>Plan Actual</t>
  </si>
  <si>
    <t xml:space="preserve"> National Competitive Bidding</t>
  </si>
  <si>
    <t>N 4,650,000.00</t>
  </si>
  <si>
    <t> Production of quarterly Magazines</t>
  </si>
  <si>
    <t>N 2, 500, 000.00</t>
  </si>
  <si>
    <t>2, 500, 000.00</t>
  </si>
  <si>
    <r>
      <t xml:space="preserve">Procurement of </t>
    </r>
    <r>
      <rPr>
        <sz val="8"/>
        <rFont val="Calibri"/>
        <family val="2"/>
        <scheme val="minor"/>
      </rPr>
      <t>investigative/Security</t>
    </r>
    <r>
      <rPr>
        <sz val="8"/>
        <color rgb="FF000000"/>
        <rFont val="Calibri"/>
        <family val="2"/>
        <scheme val="minor"/>
      </rPr>
      <t xml:space="preserve"> materials:    3 No. Camcorder, 3 No. I-pad, 1 No. Mini I-pad (4G Network), 1 No. Sony Projector.</t>
    </r>
  </si>
  <si>
    <t>N 1, 500, 000.00</t>
  </si>
  <si>
    <t>1, 500, 000.00</t>
  </si>
  <si>
    <t>Production of Sensitization materials; handbills, Stickers, table planners, branded items, t-shirts with caps.</t>
  </si>
  <si>
    <t>D. Boundaries</t>
  </si>
  <si>
    <t>Procurement and Installation of Software for the Production of Due Diligence Data</t>
  </si>
  <si>
    <t>DD (IA)</t>
  </si>
  <si>
    <t>Bidding</t>
  </si>
  <si>
    <t>Acquisition of I.T. Equipments</t>
  </si>
  <si>
    <t>H (SVU)</t>
  </si>
  <si>
    <t xml:space="preserve">NCB  </t>
  </si>
  <si>
    <t xml:space="preserve">Procurement of Customized Stock Verification Completion Certificate with Security code Number </t>
  </si>
  <si>
    <t>CPS</t>
  </si>
  <si>
    <t xml:space="preserve"> 1, 500, 000.00</t>
  </si>
  <si>
    <t xml:space="preserve"> Media Awareness Campaign on the Role of Surveying and mapping in achieving vision 20-20-20</t>
  </si>
  <si>
    <t xml:space="preserve"> 2, 500, 000.00</t>
  </si>
  <si>
    <t xml:space="preserve"> Production and distribution of OSGOF’S News Bulletin</t>
  </si>
  <si>
    <t>N3, 000, 000.00</t>
  </si>
  <si>
    <t xml:space="preserve"> High Definition Camera, Accessories and office utilities </t>
  </si>
  <si>
    <t>Desk Officer/Contact #: Mr. E. O. Moses - 08064914125</t>
  </si>
  <si>
    <t>Ministry/Department/Agency:  OFFICE OF THE SURVEYOR - GENERAL OF THE FEDERATION</t>
  </si>
  <si>
    <t>DPR&amp;D</t>
  </si>
  <si>
    <t>87</t>
  </si>
  <si>
    <t>Harmonization of Local Area Networks in the office</t>
  </si>
  <si>
    <t>CEO</t>
  </si>
  <si>
    <t>86</t>
  </si>
  <si>
    <t>Data Conversion of Analogue field survey data into digital equivalent</t>
  </si>
  <si>
    <t>D (Cad/Legal)</t>
  </si>
  <si>
    <t>(b) Utility mapping of Asaba, Delta  State</t>
  </si>
  <si>
    <t>(c) Utility mapping of Awka, Anambra State</t>
  </si>
  <si>
    <t>(b) Production of Cadastral Atlas of Minna, Nigerr State</t>
  </si>
  <si>
    <t>(b) Production of Cadastral Atlas of Oguta, Oguta  L. G . A  . Imo State</t>
  </si>
  <si>
    <t>(4). Standard Sheet 209 Warri Delta State</t>
  </si>
  <si>
    <t>(3) Standard Sheet 327 Yenogoa Bayelsa State</t>
  </si>
  <si>
    <t>(4). Standard Sheet 243, covering Osogbo, Osun State</t>
  </si>
  <si>
    <t>(3) Standard Sheet 49, Birnin Kebbi, Kebbi State</t>
  </si>
  <si>
    <t>(2) Standard Sheet 211, covering  Jos, plateau State</t>
  </si>
  <si>
    <t>(1)Standard Sheet 123, covering Kaduna, Kaduna State</t>
  </si>
  <si>
    <t xml:space="preserve">Pilot Scheme Digital Cadastral Mapping of Nigeria.  </t>
  </si>
  <si>
    <t>(3) Construction of 35 Nos of 2nd Order controls in Kogi State</t>
  </si>
  <si>
    <t>Township Mapping</t>
  </si>
  <si>
    <t xml:space="preserve">Construction of 2nd Order Cadastral Controls for </t>
  </si>
  <si>
    <t>(2) Construction of 35 Nos of 2nd Order controls in Imo Satate</t>
  </si>
  <si>
    <t>(1) Construction of 35 Nos of 2nd Order controls in Sokoto State</t>
  </si>
  <si>
    <t xml:space="preserve">(d) Township Mapping of Gombe, Gombe State </t>
  </si>
  <si>
    <t>©Township Mapping of Ilorin, Kwara  State</t>
  </si>
  <si>
    <t xml:space="preserve">(b)Township Mapping of Makurdi  Benue State </t>
  </si>
  <si>
    <t>(a) Township Mapping of Benin City, Edo State</t>
  </si>
  <si>
    <t>Township Mapping of State Capitals</t>
  </si>
  <si>
    <t xml:space="preserve">Competitive Bidding                               </t>
  </si>
  <si>
    <t>Upgrading of Infrastructure of Map Depot in the Zonal Offices</t>
  </si>
  <si>
    <t>Digitization of Survey Archives Maps and Plans</t>
  </si>
  <si>
    <t>D(MAPPING)</t>
  </si>
  <si>
    <t>NC Bidding</t>
  </si>
  <si>
    <t>Lump sum</t>
  </si>
  <si>
    <t>International Travel for FIG, AFREF etc., Meetings &amp; Negotiations with Neighbouring Countries</t>
  </si>
  <si>
    <t>Production of Street Guide Map of  Osogbo</t>
  </si>
  <si>
    <t>Production of Street Guide Map of  Dutse</t>
  </si>
  <si>
    <t>Capacity Building, Local &amp; International, AFREF,Training on GIS in South Africa &amp; Professional Training in UK, USA</t>
  </si>
  <si>
    <t>Production of Street Guide Map of Uyo</t>
  </si>
  <si>
    <t>Updating of Abuja Digital Street Guide &amp; its Satellite Towns</t>
  </si>
  <si>
    <t>Replacement and Upgrade of facilities at Gembu COR Station</t>
  </si>
  <si>
    <t>Installation of Trimble Equipment at Ado-Ekiti</t>
  </si>
  <si>
    <t>Procurement and installation of Trimble Equipment at Minna</t>
  </si>
  <si>
    <t>National Competitive Building</t>
  </si>
  <si>
    <t>Electronic National Atlas</t>
  </si>
  <si>
    <t xml:space="preserve">May </t>
  </si>
  <si>
    <t>Topographical Mapping of Nigeria @ 1:100,000 &amp; 1:250,000</t>
  </si>
  <si>
    <t>Upgrading of the Converted  1:50,000 Topo Maps.</t>
  </si>
  <si>
    <t>Map Revision of 1:50,000 Topo Covering Nigeria</t>
  </si>
  <si>
    <t>Pilot  Scheme Mapping at 1:25,000</t>
  </si>
  <si>
    <t>Maintenance and Renovation of two (2)  OSGOF zonal Offices</t>
  </si>
  <si>
    <t xml:space="preserve">  N/A</t>
  </si>
  <si>
    <t>Renovation and Partition of 8No. Office with aluminum coated frame and glass at OSGOF Hqts</t>
  </si>
  <si>
    <t>HRM</t>
  </si>
  <si>
    <t>Creation, Demarcation and Furnishing of Additional office spaces.</t>
  </si>
  <si>
    <t>(ii) Benin - Warri Road</t>
  </si>
  <si>
    <t>(i). Owerri - PHC Road (XTC Series)</t>
  </si>
  <si>
    <t>RECOVERY AND MAINTENANCE OF1ST &amp; 2ND ORDER CONTROLS/SURVEY BEACONS</t>
  </si>
  <si>
    <t>(iv)  Construction of Primary Pillars (SW &amp; FCT)</t>
  </si>
  <si>
    <t>(iii) Construction of Primary Pillars (SE &amp; SS)</t>
  </si>
  <si>
    <t>(ii)Construction of Primary Pillars (NW)</t>
  </si>
  <si>
    <t xml:space="preserve">(i). Construction of Primary Pillars (NE &amp; NC) </t>
  </si>
  <si>
    <t>CONSTRUCTION OF PRIMARY PILLARS (79 NOS)</t>
  </si>
  <si>
    <t>(iii) Local Training on GNSS/GPS equipments and CORS</t>
  </si>
  <si>
    <t>(ii)Upgrading of Trimble R8 Data logger and replacement of internal Battery, power cable and other accessories</t>
  </si>
  <si>
    <t>B. O. Q</t>
  </si>
  <si>
    <t>(i). Installation of 1No. A-3 color laser jet 9500N HP Printer and servicing of 3No. HP 6320 Printer</t>
  </si>
  <si>
    <t>DIGITAL EQUIPMENT MAINTENANCE AND OVER HAUL</t>
  </si>
  <si>
    <t>(i) Procurement and training of Geoidal undulation Local software for data processing and analysis</t>
  </si>
  <si>
    <t>(i). Observation of 60 No. Bench mark/ controls for vertical and horizontal values</t>
  </si>
  <si>
    <t>DETERMINATION OF GEOIDAL UNDULATION IN VARIOUS PARTS OF TNIGERIA</t>
  </si>
  <si>
    <t>Project Safety materials-(Boots, Reflective jackets etc)</t>
  </si>
  <si>
    <t>(i). GPS observation of 75No. Primary Controls Nationwide</t>
  </si>
  <si>
    <t>GPS OBSERVATION OF CONTROLS NATION WIDE</t>
  </si>
  <si>
    <t>Purchases</t>
  </si>
  <si>
    <t>50km</t>
  </si>
  <si>
    <t>Processing of High Resolution Satellite Imageries (0.5m) for R.O.W Surveys of 150km length of 3 Railroad</t>
  </si>
  <si>
    <t>BUILDING AND DEMARCATION OF R-O-W RAIL ROADS NATIONWIDE</t>
  </si>
  <si>
    <t>70km</t>
  </si>
  <si>
    <t>85km</t>
  </si>
  <si>
    <t>Processing of High Resolution Satellite Imageries (0.5m) R.O.W Surveys of 240km length of 3 Federal Highways</t>
  </si>
  <si>
    <t>BUILDING AND DEMARCATION OF ROADS R-O-W NATIONWIDE</t>
  </si>
  <si>
    <t>(i). Establishment &amp; Observation of 3D Special Controls/Benchmarks at any these Coastal Communities;- Eastern Obollo (Akwa Ibom State) &amp; Badagry (Lagos State).</t>
  </si>
  <si>
    <t>SURVEY FOR COASTLINE ENCROACHMENT MONITORING</t>
  </si>
  <si>
    <t>(i). Contour generation and Processing of 2m High Resolution DEMs for gully erosion monitoring of sites in SE Nigeria</t>
  </si>
  <si>
    <t xml:space="preserve">SURVEYS FOR GULLY EROSION CONTROL &amp; DESERTIFICATION MONITORING </t>
  </si>
  <si>
    <t>DDL</t>
  </si>
  <si>
    <t>DB</t>
  </si>
  <si>
    <t>15,580,000.00</t>
  </si>
  <si>
    <t>Survey/Field Assessment of Boundary Corridor of Nigeria-Cameroon International Boundary located within Taraba, Benue and Cross River States in Nigeria/Adamawa and South West Regions in Cameroon</t>
  </si>
  <si>
    <t>Survey/Field Assessment of Boundary Corridor of Nigeria-Cameroon International Boundary located within Borno and Adamawa States in Nigeria/North and Extreme North Regions in Cameroon</t>
  </si>
  <si>
    <t>22,890,000.00</t>
  </si>
  <si>
    <t>Maintenance of Int'l Boundary and Manag.</t>
  </si>
  <si>
    <t>15,240,000.00</t>
  </si>
  <si>
    <t>15,240.000.00</t>
  </si>
  <si>
    <t>Pillar construction of Nigeria/Niger International Boundary</t>
  </si>
  <si>
    <t>7,600,000.00</t>
  </si>
  <si>
    <t>Pillar construction of Nigeria/Benin International Boundary</t>
  </si>
  <si>
    <t>9.860,000.00</t>
  </si>
  <si>
    <t>Vista clearing of Nigeria/Niger International Boundary</t>
  </si>
  <si>
    <t>3,780,000.00</t>
  </si>
  <si>
    <t>Vista clearing of Nigeria/Benin International Boundary</t>
  </si>
  <si>
    <t>24,800,000.00</t>
  </si>
  <si>
    <t>Surveying and Observation of Nigeria's International Boundaries: Nigeria-Benin/Cameroon</t>
  </si>
  <si>
    <t>Surveying and observation of Nigeria's international Boundaries: Nigeria-Niger</t>
  </si>
  <si>
    <t>6,496,603.00</t>
  </si>
  <si>
    <t>Gombe/Yobe  ISB Field Tracing and Prov.Demarcation</t>
  </si>
  <si>
    <t>7,250,792.00</t>
  </si>
  <si>
    <t>Abia/Akwa-Ibom ISB Field Tracing and Prov.Demarcation</t>
  </si>
  <si>
    <t>7,680,285.00</t>
  </si>
  <si>
    <t>National Competitive Biddin</t>
  </si>
  <si>
    <t>FCT/Niger ISB Field Tracing and Prov.Demarcation</t>
  </si>
  <si>
    <t>6,850,120.00</t>
  </si>
  <si>
    <t>Kano/Katsina ISB Field Tracing and Prov.Demarcation</t>
  </si>
  <si>
    <t>7,069,400.00</t>
  </si>
  <si>
    <t>Edo/Delta ISB Field Tracing and Prov.Demarcation</t>
  </si>
  <si>
    <t>8,682,572.00</t>
  </si>
  <si>
    <t>Anambra/Kogi; Emplacement of beacons</t>
  </si>
  <si>
    <t>8,750,000.00</t>
  </si>
  <si>
    <t>Kwara/Kogi ISB,Emplacement of beacons</t>
  </si>
  <si>
    <t>8,250,254.00</t>
  </si>
  <si>
    <t>Enugu/Ebonyi ISB, Emplacement Of boundary beacons</t>
  </si>
  <si>
    <t>8,620,662.00</t>
  </si>
  <si>
    <t>Ekiti/Osun ISB, Emplacement of Beacons</t>
  </si>
  <si>
    <t>7,781,170.00</t>
  </si>
  <si>
    <t>Oyo/Osun ISB Claaring of line and Maintenances ISB beacons</t>
  </si>
  <si>
    <t>9,200,650.00</t>
  </si>
  <si>
    <t>Ekiti/Kwara ISB clearing of Line &amp; Maintenance beacon</t>
  </si>
  <si>
    <t>8,620,500.00</t>
  </si>
  <si>
    <t>Plateau/Taraba ISB clearing of Line and Maintenance ISB beacons</t>
  </si>
  <si>
    <t>8,534,000.00</t>
  </si>
  <si>
    <t>Kaduna/Kano ISB, clearing of line &amp; maintenance beacon</t>
  </si>
  <si>
    <t>Ogun/Oyo ISB,Observation of boundary beacons</t>
  </si>
  <si>
    <t>Kaduna/Plateau ISB,Observation of boundary beacons</t>
  </si>
  <si>
    <t>Bauchi/Gombe ISB, Observation of Boundary beacons</t>
  </si>
  <si>
    <r>
      <t xml:space="preserve">Contract Amount Certified in </t>
    </r>
    <r>
      <rPr>
        <b/>
        <strike/>
        <sz val="8"/>
        <rFont val="Calibri"/>
        <family val="2"/>
        <scheme val="minor"/>
      </rPr>
      <t>N</t>
    </r>
  </si>
  <si>
    <t>BOUNDARIES DEPARTMENT</t>
  </si>
  <si>
    <t>OSGOF</t>
  </si>
  <si>
    <t xml:space="preserve"> OFFICE OF THE SURVEYOR - GENERAL OF THE FEDERATION</t>
  </si>
  <si>
    <t>30th Sept- 7th Oct</t>
  </si>
  <si>
    <t>22nd Sept- 29th Sept</t>
  </si>
  <si>
    <t>5th Sept- 19th Sept</t>
  </si>
  <si>
    <t>28th Aug- 4th Sept</t>
  </si>
  <si>
    <t>13th Aug- 27th Aug</t>
  </si>
  <si>
    <t>29th July- 12th Aug</t>
  </si>
  <si>
    <t>14th July- 28th July</t>
  </si>
  <si>
    <t>27th June- 11th July</t>
  </si>
  <si>
    <t>12th June- 26th June</t>
  </si>
  <si>
    <t>11th June</t>
  </si>
  <si>
    <t>13th May- 11th June</t>
  </si>
  <si>
    <t>5th May- 12th May</t>
  </si>
  <si>
    <t>24th April- 2nd May</t>
  </si>
  <si>
    <t>16th April- 23rd April</t>
  </si>
  <si>
    <t>1st April- 15th April</t>
  </si>
  <si>
    <t>24th Mar- 31st Mar</t>
  </si>
  <si>
    <t>5th Mar- 21 Mar</t>
  </si>
  <si>
    <t>Collaboration with National Emergency Management Agency, Nigeria.</t>
  </si>
  <si>
    <t>Collaboration with ESRI california, USA for Training in GIS and data management</t>
  </si>
  <si>
    <t>Collaboration with Head of Service on restructuring the Office scheme of service for Optimum performance.</t>
  </si>
  <si>
    <t>Collaboration with Ordinance Survey United Kingdom</t>
  </si>
  <si>
    <t>COLLABORATION ON SCIENTIFIC AND SKILL EXCHANGE PROGRAM</t>
  </si>
  <si>
    <t>Project Monitoring in SS</t>
  </si>
  <si>
    <t>Project Monitoring in NE</t>
  </si>
  <si>
    <t>Project Monitoring in SE</t>
  </si>
  <si>
    <t>Project Monitoring in NC</t>
  </si>
  <si>
    <t>Project Monitoring in SW</t>
  </si>
  <si>
    <t>Project Monitoring in NW</t>
  </si>
  <si>
    <t>Network Security for Servers</t>
  </si>
  <si>
    <t>Supports for the Database hard ware and Software</t>
  </si>
  <si>
    <t>Training on Database Software and Operations</t>
  </si>
  <si>
    <t>On-point Solution of e-commerce prepaid</t>
  </si>
  <si>
    <t>Payment of subscription for software</t>
  </si>
  <si>
    <t>Payment of Office Portal  Maintenance</t>
  </si>
  <si>
    <t>Payment of Internet subscription</t>
  </si>
  <si>
    <t>Uploading of geodata into the database.</t>
  </si>
  <si>
    <t>Preparation of Policy on CORS</t>
  </si>
  <si>
    <t>Rigorous Adjustment of zero order control Network.</t>
  </si>
  <si>
    <t>Optimizing Transformation Parameters</t>
  </si>
  <si>
    <t>Consultancy Services for Monuments (Passive and Active) in the Six Geo-Political Zones</t>
  </si>
  <si>
    <t>Consultancy Services for Pooling of Surveyors in all MDA's in the Country</t>
  </si>
  <si>
    <t>Consultancy Services for Quality Control of Related Activities in the various Sectors of the Economy Affected by the Coordination Act</t>
  </si>
  <si>
    <t>Consultancy Services for Relating and Interfacing with Ordinance Survey of UK and Other Relevant Survey Institutions</t>
  </si>
  <si>
    <t>Consultancy Services for Monitoring, Coordination and Supervision of all Field Operations of the Zones</t>
  </si>
  <si>
    <t>Consultancy Services for Production and Upgrading of Technical Manual Specifications and Instructions</t>
  </si>
  <si>
    <t>Consultancy Services for Maintenance of Survey Coordination and Advisory Board on Survey Training Conference</t>
  </si>
  <si>
    <t xml:space="preserve">Consultancy Services for Monitoring of the Projects of the Various Sectors such as Multinational Oil Companies, MDA's and Other Stakeholders for Compliance with the Provision of Survey Coordination Act Provision of Survey Coordination Act </t>
  </si>
  <si>
    <t>Consultancy Services for Establishment of Registry of Stakeholders in Geospatial Data Acquisition</t>
  </si>
  <si>
    <t>Consultancy Services for Review/Updating of the Survey Coordination Act of 1962 and its Amendments</t>
  </si>
  <si>
    <t>Consultancy Services for Seminars, Consultations and Meetings with different sectors on Survey Coordination issues</t>
  </si>
  <si>
    <t> Lumpsum</t>
  </si>
  <si>
    <t xml:space="preserve"> National competitive building </t>
  </si>
  <si>
    <t xml:space="preserve">Advertisement of capital projects in the national dailies </t>
  </si>
  <si>
    <t> 3,500,000.00</t>
  </si>
  <si>
    <t>26TH Aug- 2nd Sept</t>
  </si>
  <si>
    <t>Consultancy Services for Monitoring of Ongoing Capital Project in OSGOF.</t>
  </si>
  <si>
    <t> 10,000,000.00</t>
  </si>
  <si>
    <t>Consultancy Services for the Evaluation of Technical Projects</t>
  </si>
  <si>
    <t> 10,000,000.0</t>
  </si>
  <si>
    <t>Insurance of OSGOF Hqts. Building at Abuja including office equipment</t>
  </si>
  <si>
    <t>Open Competive Bidding</t>
  </si>
  <si>
    <t xml:space="preserve">Manpower Development in Public Finance and Treasury Practices </t>
  </si>
  <si>
    <t>Management Software for e-Payment Expenditure and other Returns</t>
  </si>
  <si>
    <t>Capital Project Monitoring/Verification</t>
  </si>
  <si>
    <t>(iii). Stakeholders' Campaign on National Gravity Surveys</t>
  </si>
  <si>
    <t>(ii). Consultancy Services for Subsidence and Deformation of heavy Engineering structures to include Bridges, Dams and Oil Tank Farm.</t>
  </si>
  <si>
    <t>EXECUTION OF SPECIAL SURVEY PROJECTS</t>
  </si>
  <si>
    <t>1, 100, 000.00</t>
  </si>
  <si>
    <t xml:space="preserve"> 1, 100, 000.00</t>
  </si>
  <si>
    <t>(a)Sensitization/Inauguration of the field offices for Zonal and State Liaison Offices.(b)Joint Sensitization of ACTU Desk Officers of FMW/FERMA/OSGOF.</t>
  </si>
  <si>
    <t>1, 400, 000.00</t>
  </si>
  <si>
    <t xml:space="preserve"> 1, 400, 000.00</t>
  </si>
  <si>
    <t xml:space="preserve">Sensitization programme at the Headquarters in batches
1) Directorates cadre
2) GL 10 – 14
3) 3) GL 9 and below
</t>
  </si>
  <si>
    <t>3, 000, 000.00</t>
  </si>
  <si>
    <t xml:space="preserve"> 3, 000, 000.00</t>
  </si>
  <si>
    <t xml:space="preserve"> (a)Sensitization/Inauguration of the field offices for Zonal and State Liaison Offices.
(b)Joint Sensitization of ACTU Desk Officers of FMW/FERMA/OSGOF.
</t>
  </si>
  <si>
    <t>4, 000, 000.00</t>
  </si>
  <si>
    <t xml:space="preserve"> 4, 000, 000.00</t>
  </si>
  <si>
    <t>Capacity Building Programme - Training Programmes, Workshops Conferences, Seminars</t>
  </si>
  <si>
    <t>Legal Consultancy and Software Training</t>
  </si>
  <si>
    <t>Advertisement of Capital Projects of N10m and Above in compliance with Due Process Guidelines</t>
  </si>
  <si>
    <t>RP</t>
  </si>
  <si>
    <t>Consultancy Services for the Monitoring of On-Going Projects</t>
  </si>
  <si>
    <t>DD (Audit)</t>
  </si>
  <si>
    <t>Sensitization on Prudent Budget Implementation</t>
  </si>
  <si>
    <t>Technical support for verification of Survey projects</t>
  </si>
  <si>
    <t>Customized Audit Software in E-payment Enviroment</t>
  </si>
  <si>
    <t>Prepayment Verification of Executed projects</t>
  </si>
  <si>
    <t>DD ( I Audit)</t>
  </si>
  <si>
    <t>Capital Project Monitoring Software</t>
  </si>
  <si>
    <t xml:space="preserve"> H (SVU)</t>
  </si>
  <si>
    <t xml:space="preserve">Electronic Stock Verification on Materials </t>
  </si>
  <si>
    <t xml:space="preserve">Developing of Stock Verification Data System for (6) Six Zonal Offices </t>
  </si>
  <si>
    <r>
      <t>Negotiations 
if Any
(</t>
    </r>
    <r>
      <rPr>
        <b/>
        <strike/>
        <sz val="8"/>
        <rFont val="Times New Roman"/>
        <family val="1"/>
      </rPr>
      <t>N</t>
    </r>
    <r>
      <rPr>
        <b/>
        <sz val="8"/>
        <rFont val="Times New Roman"/>
        <family val="1"/>
      </rPr>
      <t xml:space="preserve">) </t>
    </r>
  </si>
  <si>
    <t>Ministry/Department/Agency: OFFICE OF THE SURVEYOR - GENERAL OF THE FEDERATION</t>
  </si>
  <si>
    <r>
      <rPr>
        <b/>
        <sz val="11"/>
        <color indexed="8"/>
        <rFont val="Calibri"/>
      </rPr>
      <t>Total Cost Actual</t>
    </r>
  </si>
  <si>
    <r>
      <rPr>
        <b/>
        <sz val="11"/>
        <color indexed="8"/>
        <rFont val="Calibri"/>
      </rPr>
      <t>Total Cost Plan</t>
    </r>
  </si>
  <si>
    <r>
      <rPr>
        <sz val="11"/>
        <color theme="1"/>
        <rFont val="Calibri"/>
        <family val="2"/>
        <scheme val="minor"/>
      </rPr>
      <t>IBRAHIM BADEIRI - [Designation: DD Procurement]</t>
    </r>
  </si>
  <si>
    <r>
      <rPr>
        <sz val="11"/>
        <color theme="1"/>
        <rFont val="Calibri"/>
        <family val="2"/>
        <scheme val="minor"/>
      </rPr>
      <t>FUNKE ONIPEDE - [Designation: Chief Procurement Officer]</t>
    </r>
  </si>
  <si>
    <r>
      <rPr>
        <sz val="11"/>
        <color theme="1"/>
        <rFont val="Calibri"/>
        <family val="2"/>
        <scheme val="minor"/>
      </rPr>
      <t>Actual</t>
    </r>
  </si>
  <si>
    <r>
      <rPr>
        <sz val="11"/>
        <color theme="1"/>
        <rFont val="Calibri"/>
        <family val="2"/>
        <scheme val="minor"/>
      </rPr>
      <t>28/08/14</t>
    </r>
  </si>
  <si>
    <r>
      <rPr>
        <sz val="11"/>
        <color theme="1"/>
        <rFont val="Calibri"/>
        <family val="2"/>
        <scheme val="minor"/>
      </rPr>
      <t>14/08/14</t>
    </r>
  </si>
  <si>
    <r>
      <rPr>
        <sz val="11"/>
        <color theme="1"/>
        <rFont val="Calibri"/>
        <family val="2"/>
        <scheme val="minor"/>
      </rPr>
      <t>31/07/14 - 14/08/14</t>
    </r>
  </si>
  <si>
    <r>
      <rPr>
        <sz val="11"/>
        <color theme="1"/>
        <rFont val="Calibri"/>
        <family val="2"/>
        <scheme val="minor"/>
      </rPr>
      <t>17/07/14 - 31/07/14</t>
    </r>
  </si>
  <si>
    <r>
      <rPr>
        <sz val="11"/>
        <color theme="1"/>
        <rFont val="Calibri"/>
        <family val="2"/>
        <scheme val="minor"/>
      </rPr>
      <t>3/07/14 - 17/07/14</t>
    </r>
  </si>
  <si>
    <r>
      <rPr>
        <sz val="11"/>
        <color theme="1"/>
        <rFont val="Calibri"/>
        <family val="2"/>
        <scheme val="minor"/>
      </rPr>
      <t>NA</t>
    </r>
  </si>
  <si>
    <r>
      <rPr>
        <sz val="11"/>
        <color theme="1"/>
        <rFont val="Calibri"/>
        <family val="2"/>
        <scheme val="minor"/>
      </rPr>
      <t>26/06/14 - 3/07/14</t>
    </r>
  </si>
  <si>
    <r>
      <rPr>
        <sz val="11"/>
        <color theme="1"/>
        <rFont val="Calibri"/>
        <family val="2"/>
        <scheme val="minor"/>
      </rPr>
      <t>12/06/14 - 26/06/14</t>
    </r>
  </si>
  <si>
    <r>
      <rPr>
        <sz val="11"/>
        <color theme="1"/>
        <rFont val="Calibri"/>
        <family val="2"/>
        <scheme val="minor"/>
      </rPr>
      <t>29/05/14 - 12/06/14</t>
    </r>
  </si>
  <si>
    <r>
      <rPr>
        <sz val="11"/>
        <color theme="1"/>
        <rFont val="Calibri"/>
        <family val="2"/>
        <scheme val="minor"/>
      </rPr>
      <t>15/05/14 - 29/05/14</t>
    </r>
  </si>
  <si>
    <r>
      <rPr>
        <sz val="11"/>
        <color theme="1"/>
        <rFont val="Calibri"/>
        <family val="2"/>
        <scheme val="minor"/>
      </rPr>
      <t>1/05/14 - 15/05/14</t>
    </r>
  </si>
  <si>
    <r>
      <rPr>
        <sz val="11"/>
        <color theme="1"/>
        <rFont val="Calibri"/>
        <family val="2"/>
        <scheme val="minor"/>
      </rPr>
      <t>17/04/14 - 1/05/14</t>
    </r>
  </si>
  <si>
    <r>
      <rPr>
        <sz val="11"/>
        <color theme="1"/>
        <rFont val="Calibri"/>
        <family val="2"/>
        <scheme val="minor"/>
      </rPr>
      <t>3/04/14 - 17/04/14</t>
    </r>
  </si>
  <si>
    <r>
      <rPr>
        <sz val="11"/>
        <color theme="1"/>
        <rFont val="Calibri"/>
        <family val="2"/>
        <scheme val="minor"/>
      </rPr>
      <t>20/03/14 - 3/04/14</t>
    </r>
  </si>
  <si>
    <r>
      <rPr>
        <sz val="11"/>
        <color theme="1"/>
        <rFont val="Calibri"/>
        <family val="2"/>
        <scheme val="minor"/>
      </rPr>
      <t>6/03/14 - 20/03/14</t>
    </r>
  </si>
  <si>
    <r>
      <rPr>
        <sz val="11"/>
        <color theme="1"/>
        <rFont val="Calibri"/>
        <family val="2"/>
        <scheme val="minor"/>
      </rPr>
      <t>6/03/14</t>
    </r>
  </si>
  <si>
    <r>
      <rPr>
        <sz val="11"/>
        <color theme="1"/>
        <rFont val="Calibri"/>
        <family val="2"/>
        <scheme val="minor"/>
      </rPr>
      <t>27/02/14 - 6/03/14</t>
    </r>
  </si>
  <si>
    <r>
      <rPr>
        <sz val="11"/>
        <color theme="1"/>
        <rFont val="Calibri"/>
        <family val="2"/>
        <scheme val="minor"/>
      </rPr>
      <t>13/02/14 - 27/02/14</t>
    </r>
  </si>
  <si>
    <r>
      <rPr>
        <sz val="11"/>
        <color theme="1"/>
        <rFont val="Calibri"/>
        <family val="2"/>
        <scheme val="minor"/>
      </rPr>
      <t>30/01/14 - 13/02/14</t>
    </r>
  </si>
  <si>
    <r>
      <rPr>
        <sz val="11"/>
        <color theme="1"/>
        <rFont val="Calibri"/>
        <family val="2"/>
        <scheme val="minor"/>
      </rPr>
      <t>9/01/14 - 30/01/14</t>
    </r>
  </si>
  <si>
    <r>
      <rPr>
        <sz val="11"/>
        <color theme="1"/>
        <rFont val="Calibri"/>
        <family val="2"/>
        <scheme val="minor"/>
      </rPr>
      <t>PRIOR REVIEW</t>
    </r>
  </si>
  <si>
    <r>
      <rPr>
        <sz val="11"/>
        <color theme="1"/>
        <rFont val="Calibri"/>
        <family val="2"/>
        <scheme val="minor"/>
      </rPr>
      <t>CQ - Consultant&amp;#039;s Qualification</t>
    </r>
  </si>
  <si>
    <r>
      <rPr>
        <sz val="11"/>
        <color theme="1"/>
        <rFont val="Calibri"/>
        <family val="2"/>
        <scheme val="minor"/>
      </rPr>
      <t>BPP issues "No Objection" to award/FEC approves</t>
    </r>
  </si>
  <si>
    <r>
      <rPr>
        <sz val="11"/>
        <color theme="1"/>
        <rFont val="Calibri"/>
        <family val="2"/>
        <scheme val="minor"/>
      </rPr>
      <t>NCB</t>
    </r>
  </si>
  <si>
    <r>
      <rPr>
        <sz val="11"/>
        <color theme="1"/>
        <rFont val="Calibri"/>
        <family val="2"/>
        <scheme val="minor"/>
      </rPr>
      <t>Lump Sum</t>
    </r>
  </si>
  <si>
    <r>
      <rPr>
        <sz val="11"/>
        <color theme="1"/>
        <rFont val="Calibri"/>
        <family val="2"/>
        <scheme val="minor"/>
      </rPr>
      <t>26</t>
    </r>
  </si>
  <si>
    <r>
      <rPr>
        <sz val="11"/>
        <color theme="1"/>
        <rFont val="Calibri"/>
        <family val="2"/>
        <scheme val="minor"/>
      </rPr>
      <t>015</t>
    </r>
  </si>
  <si>
    <r>
      <rPr>
        <sz val="11"/>
        <color theme="1"/>
        <rFont val="Calibri"/>
        <family val="2"/>
        <scheme val="minor"/>
      </rPr>
      <t>Plan</t>
    </r>
  </si>
  <si>
    <r>
      <rPr>
        <sz val="11"/>
        <color theme="1"/>
        <rFont val="Calibri"/>
        <family val="2"/>
        <scheme val="minor"/>
      </rPr>
      <t>SETTLEMENT OF CONSULTANCY FEES FOR COMPLETION OF SHEHU SHAGARI COMPLEX</t>
    </r>
  </si>
  <si>
    <r>
      <rPr>
        <sz val="11"/>
        <color theme="1"/>
        <rFont val="Calibri"/>
        <family val="2"/>
        <scheme val="minor"/>
      </rPr>
      <t>31/07/14</t>
    </r>
  </si>
  <si>
    <r>
      <rPr>
        <sz val="11"/>
        <color theme="1"/>
        <rFont val="Calibri"/>
        <family val="2"/>
        <scheme val="minor"/>
      </rPr>
      <t>POST REVIEW</t>
    </r>
  </si>
  <si>
    <r>
      <rPr>
        <sz val="11"/>
        <color theme="1"/>
        <rFont val="Calibri"/>
        <family val="2"/>
        <scheme val="minor"/>
      </rPr>
      <t>QCBS - Quality and Cost Based Selection</t>
    </r>
  </si>
  <si>
    <r>
      <rPr>
        <sz val="11"/>
        <color theme="1"/>
        <rFont val="Calibri"/>
        <family val="2"/>
        <scheme val="minor"/>
      </rPr>
      <t>Ministerial Tenders Board</t>
    </r>
  </si>
  <si>
    <r>
      <rPr>
        <sz val="11"/>
        <color theme="1"/>
        <rFont val="Calibri"/>
        <family val="2"/>
        <scheme val="minor"/>
      </rPr>
      <t>Time-Based</t>
    </r>
  </si>
  <si>
    <r>
      <rPr>
        <sz val="11"/>
        <color theme="1"/>
        <rFont val="Calibri"/>
        <family val="2"/>
        <scheme val="minor"/>
      </rPr>
      <t>24</t>
    </r>
  </si>
  <si>
    <r>
      <rPr>
        <sz val="11"/>
        <color theme="1"/>
        <rFont val="Calibri"/>
        <family val="2"/>
        <scheme val="minor"/>
      </rPr>
      <t>013</t>
    </r>
  </si>
  <si>
    <r>
      <rPr>
        <sz val="11"/>
        <color theme="1"/>
        <rFont val="Calibri"/>
        <family val="2"/>
        <scheme val="minor"/>
      </rPr>
      <t>RESEARCH &amp; CONSTITUTIONAL MATTERS</t>
    </r>
  </si>
  <si>
    <t>15/05/14 - 29/05/14</t>
  </si>
  <si>
    <t>17/04/14 - 1/05/14</t>
  </si>
  <si>
    <r>
      <rPr>
        <sz val="11"/>
        <color theme="1"/>
        <rFont val="Calibri"/>
        <family val="2"/>
        <scheme val="minor"/>
      </rPr>
      <t>POST-QUALIFICATION</t>
    </r>
  </si>
  <si>
    <r>
      <rPr>
        <sz val="11"/>
        <color theme="1"/>
        <rFont val="Calibri"/>
        <family val="2"/>
        <scheme val="minor"/>
      </rPr>
      <t>23</t>
    </r>
  </si>
  <si>
    <r>
      <rPr>
        <sz val="11"/>
        <color theme="1"/>
        <rFont val="Calibri"/>
        <family val="2"/>
        <scheme val="minor"/>
      </rPr>
      <t>012</t>
    </r>
  </si>
  <si>
    <r>
      <rPr>
        <sz val="11"/>
        <color theme="1"/>
        <rFont val="Calibri"/>
        <family val="2"/>
        <scheme val="minor"/>
      </rPr>
      <t>PRODUCTION OF COMPENDIUM OF LAWS /BILLS PASSED BY NATIONAL AND STATE ASSEMBLIES 1999 MAY TO 2012 AND PRODUCTION OF NIGERIA&amp;#039;S FOREIGN POLICY UNDER CIVILIAN REGIME</t>
    </r>
  </si>
  <si>
    <r>
      <rPr>
        <sz val="11"/>
        <color theme="1"/>
        <rFont val="Calibri"/>
        <family val="2"/>
        <scheme val="minor"/>
      </rPr>
      <t>Plan vs Actual</t>
    </r>
  </si>
  <si>
    <r>
      <rPr>
        <sz val="11"/>
        <color theme="1"/>
        <rFont val="Calibri"/>
        <family val="2"/>
        <scheme val="minor"/>
      </rPr>
      <t>2 - 3 weeks</t>
    </r>
  </si>
  <si>
    <r>
      <rPr>
        <sz val="11"/>
        <color theme="1"/>
        <rFont val="Calibri"/>
        <family val="2"/>
        <scheme val="minor"/>
      </rPr>
      <t>2 weeks</t>
    </r>
  </si>
  <si>
    <r>
      <rPr>
        <sz val="11"/>
        <color theme="1"/>
        <rFont val="Calibri"/>
        <family val="2"/>
        <scheme val="minor"/>
      </rPr>
      <t>1 - 2 weeks</t>
    </r>
  </si>
  <si>
    <r>
      <rPr>
        <sz val="11"/>
        <color theme="1"/>
        <rFont val="Calibri"/>
        <family val="2"/>
        <scheme val="minor"/>
      </rPr>
      <t>2 - 4 weeks</t>
    </r>
  </si>
  <si>
    <r>
      <rPr>
        <sz val="11"/>
        <color theme="1"/>
        <rFont val="Calibri"/>
        <family val="2"/>
        <scheme val="minor"/>
      </rPr>
      <t>1 weeks</t>
    </r>
  </si>
  <si>
    <r>
      <rPr>
        <sz val="11"/>
        <color theme="1"/>
        <rFont val="Calibri"/>
        <family val="2"/>
        <scheme val="minor"/>
      </rPr>
      <t>If pre-qualification: add 2 weeks</t>
    </r>
  </si>
  <si>
    <r>
      <rPr>
        <sz val="11"/>
        <color theme="1"/>
        <rFont val="Calibri"/>
        <family val="2"/>
        <scheme val="minor"/>
      </rPr>
      <t>Normal duration of procurement Process</t>
    </r>
  </si>
  <si>
    <r>
      <rPr>
        <b/>
        <sz val="11"/>
        <color indexed="8"/>
        <rFont val="Calibri"/>
      </rPr>
      <t>Name/Designation</t>
    </r>
  </si>
  <si>
    <r>
      <rPr>
        <b/>
        <sz val="11"/>
        <color indexed="8"/>
        <rFont val="Calibri"/>
      </rPr>
      <t>Final Cost</t>
    </r>
  </si>
  <si>
    <r>
      <rPr>
        <b/>
        <sz val="11"/>
        <color indexed="8"/>
        <rFont val="Calibri"/>
      </rPr>
      <t>Submission of Final Report</t>
    </r>
  </si>
  <si>
    <r>
      <rPr>
        <b/>
        <sz val="11"/>
        <color indexed="8"/>
        <rFont val="Calibri"/>
      </rPr>
      <t>Submission of Draft Report</t>
    </r>
  </si>
  <si>
    <r>
      <rPr>
        <b/>
        <sz val="11"/>
        <color indexed="8"/>
        <rFont val="Calibri"/>
      </rPr>
      <t>Mobilization/Advance Payment</t>
    </r>
  </si>
  <si>
    <r>
      <rPr>
        <b/>
        <sz val="11"/>
        <color indexed="8"/>
        <rFont val="Calibri"/>
      </rPr>
      <t>Date of Contract Signature</t>
    </r>
  </si>
  <si>
    <r>
      <rPr>
        <b/>
        <sz val="11"/>
        <color indexed="8"/>
        <rFont val="Calibri"/>
      </rPr>
      <t>Date of Contract Offer</t>
    </r>
  </si>
  <si>
    <r>
      <rPr>
        <b/>
        <sz val="11"/>
        <color indexed="8"/>
        <rFont val="Calibri"/>
      </rPr>
      <t>FEC Approval</t>
    </r>
  </si>
  <si>
    <r>
      <rPr>
        <b/>
        <sz val="11"/>
        <color indexed="8"/>
        <rFont val="Calibri"/>
      </rPr>
      <t>Certifiable Amount per Contract</t>
    </r>
  </si>
  <si>
    <r>
      <rPr>
        <b/>
        <sz val="11"/>
        <color indexed="8"/>
        <rFont val="Calibri"/>
      </rPr>
      <t>MDA Approval/No Objection Date</t>
    </r>
  </si>
  <si>
    <r>
      <rPr>
        <b/>
        <sz val="11"/>
        <color indexed="8"/>
        <rFont val="Calibri"/>
      </rPr>
      <t>Negotiations</t>
    </r>
  </si>
  <si>
    <r>
      <rPr>
        <b/>
        <sz val="11"/>
        <color indexed="8"/>
        <rFont val="Calibri"/>
      </rPr>
      <t>Submission of Evaluation Report - Technical/Financial</t>
    </r>
  </si>
  <si>
    <r>
      <rPr>
        <b/>
        <sz val="11"/>
        <color indexed="8"/>
        <rFont val="Calibri"/>
      </rPr>
      <t>Openning of Financial Proposal</t>
    </r>
  </si>
  <si>
    <r>
      <rPr>
        <b/>
        <sz val="11"/>
        <color indexed="8"/>
        <rFont val="Calibri"/>
      </rPr>
      <t>MDA Approval</t>
    </r>
  </si>
  <si>
    <r>
      <rPr>
        <b/>
        <sz val="11"/>
        <color indexed="8"/>
        <rFont val="Calibri"/>
      </rPr>
      <t>Submission of Technical Evaluation Report</t>
    </r>
  </si>
  <si>
    <r>
      <rPr>
        <b/>
        <sz val="11"/>
        <color indexed="8"/>
        <rFont val="Calibri"/>
      </rPr>
      <t>Closing/Opening Date</t>
    </r>
  </si>
  <si>
    <r>
      <rPr>
        <b/>
        <sz val="11"/>
        <color indexed="8"/>
        <rFont val="Calibri"/>
      </rPr>
      <t>Proposal Invitation/Submission Date</t>
    </r>
  </si>
  <si>
    <r>
      <rPr>
        <b/>
        <sz val="11"/>
        <color indexed="8"/>
        <rFont val="Calibri"/>
      </rPr>
      <t>Submission Date</t>
    </r>
  </si>
  <si>
    <r>
      <rPr>
        <b/>
        <sz val="11"/>
        <color indexed="8"/>
        <rFont val="Calibri"/>
      </rPr>
      <t>Lead-Time Before Shortlist</t>
    </r>
  </si>
  <si>
    <r>
      <rPr>
        <b/>
        <sz val="11"/>
        <color indexed="8"/>
        <rFont val="Calibri"/>
      </rPr>
      <t>Advertisement</t>
    </r>
  </si>
  <si>
    <r>
      <rPr>
        <b/>
        <sz val="11"/>
        <color indexed="8"/>
        <rFont val="Calibri"/>
      </rPr>
      <t>Preparation and Submission by MDAs</t>
    </r>
  </si>
  <si>
    <r>
      <rPr>
        <b/>
        <sz val="11"/>
        <color indexed="8"/>
        <rFont val="Calibri"/>
      </rPr>
      <t>Review</t>
    </r>
  </si>
  <si>
    <r>
      <rPr>
        <b/>
        <sz val="11"/>
        <color indexed="8"/>
        <rFont val="Calibri"/>
      </rPr>
      <t>Qualification</t>
    </r>
  </si>
  <si>
    <r>
      <rPr>
        <b/>
        <sz val="11"/>
        <color indexed="8"/>
        <rFont val="Calibri"/>
      </rPr>
      <t>Selection Method</t>
    </r>
  </si>
  <si>
    <r>
      <rPr>
        <b/>
        <sz val="11"/>
        <color indexed="8"/>
        <rFont val="Calibri"/>
      </rPr>
      <t>Approval Threshold</t>
    </r>
  </si>
  <si>
    <r>
      <rPr>
        <b/>
        <sz val="11"/>
        <color indexed="8"/>
        <rFont val="Calibri"/>
      </rPr>
      <t>Procurement Method</t>
    </r>
  </si>
  <si>
    <r>
      <rPr>
        <b/>
        <sz val="11"/>
        <color indexed="8"/>
        <rFont val="Calibri"/>
      </rPr>
      <t>Contract Amount</t>
    </r>
  </si>
  <si>
    <r>
      <rPr>
        <b/>
        <sz val="11"/>
        <color indexed="8"/>
        <rFont val="Calibri"/>
      </rPr>
      <t>Contract Type</t>
    </r>
  </si>
  <si>
    <r>
      <rPr>
        <b/>
        <sz val="11"/>
        <color indexed="8"/>
        <rFont val="Calibri"/>
      </rPr>
      <t>Lot Number</t>
    </r>
  </si>
  <si>
    <r>
      <rPr>
        <b/>
        <sz val="11"/>
        <color indexed="8"/>
        <rFont val="Calibri"/>
      </rPr>
      <t>Package Number</t>
    </r>
  </si>
  <si>
    <r>
      <rPr>
        <b/>
        <sz val="11"/>
        <color indexed="8"/>
        <rFont val="Calibri"/>
      </rPr>
      <t>Project Description</t>
    </r>
  </si>
  <si>
    <r>
      <rPr>
        <b/>
        <sz val="11"/>
        <color indexed="8"/>
        <rFont val="Calibri"/>
      </rPr>
      <t>Champion</t>
    </r>
  </si>
  <si>
    <r>
      <rPr>
        <b/>
        <sz val="11"/>
        <color indexed="8"/>
        <rFont val="Calibri"/>
      </rPr>
      <t>Action Party</t>
    </r>
  </si>
  <si>
    <r>
      <rPr>
        <b/>
        <sz val="11"/>
        <color indexed="8"/>
        <rFont val="Calibri"/>
      </rPr>
      <t>Contract Implementation - Consultancy</t>
    </r>
  </si>
  <si>
    <r>
      <rPr>
        <b/>
        <sz val="11"/>
        <color indexed="8"/>
        <rFont val="Calibri"/>
      </rPr>
      <t>Contract Finalization</t>
    </r>
  </si>
  <si>
    <r>
      <rPr>
        <b/>
        <sz val="11"/>
        <color indexed="8"/>
        <rFont val="Calibri"/>
      </rPr>
      <t>Proposal Evaluation and Negotiation</t>
    </r>
  </si>
  <si>
    <r>
      <rPr>
        <b/>
        <sz val="11"/>
        <color indexed="8"/>
        <rFont val="Calibri"/>
      </rPr>
      <t>Consultants Proposals</t>
    </r>
  </si>
  <si>
    <r>
      <rPr>
        <b/>
        <sz val="11"/>
        <color indexed="8"/>
        <rFont val="Calibri"/>
      </rPr>
      <t>Shortlist</t>
    </r>
  </si>
  <si>
    <r>
      <rPr>
        <b/>
        <sz val="11"/>
        <color indexed="8"/>
        <rFont val="Calibri"/>
      </rPr>
      <t>Request for Expression of Interest</t>
    </r>
  </si>
  <si>
    <r>
      <rPr>
        <b/>
        <sz val="11"/>
        <color indexed="8"/>
        <rFont val="Calibri"/>
      </rPr>
      <t>Preparation of Request For Proposals</t>
    </r>
  </si>
  <si>
    <r>
      <rPr>
        <b/>
        <sz val="11"/>
        <color indexed="8"/>
        <rFont val="Calibri"/>
      </rPr>
      <t>Basic Data</t>
    </r>
  </si>
  <si>
    <r>
      <rPr>
        <b/>
        <sz val="11"/>
        <color indexed="8"/>
        <rFont val="Calibri"/>
      </rPr>
      <t>Budget Year: 2014</t>
    </r>
  </si>
  <si>
    <r>
      <rPr>
        <b/>
        <sz val="11"/>
        <color indexed="8"/>
        <rFont val="Calibri"/>
      </rPr>
      <t>Ministry/Department/Agency: OFFICE OF THE SECRETARY TO THE GOVERNMENT OF THE FEDERATION</t>
    </r>
  </si>
  <si>
    <r>
      <rPr>
        <sz val="11"/>
        <color theme="1"/>
        <rFont val="Calibri"/>
        <family val="2"/>
        <scheme val="minor"/>
      </rPr>
      <t>19/06/14 - 3/07/14</t>
    </r>
  </si>
  <si>
    <r>
      <rPr>
        <sz val="11"/>
        <color theme="1"/>
        <rFont val="Calibri"/>
        <family val="2"/>
        <scheme val="minor"/>
      </rPr>
      <t>29/05/14 - 19/06/14</t>
    </r>
  </si>
  <si>
    <r>
      <rPr>
        <sz val="11"/>
        <color theme="1"/>
        <rFont val="Calibri"/>
        <family val="2"/>
        <scheme val="minor"/>
      </rPr>
      <t>3/04/14</t>
    </r>
  </si>
  <si>
    <r>
      <rPr>
        <sz val="11"/>
        <color theme="1"/>
        <rFont val="Calibri"/>
        <family val="2"/>
        <scheme val="minor"/>
      </rPr>
      <t>20/03/14</t>
    </r>
  </si>
  <si>
    <r>
      <rPr>
        <sz val="11"/>
        <color theme="1"/>
        <rFont val="Calibri"/>
        <family val="2"/>
        <scheme val="minor"/>
      </rPr>
      <t>LERB - LOWEST EVALUATED RESPONSIVE BID</t>
    </r>
  </si>
  <si>
    <r>
      <rPr>
        <sz val="11"/>
        <color theme="1"/>
        <rFont val="Calibri"/>
        <family val="2"/>
        <scheme val="minor"/>
      </rPr>
      <t>Bills of Quantity</t>
    </r>
  </si>
  <si>
    <r>
      <rPr>
        <sz val="11"/>
        <color theme="1"/>
        <rFont val="Calibri"/>
        <family val="2"/>
        <scheme val="minor"/>
      </rPr>
      <t>17</t>
    </r>
  </si>
  <si>
    <r>
      <rPr>
        <sz val="11"/>
        <color theme="1"/>
        <rFont val="Calibri"/>
        <family val="2"/>
        <scheme val="minor"/>
      </rPr>
      <t>006</t>
    </r>
  </si>
  <si>
    <r>
      <rPr>
        <sz val="11"/>
        <color theme="1"/>
        <rFont val="Calibri"/>
        <family val="2"/>
        <scheme val="minor"/>
      </rPr>
      <t>PROCUREMENT OF TOYOTA BUSES ( HIGH ROOF ) FOR CABINET MEETINGS DISTRIBUTION &amp; DISPATCHING</t>
    </r>
  </si>
  <si>
    <r>
      <rPr>
        <sz val="11"/>
        <color theme="1"/>
        <rFont val="Calibri"/>
        <family val="2"/>
        <scheme val="minor"/>
      </rPr>
      <t>27/03/14</t>
    </r>
  </si>
  <si>
    <r>
      <rPr>
        <sz val="11"/>
        <color theme="1"/>
        <rFont val="Calibri"/>
        <family val="2"/>
        <scheme val="minor"/>
      </rPr>
      <t>13/03/14 - 27/03/14</t>
    </r>
  </si>
  <si>
    <r>
      <rPr>
        <sz val="11"/>
        <color theme="1"/>
        <rFont val="Calibri"/>
        <family val="2"/>
        <scheme val="minor"/>
      </rPr>
      <t>27/02/14 - 13/03/14</t>
    </r>
  </si>
  <si>
    <r>
      <rPr>
        <sz val="11"/>
        <color theme="1"/>
        <rFont val="Calibri"/>
        <family val="2"/>
        <scheme val="minor"/>
      </rPr>
      <t>16</t>
    </r>
  </si>
  <si>
    <r>
      <rPr>
        <sz val="11"/>
        <color theme="1"/>
        <rFont val="Calibri"/>
        <family val="2"/>
        <scheme val="minor"/>
      </rPr>
      <t>PROCUREMENT OF COASTER BUSES (6 NO )</t>
    </r>
  </si>
  <si>
    <r>
      <rPr>
        <sz val="11"/>
        <color theme="1"/>
        <rFont val="Calibri"/>
        <family val="2"/>
        <scheme val="minor"/>
      </rPr>
      <t>15</t>
    </r>
  </si>
  <si>
    <r>
      <rPr>
        <sz val="11"/>
        <color theme="1"/>
        <rFont val="Calibri"/>
        <family val="2"/>
        <scheme val="minor"/>
      </rPr>
      <t>PROCUREMENT OF POOL VEHICLES FOR USE OF ELDER STATE MEN WHEN IN ABUJA OFFICIAL (COASTER</t>
    </r>
  </si>
  <si>
    <r>
      <rPr>
        <sz val="11"/>
        <color theme="1"/>
        <rFont val="Calibri"/>
        <family val="2"/>
        <scheme val="minor"/>
      </rPr>
      <t>Accounting Officer: Permanent Secretary</t>
    </r>
  </si>
  <si>
    <r>
      <rPr>
        <sz val="11"/>
        <color theme="1"/>
        <rFont val="Calibri"/>
        <family val="2"/>
        <scheme val="minor"/>
      </rPr>
      <t>NS</t>
    </r>
  </si>
  <si>
    <r>
      <rPr>
        <sz val="11"/>
        <color theme="1"/>
        <rFont val="Calibri"/>
        <family val="2"/>
        <scheme val="minor"/>
      </rPr>
      <t>14</t>
    </r>
  </si>
  <si>
    <r>
      <rPr>
        <sz val="11"/>
        <color theme="1"/>
        <rFont val="Calibri"/>
        <family val="2"/>
        <scheme val="minor"/>
      </rPr>
      <t>005</t>
    </r>
  </si>
  <si>
    <r>
      <rPr>
        <sz val="11"/>
        <color theme="1"/>
        <rFont val="Calibri"/>
        <family val="2"/>
        <scheme val="minor"/>
      </rPr>
      <t>PROCUREMENT OF MOTORCYCLES FOR DISPATCH (6 No.)</t>
    </r>
  </si>
  <si>
    <r>
      <rPr>
        <sz val="11"/>
        <color theme="1"/>
        <rFont val="Calibri"/>
        <family val="2"/>
        <scheme val="minor"/>
      </rPr>
      <t>19/06/14 - 26/06/14</t>
    </r>
  </si>
  <si>
    <r>
      <rPr>
        <sz val="11"/>
        <color theme="1"/>
        <rFont val="Calibri"/>
        <family val="2"/>
        <scheme val="minor"/>
      </rPr>
      <t>5/06/14 - 19/06/14</t>
    </r>
  </si>
  <si>
    <r>
      <rPr>
        <sz val="11"/>
        <color theme="1"/>
        <rFont val="Calibri"/>
        <family val="2"/>
        <scheme val="minor"/>
      </rPr>
      <t>29/05/14 - 5/06/14</t>
    </r>
  </si>
  <si>
    <r>
      <rPr>
        <sz val="11"/>
        <color theme="1"/>
        <rFont val="Calibri"/>
        <family val="2"/>
        <scheme val="minor"/>
      </rPr>
      <t>8/05/14 - 15/05/14</t>
    </r>
  </si>
  <si>
    <r>
      <rPr>
        <sz val="11"/>
        <color theme="1"/>
        <rFont val="Calibri"/>
        <family val="2"/>
        <scheme val="minor"/>
      </rPr>
      <t>1/05/14 - 8/05/14</t>
    </r>
  </si>
  <si>
    <r>
      <rPr>
        <sz val="11"/>
        <color theme="1"/>
        <rFont val="Calibri"/>
        <family val="2"/>
        <scheme val="minor"/>
      </rPr>
      <t>13</t>
    </r>
  </si>
  <si>
    <r>
      <rPr>
        <sz val="11"/>
        <color theme="1"/>
        <rFont val="Calibri"/>
        <family val="2"/>
        <scheme val="minor"/>
      </rPr>
      <t>004</t>
    </r>
  </si>
  <si>
    <r>
      <rPr>
        <sz val="11"/>
        <color theme="1"/>
        <rFont val="Calibri"/>
        <family val="2"/>
        <scheme val="minor"/>
      </rPr>
      <t>PROCUREMENT OF SECURITY ITEMS (SUPPLY AND INSTALLATION OF UNDER VEHICLE INSPECTION SYSTEM, BOLLARDS, HAND-HELD SCANNERS</t>
    </r>
  </si>
  <si>
    <r>
      <rPr>
        <sz val="11"/>
        <color theme="1"/>
        <rFont val="Calibri"/>
        <family val="2"/>
        <scheme val="minor"/>
      </rPr>
      <t>12</t>
    </r>
  </si>
  <si>
    <r>
      <rPr>
        <sz val="11"/>
        <color theme="1"/>
        <rFont val="Calibri"/>
        <family val="2"/>
        <scheme val="minor"/>
      </rPr>
      <t>003</t>
    </r>
  </si>
  <si>
    <r>
      <rPr>
        <sz val="11"/>
        <color theme="1"/>
        <rFont val="Calibri"/>
        <family val="2"/>
        <scheme val="minor"/>
      </rPr>
      <t>PROCUREMENT OF GYMNASIUM EQUIPMENT (BICYCLE, EGO TREAD MILL SET OF WEIGHTS)</t>
    </r>
  </si>
  <si>
    <r>
      <rPr>
        <sz val="11"/>
        <color theme="1"/>
        <rFont val="Calibri"/>
        <family val="2"/>
        <scheme val="minor"/>
      </rPr>
      <t>7/05/14 - 15/05/14</t>
    </r>
  </si>
  <si>
    <r>
      <rPr>
        <sz val="11"/>
        <color theme="1"/>
        <rFont val="Calibri"/>
        <family val="2"/>
        <scheme val="minor"/>
      </rPr>
      <t>1/05/14 - 7/05/14</t>
    </r>
  </si>
  <si>
    <r>
      <rPr>
        <sz val="11"/>
        <color theme="1"/>
        <rFont val="Calibri"/>
        <family val="2"/>
        <scheme val="minor"/>
      </rPr>
      <t>11</t>
    </r>
  </si>
  <si>
    <r>
      <rPr>
        <sz val="11"/>
        <color theme="1"/>
        <rFont val="Calibri"/>
        <family val="2"/>
        <scheme val="minor"/>
      </rPr>
      <t>002</t>
    </r>
  </si>
  <si>
    <r>
      <rPr>
        <sz val="11"/>
        <color theme="1"/>
        <rFont val="Calibri"/>
        <family val="2"/>
        <scheme val="minor"/>
      </rPr>
      <t>PROCUREMENT OF LIBRARY BOOKS &amp; EQUIPMENT FOR  SPECIALISED  LIBRARIES IN OSGF</t>
    </r>
  </si>
  <si>
    <r>
      <rPr>
        <sz val="11"/>
        <color theme="1"/>
        <rFont val="Calibri"/>
        <family val="2"/>
        <scheme val="minor"/>
      </rPr>
      <t>10</t>
    </r>
  </si>
  <si>
    <r>
      <rPr>
        <sz val="11"/>
        <color theme="1"/>
        <rFont val="Calibri"/>
        <family val="2"/>
        <scheme val="minor"/>
      </rPr>
      <t>001</t>
    </r>
  </si>
  <si>
    <r>
      <rPr>
        <sz val="11"/>
        <color theme="1"/>
        <rFont val="Calibri"/>
        <family val="2"/>
        <scheme val="minor"/>
      </rPr>
      <t>PROCUREMENT OF SHREDDING MACHINES (SANYO 650 )300 NO</t>
    </r>
  </si>
  <si>
    <r>
      <rPr>
        <sz val="11"/>
        <color theme="1"/>
        <rFont val="Calibri"/>
        <family val="2"/>
        <scheme val="minor"/>
      </rPr>
      <t>9</t>
    </r>
  </si>
  <si>
    <r>
      <rPr>
        <sz val="11"/>
        <color theme="1"/>
        <rFont val="Calibri"/>
        <family val="2"/>
        <scheme val="minor"/>
      </rPr>
      <t>PROCUREMENT OF PHOTOCOPYING MACHINES (50 NO )</t>
    </r>
  </si>
  <si>
    <r>
      <rPr>
        <sz val="11"/>
        <color theme="1"/>
        <rFont val="Calibri"/>
        <family val="2"/>
        <scheme val="minor"/>
      </rPr>
      <t>8</t>
    </r>
  </si>
  <si>
    <r>
      <rPr>
        <sz val="11"/>
        <color theme="1"/>
        <rFont val="Calibri"/>
        <family val="2"/>
        <scheme val="minor"/>
      </rPr>
      <t>PROCUREMENT OF HP LASERJET PRINTER 2053 (200 NO )</t>
    </r>
  </si>
  <si>
    <r>
      <rPr>
        <sz val="11"/>
        <color theme="1"/>
        <rFont val="Calibri"/>
        <family val="2"/>
        <scheme val="minor"/>
      </rPr>
      <t>7</t>
    </r>
  </si>
  <si>
    <r>
      <rPr>
        <sz val="11"/>
        <color theme="1"/>
        <rFont val="Calibri"/>
        <family val="2"/>
        <scheme val="minor"/>
      </rPr>
      <t>PROCUREMENT OF HP DESKTOP COMPUTER (150 NO)</t>
    </r>
  </si>
  <si>
    <r>
      <rPr>
        <sz val="11"/>
        <color theme="1"/>
        <rFont val="Calibri"/>
        <family val="2"/>
        <scheme val="minor"/>
      </rPr>
      <t>6</t>
    </r>
  </si>
  <si>
    <r>
      <rPr>
        <sz val="11"/>
        <color theme="1"/>
        <rFont val="Calibri"/>
        <family val="2"/>
        <scheme val="minor"/>
      </rPr>
      <t>PROCUREMENTOF HP LAPTOP COMPUTER (2.6 GH2 DUAL (CORE, 3200 GB HDD, 2GB ) 150 N0</t>
    </r>
  </si>
  <si>
    <r>
      <rPr>
        <sz val="11"/>
        <color theme="1"/>
        <rFont val="Calibri"/>
        <family val="2"/>
        <scheme val="minor"/>
      </rPr>
      <t>5</t>
    </r>
  </si>
  <si>
    <t>PROCUREMENT OF C-WAYS WATER DISPENSER (100 NO)</t>
  </si>
  <si>
    <r>
      <rPr>
        <sz val="11"/>
        <color theme="1"/>
        <rFont val="Calibri"/>
        <family val="2"/>
        <scheme val="minor"/>
      </rPr>
      <t>4</t>
    </r>
  </si>
  <si>
    <r>
      <rPr>
        <sz val="11"/>
        <color theme="1"/>
        <rFont val="Calibri"/>
        <family val="2"/>
        <scheme val="minor"/>
      </rPr>
      <t>PROCUREMENT OF THERMOCOOL FRIDGE (150 N0)</t>
    </r>
  </si>
  <si>
    <r>
      <rPr>
        <sz val="11"/>
        <color theme="1"/>
        <rFont val="Calibri"/>
        <family val="2"/>
        <scheme val="minor"/>
      </rPr>
      <t>10/07/14 - 24/07/14</t>
    </r>
  </si>
  <si>
    <r>
      <rPr>
        <sz val="11"/>
        <color theme="1"/>
        <rFont val="Calibri"/>
        <family val="2"/>
        <scheme val="minor"/>
      </rPr>
      <t>26/06/14 - 10/07/14</t>
    </r>
  </si>
  <si>
    <r>
      <rPr>
        <sz val="11"/>
        <color theme="1"/>
        <rFont val="Calibri"/>
        <family val="2"/>
        <scheme val="minor"/>
      </rPr>
      <t>PRE-QUALIFICATION</t>
    </r>
  </si>
  <si>
    <r>
      <rPr>
        <sz val="11"/>
        <color theme="1"/>
        <rFont val="Calibri"/>
        <family val="2"/>
        <scheme val="minor"/>
      </rPr>
      <t>3</t>
    </r>
  </si>
  <si>
    <r>
      <rPr>
        <sz val="11"/>
        <color theme="1"/>
        <rFont val="Calibri"/>
        <family val="2"/>
        <scheme val="minor"/>
      </rPr>
      <t>PROCUREMENT OF OFFICE EQUIPMENTS FOR ADDITIONAL OFFICES</t>
    </r>
  </si>
  <si>
    <t>27/02/14 - 6/03/14</t>
  </si>
  <si>
    <r>
      <rPr>
        <sz val="11"/>
        <color theme="1"/>
        <rFont val="Calibri"/>
        <family val="2"/>
        <scheme val="minor"/>
      </rPr>
      <t>2</t>
    </r>
  </si>
  <si>
    <r>
      <rPr>
        <sz val="11"/>
        <color theme="1"/>
        <rFont val="Calibri"/>
        <family val="2"/>
        <scheme val="minor"/>
      </rPr>
      <t>UPS (BLUEGATE 1.5 KVA) 500 NOS</t>
    </r>
  </si>
  <si>
    <r>
      <rPr>
        <sz val="11"/>
        <color theme="1"/>
        <rFont val="Calibri"/>
        <family val="2"/>
        <scheme val="minor"/>
      </rPr>
      <t>1</t>
    </r>
  </si>
  <si>
    <r>
      <rPr>
        <sz val="11"/>
        <color theme="1"/>
        <rFont val="Calibri"/>
        <family val="2"/>
        <scheme val="minor"/>
      </rPr>
      <t>HP Scanners</t>
    </r>
  </si>
  <si>
    <r>
      <rPr>
        <sz val="11"/>
        <color theme="1"/>
        <rFont val="Calibri"/>
        <family val="2"/>
        <scheme val="minor"/>
      </rPr>
      <t>4 - 6 weeks</t>
    </r>
  </si>
  <si>
    <r>
      <rPr>
        <b/>
        <sz val="11"/>
        <color indexed="8"/>
        <rFont val="Calibri"/>
      </rPr>
      <t>Inspection/Final Acceptance</t>
    </r>
  </si>
  <si>
    <r>
      <rPr>
        <b/>
        <sz val="11"/>
        <color indexed="8"/>
        <rFont val="Calibri"/>
      </rPr>
      <t>Arrival of Goods</t>
    </r>
  </si>
  <si>
    <r>
      <rPr>
        <b/>
        <sz val="11"/>
        <color indexed="8"/>
        <rFont val="Calibri"/>
      </rPr>
      <t>MDA Approval/BPP No Objection</t>
    </r>
  </si>
  <si>
    <r>
      <rPr>
        <b/>
        <sz val="11"/>
        <color indexed="8"/>
        <rFont val="Calibri"/>
      </rPr>
      <t>Submission of Bid Evaluation Report</t>
    </r>
  </si>
  <si>
    <r>
      <rPr>
        <b/>
        <sz val="11"/>
        <color indexed="8"/>
        <rFont val="Calibri"/>
      </rPr>
      <t>Bid Closing/Opening</t>
    </r>
  </si>
  <si>
    <r>
      <rPr>
        <b/>
        <sz val="11"/>
        <color indexed="8"/>
        <rFont val="Calibri"/>
      </rPr>
      <t>Bid Invitation Date</t>
    </r>
  </si>
  <si>
    <r>
      <rPr>
        <b/>
        <sz val="11"/>
        <color indexed="8"/>
        <rFont val="Calibri"/>
      </rPr>
      <t>Submission of Prequalification Evaluation Report</t>
    </r>
  </si>
  <si>
    <r>
      <rPr>
        <b/>
        <sz val="11"/>
        <color indexed="8"/>
        <rFont val="Calibri"/>
      </rPr>
      <t>Advertisement for Pre-Qualification</t>
    </r>
  </si>
  <si>
    <r>
      <rPr>
        <b/>
        <sz val="11"/>
        <color indexed="8"/>
        <rFont val="Calibri"/>
      </rPr>
      <t>Contract Implementation - Goods</t>
    </r>
  </si>
  <si>
    <r>
      <rPr>
        <b/>
        <sz val="11"/>
        <color indexed="8"/>
        <rFont val="Calibri"/>
      </rPr>
      <t>Bid Evaluation</t>
    </r>
  </si>
  <si>
    <r>
      <rPr>
        <b/>
        <sz val="11"/>
        <color indexed="8"/>
        <rFont val="Calibri"/>
      </rPr>
      <t>Bidding Period (Single Stage Tendering)</t>
    </r>
  </si>
  <si>
    <r>
      <rPr>
        <b/>
        <sz val="11"/>
        <color indexed="8"/>
        <rFont val="Calibri"/>
      </rPr>
      <t>Prequalification Evaluation</t>
    </r>
  </si>
  <si>
    <r>
      <rPr>
        <b/>
        <sz val="11"/>
        <color indexed="8"/>
        <rFont val="Calibri"/>
      </rPr>
      <t>Specific Procurement Notice/Advert</t>
    </r>
  </si>
  <si>
    <r>
      <rPr>
        <b/>
        <sz val="11"/>
        <color indexed="8"/>
        <rFont val="Calibri"/>
      </rPr>
      <t>Draft-Bid Documents</t>
    </r>
  </si>
  <si>
    <r>
      <rPr>
        <sz val="11"/>
        <color theme="1"/>
        <rFont val="Calibri"/>
        <family val="2"/>
        <scheme val="minor"/>
      </rPr>
      <t>23/09/14</t>
    </r>
  </si>
  <si>
    <r>
      <rPr>
        <sz val="11"/>
        <color theme="1"/>
        <rFont val="Calibri"/>
        <family val="2"/>
        <scheme val="minor"/>
      </rPr>
      <t>9/09/14</t>
    </r>
  </si>
  <si>
    <r>
      <rPr>
        <sz val="11"/>
        <color theme="1"/>
        <rFont val="Calibri"/>
        <family val="2"/>
        <scheme val="minor"/>
      </rPr>
      <t>14/08/14 - 28/08/14</t>
    </r>
  </si>
  <si>
    <r>
      <rPr>
        <sz val="11"/>
        <color theme="1"/>
        <rFont val="Calibri"/>
        <family val="2"/>
        <scheme val="minor"/>
      </rPr>
      <t>27</t>
    </r>
  </si>
  <si>
    <r>
      <rPr>
        <sz val="11"/>
        <color theme="1"/>
        <rFont val="Calibri"/>
        <family val="2"/>
        <scheme val="minor"/>
      </rPr>
      <t>016</t>
    </r>
  </si>
  <si>
    <r>
      <rPr>
        <sz val="11"/>
        <color theme="1"/>
        <rFont val="Calibri"/>
        <family val="2"/>
        <scheme val="minor"/>
      </rPr>
      <t>Democracy Day and Independence Celeberations</t>
    </r>
  </si>
  <si>
    <r>
      <rPr>
        <sz val="11"/>
        <color indexed="8"/>
        <rFont val="Calibri"/>
        <family val="2"/>
      </rPr>
      <t>19/08/14 - 9/09/14</t>
    </r>
  </si>
  <si>
    <r>
      <rPr>
        <sz val="11"/>
        <color indexed="8"/>
        <rFont val="Calibri"/>
        <family val="2"/>
      </rPr>
      <t>5/08/14 - 19/08/14</t>
    </r>
  </si>
  <si>
    <r>
      <rPr>
        <sz val="11"/>
        <color indexed="8"/>
        <rFont val="Calibri"/>
        <family val="2"/>
      </rPr>
      <t>22/07/14 - 5/08/14</t>
    </r>
  </si>
  <si>
    <r>
      <rPr>
        <sz val="11"/>
        <color indexed="8"/>
        <rFont val="Calibri"/>
        <family val="2"/>
      </rPr>
      <t>15/07/14 - 22/07/14</t>
    </r>
  </si>
  <si>
    <r>
      <rPr>
        <sz val="11"/>
        <color indexed="8"/>
        <rFont val="Calibri"/>
        <family val="2"/>
      </rPr>
      <t>1/07/14 - 15/07/14</t>
    </r>
  </si>
  <si>
    <r>
      <rPr>
        <sz val="11"/>
        <color indexed="8"/>
        <rFont val="Calibri"/>
        <family val="2"/>
      </rPr>
      <t>1/07/14 - 1/07/14</t>
    </r>
  </si>
  <si>
    <r>
      <rPr>
        <sz val="11"/>
        <color indexed="8"/>
        <rFont val="Calibri"/>
        <family val="2"/>
      </rPr>
      <t>2/06/14 - 6/06/14</t>
    </r>
  </si>
  <si>
    <r>
      <rPr>
        <sz val="11"/>
        <color indexed="8"/>
        <rFont val="Calibri"/>
        <family val="2"/>
      </rPr>
      <t>20/05/14 - 30/05/14</t>
    </r>
  </si>
  <si>
    <r>
      <rPr>
        <sz val="11"/>
        <color indexed="8"/>
        <rFont val="Calibri"/>
        <family val="2"/>
      </rPr>
      <t>20/05/14 - 20/05/14</t>
    </r>
  </si>
  <si>
    <r>
      <rPr>
        <sz val="11"/>
        <color indexed="8"/>
        <rFont val="Calibri"/>
        <family val="2"/>
      </rPr>
      <t>9/05/14 - 20/05/14</t>
    </r>
  </si>
  <si>
    <r>
      <rPr>
        <sz val="11"/>
        <color indexed="8"/>
        <rFont val="Calibri"/>
        <family val="2"/>
      </rPr>
      <t>30/04/14 - 9/05/14</t>
    </r>
  </si>
  <si>
    <r>
      <rPr>
        <sz val="11"/>
        <color indexed="8"/>
        <rFont val="Calibri"/>
        <family val="2"/>
      </rPr>
      <t>30/04/14</t>
    </r>
  </si>
  <si>
    <r>
      <rPr>
        <sz val="11"/>
        <color indexed="8"/>
        <rFont val="Calibri"/>
        <family val="2"/>
      </rPr>
      <t>24/03/14 - 4/04/14</t>
    </r>
  </si>
  <si>
    <r>
      <rPr>
        <sz val="11"/>
        <color indexed="8"/>
        <rFont val="Calibri"/>
        <family val="2"/>
      </rPr>
      <t>3/03/14 - 21/03/14</t>
    </r>
  </si>
  <si>
    <r>
      <rPr>
        <sz val="11"/>
        <color indexed="8"/>
        <rFont val="Calibri"/>
        <family val="2"/>
      </rPr>
      <t>Time-Based</t>
    </r>
  </si>
  <si>
    <r>
      <rPr>
        <sz val="11"/>
        <color indexed="8"/>
        <rFont val="Calibri"/>
        <family val="2"/>
      </rPr>
      <t>OORBDA/2014/PROC/INVT/NC5</t>
    </r>
  </si>
  <si>
    <r>
      <rPr>
        <sz val="11"/>
        <color indexed="8"/>
        <rFont val="Calibri"/>
        <family val="2"/>
      </rPr>
      <t>PREVENTIVE HEALTH CARE: HIV/AIDS ADVOCACY</t>
    </r>
  </si>
  <si>
    <r>
      <rPr>
        <b/>
        <sz val="11"/>
        <color indexed="8"/>
        <rFont val="Calibri"/>
        <family val="2"/>
      </rPr>
      <t>Ministry/Department/Agency: Ogun/Osun River Basin Development Authority</t>
    </r>
  </si>
  <si>
    <r>
      <rPr>
        <sz val="11"/>
        <color indexed="8"/>
        <rFont val="Calibri"/>
        <family val="2"/>
      </rPr>
      <t>Olujimi SOKUNLE - [Designation: Executive Director Engineering]</t>
    </r>
  </si>
  <si>
    <r>
      <rPr>
        <sz val="11"/>
        <color indexed="8"/>
        <rFont val="Calibri"/>
        <family val="2"/>
      </rPr>
      <t>Ezekiel FALOLA - [Designation: Chief Engineer Irrigation]</t>
    </r>
  </si>
  <si>
    <r>
      <rPr>
        <sz val="11"/>
        <color indexed="8"/>
        <rFont val="Calibri"/>
        <family val="2"/>
      </rPr>
      <t>1/07/14</t>
    </r>
  </si>
  <si>
    <r>
      <rPr>
        <sz val="11"/>
        <color indexed="8"/>
        <rFont val="Calibri"/>
        <family val="2"/>
      </rPr>
      <t>17/06/14</t>
    </r>
  </si>
  <si>
    <r>
      <rPr>
        <sz val="11"/>
        <color indexed="8"/>
        <rFont val="Calibri"/>
        <family val="2"/>
      </rPr>
      <t>20/05/14 - 17/06/14</t>
    </r>
  </si>
  <si>
    <r>
      <rPr>
        <sz val="11"/>
        <color indexed="8"/>
        <rFont val="Calibri"/>
        <family val="2"/>
      </rPr>
      <t>6/05/14 - 20/05/14</t>
    </r>
  </si>
  <si>
    <r>
      <rPr>
        <sz val="11"/>
        <color indexed="8"/>
        <rFont val="Calibri"/>
        <family val="2"/>
      </rPr>
      <t>7/04/14 - 5/05/14</t>
    </r>
  </si>
  <si>
    <r>
      <rPr>
        <sz val="11"/>
        <color indexed="8"/>
        <rFont val="Calibri"/>
        <family val="2"/>
      </rPr>
      <t>BEME</t>
    </r>
  </si>
  <si>
    <r>
      <rPr>
        <sz val="11"/>
        <color indexed="8"/>
        <rFont val="Calibri"/>
        <family val="2"/>
      </rPr>
      <t>OORBDA/2014/PROC/INVT/NC4</t>
    </r>
  </si>
  <si>
    <r>
      <rPr>
        <sz val="11"/>
        <color indexed="8"/>
        <rFont val="Calibri"/>
        <family val="2"/>
      </rPr>
      <t>REHABILITATION OF HQ OFFICE COMPLEX (INCLUDING REPLACEMENT OF OBSOLETE OFFICE FURNITURE, EQUIPMENT AND FITTINGS)</t>
    </r>
  </si>
  <si>
    <r>
      <rPr>
        <sz val="11"/>
        <color indexed="8"/>
        <rFont val="Calibri"/>
        <family val="2"/>
      </rPr>
      <t>OORBDA/2014/PROC/INVT/NC3</t>
    </r>
  </si>
  <si>
    <r>
      <rPr>
        <sz val="11"/>
        <color indexed="8"/>
        <rFont val="Calibri"/>
        <family val="2"/>
      </rPr>
      <t>ITOIKIN IRRIGATION PROJECT</t>
    </r>
  </si>
  <si>
    <r>
      <rPr>
        <sz val="11"/>
        <color indexed="8"/>
        <rFont val="Calibri"/>
        <family val="2"/>
      </rPr>
      <t>OORBDA/2014/PROC/INVT/NC2</t>
    </r>
  </si>
  <si>
    <r>
      <rPr>
        <sz val="11"/>
        <color indexed="8"/>
        <rFont val="Calibri"/>
        <family val="2"/>
      </rPr>
      <t>OYAN RIVER DAM IRRIGATION PROJECT</t>
    </r>
  </si>
  <si>
    <r>
      <rPr>
        <sz val="11"/>
        <color indexed="8"/>
        <rFont val="Calibri"/>
        <family val="2"/>
      </rPr>
      <t>OORBDA/2014/PROC/INVT/NC1</t>
    </r>
  </si>
  <si>
    <r>
      <rPr>
        <sz val="11"/>
        <color indexed="8"/>
        <rFont val="Calibri"/>
        <family val="2"/>
      </rPr>
      <t>OFIKI IRRIGATION SCHEME (Phase I)</t>
    </r>
  </si>
  <si>
    <r>
      <rPr>
        <sz val="11"/>
        <color indexed="8"/>
        <rFont val="Calibri"/>
        <family val="2"/>
      </rPr>
      <t>OYAN RIVER DAM IRRIGATION</t>
    </r>
  </si>
  <si>
    <t>Ministry/Department/Agency: Ogun/Osun River Basin Development Authority</t>
  </si>
  <si>
    <t>DD. Proc.</t>
  </si>
  <si>
    <t>18/08/14 - 8/09/14</t>
  </si>
  <si>
    <t>28/07/14 - 18/08/14</t>
  </si>
  <si>
    <t>21/07/14 - 28/07/14</t>
  </si>
  <si>
    <t xml:space="preserve">       Not Applicable</t>
  </si>
  <si>
    <t xml:space="preserve">       Plan</t>
  </si>
  <si>
    <t>14/07/14 - 21/07/14</t>
  </si>
  <si>
    <t>30/06/14 - 14/07/14</t>
  </si>
  <si>
    <t>19/05/14 - 30/06/14</t>
  </si>
  <si>
    <t>21/04/14 - 19/05/14</t>
  </si>
  <si>
    <t>7/04/14 - 21/04/14</t>
  </si>
  <si>
    <t>24/03/14 - 7/04/14</t>
  </si>
  <si>
    <t>3/03/14 - 24/03/14</t>
  </si>
  <si>
    <t xml:space="preserve">        PTB</t>
  </si>
  <si>
    <t>Lot 400</t>
  </si>
  <si>
    <t>REA/CP/14/400</t>
  </si>
  <si>
    <t>400</t>
  </si>
  <si>
    <t>Lot 399</t>
  </si>
  <si>
    <t>REA/CP/14/399</t>
  </si>
  <si>
    <t>399</t>
  </si>
  <si>
    <t>Lot 398</t>
  </si>
  <si>
    <t>REA/CP/14/398</t>
  </si>
  <si>
    <t>398</t>
  </si>
  <si>
    <t>Lot 397</t>
  </si>
  <si>
    <t>REA/CP/14/397</t>
  </si>
  <si>
    <t>397</t>
  </si>
  <si>
    <t>Lot 396</t>
  </si>
  <si>
    <t>REA/CP/14/396</t>
  </si>
  <si>
    <t>396</t>
  </si>
  <si>
    <t>Lot 395</t>
  </si>
  <si>
    <t>REA/CP/14/395</t>
  </si>
  <si>
    <t>395</t>
  </si>
  <si>
    <t>Lot 394</t>
  </si>
  <si>
    <t>REA/CP/14/394</t>
  </si>
  <si>
    <t>394</t>
  </si>
  <si>
    <t>Lot 393</t>
  </si>
  <si>
    <t>REA/CP/14/393</t>
  </si>
  <si>
    <t>393</t>
  </si>
  <si>
    <t>Lot 392</t>
  </si>
  <si>
    <t>REA/CP/14/392</t>
  </si>
  <si>
    <t>392</t>
  </si>
  <si>
    <t>Lot 391</t>
  </si>
  <si>
    <t>REA/CP/14/391</t>
  </si>
  <si>
    <t>391</t>
  </si>
  <si>
    <t>Lot 390</t>
  </si>
  <si>
    <t>REA/CP/14/390</t>
  </si>
  <si>
    <t>390</t>
  </si>
  <si>
    <t>Lot 389</t>
  </si>
  <si>
    <t>REA/CP/14/389</t>
  </si>
  <si>
    <t>389</t>
  </si>
  <si>
    <t>Lot 388</t>
  </si>
  <si>
    <t>REA/CP/14/388</t>
  </si>
  <si>
    <t>388</t>
  </si>
  <si>
    <t>Lot 387</t>
  </si>
  <si>
    <t>REA/CP/14/387</t>
  </si>
  <si>
    <t>387</t>
  </si>
  <si>
    <t>Lot 386</t>
  </si>
  <si>
    <t>REA/CP/14/386</t>
  </si>
  <si>
    <t>386</t>
  </si>
  <si>
    <t>Lot 385</t>
  </si>
  <si>
    <t>REA/CP/14/385</t>
  </si>
  <si>
    <t>385</t>
  </si>
  <si>
    <t>Lot 384</t>
  </si>
  <si>
    <t>REA/CP/14/384</t>
  </si>
  <si>
    <t>384</t>
  </si>
  <si>
    <t>Lot 383</t>
  </si>
  <si>
    <t>REA/CP/14/383</t>
  </si>
  <si>
    <t>383</t>
  </si>
  <si>
    <t>Lot 382</t>
  </si>
  <si>
    <t>REA/CP/14/382</t>
  </si>
  <si>
    <t>382</t>
  </si>
  <si>
    <t>Lot 381</t>
  </si>
  <si>
    <t>REA/CP/14/381</t>
  </si>
  <si>
    <t>381</t>
  </si>
  <si>
    <t>Lot 380</t>
  </si>
  <si>
    <t>REA/CP/14/380</t>
  </si>
  <si>
    <t>380</t>
  </si>
  <si>
    <t>Lot 379</t>
  </si>
  <si>
    <t>REA/CP/14/379</t>
  </si>
  <si>
    <t>379</t>
  </si>
  <si>
    <t>Lot 378</t>
  </si>
  <si>
    <t>REA/CP/14/378</t>
  </si>
  <si>
    <t>378</t>
  </si>
  <si>
    <t>Lot 377</t>
  </si>
  <si>
    <t>REA/CP/14/377</t>
  </si>
  <si>
    <t>377</t>
  </si>
  <si>
    <t>Lot 376</t>
  </si>
  <si>
    <t>REA/CP/14/376</t>
  </si>
  <si>
    <t>376</t>
  </si>
  <si>
    <t>Lot 375</t>
  </si>
  <si>
    <t>REA/CP/14/375</t>
  </si>
  <si>
    <t>375</t>
  </si>
  <si>
    <t>Lot 374</t>
  </si>
  <si>
    <t>REA/CP/14/374</t>
  </si>
  <si>
    <t>374</t>
  </si>
  <si>
    <t>Lot 373</t>
  </si>
  <si>
    <t>REA/CP/14/373</t>
  </si>
  <si>
    <t>373</t>
  </si>
  <si>
    <t>Lot 372</t>
  </si>
  <si>
    <t>REA/CP/14/372</t>
  </si>
  <si>
    <t>372</t>
  </si>
  <si>
    <t>Lot 371</t>
  </si>
  <si>
    <t>REA/CP/14/371</t>
  </si>
  <si>
    <t>371</t>
  </si>
  <si>
    <t>Lot 370</t>
  </si>
  <si>
    <t>REA/CP/14/370</t>
  </si>
  <si>
    <t>370</t>
  </si>
  <si>
    <t>Lot 369</t>
  </si>
  <si>
    <t>REA/CP/14/369</t>
  </si>
  <si>
    <t>369</t>
  </si>
  <si>
    <t>Lot 368</t>
  </si>
  <si>
    <t>REA/CP/14/368</t>
  </si>
  <si>
    <t>368</t>
  </si>
  <si>
    <t>Lot 367</t>
  </si>
  <si>
    <t>REA/CP/14/367</t>
  </si>
  <si>
    <t>367</t>
  </si>
  <si>
    <t>Lot 366</t>
  </si>
  <si>
    <t>REA/CP/14/366</t>
  </si>
  <si>
    <t>366</t>
  </si>
  <si>
    <t>Lot 365</t>
  </si>
  <si>
    <t>REA/CP/14/365</t>
  </si>
  <si>
    <t>365</t>
  </si>
  <si>
    <t>Lot 364</t>
  </si>
  <si>
    <t>REA/CP/14/364</t>
  </si>
  <si>
    <t>364</t>
  </si>
  <si>
    <t>Lot 363</t>
  </si>
  <si>
    <t>REA/CP/14/363</t>
  </si>
  <si>
    <t>363</t>
  </si>
  <si>
    <t>Lot 362</t>
  </si>
  <si>
    <t>REA/CP/14/362</t>
  </si>
  <si>
    <t>362</t>
  </si>
  <si>
    <t>Lot 361</t>
  </si>
  <si>
    <t>REA/CP/14/361</t>
  </si>
  <si>
    <t>361</t>
  </si>
  <si>
    <t>Lot 360</t>
  </si>
  <si>
    <t>REA/CP/14/360</t>
  </si>
  <si>
    <t>360</t>
  </si>
  <si>
    <t>Lot 359</t>
  </si>
  <si>
    <t>REA/CP/14/359</t>
  </si>
  <si>
    <t>359</t>
  </si>
  <si>
    <t>Lot 358</t>
  </si>
  <si>
    <t>REA/CP/14/358</t>
  </si>
  <si>
    <t>358</t>
  </si>
  <si>
    <t>Lot 357</t>
  </si>
  <si>
    <t>REA/CP/14/357</t>
  </si>
  <si>
    <t>357</t>
  </si>
  <si>
    <t>Lot 356</t>
  </si>
  <si>
    <t>REA/CP/14/356</t>
  </si>
  <si>
    <t>356</t>
  </si>
  <si>
    <t>Lot 355</t>
  </si>
  <si>
    <t>REA/CP/14/355</t>
  </si>
  <si>
    <t>355</t>
  </si>
  <si>
    <t>Lot 354</t>
  </si>
  <si>
    <t>REA/CP/14/354</t>
  </si>
  <si>
    <t>354</t>
  </si>
  <si>
    <t>Lot 353</t>
  </si>
  <si>
    <t>REA/CP/14/353</t>
  </si>
  <si>
    <t>353</t>
  </si>
  <si>
    <t>Lot 352</t>
  </si>
  <si>
    <t>REA/CP/14/352</t>
  </si>
  <si>
    <t>352</t>
  </si>
  <si>
    <t>Lot 351</t>
  </si>
  <si>
    <t>REA/CP/14/351</t>
  </si>
  <si>
    <t>351</t>
  </si>
  <si>
    <t>Lot 350</t>
  </si>
  <si>
    <t>REA/CP/14/350</t>
  </si>
  <si>
    <t>350</t>
  </si>
  <si>
    <t>Lot 349</t>
  </si>
  <si>
    <t>REA/CP/14/349</t>
  </si>
  <si>
    <t>349</t>
  </si>
  <si>
    <t>Lot 348</t>
  </si>
  <si>
    <t>REA/CP/14/348</t>
  </si>
  <si>
    <t>348</t>
  </si>
  <si>
    <t>Lot 347</t>
  </si>
  <si>
    <t>REA/CP/14/347</t>
  </si>
  <si>
    <t>347</t>
  </si>
  <si>
    <t>Lot 346</t>
  </si>
  <si>
    <t>REA/CP/14/346</t>
  </si>
  <si>
    <t>346</t>
  </si>
  <si>
    <t>Lot 345</t>
  </si>
  <si>
    <t>REA/CP/14/345</t>
  </si>
  <si>
    <t>345</t>
  </si>
  <si>
    <t>Lot 344</t>
  </si>
  <si>
    <t>REA/CP/14/344</t>
  </si>
  <si>
    <t>344</t>
  </si>
  <si>
    <t>Lot 343</t>
  </si>
  <si>
    <t>REA/CP/14/343</t>
  </si>
  <si>
    <t>343</t>
  </si>
  <si>
    <t>Lot 342</t>
  </si>
  <si>
    <t>REA/CP/14/342</t>
  </si>
  <si>
    <t>342</t>
  </si>
  <si>
    <t>Lot 341</t>
  </si>
  <si>
    <t>REA/CP/14/341</t>
  </si>
  <si>
    <t>341</t>
  </si>
  <si>
    <t>Lot 340</t>
  </si>
  <si>
    <t>REA/CP/14/340</t>
  </si>
  <si>
    <t>340</t>
  </si>
  <si>
    <t>Lot 339</t>
  </si>
  <si>
    <t>REA/CP/14/339</t>
  </si>
  <si>
    <t>339</t>
  </si>
  <si>
    <t>Lot 338</t>
  </si>
  <si>
    <t>REA/CP/14/338</t>
  </si>
  <si>
    <t>338</t>
  </si>
  <si>
    <t>Lot 337</t>
  </si>
  <si>
    <t>REA/CP/14/337</t>
  </si>
  <si>
    <t>337</t>
  </si>
  <si>
    <t>Lot 336</t>
  </si>
  <si>
    <t>REA/CP/14/336</t>
  </si>
  <si>
    <t>336</t>
  </si>
  <si>
    <t>Lot 335</t>
  </si>
  <si>
    <t>REA/CP/14/335</t>
  </si>
  <si>
    <t>335</t>
  </si>
  <si>
    <t>Lot 334</t>
  </si>
  <si>
    <t>REA/CP/14/334</t>
  </si>
  <si>
    <t>334</t>
  </si>
  <si>
    <t>Lot 333</t>
  </si>
  <si>
    <t>REA/CP/14/333</t>
  </si>
  <si>
    <t>333</t>
  </si>
  <si>
    <t>Lot 332</t>
  </si>
  <si>
    <t>REA/CP/14/332</t>
  </si>
  <si>
    <t>332</t>
  </si>
  <si>
    <t>Lot 331</t>
  </si>
  <si>
    <t>REA/CP/14/331</t>
  </si>
  <si>
    <t>331</t>
  </si>
  <si>
    <t>Lot 330</t>
  </si>
  <si>
    <t>REA/CP/14/330</t>
  </si>
  <si>
    <t>330</t>
  </si>
  <si>
    <t>Lot 329</t>
  </si>
  <si>
    <t>REA/CP/14/329</t>
  </si>
  <si>
    <t>329</t>
  </si>
  <si>
    <t>Lot 328</t>
  </si>
  <si>
    <t>REA/CP/14/328</t>
  </si>
  <si>
    <t>328</t>
  </si>
  <si>
    <t>Lot 327</t>
  </si>
  <si>
    <t>REA/CP/14/327</t>
  </si>
  <si>
    <t>327</t>
  </si>
  <si>
    <t>Lot 326</t>
  </si>
  <si>
    <t>REA/CP/14/326</t>
  </si>
  <si>
    <t>326</t>
  </si>
  <si>
    <t>Lot 325</t>
  </si>
  <si>
    <t>REA/CP/14/325</t>
  </si>
  <si>
    <t>325</t>
  </si>
  <si>
    <t>Lot 324</t>
  </si>
  <si>
    <t>REA/CP/14/324</t>
  </si>
  <si>
    <t>324</t>
  </si>
  <si>
    <t>Lot 323</t>
  </si>
  <si>
    <t>REA/CP/14/323</t>
  </si>
  <si>
    <t>323</t>
  </si>
  <si>
    <t>Lot 322</t>
  </si>
  <si>
    <t>REA/CP/14/322</t>
  </si>
  <si>
    <t>322</t>
  </si>
  <si>
    <t>Lot 321</t>
  </si>
  <si>
    <t>REA/CP/14/321</t>
  </si>
  <si>
    <t>321</t>
  </si>
  <si>
    <t>Lot 320</t>
  </si>
  <si>
    <t>REA/CP/14/320</t>
  </si>
  <si>
    <t>320</t>
  </si>
  <si>
    <t>Lot 319</t>
  </si>
  <si>
    <t>REA/CP/14/319</t>
  </si>
  <si>
    <t>319</t>
  </si>
  <si>
    <t>Lot 318</t>
  </si>
  <si>
    <t>REA/CP/14/318</t>
  </si>
  <si>
    <t>318</t>
  </si>
  <si>
    <t>Lot 317</t>
  </si>
  <si>
    <t>REA/CP/14/317</t>
  </si>
  <si>
    <t>317</t>
  </si>
  <si>
    <t>Lot 316</t>
  </si>
  <si>
    <t>REA/CP/14/316</t>
  </si>
  <si>
    <t>316</t>
  </si>
  <si>
    <t>Lot 315</t>
  </si>
  <si>
    <t>REA/CP/14/315</t>
  </si>
  <si>
    <t>315</t>
  </si>
  <si>
    <t>Lot 314</t>
  </si>
  <si>
    <t>REA/CP/14/314</t>
  </si>
  <si>
    <t>314</t>
  </si>
  <si>
    <t>Lot 313</t>
  </si>
  <si>
    <t>REA/CP/14/313</t>
  </si>
  <si>
    <t>313</t>
  </si>
  <si>
    <t>Lot 312</t>
  </si>
  <si>
    <t>REA/CP/14/312</t>
  </si>
  <si>
    <t>312</t>
  </si>
  <si>
    <t>Lot 311</t>
  </si>
  <si>
    <t>REA/CP/14/311</t>
  </si>
  <si>
    <t>311</t>
  </si>
  <si>
    <t>Lot 310</t>
  </si>
  <si>
    <t>REA/CP/14/310</t>
  </si>
  <si>
    <t>310</t>
  </si>
  <si>
    <t>Lot 309</t>
  </si>
  <si>
    <t>REA/CP/14/309</t>
  </si>
  <si>
    <t>309</t>
  </si>
  <si>
    <t>Lot 308</t>
  </si>
  <si>
    <t>REA/CP/14/308</t>
  </si>
  <si>
    <t>308</t>
  </si>
  <si>
    <t>Lot 307</t>
  </si>
  <si>
    <t>REA/CP/14/307</t>
  </si>
  <si>
    <t>307</t>
  </si>
  <si>
    <t>Lot 306</t>
  </si>
  <si>
    <t>REA/CP/14/306</t>
  </si>
  <si>
    <t>306</t>
  </si>
  <si>
    <t>Lot 305</t>
  </si>
  <si>
    <t>REA/CP/14/305</t>
  </si>
  <si>
    <t>305</t>
  </si>
  <si>
    <t>Lot 304</t>
  </si>
  <si>
    <t>REA/CP/14/304</t>
  </si>
  <si>
    <t>304</t>
  </si>
  <si>
    <t>Lot 303</t>
  </si>
  <si>
    <t>REA/CP/14/303</t>
  </si>
  <si>
    <t>303</t>
  </si>
  <si>
    <t>Lot 302</t>
  </si>
  <si>
    <t>REA/CP/14/302</t>
  </si>
  <si>
    <t>302</t>
  </si>
  <si>
    <t>Lot 301</t>
  </si>
  <si>
    <t>REA/CP/14/301</t>
  </si>
  <si>
    <t>301</t>
  </si>
  <si>
    <t>Lot 300</t>
  </si>
  <si>
    <t>REA/CP/14/300</t>
  </si>
  <si>
    <t>300</t>
  </si>
  <si>
    <t>Lot 299</t>
  </si>
  <si>
    <t>REA/CP/14/299</t>
  </si>
  <si>
    <t>299</t>
  </si>
  <si>
    <t>Lot 298</t>
  </si>
  <si>
    <t>REA/CP/14/298</t>
  </si>
  <si>
    <t>298</t>
  </si>
  <si>
    <t>Lot 297</t>
  </si>
  <si>
    <t>REA/CP/14/297</t>
  </si>
  <si>
    <t>297</t>
  </si>
  <si>
    <t>Lot 296</t>
  </si>
  <si>
    <t>REA/CP/14/296</t>
  </si>
  <si>
    <t>296</t>
  </si>
  <si>
    <t>Lot 295</t>
  </si>
  <si>
    <t>REA/CP/14/295</t>
  </si>
  <si>
    <t>295</t>
  </si>
  <si>
    <t>Lot 294</t>
  </si>
  <si>
    <t>REA/CP/14/294</t>
  </si>
  <si>
    <t>294</t>
  </si>
  <si>
    <t>Lot 293</t>
  </si>
  <si>
    <t>REA/CP/14/293</t>
  </si>
  <si>
    <t>293</t>
  </si>
  <si>
    <t>Lot 292</t>
  </si>
  <si>
    <t>REA/CP/14/292</t>
  </si>
  <si>
    <t>292</t>
  </si>
  <si>
    <t>Lot 291</t>
  </si>
  <si>
    <t>REA/CP/14/291</t>
  </si>
  <si>
    <t>291</t>
  </si>
  <si>
    <t>Lot 290</t>
  </si>
  <si>
    <t>REA/CP/14/290</t>
  </si>
  <si>
    <t>290</t>
  </si>
  <si>
    <t>Lot 289</t>
  </si>
  <si>
    <t>REA/CP/14/289</t>
  </si>
  <si>
    <t>289</t>
  </si>
  <si>
    <t>Lot 288</t>
  </si>
  <si>
    <t>REA/CP/14/288</t>
  </si>
  <si>
    <t>288</t>
  </si>
  <si>
    <t>Lot 287</t>
  </si>
  <si>
    <t>REA/CP/14/287</t>
  </si>
  <si>
    <t>287</t>
  </si>
  <si>
    <t>Lot 286</t>
  </si>
  <si>
    <t>REA/CP/14/286</t>
  </si>
  <si>
    <t>286</t>
  </si>
  <si>
    <t>Lot 285</t>
  </si>
  <si>
    <t>REA/CP/14/285</t>
  </si>
  <si>
    <t>285</t>
  </si>
  <si>
    <t>Lot 284</t>
  </si>
  <si>
    <t>REA/CP/14/284</t>
  </si>
  <si>
    <t>284</t>
  </si>
  <si>
    <t>Lot 283</t>
  </si>
  <si>
    <t>REA/CP/14/283</t>
  </si>
  <si>
    <t>283</t>
  </si>
  <si>
    <t>Lot 282</t>
  </si>
  <si>
    <t>REA/CP/14/282</t>
  </si>
  <si>
    <t>282</t>
  </si>
  <si>
    <t>Lot 281</t>
  </si>
  <si>
    <t>REA/CP/14/281</t>
  </si>
  <si>
    <t>281</t>
  </si>
  <si>
    <t>Lot 280</t>
  </si>
  <si>
    <t>REA/CP/14/280</t>
  </si>
  <si>
    <t>280</t>
  </si>
  <si>
    <t>Lot 279</t>
  </si>
  <si>
    <t>REA/CP/14/279</t>
  </si>
  <si>
    <t>279</t>
  </si>
  <si>
    <t>Lot 278</t>
  </si>
  <si>
    <t>REA/CP/14/278</t>
  </si>
  <si>
    <t>278</t>
  </si>
  <si>
    <t>Lot 277</t>
  </si>
  <si>
    <t>REA/CP/14/277</t>
  </si>
  <si>
    <t>277</t>
  </si>
  <si>
    <t>Lot 276</t>
  </si>
  <si>
    <t>REA/CP/14/276</t>
  </si>
  <si>
    <t>276</t>
  </si>
  <si>
    <t>Lot 275</t>
  </si>
  <si>
    <t>REA/CP/14/275</t>
  </si>
  <si>
    <t>275</t>
  </si>
  <si>
    <t>Lot 274</t>
  </si>
  <si>
    <t>REA/CP/14/274</t>
  </si>
  <si>
    <t>274</t>
  </si>
  <si>
    <t>Lot 273</t>
  </si>
  <si>
    <t>REA/CP/14/273</t>
  </si>
  <si>
    <t>273</t>
  </si>
  <si>
    <t>Lot 272</t>
  </si>
  <si>
    <t>REA/CP/14/272</t>
  </si>
  <si>
    <t>272</t>
  </si>
  <si>
    <t>Lot 271</t>
  </si>
  <si>
    <t>REA/CP/14/271</t>
  </si>
  <si>
    <t>271</t>
  </si>
  <si>
    <t>Lot 270</t>
  </si>
  <si>
    <t>REA/CP/14/270</t>
  </si>
  <si>
    <t>270</t>
  </si>
  <si>
    <t>Lot 269</t>
  </si>
  <si>
    <t>REA/CP/14/269</t>
  </si>
  <si>
    <t>269</t>
  </si>
  <si>
    <t>Lot 268</t>
  </si>
  <si>
    <t>REA/CP/14/268</t>
  </si>
  <si>
    <t>268</t>
  </si>
  <si>
    <t>Lot 267</t>
  </si>
  <si>
    <t>REA/CP/14/267</t>
  </si>
  <si>
    <t>267</t>
  </si>
  <si>
    <t>Lot 266</t>
  </si>
  <si>
    <t>REA/CP/14/266</t>
  </si>
  <si>
    <t>266</t>
  </si>
  <si>
    <t>Lot 265</t>
  </si>
  <si>
    <t>REA/CP/14/265</t>
  </si>
  <si>
    <t>265</t>
  </si>
  <si>
    <t>Lot 264</t>
  </si>
  <si>
    <t>REA/CP/14/264</t>
  </si>
  <si>
    <t>264</t>
  </si>
  <si>
    <t>Lot 263</t>
  </si>
  <si>
    <t>REA/CP/14/263</t>
  </si>
  <si>
    <t>263</t>
  </si>
  <si>
    <t>Lot 262</t>
  </si>
  <si>
    <t>REA/CP/14/262</t>
  </si>
  <si>
    <t>262</t>
  </si>
  <si>
    <t>Lot 261</t>
  </si>
  <si>
    <t>REA/CP/14/261</t>
  </si>
  <si>
    <t>261</t>
  </si>
  <si>
    <t>Lot 260</t>
  </si>
  <si>
    <t>REA/CP/14/260</t>
  </si>
  <si>
    <t>260</t>
  </si>
  <si>
    <t>Lot 259</t>
  </si>
  <si>
    <t>REA/CP/14/259</t>
  </si>
  <si>
    <t>259</t>
  </si>
  <si>
    <t>Lot 258</t>
  </si>
  <si>
    <t>REA/CP/14/258</t>
  </si>
  <si>
    <t>258</t>
  </si>
  <si>
    <t>Lot 257</t>
  </si>
  <si>
    <t>REA/CP/14/257</t>
  </si>
  <si>
    <t>257</t>
  </si>
  <si>
    <t>Lot 256</t>
  </si>
  <si>
    <t>REA/CP/14/256</t>
  </si>
  <si>
    <t>256</t>
  </si>
  <si>
    <t>Lot 255</t>
  </si>
  <si>
    <t>REA/CP/14/255</t>
  </si>
  <si>
    <t>255</t>
  </si>
  <si>
    <t>Lot 254</t>
  </si>
  <si>
    <t>REA/CP/14/254</t>
  </si>
  <si>
    <t>254</t>
  </si>
  <si>
    <t>Lot 253</t>
  </si>
  <si>
    <t>REA/CP/14/253</t>
  </si>
  <si>
    <t>253</t>
  </si>
  <si>
    <t>Lot 252</t>
  </si>
  <si>
    <t>REA/CP/14/252</t>
  </si>
  <si>
    <t>252</t>
  </si>
  <si>
    <t>Lot 251</t>
  </si>
  <si>
    <t>REA/CP/14/251</t>
  </si>
  <si>
    <t>251</t>
  </si>
  <si>
    <t>Lot 250</t>
  </si>
  <si>
    <t>REA/CP/14/250</t>
  </si>
  <si>
    <t>250</t>
  </si>
  <si>
    <t>Lot 249</t>
  </si>
  <si>
    <t>REA/CP/14/249</t>
  </si>
  <si>
    <t>249</t>
  </si>
  <si>
    <t>Lot 248</t>
  </si>
  <si>
    <t>REA/CP/14/248</t>
  </si>
  <si>
    <t>248</t>
  </si>
  <si>
    <t>Lot 247</t>
  </si>
  <si>
    <t>REA/CP/14/247</t>
  </si>
  <si>
    <t>247</t>
  </si>
  <si>
    <t>Lot 246</t>
  </si>
  <si>
    <t>REA/CP/14/246</t>
  </si>
  <si>
    <t>246</t>
  </si>
  <si>
    <t>Lot 245</t>
  </si>
  <si>
    <t>REA/CP/14/245</t>
  </si>
  <si>
    <t>245</t>
  </si>
  <si>
    <t>Lot 244</t>
  </si>
  <si>
    <t>REA/CP/14/244</t>
  </si>
  <si>
    <t>244</t>
  </si>
  <si>
    <t>Lot 243</t>
  </si>
  <si>
    <t>REA/CP/14/243</t>
  </si>
  <si>
    <t>243</t>
  </si>
  <si>
    <t>Lot 242</t>
  </si>
  <si>
    <t>REA/CP/14/242</t>
  </si>
  <si>
    <t>242</t>
  </si>
  <si>
    <t>Lot 241</t>
  </si>
  <si>
    <t>REA/CP/14/241</t>
  </si>
  <si>
    <t>241</t>
  </si>
  <si>
    <t>Lot 240</t>
  </si>
  <si>
    <t>REA/CP/14/240</t>
  </si>
  <si>
    <t>240</t>
  </si>
  <si>
    <t>Lot 239</t>
  </si>
  <si>
    <t>REA/CP/14/239</t>
  </si>
  <si>
    <t>239</t>
  </si>
  <si>
    <t>Lot 238</t>
  </si>
  <si>
    <t>REA/CP/14/238</t>
  </si>
  <si>
    <t>238</t>
  </si>
  <si>
    <t>Lot 237</t>
  </si>
  <si>
    <t>REA/CP/14/237</t>
  </si>
  <si>
    <t>237</t>
  </si>
  <si>
    <t>Lot 236</t>
  </si>
  <si>
    <t>REA/CP/14/236</t>
  </si>
  <si>
    <t>236</t>
  </si>
  <si>
    <t>Lot 235</t>
  </si>
  <si>
    <t>REA/CP/14/235</t>
  </si>
  <si>
    <t>235</t>
  </si>
  <si>
    <t>Lot 234</t>
  </si>
  <si>
    <t>REA/CP/14/234</t>
  </si>
  <si>
    <t>234</t>
  </si>
  <si>
    <t>Lot 233</t>
  </si>
  <si>
    <t>REA/CP/14/233</t>
  </si>
  <si>
    <t>233</t>
  </si>
  <si>
    <t>Lot 232</t>
  </si>
  <si>
    <t>REA/CP/14/232</t>
  </si>
  <si>
    <t>232</t>
  </si>
  <si>
    <t>Lot 231</t>
  </si>
  <si>
    <t>REA/CP/14/231</t>
  </si>
  <si>
    <t>231</t>
  </si>
  <si>
    <t>Lot 230</t>
  </si>
  <si>
    <t>REA/CP/14/230</t>
  </si>
  <si>
    <t>230</t>
  </si>
  <si>
    <t>Lot 229</t>
  </si>
  <si>
    <t>REA/CP/14/229</t>
  </si>
  <si>
    <t>229</t>
  </si>
  <si>
    <t>Lot 228</t>
  </si>
  <si>
    <t>REA/CP/14/228</t>
  </si>
  <si>
    <t>228</t>
  </si>
  <si>
    <t>Lot 227</t>
  </si>
  <si>
    <t>REA/CP/14/227</t>
  </si>
  <si>
    <t>227</t>
  </si>
  <si>
    <t>Lot 226</t>
  </si>
  <si>
    <t>REA/CP/14/226</t>
  </si>
  <si>
    <t>226</t>
  </si>
  <si>
    <t>Lot 225</t>
  </si>
  <si>
    <t>REA/CP/14/225</t>
  </si>
  <si>
    <t>225</t>
  </si>
  <si>
    <t>Lot 224</t>
  </si>
  <si>
    <t>REA/CP/14/224</t>
  </si>
  <si>
    <t>224</t>
  </si>
  <si>
    <t>Lot 223</t>
  </si>
  <si>
    <t>REA/CP/14/223</t>
  </si>
  <si>
    <t>223</t>
  </si>
  <si>
    <t>Lot 222</t>
  </si>
  <si>
    <t>REA/CP/14/222</t>
  </si>
  <si>
    <t>222</t>
  </si>
  <si>
    <t>Lot 221</t>
  </si>
  <si>
    <t>REA/CP/14/221</t>
  </si>
  <si>
    <t>221</t>
  </si>
  <si>
    <t>Lot 220</t>
  </si>
  <si>
    <t>REA/CP/14/220</t>
  </si>
  <si>
    <t>220</t>
  </si>
  <si>
    <t>Lot 219</t>
  </si>
  <si>
    <t>REA/CP/14/219</t>
  </si>
  <si>
    <t>219</t>
  </si>
  <si>
    <t>Lot 218</t>
  </si>
  <si>
    <t>REA/CP/14/218</t>
  </si>
  <si>
    <t>218</t>
  </si>
  <si>
    <t>Lot 217</t>
  </si>
  <si>
    <t>REA/CP/14/217</t>
  </si>
  <si>
    <t>217</t>
  </si>
  <si>
    <t>Lot 216</t>
  </si>
  <si>
    <t>REA/CP/14/216</t>
  </si>
  <si>
    <t>216</t>
  </si>
  <si>
    <t>Lot 215</t>
  </si>
  <si>
    <t>REA/CP/14/215</t>
  </si>
  <si>
    <t>215</t>
  </si>
  <si>
    <t>Lot 214</t>
  </si>
  <si>
    <t>REA/CP/14/214</t>
  </si>
  <si>
    <t>214</t>
  </si>
  <si>
    <t>Lot 213</t>
  </si>
  <si>
    <t>REA/CP/14/213</t>
  </si>
  <si>
    <t>213</t>
  </si>
  <si>
    <t>Lot 212</t>
  </si>
  <si>
    <t>REA/CP/14/212</t>
  </si>
  <si>
    <t>212</t>
  </si>
  <si>
    <t>Lot 211</t>
  </si>
  <si>
    <t>REA/CP/14/211</t>
  </si>
  <si>
    <t>211</t>
  </si>
  <si>
    <t>Lot 210</t>
  </si>
  <si>
    <t>REA/CP/14/210</t>
  </si>
  <si>
    <t>210</t>
  </si>
  <si>
    <t>Lot 209</t>
  </si>
  <si>
    <t>REA/CP/14/209</t>
  </si>
  <si>
    <t>209</t>
  </si>
  <si>
    <t>Lot 208</t>
  </si>
  <si>
    <t>REA/CP/14/208</t>
  </si>
  <si>
    <t>208</t>
  </si>
  <si>
    <t>Lot 207</t>
  </si>
  <si>
    <t>REA/CP/14/207</t>
  </si>
  <si>
    <t>207</t>
  </si>
  <si>
    <t>Lot 206</t>
  </si>
  <si>
    <t>REA/CP/14/206</t>
  </si>
  <si>
    <t>206</t>
  </si>
  <si>
    <t>Lot 205</t>
  </si>
  <si>
    <t>REA/CP/14/205</t>
  </si>
  <si>
    <t>205</t>
  </si>
  <si>
    <t>Lot 204</t>
  </si>
  <si>
    <t>REA/CP/14/204</t>
  </si>
  <si>
    <t>204</t>
  </si>
  <si>
    <t>Lot 203</t>
  </si>
  <si>
    <t>REA/CP/14/203</t>
  </si>
  <si>
    <t>203</t>
  </si>
  <si>
    <t>Lot 202</t>
  </si>
  <si>
    <t>REA/CP/14/202</t>
  </si>
  <si>
    <t>202</t>
  </si>
  <si>
    <t>Lot 201</t>
  </si>
  <si>
    <t>REA/CP/14/201</t>
  </si>
  <si>
    <t>201</t>
  </si>
  <si>
    <t>Lot 200</t>
  </si>
  <si>
    <t>REA/CP/14/200</t>
  </si>
  <si>
    <t>200</t>
  </si>
  <si>
    <t>Lot 199</t>
  </si>
  <si>
    <t>REA/CP/14/199</t>
  </si>
  <si>
    <t>199</t>
  </si>
  <si>
    <t>Lot 198</t>
  </si>
  <si>
    <t>REA/CP/14/198</t>
  </si>
  <si>
    <t>198</t>
  </si>
  <si>
    <t>Lot 197</t>
  </si>
  <si>
    <t>REA/CP/14/197</t>
  </si>
  <si>
    <t>197</t>
  </si>
  <si>
    <t>Lot 196</t>
  </si>
  <si>
    <t>REA/CP/14/196</t>
  </si>
  <si>
    <t>196</t>
  </si>
  <si>
    <t>Lot 195</t>
  </si>
  <si>
    <t>REA/CP/14/195</t>
  </si>
  <si>
    <t>195</t>
  </si>
  <si>
    <t>Lot 194</t>
  </si>
  <si>
    <t>REA/CP/14/194</t>
  </si>
  <si>
    <t>194</t>
  </si>
  <si>
    <t>Lot 193</t>
  </si>
  <si>
    <t>REA/CP/14/193</t>
  </si>
  <si>
    <t>193</t>
  </si>
  <si>
    <t>Lot 192</t>
  </si>
  <si>
    <t>REA/CP/14/192</t>
  </si>
  <si>
    <t>192</t>
  </si>
  <si>
    <t>Lot 191</t>
  </si>
  <si>
    <t>REA/CP/14/191</t>
  </si>
  <si>
    <t>191</t>
  </si>
  <si>
    <t>Lot 190</t>
  </si>
  <si>
    <t>REA/CP/14/190</t>
  </si>
  <si>
    <t>190</t>
  </si>
  <si>
    <t>Lot 189</t>
  </si>
  <si>
    <t>REA/CP/14/189</t>
  </si>
  <si>
    <t>189</t>
  </si>
  <si>
    <t>Lot 188</t>
  </si>
  <si>
    <t>REA/CP/14/188</t>
  </si>
  <si>
    <t>188</t>
  </si>
  <si>
    <t>Lot 187</t>
  </si>
  <si>
    <t>REA/CP/14/187</t>
  </si>
  <si>
    <t>187</t>
  </si>
  <si>
    <t>Lot 186</t>
  </si>
  <si>
    <t>REA/CP/14/186</t>
  </si>
  <si>
    <t>186</t>
  </si>
  <si>
    <t>Lot 185</t>
  </si>
  <si>
    <t>REA/CP/14/185</t>
  </si>
  <si>
    <t>185</t>
  </si>
  <si>
    <t>Lot 184</t>
  </si>
  <si>
    <t>REA/CP/14/184</t>
  </si>
  <si>
    <t>184</t>
  </si>
  <si>
    <t>Lot 183</t>
  </si>
  <si>
    <t>REA/CP/14/183</t>
  </si>
  <si>
    <t>183</t>
  </si>
  <si>
    <t>Lot 182</t>
  </si>
  <si>
    <t>REA/CP/14/182</t>
  </si>
  <si>
    <t>182</t>
  </si>
  <si>
    <t>Lot 181</t>
  </si>
  <si>
    <t>REA/CP/14/181</t>
  </si>
  <si>
    <t>181</t>
  </si>
  <si>
    <t>Lot 180</t>
  </si>
  <si>
    <t>REA/CP/14/180</t>
  </si>
  <si>
    <t>180</t>
  </si>
  <si>
    <t>Lot 179</t>
  </si>
  <si>
    <t>REA/CP/14/179</t>
  </si>
  <si>
    <t>179</t>
  </si>
  <si>
    <t>Lot 178</t>
  </si>
  <si>
    <t>REA/CP/14/178</t>
  </si>
  <si>
    <t>178</t>
  </si>
  <si>
    <t>Lot 177</t>
  </si>
  <si>
    <t>REA/CP/14/177</t>
  </si>
  <si>
    <t>177</t>
  </si>
  <si>
    <t>Lot 176</t>
  </si>
  <si>
    <t>REA/CP/14/176</t>
  </si>
  <si>
    <t>176</t>
  </si>
  <si>
    <t>Lot 175</t>
  </si>
  <si>
    <t>REA/CP/14/175</t>
  </si>
  <si>
    <t>175</t>
  </si>
  <si>
    <t>Lot 174</t>
  </si>
  <si>
    <t>REA/CP/14/174</t>
  </si>
  <si>
    <t>174</t>
  </si>
  <si>
    <t>Lot 173</t>
  </si>
  <si>
    <t>REA/CP/14/173</t>
  </si>
  <si>
    <t>173</t>
  </si>
  <si>
    <t>Lot 172</t>
  </si>
  <si>
    <t>REA/CP/14/172</t>
  </si>
  <si>
    <t>172</t>
  </si>
  <si>
    <t>Lot 171</t>
  </si>
  <si>
    <t>REA/CP/14/171</t>
  </si>
  <si>
    <t>171</t>
  </si>
  <si>
    <t>Lot 170</t>
  </si>
  <si>
    <t>REA/CP/14/170</t>
  </si>
  <si>
    <t>170</t>
  </si>
  <si>
    <t>Lot 169</t>
  </si>
  <si>
    <t>REA/CP/14/169</t>
  </si>
  <si>
    <t>169</t>
  </si>
  <si>
    <t>Lot 168</t>
  </si>
  <si>
    <t>REA/CP/14/168</t>
  </si>
  <si>
    <t>168</t>
  </si>
  <si>
    <t>Lot 167</t>
  </si>
  <si>
    <t>REA/CP/14/167</t>
  </si>
  <si>
    <t>167</t>
  </si>
  <si>
    <t>Lot 166</t>
  </si>
  <si>
    <t>REA/CP/14/166</t>
  </si>
  <si>
    <t>166</t>
  </si>
  <si>
    <t>Lot 165</t>
  </si>
  <si>
    <t>REA/CP/14/165</t>
  </si>
  <si>
    <t>165</t>
  </si>
  <si>
    <t>Lot 164</t>
  </si>
  <si>
    <t>REA/CP/14/164</t>
  </si>
  <si>
    <t>164</t>
  </si>
  <si>
    <t>Lot 163</t>
  </si>
  <si>
    <t>REA/CP/14/163</t>
  </si>
  <si>
    <t>163</t>
  </si>
  <si>
    <t>Lot 162</t>
  </si>
  <si>
    <t>REA/CP/14/162</t>
  </si>
  <si>
    <t>162</t>
  </si>
  <si>
    <t>Lot 161</t>
  </si>
  <si>
    <t>REA/CP/14/161</t>
  </si>
  <si>
    <t>161</t>
  </si>
  <si>
    <t>Lot 160</t>
  </si>
  <si>
    <t>REA/CP/14/160</t>
  </si>
  <si>
    <t>160</t>
  </si>
  <si>
    <t>Lot 159</t>
  </si>
  <si>
    <t>REA/CP/14/159</t>
  </si>
  <si>
    <t>159</t>
  </si>
  <si>
    <t>Lot 158</t>
  </si>
  <si>
    <t>REA/CP/14/158</t>
  </si>
  <si>
    <t>158</t>
  </si>
  <si>
    <t>Lot 157</t>
  </si>
  <si>
    <t>REA/CP/14/157</t>
  </si>
  <si>
    <t>157</t>
  </si>
  <si>
    <t>Lot 156</t>
  </si>
  <si>
    <t>REA/CP/14/156</t>
  </si>
  <si>
    <t>156</t>
  </si>
  <si>
    <t>Lot 155</t>
  </si>
  <si>
    <t>REA/CP/14/155</t>
  </si>
  <si>
    <t>155</t>
  </si>
  <si>
    <t>Lot 154</t>
  </si>
  <si>
    <t>REA/CP/14/154</t>
  </si>
  <si>
    <t>154</t>
  </si>
  <si>
    <t>Lot 153</t>
  </si>
  <si>
    <t>REA/CP/14/153</t>
  </si>
  <si>
    <t>153</t>
  </si>
  <si>
    <t>Lot 152</t>
  </si>
  <si>
    <t>REA/CP/14/152</t>
  </si>
  <si>
    <t>152</t>
  </si>
  <si>
    <t>Lot 151</t>
  </si>
  <si>
    <t>REA/CP/14/151</t>
  </si>
  <si>
    <t>151</t>
  </si>
  <si>
    <t>Lot 150</t>
  </si>
  <si>
    <t>REA/CP/14/150</t>
  </si>
  <si>
    <t>150</t>
  </si>
  <si>
    <t>Lot 149</t>
  </si>
  <si>
    <t>REA/CP/14/149</t>
  </si>
  <si>
    <t>149</t>
  </si>
  <si>
    <t>Lot 148</t>
  </si>
  <si>
    <t>REA/CP/14/148</t>
  </si>
  <si>
    <t>148</t>
  </si>
  <si>
    <t>Lot 147</t>
  </si>
  <si>
    <t>REA/CP/14/147</t>
  </si>
  <si>
    <t>147</t>
  </si>
  <si>
    <t>Lot 146</t>
  </si>
  <si>
    <t>REA/CP/14/146</t>
  </si>
  <si>
    <t>146</t>
  </si>
  <si>
    <t>Lot 145</t>
  </si>
  <si>
    <t>REA/CP/14/145</t>
  </si>
  <si>
    <t>145</t>
  </si>
  <si>
    <t>Lot 144</t>
  </si>
  <si>
    <t>REA/CP/14/144</t>
  </si>
  <si>
    <t>144</t>
  </si>
  <si>
    <t>Lot 143</t>
  </si>
  <si>
    <t>REA/CP/14/143</t>
  </si>
  <si>
    <t>143</t>
  </si>
  <si>
    <t>Lot 142</t>
  </si>
  <si>
    <t>REA/CP/14/142</t>
  </si>
  <si>
    <t>142</t>
  </si>
  <si>
    <t>Lot 141</t>
  </si>
  <si>
    <t>REA/CP/14/141</t>
  </si>
  <si>
    <t>141</t>
  </si>
  <si>
    <t>Lot 140</t>
  </si>
  <si>
    <t>REA/CP/14/140</t>
  </si>
  <si>
    <t>140</t>
  </si>
  <si>
    <t>Lot 139</t>
  </si>
  <si>
    <t>REA/CP/14/139</t>
  </si>
  <si>
    <t>139</t>
  </si>
  <si>
    <t>Lot 138</t>
  </si>
  <si>
    <t>REA/CP/14/138</t>
  </si>
  <si>
    <t>138</t>
  </si>
  <si>
    <t>Lot 137</t>
  </si>
  <si>
    <t>REA/CP/14/137</t>
  </si>
  <si>
    <t>137</t>
  </si>
  <si>
    <t>Lot 136</t>
  </si>
  <si>
    <t>REA/CP/14/136</t>
  </si>
  <si>
    <t>136</t>
  </si>
  <si>
    <t>Lot 135</t>
  </si>
  <si>
    <t>REA/CP/14/135</t>
  </si>
  <si>
    <t>135</t>
  </si>
  <si>
    <t>Lot 134</t>
  </si>
  <si>
    <t>REA/CP/14/134</t>
  </si>
  <si>
    <t>134</t>
  </si>
  <si>
    <t>Lot 133</t>
  </si>
  <si>
    <t>REA/CP/14/133</t>
  </si>
  <si>
    <t>133</t>
  </si>
  <si>
    <t>Lot 132</t>
  </si>
  <si>
    <t>REA/CP/14/132</t>
  </si>
  <si>
    <t>132</t>
  </si>
  <si>
    <t>Lot 131</t>
  </si>
  <si>
    <t>REA/CP/14/131</t>
  </si>
  <si>
    <t>131</t>
  </si>
  <si>
    <t>Lot 130</t>
  </si>
  <si>
    <t>REA/CP/14/130</t>
  </si>
  <si>
    <t>130</t>
  </si>
  <si>
    <t>Lot 129</t>
  </si>
  <si>
    <t>REA/CP/14/129</t>
  </si>
  <si>
    <t>129</t>
  </si>
  <si>
    <t>Lot 128</t>
  </si>
  <si>
    <t>REA/CP/14/128</t>
  </si>
  <si>
    <t>128</t>
  </si>
  <si>
    <t>Lot 127</t>
  </si>
  <si>
    <t>REA/CP/14/127</t>
  </si>
  <si>
    <t>127</t>
  </si>
  <si>
    <t>Lot 126</t>
  </si>
  <si>
    <t>REA/CP/14/126</t>
  </si>
  <si>
    <t>126</t>
  </si>
  <si>
    <t>Lot 125</t>
  </si>
  <si>
    <t>REA/CP/14/125</t>
  </si>
  <si>
    <t>125</t>
  </si>
  <si>
    <t>Lot 124</t>
  </si>
  <si>
    <t>REA/CP/14/124</t>
  </si>
  <si>
    <t>124</t>
  </si>
  <si>
    <t>Lot 123</t>
  </si>
  <si>
    <t>REA/CP/14/123</t>
  </si>
  <si>
    <t>123</t>
  </si>
  <si>
    <t>Lot 122</t>
  </si>
  <si>
    <t>REA/CP/14/122</t>
  </si>
  <si>
    <t>122</t>
  </si>
  <si>
    <t>Lot 121</t>
  </si>
  <si>
    <t>REA/CP/14/121</t>
  </si>
  <si>
    <t>121</t>
  </si>
  <si>
    <t>Lot 120</t>
  </si>
  <si>
    <t>REA/CP/14/120</t>
  </si>
  <si>
    <t>120</t>
  </si>
  <si>
    <t>Lot 119</t>
  </si>
  <si>
    <t>REA/CP/14/119</t>
  </si>
  <si>
    <t>119</t>
  </si>
  <si>
    <t>Lot 118</t>
  </si>
  <si>
    <t>REA/CP/14/118</t>
  </si>
  <si>
    <t>118</t>
  </si>
  <si>
    <t>Lot 117</t>
  </si>
  <si>
    <t>REA/CP/14/117</t>
  </si>
  <si>
    <t>117</t>
  </si>
  <si>
    <t>Lot 116</t>
  </si>
  <si>
    <t>REA/CP/14/116</t>
  </si>
  <si>
    <t>116</t>
  </si>
  <si>
    <t>Lot 115</t>
  </si>
  <si>
    <t>REA/CP/14/115</t>
  </si>
  <si>
    <t>115</t>
  </si>
  <si>
    <t>Lot 114</t>
  </si>
  <si>
    <t>REA/CP/14/114</t>
  </si>
  <si>
    <t>114</t>
  </si>
  <si>
    <t>Lot 113</t>
  </si>
  <si>
    <t>REA/CP/14/113</t>
  </si>
  <si>
    <t>113</t>
  </si>
  <si>
    <t>Lot 112</t>
  </si>
  <si>
    <t>REA/CP/14/112</t>
  </si>
  <si>
    <t>112</t>
  </si>
  <si>
    <t>Lot 111</t>
  </si>
  <si>
    <t>REA/CP/14/111</t>
  </si>
  <si>
    <t>111</t>
  </si>
  <si>
    <t>Lot 110</t>
  </si>
  <si>
    <t>REA/CP/14/110</t>
  </si>
  <si>
    <t>110</t>
  </si>
  <si>
    <t>Lot 109</t>
  </si>
  <si>
    <t>REA/CP/14/109</t>
  </si>
  <si>
    <t>109</t>
  </si>
  <si>
    <t>Lot 108</t>
  </si>
  <si>
    <t>REA/CP/14/108</t>
  </si>
  <si>
    <t>108</t>
  </si>
  <si>
    <t>Lot 107</t>
  </si>
  <si>
    <t>REA/CP/14/107</t>
  </si>
  <si>
    <t>107</t>
  </si>
  <si>
    <t>Lot 106</t>
  </si>
  <si>
    <t>REA/CP/14/106</t>
  </si>
  <si>
    <t>106</t>
  </si>
  <si>
    <t>Lot 105</t>
  </si>
  <si>
    <t>REA/CP/14/105</t>
  </si>
  <si>
    <t>105</t>
  </si>
  <si>
    <t>Lot 104</t>
  </si>
  <si>
    <t>REA/CP/14/104</t>
  </si>
  <si>
    <t>104</t>
  </si>
  <si>
    <t>Lot 103</t>
  </si>
  <si>
    <t>REA/CP/14/103</t>
  </si>
  <si>
    <t>103</t>
  </si>
  <si>
    <t>Lot 102</t>
  </si>
  <si>
    <t>REA/CP/14/102</t>
  </si>
  <si>
    <t>102</t>
  </si>
  <si>
    <t>Lot 101</t>
  </si>
  <si>
    <t>REA/CP/14/101</t>
  </si>
  <si>
    <t>101</t>
  </si>
  <si>
    <t>Lot 100</t>
  </si>
  <si>
    <t>REA/CP/14/100</t>
  </si>
  <si>
    <t>100</t>
  </si>
  <si>
    <t>Lot 99</t>
  </si>
  <si>
    <t>REA/CP/14/99</t>
  </si>
  <si>
    <t>99</t>
  </si>
  <si>
    <t>Lot 98</t>
  </si>
  <si>
    <t>REA/CP/14/98</t>
  </si>
  <si>
    <t>98</t>
  </si>
  <si>
    <t>Lot 97</t>
  </si>
  <si>
    <t>REA/CP/14/97</t>
  </si>
  <si>
    <t>97</t>
  </si>
  <si>
    <t>Lot 96</t>
  </si>
  <si>
    <t>REA/CP/14/96</t>
  </si>
  <si>
    <t>96</t>
  </si>
  <si>
    <t>Lot 95</t>
  </si>
  <si>
    <t>REA/CP/14/95</t>
  </si>
  <si>
    <t>95</t>
  </si>
  <si>
    <t>Lot 94</t>
  </si>
  <si>
    <t>REA/CP/14/94</t>
  </si>
  <si>
    <t>94</t>
  </si>
  <si>
    <t>Lot 93</t>
  </si>
  <si>
    <t>REA/CP/14/93</t>
  </si>
  <si>
    <t>93</t>
  </si>
  <si>
    <t>Lot 92</t>
  </si>
  <si>
    <t>REA/CP/14/92</t>
  </si>
  <si>
    <t>92</t>
  </si>
  <si>
    <t>Dir. Proc.</t>
  </si>
  <si>
    <t>Lot 91</t>
  </si>
  <si>
    <t>REA/CP/14/91</t>
  </si>
  <si>
    <t>91</t>
  </si>
  <si>
    <t>Lot 90</t>
  </si>
  <si>
    <t>REA/CP/14/90</t>
  </si>
  <si>
    <t>90</t>
  </si>
  <si>
    <t>Lot 89</t>
  </si>
  <si>
    <t>REA/CP/14/89</t>
  </si>
  <si>
    <t>89</t>
  </si>
  <si>
    <t>Lot 88</t>
  </si>
  <si>
    <t>REA/CP/14/88</t>
  </si>
  <si>
    <t>88</t>
  </si>
  <si>
    <t>Lot 87</t>
  </si>
  <si>
    <t>REA/CP/14/87</t>
  </si>
  <si>
    <t>Lot 86</t>
  </si>
  <si>
    <t>REA/CP/14/86</t>
  </si>
  <si>
    <t>Lot 85</t>
  </si>
  <si>
    <t>REA/CP/14/85</t>
  </si>
  <si>
    <t>Lot 84</t>
  </si>
  <si>
    <t>REA/CP/14/84</t>
  </si>
  <si>
    <t>Lot 83</t>
  </si>
  <si>
    <t>REA/CP/14/83</t>
  </si>
  <si>
    <t>Lot 82</t>
  </si>
  <si>
    <t>REA/CP/14/82</t>
  </si>
  <si>
    <t>Lot 81</t>
  </si>
  <si>
    <t>REA/CP/14/81</t>
  </si>
  <si>
    <t>Lot 80</t>
  </si>
  <si>
    <t>REA/CP/14/80</t>
  </si>
  <si>
    <t>Lot 79</t>
  </si>
  <si>
    <t>REA/CP/14/79</t>
  </si>
  <si>
    <t>Lot 78</t>
  </si>
  <si>
    <t>REA/CP/14/78</t>
  </si>
  <si>
    <t>Lot 77</t>
  </si>
  <si>
    <t>REA/CP/14/77</t>
  </si>
  <si>
    <t>Lot 76</t>
  </si>
  <si>
    <t>REA/CP/14/76</t>
  </si>
  <si>
    <t>Provision of solar street light at Ishiagu in Ebonyi State</t>
  </si>
  <si>
    <t>Lot 75</t>
  </si>
  <si>
    <t>REA/CP/14/75</t>
  </si>
  <si>
    <t>Power Improvement of Umuaka - Orlu Rural Electrification Project in Imo State</t>
  </si>
  <si>
    <t>Lot 74</t>
  </si>
  <si>
    <t>REA/CP/14/74</t>
  </si>
  <si>
    <t>Power Improvement of Umunakanu Owere in Ehime - Mbano LGA from Nkwo Okwe to Umuezeala Ihu with two transformers</t>
  </si>
  <si>
    <t>Lot 73</t>
  </si>
  <si>
    <t>REA/CP/14/73</t>
  </si>
  <si>
    <t>Provision of solar street light at Akwuke/Akwuke Uwani / Isikwe Achi Communities</t>
  </si>
  <si>
    <t>Lot 72</t>
  </si>
  <si>
    <t>REA/CP/14/72</t>
  </si>
  <si>
    <t>Electrfication of township distribution network in Eniwari/Oporoma/Fonibiri/Kainyabiri/Opuama Communities</t>
  </si>
  <si>
    <t>Lot 71</t>
  </si>
  <si>
    <t>REA/CP/14/71</t>
  </si>
  <si>
    <t>Provision and installation of solar street light in Oboroke, Okehi LGA, Kogi State</t>
  </si>
  <si>
    <t>Lot 70</t>
  </si>
  <si>
    <t>REA/CP/14/70</t>
  </si>
  <si>
    <t>Provision and installation of solar street light in Amaechi Awkunanaw in Enugu South LGA, Enugu State</t>
  </si>
  <si>
    <t>Lot 69</t>
  </si>
  <si>
    <t>REA/CP/14/69</t>
  </si>
  <si>
    <t>Provision and installation of solar street light in ESUT communities in Agani, Enugu State</t>
  </si>
  <si>
    <t>Lot 68</t>
  </si>
  <si>
    <t>REA/CP/14/68</t>
  </si>
  <si>
    <t>Provision and installation of solar street light in Nneke Ano/Ugwu Ogo Communities in Enugu East LGA, Enugu State</t>
  </si>
  <si>
    <t>Lot 67</t>
  </si>
  <si>
    <t>REA/CP/14/67</t>
  </si>
  <si>
    <t xml:space="preserve">Provision and installation of solar street light in Umuabi community in Udi LGA </t>
  </si>
  <si>
    <t>Lot 66</t>
  </si>
  <si>
    <t>REA/CP/14/66</t>
  </si>
  <si>
    <t>Provision and installation of solar street light in Udi Community in Udi LGA, Enugu State</t>
  </si>
  <si>
    <t>Lot 65</t>
  </si>
  <si>
    <t>REA/CP/14/65</t>
  </si>
  <si>
    <t>Electrification of Ogboji in Orumba North LGA, Anambra</t>
  </si>
  <si>
    <t>Lot 64</t>
  </si>
  <si>
    <t>REA/CP/14/64</t>
  </si>
  <si>
    <t>Provision and Installation of 5No. 500KVA 33/.415kv Transformers at Onitsha North / Onitsha South Local Govt. Area, Anambra State</t>
  </si>
  <si>
    <t>Lot 63</t>
  </si>
  <si>
    <t>REA/CP/14/63</t>
  </si>
  <si>
    <t>Provision and Installation of Solar street light in 5 rural communities in Onitsha North/ Onitsha South local Government Area, Anambra State.</t>
  </si>
  <si>
    <t>Lot 62</t>
  </si>
  <si>
    <t>REA/CP/14/62</t>
  </si>
  <si>
    <t>Provision and Installation of Solar street light in Akpuoga/Onuogba/Obinagu/Uguruoma/Nchotancha in Nike LGA, Enugu State</t>
  </si>
  <si>
    <t>Lot 61</t>
  </si>
  <si>
    <t>REA/CP/14/61</t>
  </si>
  <si>
    <t>Provision and installation of Solar street light in 25 communities in Niger State</t>
  </si>
  <si>
    <t>Lot 60</t>
  </si>
  <si>
    <t>REA/CP/14/60</t>
  </si>
  <si>
    <t>Electrification of Abavo / Ahilagu /Oki / Boji Boji/ Agbor Obi / Emuhu/ Udumebah/ Otolokpo communities in Ika North East, LGA, Delta State</t>
  </si>
  <si>
    <t>Lot 59</t>
  </si>
  <si>
    <t>REA/CP/14/59</t>
  </si>
  <si>
    <t>Rural Electrification of Obulu Okiti Community, Delta State</t>
  </si>
  <si>
    <t>Lot 58</t>
  </si>
  <si>
    <t>REA/CP/14/58</t>
  </si>
  <si>
    <t>CONSTRUCTION AND REHABILITATION OFAGIAMA-ANGIAMA-LUDONU-AGIDIGBENE-ENIWARI-OFONIBIRI-OPUAMA-OPOLOBUGO-DIEBU-PEREMABIRI-BIO AGUABIRI-AGUABIRI-IGEBIRI-OBELELI-ANYAMA-OWEIKOROGHA-IKBIRI AMASOMA. 42KM 33KV ITC IN BAYELSA STATE</t>
  </si>
  <si>
    <t>Lot 57</t>
  </si>
  <si>
    <t>REA/CP/14/57</t>
  </si>
  <si>
    <t>CONSTRUCTION OF ANGIAMA OTUAN-UMBUGBENE-OGBONGUENE-EGBE PULUGBERE-AKETI-ONDEWARI-KOROKOSEI-IKEINYABIRI-OLUGBOBIRI-KEBIRI-AWIGBENE-OSIAMA-ISONI-AZIA-KASAMA. 38 KM 33KV ITC LINE IN BAYELSA STATE</t>
  </si>
  <si>
    <t>Lot 56</t>
  </si>
  <si>
    <t>REA/CP/14/56</t>
  </si>
  <si>
    <t>Construction And Rehabilitation Of Angiama-Oporoma And Oporama Hospital-Onyoma-Ekowa North-Ekianbiri-Peremabiri And Peremabiri School. 48km 33kv Line in Bayelsa State</t>
  </si>
  <si>
    <t>Lot 55</t>
  </si>
  <si>
    <t>REA/CP/14/55</t>
  </si>
  <si>
    <t>Radiation of 37km of 33KV line for power inprovement in Ika North East/South LGA in Delta state</t>
  </si>
  <si>
    <t>Lot 54</t>
  </si>
  <si>
    <t>REA/CP/14/54</t>
  </si>
  <si>
    <t>Rural Electrification of Ogboza Amanator Autonomous  community in Rivers</t>
  </si>
  <si>
    <t>Lot 53</t>
  </si>
  <si>
    <t>REA/CP/14/53</t>
  </si>
  <si>
    <t>Rural Electrification of Igwuruta Ali community in Rivers</t>
  </si>
  <si>
    <t>Lot 52</t>
  </si>
  <si>
    <t>REA/CP/14/52</t>
  </si>
  <si>
    <t>Rural electrification of Elebele-Oruna-Emeya, Bayelsa state</t>
  </si>
  <si>
    <t>Lot 51</t>
  </si>
  <si>
    <t>REA/CP/14/51</t>
  </si>
  <si>
    <t>Rehabilitation of Otoabagi-Oluokpokiti-Opune-Otungidi 33KV Line and installation of Distribution Transformers, Bayelsa state</t>
  </si>
  <si>
    <t>Lot 50</t>
  </si>
  <si>
    <t>REA/CP/14/50</t>
  </si>
  <si>
    <t>Rural Electrification of Eboh in Ogbia LGA Bayelsa state</t>
  </si>
  <si>
    <t>Lot 49</t>
  </si>
  <si>
    <t>REA/CP/14/49</t>
  </si>
  <si>
    <t>Rural electrification of Okoroba Ext. ijn Ogbia LGA Bayelsa state</t>
  </si>
  <si>
    <t>Lot 48</t>
  </si>
  <si>
    <t>REA/CP/14/48</t>
  </si>
  <si>
    <t>Electrification of Okosure village in Ikom LGA in Cross River State</t>
  </si>
  <si>
    <t>Lot 47</t>
  </si>
  <si>
    <t>REA/CP/14/47</t>
  </si>
  <si>
    <t>Electrification of Mkpara - Ndim village in Ikom LGA, Cross River State</t>
  </si>
  <si>
    <t>Lot 46</t>
  </si>
  <si>
    <t>REA/CP/14/46</t>
  </si>
  <si>
    <t>Electrification of rural communities in Esan Central Esan West and Igueben LGA (Oyomo Quarters, Okuemen, Oraede and Isibhelua village), Edo State</t>
  </si>
  <si>
    <t>Lot 45</t>
  </si>
  <si>
    <t>REA/CP/14/45</t>
  </si>
  <si>
    <t>Electrification of Agi - Izekor Communities in Igueben LGA, Edo State</t>
  </si>
  <si>
    <t>Lot 44</t>
  </si>
  <si>
    <t>REA/CP/14/44</t>
  </si>
  <si>
    <t>Electrification of Urohi - Oke Communities in Esan West LGA, Edo State</t>
  </si>
  <si>
    <t>Lot 43</t>
  </si>
  <si>
    <t>REA/CP/14/43</t>
  </si>
  <si>
    <t>Electrification of Mbiokporo 2 in Nsit Ibom LGA, Akwa Ibom</t>
  </si>
  <si>
    <t>Lot 42</t>
  </si>
  <si>
    <t>REA/CP/14/42</t>
  </si>
  <si>
    <t>Electrification of Ikot Ide Apakpan in Akwa Ibom</t>
  </si>
  <si>
    <t>Lot 41</t>
  </si>
  <si>
    <t>REA/CP/14/41</t>
  </si>
  <si>
    <t>IKOT AKPAN SUNG  Installation of Transformers and  construction of (HT/LT) Lines  in Akwa Ibom State</t>
  </si>
  <si>
    <t>Lot 40</t>
  </si>
  <si>
    <t>REA/CP/14/40</t>
  </si>
  <si>
    <t>Electrification of Adikpo - Sati Mbabanu, Kwande LGA, Benue State</t>
  </si>
  <si>
    <t>Lot 39</t>
  </si>
  <si>
    <t>REA/CP/14/39</t>
  </si>
  <si>
    <t>Electrification of Kyado - Mbajir, Katsina Ala LGA, Benue State</t>
  </si>
  <si>
    <t>Lot 38</t>
  </si>
  <si>
    <t>REA/CP/14/38</t>
  </si>
  <si>
    <t>Electrification of Harge - Shikaan in Katsina - Ala LGA, Benue State</t>
  </si>
  <si>
    <t>Lot 37</t>
  </si>
  <si>
    <t>REA/CP/14/37</t>
  </si>
  <si>
    <t>Electrification of Ojegbe village, Iyakom oboru community, Oju LGA, Benue State</t>
  </si>
  <si>
    <t>Lot 36</t>
  </si>
  <si>
    <t>REA/CP/14/36</t>
  </si>
  <si>
    <t>Electrification of Ogodo and Alata Communities in Oyun LGA, Kwara State</t>
  </si>
  <si>
    <t>Lot 35</t>
  </si>
  <si>
    <t>REA/CP/14/35</t>
  </si>
  <si>
    <t>Electrification of Pupa Akin Community in Kwara State</t>
  </si>
  <si>
    <t>Lot 34</t>
  </si>
  <si>
    <t>REA/CP/14/34</t>
  </si>
  <si>
    <t>Electrification of Obagede/Kpake in Ajaokuta LGA, Kogi State</t>
  </si>
  <si>
    <t xml:space="preserve">      Plan</t>
  </si>
  <si>
    <t>Lot 33</t>
  </si>
  <si>
    <t>REA/CP/14/33</t>
  </si>
  <si>
    <t>Extension of Electricity to some communities in Niger State</t>
  </si>
  <si>
    <t xml:space="preserve">     Actual</t>
  </si>
  <si>
    <t>Lot 32</t>
  </si>
  <si>
    <t>REA/CP/14/32</t>
  </si>
  <si>
    <t>Electrification of Daki Biyu in FCT</t>
  </si>
  <si>
    <t>Lot 31</t>
  </si>
  <si>
    <t>REA/CP/14/31</t>
  </si>
  <si>
    <t>Electrification of Mpape in FCT</t>
  </si>
  <si>
    <t>Lot 30</t>
  </si>
  <si>
    <t>REA/CP/14/30</t>
  </si>
  <si>
    <t>Electrification of Lungu in FCT</t>
  </si>
  <si>
    <t>REA/CP/14/29</t>
  </si>
  <si>
    <t>Electrification of Hiktup - Kobwang - Mper in Plateau State</t>
  </si>
  <si>
    <t>REA/CP/14/28</t>
  </si>
  <si>
    <t>Electrification of Fusa - maijuju - Zandi in Plateau State</t>
  </si>
  <si>
    <t>REA/CP/14/27</t>
  </si>
  <si>
    <t>Completion of Bachit Lwa - Shonong in Plateau State</t>
  </si>
  <si>
    <t>REA/CP/14/26</t>
  </si>
  <si>
    <t>Electrification of Gbade - Nakare in Nassarawa State</t>
  </si>
  <si>
    <t>REA/CP/14/25</t>
  </si>
  <si>
    <t>Electrification of Andaha - Rinza in Nassarawa</t>
  </si>
  <si>
    <t>REA/CP/14/24</t>
  </si>
  <si>
    <t>Electrification of Nassarawa Eggon - Mada station in Nassarawa State</t>
  </si>
  <si>
    <t>Lot 23</t>
  </si>
  <si>
    <t>REA/CP/14/23</t>
  </si>
  <si>
    <t>Electrification of Alalubosa in Ilorin South LGA, Kwara State</t>
  </si>
  <si>
    <t>REA/CP/14/22</t>
  </si>
  <si>
    <t>Electrification of Oke - Ode / Aireke/ Igbo - Ote, Kereaje- Dikko / sani - Koro / Eleyele/ Igbaja -Ogele / magboa &amp; Labaka Extension in Ifelodun LGA, Kwara State</t>
  </si>
  <si>
    <t>REA/CP/14/21</t>
  </si>
  <si>
    <t>Electrification of Apata - Aje/Alagboa /Owode - Jankere Communities in asa LGA, Kwara state</t>
  </si>
  <si>
    <t>REA/CP/14/20</t>
  </si>
  <si>
    <t>Electrification of Ajoko Ipee Community in Oyun L.G.A, Kwara State</t>
  </si>
  <si>
    <t>REA/CP/14/19</t>
  </si>
  <si>
    <t>Electrification of Zonkwa - Kamantan Zangon Kataf LGA Kaduna State</t>
  </si>
  <si>
    <t>REA/CP/14/18</t>
  </si>
  <si>
    <t>Electrification of Kamantan - Lenak - tudun Wada - Kaform - Kagal - hurgyam - Angwan Laushi - nassarawa - Kar,men - Idung - Kanzir - Tapyeri - Hwukyan Zangon Kataf LGA Kaduna State</t>
  </si>
  <si>
    <t>REA/CP/14/17</t>
  </si>
  <si>
    <t>Electrification of Kunyai - Marsa - Rikawan Zangon Kataf LGA Kaduna State</t>
  </si>
  <si>
    <t>REA/CP/14/16</t>
  </si>
  <si>
    <t>Electrification of Dongon, Gogadi &amp; Kware Dauiel I Zaru LGA in Kebbi State</t>
  </si>
  <si>
    <t>REA/CP/14/15</t>
  </si>
  <si>
    <t>Electrification of Malumeri, Damboa LGA, Borno State</t>
  </si>
  <si>
    <t>REA/CP/14/14</t>
  </si>
  <si>
    <t>Electrification of Marguba, Kaga LGA, Borno State</t>
  </si>
  <si>
    <t>REA/CP/14/13</t>
  </si>
  <si>
    <t>Rehabilitation of Ngamdu - Gotala and Electrification of Dabira, Kaga LGA, Borno State</t>
  </si>
  <si>
    <t>REA/CP/14/12</t>
  </si>
  <si>
    <t>Zigayirma, Kwaakah, Mullah &amp; Jabba in Hong LGA, Adamawa State</t>
  </si>
  <si>
    <t>REA/CP/14/11</t>
  </si>
  <si>
    <t>Tenah ITC/TDN in Gombi LGA, Adamawa State</t>
  </si>
  <si>
    <t>REA/CP/14/10</t>
  </si>
  <si>
    <t>Electrification of Fota - Riji - Duwa - Yan - Dingam in Gombi LGA, Adamawa State</t>
  </si>
  <si>
    <t>REA/CP/14/09</t>
  </si>
  <si>
    <t>Electrification Project at Amagunze Extension 1 in Enugu State</t>
  </si>
  <si>
    <t>REA/CP/14/08</t>
  </si>
  <si>
    <t>Electrification of Ohuhu -Nsulu and Umugo in Isiala Ngwa North LGA in Abia</t>
  </si>
  <si>
    <t>REA/CP/14/07</t>
  </si>
  <si>
    <t>Electrification improvement in Umuada, Obunaoru and other communities in Ngodoukwu in Abia State</t>
  </si>
  <si>
    <t>REA/CP/14/06</t>
  </si>
  <si>
    <t>Electrification of Umunevo Amagunze / Njiagu Ihuokpara  in Enugu State</t>
  </si>
  <si>
    <t>REA/CP/14/05</t>
  </si>
  <si>
    <t xml:space="preserve">Electrification of Mbala / Umuaku/ Amuda / Ndiawa / Umuelen /  Ihie / Lomara &amp; Installation of 2 x 7.5MVA 33/11KV at Nkwoagu in Abia </t>
  </si>
  <si>
    <t>REA/CP/14/04</t>
  </si>
  <si>
    <t>Electrification of Ibaragun / Robinyan in Ifo LGA, Ogun State</t>
  </si>
  <si>
    <t>REA/CP/14/03</t>
  </si>
  <si>
    <t>Electrification of Akinwunmi / Osuogun in Iseyin LGA, Oyo State</t>
  </si>
  <si>
    <t>REA/CP/14/02</t>
  </si>
  <si>
    <t>Electrification of Ikere in Iseyin LGA, Oyo State</t>
  </si>
  <si>
    <t>REA/CP/14/01</t>
  </si>
  <si>
    <t>Electrification of Aba- Alfa, Araromi and Babaode in Ayiba LGA in Oyo State</t>
  </si>
  <si>
    <t>Desk Officer/Contact: Charles Emeka Ngene, 08033141907 and Bulus Daniel Maiyaki, 08033117757</t>
  </si>
  <si>
    <t>Budgetary Year 2014</t>
  </si>
  <si>
    <t xml:space="preserve">Ministry/Department/Agency: Rural Electrification Agency </t>
  </si>
  <si>
    <r>
      <rPr>
        <sz val="11"/>
        <color indexed="8"/>
        <rFont val="Calibri"/>
        <family val="2"/>
      </rPr>
      <t>Abubakar Muazu - [Designation: Executive Director Engieering]</t>
    </r>
  </si>
  <si>
    <r>
      <rPr>
        <sz val="11"/>
        <color indexed="8"/>
        <rFont val="Calibri"/>
        <family val="2"/>
      </rPr>
      <t>UBR/CAP/2014/2</t>
    </r>
  </si>
  <si>
    <r>
      <rPr>
        <sz val="11"/>
        <color indexed="8"/>
        <rFont val="Calibri"/>
        <family val="2"/>
      </rPr>
      <t>DUGWABA DAM AND IRRIGATION (Continuation of construction of dam embankment and spillway)</t>
    </r>
  </si>
  <si>
    <r>
      <rPr>
        <sz val="11"/>
        <color indexed="8"/>
        <rFont val="Calibri"/>
        <family val="2"/>
      </rPr>
      <t>UBR/CAP/2014/1</t>
    </r>
  </si>
  <si>
    <r>
      <rPr>
        <sz val="11"/>
        <color indexed="8"/>
        <rFont val="Calibri"/>
        <family val="2"/>
      </rPr>
      <t>KIRI DAM AND IRRIGATION (Rehabilitation of main canal and dam structures)</t>
    </r>
  </si>
  <si>
    <r>
      <rPr>
        <sz val="11"/>
        <color indexed="8"/>
        <rFont val="Calibri"/>
        <family val="2"/>
      </rPr>
      <t>Jumai Adi - [Designation: ACAO]</t>
    </r>
  </si>
  <si>
    <r>
      <rPr>
        <sz val="11"/>
        <color indexed="8"/>
        <rFont val="Calibri"/>
        <family val="2"/>
      </rPr>
      <t>UBR/CAP/2014/3</t>
    </r>
  </si>
  <si>
    <r>
      <rPr>
        <sz val="11"/>
        <color indexed="8"/>
        <rFont val="Calibri"/>
        <family val="2"/>
      </rPr>
      <t>YOLA IRRIGATION (Maintenance of irrigation pumps/procurement of irrigation requirements for FY2013 / 2014 dry seasn farming)</t>
    </r>
  </si>
  <si>
    <r>
      <rPr>
        <sz val="11"/>
        <color indexed="8"/>
        <rFont val="Calibri"/>
        <family val="2"/>
      </rPr>
      <t>Accounting Officer: Permanent Secretary</t>
    </r>
  </si>
  <si>
    <r>
      <rPr>
        <sz val="11"/>
        <color indexed="8"/>
        <rFont val="Calibri"/>
        <family val="2"/>
      </rPr>
      <t>Kiri dam and irrigation(rehabilitation of main canal and dam structure)</t>
    </r>
  </si>
  <si>
    <t>Ministry/Department/Agency: Upper Benue River Basin Development Authority</t>
  </si>
  <si>
    <r>
      <rPr>
        <b/>
        <sz val="11"/>
        <color rgb="FF000000"/>
        <rFont val="Calibri"/>
      </rPr>
      <t>Total Cost Actual</t>
    </r>
  </si>
  <si>
    <r>
      <rPr>
        <b/>
        <sz val="11"/>
        <color rgb="FF000000"/>
        <rFont val="Calibri"/>
      </rPr>
      <t>Total Cost Plan</t>
    </r>
  </si>
  <si>
    <r>
      <rPr>
        <sz val="11"/>
        <color theme="1"/>
        <rFont val="Calibri"/>
        <family val="2"/>
        <scheme val="minor"/>
      </rPr>
      <t>fmi/von/po3</t>
    </r>
  </si>
  <si>
    <r>
      <rPr>
        <sz val="11"/>
        <color theme="1"/>
        <rFont val="Calibri"/>
        <family val="2"/>
        <scheme val="minor"/>
      </rPr>
      <t>Movement of Equipment and Provision of Operational Infrastructure</t>
    </r>
  </si>
  <si>
    <r>
      <rPr>
        <sz val="11"/>
        <color theme="1"/>
        <rFont val="Calibri"/>
        <family val="2"/>
        <scheme val="minor"/>
      </rPr>
      <t>Fmi/Von/Po2</t>
    </r>
  </si>
  <si>
    <r>
      <rPr>
        <sz val="11"/>
        <color theme="1"/>
        <rFont val="Calibri"/>
        <family val="2"/>
        <scheme val="minor"/>
      </rPr>
      <t>Provision of News Gathering and Recording Equipment for News, Programmes and Zonal Office</t>
    </r>
  </si>
  <si>
    <r>
      <rPr>
        <sz val="11"/>
        <color theme="1"/>
        <rFont val="Calibri"/>
        <family val="2"/>
        <scheme val="minor"/>
      </rPr>
      <t>fmi/von/po1</t>
    </r>
  </si>
  <si>
    <r>
      <rPr>
        <sz val="11"/>
        <color theme="1"/>
        <rFont val="Calibri"/>
        <family val="2"/>
        <scheme val="minor"/>
      </rPr>
      <t>Supply/Installation and Upgrading of VON Information Technology Infrastructure, Supply of Computer hardware, LAN, WAN, VSAT, Computerization of Finance, Admin, Admin Records, Programmes, News and Zonal Offices.</t>
    </r>
  </si>
  <si>
    <r>
      <rPr>
        <b/>
        <sz val="11"/>
        <color rgb="FF000000"/>
        <rFont val="Calibri"/>
      </rPr>
      <t>Name/Designation</t>
    </r>
  </si>
  <si>
    <r>
      <rPr>
        <b/>
        <sz val="11"/>
        <color rgb="FF000000"/>
        <rFont val="Calibri"/>
      </rPr>
      <t>Inspection/Final Acceptance</t>
    </r>
  </si>
  <si>
    <r>
      <rPr>
        <b/>
        <sz val="11"/>
        <color rgb="FF000000"/>
        <rFont val="Calibri"/>
      </rPr>
      <t>Arrival of Goods</t>
    </r>
  </si>
  <si>
    <r>
      <rPr>
        <b/>
        <sz val="11"/>
        <color rgb="FF000000"/>
        <rFont val="Calibri"/>
      </rPr>
      <t>Mobilization/Advance Payment</t>
    </r>
  </si>
  <si>
    <r>
      <rPr>
        <b/>
        <sz val="11"/>
        <color rgb="FF000000"/>
        <rFont val="Calibri"/>
      </rPr>
      <t>Date of Contract Signature</t>
    </r>
  </si>
  <si>
    <r>
      <rPr>
        <b/>
        <sz val="11"/>
        <color rgb="FF000000"/>
        <rFont val="Calibri"/>
      </rPr>
      <t>Date of Contract Offer</t>
    </r>
  </si>
  <si>
    <r>
      <rPr>
        <b/>
        <sz val="11"/>
        <color rgb="FF000000"/>
        <rFont val="Calibri"/>
      </rPr>
      <t>FEC Approval</t>
    </r>
  </si>
  <si>
    <r>
      <rPr>
        <b/>
        <sz val="11"/>
        <color rgb="FF000000"/>
        <rFont val="Calibri"/>
      </rPr>
      <t>Certifiable Amount per Contract</t>
    </r>
  </si>
  <si>
    <r>
      <rPr>
        <b/>
        <sz val="11"/>
        <color rgb="FF000000"/>
        <rFont val="Calibri"/>
      </rPr>
      <t>MDA Approval/BPP No Objection</t>
    </r>
  </si>
  <si>
    <r>
      <rPr>
        <b/>
        <sz val="11"/>
        <color rgb="FF000000"/>
        <rFont val="Calibri"/>
      </rPr>
      <t>Submission of Bid Evaluation Report</t>
    </r>
  </si>
  <si>
    <r>
      <rPr>
        <b/>
        <sz val="11"/>
        <color rgb="FF000000"/>
        <rFont val="Calibri"/>
      </rPr>
      <t>Bid Closing/Opening</t>
    </r>
  </si>
  <si>
    <r>
      <rPr>
        <b/>
        <sz val="11"/>
        <color rgb="FF000000"/>
        <rFont val="Calibri"/>
      </rPr>
      <t>Bid Invitation Date</t>
    </r>
  </si>
  <si>
    <r>
      <rPr>
        <b/>
        <sz val="11"/>
        <color rgb="FF000000"/>
        <rFont val="Calibri"/>
      </rPr>
      <t>MDA Approval/No Objection Date</t>
    </r>
  </si>
  <si>
    <r>
      <rPr>
        <b/>
        <sz val="11"/>
        <color rgb="FF000000"/>
        <rFont val="Calibri"/>
      </rPr>
      <t>Submission of Prequalification Evaluation Report</t>
    </r>
  </si>
  <si>
    <r>
      <rPr>
        <b/>
        <sz val="11"/>
        <color rgb="FF000000"/>
        <rFont val="Calibri"/>
      </rPr>
      <t>Advertisement for Pre-Qualification</t>
    </r>
  </si>
  <si>
    <r>
      <rPr>
        <b/>
        <sz val="11"/>
        <color rgb="FF000000"/>
        <rFont val="Calibri"/>
      </rPr>
      <t>MDA Approval</t>
    </r>
  </si>
  <si>
    <r>
      <rPr>
        <b/>
        <sz val="11"/>
        <color rgb="FF000000"/>
        <rFont val="Calibri"/>
      </rPr>
      <t>Preparation and Submission by MDAs</t>
    </r>
  </si>
  <si>
    <r>
      <rPr>
        <b/>
        <sz val="11"/>
        <color rgb="FF000000"/>
        <rFont val="Calibri"/>
      </rPr>
      <t>Review</t>
    </r>
  </si>
  <si>
    <r>
      <rPr>
        <b/>
        <sz val="11"/>
        <color rgb="FF000000"/>
        <rFont val="Calibri"/>
      </rPr>
      <t>Qualification</t>
    </r>
  </si>
  <si>
    <r>
      <rPr>
        <b/>
        <sz val="11"/>
        <color rgb="FF000000"/>
        <rFont val="Calibri"/>
      </rPr>
      <t>Selection Method</t>
    </r>
  </si>
  <si>
    <r>
      <rPr>
        <b/>
        <sz val="11"/>
        <color rgb="FF000000"/>
        <rFont val="Calibri"/>
      </rPr>
      <t>Approval Threshold</t>
    </r>
  </si>
  <si>
    <r>
      <rPr>
        <b/>
        <sz val="11"/>
        <color rgb="FF000000"/>
        <rFont val="Calibri"/>
      </rPr>
      <t>Procurement Method</t>
    </r>
  </si>
  <si>
    <r>
      <rPr>
        <b/>
        <sz val="11"/>
        <color rgb="FF000000"/>
        <rFont val="Calibri"/>
      </rPr>
      <t>Contract Amount</t>
    </r>
  </si>
  <si>
    <r>
      <rPr>
        <b/>
        <sz val="11"/>
        <color rgb="FF000000"/>
        <rFont val="Calibri"/>
      </rPr>
      <t>Contract Type</t>
    </r>
  </si>
  <si>
    <r>
      <rPr>
        <b/>
        <sz val="11"/>
        <color rgb="FF000000"/>
        <rFont val="Calibri"/>
      </rPr>
      <t>Lot Number</t>
    </r>
  </si>
  <si>
    <r>
      <rPr>
        <b/>
        <sz val="11"/>
        <color rgb="FF000000"/>
        <rFont val="Calibri"/>
      </rPr>
      <t>Package Number</t>
    </r>
  </si>
  <si>
    <r>
      <rPr>
        <b/>
        <sz val="11"/>
        <color rgb="FF000000"/>
        <rFont val="Calibri"/>
      </rPr>
      <t>Project Description</t>
    </r>
  </si>
  <si>
    <r>
      <rPr>
        <b/>
        <sz val="11"/>
        <color rgb="FF000000"/>
        <rFont val="Calibri"/>
      </rPr>
      <t>Champion</t>
    </r>
  </si>
  <si>
    <r>
      <rPr>
        <b/>
        <sz val="11"/>
        <color rgb="FF000000"/>
        <rFont val="Calibri"/>
      </rPr>
      <t>Action Party</t>
    </r>
  </si>
  <si>
    <r>
      <rPr>
        <b/>
        <sz val="11"/>
        <color rgb="FF000000"/>
        <rFont val="Calibri"/>
      </rPr>
      <t>Contract Implementation - Goods</t>
    </r>
  </si>
  <si>
    <r>
      <rPr>
        <b/>
        <sz val="11"/>
        <color rgb="FF000000"/>
        <rFont val="Calibri"/>
      </rPr>
      <t>Contract Finalization</t>
    </r>
  </si>
  <si>
    <r>
      <rPr>
        <b/>
        <sz val="11"/>
        <color rgb="FF000000"/>
        <rFont val="Calibri"/>
      </rPr>
      <t>Bid Evaluation</t>
    </r>
  </si>
  <si>
    <r>
      <rPr>
        <b/>
        <sz val="11"/>
        <color rgb="FF000000"/>
        <rFont val="Calibri"/>
      </rPr>
      <t>Bidding Period (Single Stage Tendering)</t>
    </r>
  </si>
  <si>
    <r>
      <rPr>
        <b/>
        <sz val="11"/>
        <color rgb="FF000000"/>
        <rFont val="Calibri"/>
      </rPr>
      <t>Prequalification Evaluation</t>
    </r>
  </si>
  <si>
    <r>
      <rPr>
        <b/>
        <sz val="11"/>
        <color rgb="FF000000"/>
        <rFont val="Calibri"/>
      </rPr>
      <t>Specific Procurement Notice/Advert</t>
    </r>
  </si>
  <si>
    <r>
      <rPr>
        <b/>
        <sz val="11"/>
        <color rgb="FF000000"/>
        <rFont val="Calibri"/>
      </rPr>
      <t>Draft-Bid Documents</t>
    </r>
  </si>
  <si>
    <r>
      <rPr>
        <b/>
        <sz val="11"/>
        <color rgb="FF000000"/>
        <rFont val="Calibri"/>
      </rPr>
      <t>Basic Data</t>
    </r>
  </si>
  <si>
    <r>
      <rPr>
        <b/>
        <sz val="11"/>
        <color rgb="FF000000"/>
        <rFont val="Calibri"/>
      </rPr>
      <t>Budget Year: 2014</t>
    </r>
  </si>
  <si>
    <r>
      <rPr>
        <b/>
        <sz val="11"/>
        <color rgb="FF000000"/>
        <rFont val="Calibri"/>
      </rPr>
      <t>Ministry/Department/Agency: Voice Of Nigeria</t>
    </r>
  </si>
  <si>
    <r>
      <rPr>
        <sz val="11"/>
        <color theme="1"/>
        <rFont val="Calibri"/>
        <family val="2"/>
        <scheme val="minor"/>
      </rPr>
      <t>Parastatals Tenders Board</t>
    </r>
  </si>
  <si>
    <r>
      <rPr>
        <sz val="11"/>
        <color theme="1"/>
        <rFont val="Calibri"/>
        <family val="2"/>
        <scheme val="minor"/>
      </rPr>
      <t>fmi/von/po4</t>
    </r>
  </si>
  <si>
    <r>
      <rPr>
        <sz val="11"/>
        <color theme="1"/>
        <rFont val="Calibri"/>
        <family val="2"/>
        <scheme val="minor"/>
      </rPr>
      <t>Provision of Spare Parts, Upgrading of Equipment, Rehabilitation of Building Infrastructures, Antenna Systems and General Facilities</t>
    </r>
  </si>
  <si>
    <r>
      <rPr>
        <sz val="11"/>
        <color theme="1"/>
        <rFont val="Calibri"/>
        <family val="2"/>
        <scheme val="minor"/>
      </rPr>
      <t>Construction of Broadcasting Houses/Studio Complex and Corporate Headquaters (On-going)</t>
    </r>
  </si>
  <si>
    <r>
      <rPr>
        <sz val="11"/>
        <color theme="1"/>
        <rFont val="Calibri"/>
        <family val="2"/>
        <scheme val="minor"/>
      </rPr>
      <t>Construction and Upgrading of Public Power supply to the Transmitting Station Abuja, Provision of Generator Set at all the Zonal Offices and Power Sub-station in Ikorodu Lagos</t>
    </r>
  </si>
  <si>
    <r>
      <rPr>
        <sz val="11"/>
        <color theme="1"/>
        <rFont val="Calibri"/>
        <family val="2"/>
        <scheme val="minor"/>
      </rPr>
      <t>Rehabilitation and Refurbishing of VON Transmitting Station Ikorodu and Aerial Fields Lagos</t>
    </r>
  </si>
  <si>
    <r>
      <rPr>
        <sz val="11"/>
        <color theme="1"/>
        <rFont val="Calibri"/>
        <family val="2"/>
        <scheme val="minor"/>
      </rPr>
      <t>134.4 weeks</t>
    </r>
  </si>
  <si>
    <r>
      <rPr>
        <b/>
        <sz val="11"/>
        <color rgb="FF000000"/>
        <rFont val="Calibri"/>
      </rPr>
      <t>Final Cost</t>
    </r>
  </si>
  <si>
    <r>
      <rPr>
        <b/>
        <sz val="11"/>
        <color rgb="FF000000"/>
        <rFont val="Calibri"/>
      </rPr>
      <t>Final Acceptance</t>
    </r>
  </si>
  <si>
    <r>
      <rPr>
        <b/>
        <sz val="11"/>
        <color rgb="FF000000"/>
        <rFont val="Calibri"/>
      </rPr>
      <t>Substantial Completion</t>
    </r>
  </si>
  <si>
    <r>
      <rPr>
        <b/>
        <sz val="11"/>
        <color rgb="FF000000"/>
        <rFont val="Calibri"/>
      </rPr>
      <t>Second Stage Bidding - Technical/Financial</t>
    </r>
  </si>
  <si>
    <r>
      <rPr>
        <b/>
        <sz val="11"/>
        <color rgb="FF000000"/>
        <rFont val="Calibri"/>
      </rPr>
      <t>First Stage Bidding</t>
    </r>
  </si>
  <si>
    <r>
      <rPr>
        <b/>
        <sz val="11"/>
        <color rgb="FF000000"/>
        <rFont val="Calibri"/>
      </rPr>
      <t>Contract Implementation - Works</t>
    </r>
  </si>
  <si>
    <r>
      <rPr>
        <b/>
        <sz val="11"/>
        <color rgb="FF000000"/>
        <rFont val="Calibri"/>
      </rPr>
      <t>Two Stage Tendering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</si>
</sst>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_-* #,##0.00_-;\-* #,##0.00_-;_-* &quot;-&quot;??_-;_-@_-"/>
    <numFmt numFmtId="165" formatCode="_(* #,##0_);_(* \(#,##0\);_(* &quot;-&quot;??_);_(@_)"/>
    <numFmt numFmtId="166" formatCode="&quot;$&quot;#,##0.00"/>
    <numFmt numFmtId="167" formatCode="#,##0.00;[Red]#,##0.00"/>
  </numFmts>
  <fonts count="117" x14ac:knownFonts="1">
    <font>
      <sz val="11"/>
      <color theme="1"/>
      <name val="Calibri"/>
      <family val="2"/>
      <scheme val="minor"/>
    </font>
    <font>
      <sz val="11"/>
      <color theme="1"/>
      <name val="Calibri"/>
      <family val="2"/>
      <scheme val="minor"/>
    </font>
    <font>
      <sz val="10"/>
      <name val="Arial"/>
      <family val="2"/>
    </font>
    <font>
      <sz val="12"/>
      <name val="Times New Roman"/>
      <family val="1"/>
    </font>
    <font>
      <sz val="16"/>
      <name val="Times New Roman"/>
      <family val="1"/>
    </font>
    <font>
      <b/>
      <sz val="16"/>
      <name val="Times New Roman"/>
      <family val="1"/>
    </font>
    <font>
      <sz val="16"/>
      <name val="Arial"/>
      <family val="2"/>
    </font>
    <font>
      <b/>
      <strike/>
      <sz val="16"/>
      <name val="Times New Roman"/>
      <family val="1"/>
    </font>
    <font>
      <b/>
      <sz val="12"/>
      <name val="Times New Roman"/>
      <family val="1"/>
    </font>
    <font>
      <b/>
      <sz val="14"/>
      <name val="Times New Roman"/>
      <family val="1"/>
    </font>
    <font>
      <sz val="14"/>
      <name val="Times New Roman"/>
      <family val="1"/>
    </font>
    <font>
      <b/>
      <strike/>
      <sz val="12"/>
      <name val="Times New Roman"/>
      <family val="1"/>
    </font>
    <font>
      <sz val="10"/>
      <name val="Times New Roman"/>
      <family val="1"/>
    </font>
    <font>
      <sz val="14"/>
      <name val="Arial"/>
      <family val="2"/>
    </font>
    <font>
      <b/>
      <strike/>
      <sz val="14"/>
      <name val="Times New Roman"/>
      <family val="1"/>
    </font>
    <font>
      <sz val="11"/>
      <name val="Times New Roman"/>
      <family val="1"/>
    </font>
    <font>
      <b/>
      <sz val="11"/>
      <name val="Times New Roman"/>
      <family val="1"/>
    </font>
    <font>
      <sz val="12"/>
      <name val="Arial"/>
      <family val="2"/>
    </font>
    <font>
      <sz val="11"/>
      <name val="Arial"/>
      <family val="2"/>
    </font>
    <font>
      <sz val="18"/>
      <name val="Times New Roman"/>
      <family val="1"/>
    </font>
    <font>
      <sz val="18"/>
      <name val="Arial"/>
      <family val="2"/>
    </font>
    <font>
      <b/>
      <sz val="18"/>
      <name val="Times New Roman"/>
      <family val="1"/>
    </font>
    <font>
      <b/>
      <strike/>
      <sz val="18"/>
      <name val="Times New Roman"/>
      <family val="1"/>
    </font>
    <font>
      <u/>
      <sz val="18"/>
      <name val="Times New Roman"/>
      <family val="1"/>
    </font>
    <font>
      <i/>
      <sz val="12"/>
      <name val="Times New Roman"/>
      <family val="1"/>
    </font>
    <font>
      <b/>
      <sz val="16"/>
      <color theme="1"/>
      <name val="Calibri"/>
      <family val="2"/>
      <scheme val="minor"/>
    </font>
    <font>
      <sz val="16"/>
      <color theme="1"/>
      <name val="Calibri"/>
      <family val="2"/>
      <scheme val="minor"/>
    </font>
    <font>
      <sz val="20"/>
      <name val="Times New Roman"/>
      <family val="1"/>
    </font>
    <font>
      <b/>
      <sz val="20"/>
      <name val="Times New Roman"/>
      <family val="1"/>
    </font>
    <font>
      <sz val="20"/>
      <name val="Arial"/>
      <family val="2"/>
    </font>
    <font>
      <b/>
      <strike/>
      <sz val="20"/>
      <name val="Times New Roman"/>
      <family val="1"/>
    </font>
    <font>
      <i/>
      <sz val="20"/>
      <name val="Times New Roman"/>
      <family val="1"/>
    </font>
    <font>
      <b/>
      <u/>
      <sz val="20"/>
      <name val="Arial"/>
      <family val="2"/>
    </font>
    <font>
      <b/>
      <u/>
      <sz val="20"/>
      <name val="Times New Roman"/>
      <family val="1"/>
    </font>
    <font>
      <u/>
      <sz val="16"/>
      <name val="Times New Roman"/>
      <family val="1"/>
    </font>
    <font>
      <sz val="48"/>
      <name val="Times New Roman"/>
      <family val="1"/>
    </font>
    <font>
      <sz val="48"/>
      <name val="Arial"/>
      <family val="2"/>
    </font>
    <font>
      <b/>
      <sz val="48"/>
      <name val="Times New Roman"/>
      <family val="1"/>
    </font>
    <font>
      <sz val="48"/>
      <name val="Showcard Gothic"/>
      <family val="5"/>
    </font>
    <font>
      <sz val="28"/>
      <name val="Times New Roman"/>
      <family val="1"/>
    </font>
    <font>
      <sz val="48"/>
      <color theme="1"/>
      <name val="Times New Roman"/>
      <family val="1"/>
    </font>
    <font>
      <b/>
      <sz val="48"/>
      <color theme="1"/>
      <name val="Showcard Gothic"/>
      <family val="5"/>
    </font>
    <font>
      <sz val="48"/>
      <color theme="0"/>
      <name val="Times New Roman"/>
      <family val="1"/>
    </font>
    <font>
      <b/>
      <sz val="48"/>
      <name val="Arial"/>
      <family val="2"/>
    </font>
    <font>
      <b/>
      <sz val="36"/>
      <name val="Times New Roman"/>
      <family val="1"/>
    </font>
    <font>
      <sz val="36"/>
      <name val="Times New Roman"/>
      <family val="1"/>
    </font>
    <font>
      <sz val="28"/>
      <name val="Arial"/>
      <family val="2"/>
    </font>
    <font>
      <b/>
      <sz val="28"/>
      <name val="Times New Roman"/>
      <family val="1"/>
    </font>
    <font>
      <b/>
      <strike/>
      <sz val="28"/>
      <name val="Times New Roman"/>
      <family val="1"/>
    </font>
    <font>
      <b/>
      <sz val="28"/>
      <name val="Arial"/>
      <family val="2"/>
    </font>
    <font>
      <b/>
      <sz val="8"/>
      <name val="Times New Roman"/>
      <family val="1"/>
    </font>
    <font>
      <sz val="10"/>
      <color theme="1"/>
      <name val="Calibri"/>
      <family val="2"/>
      <scheme val="minor"/>
    </font>
    <font>
      <b/>
      <sz val="10"/>
      <color theme="1"/>
      <name val="Calibri"/>
      <family val="2"/>
      <scheme val="minor"/>
    </font>
    <font>
      <b/>
      <sz val="9"/>
      <color theme="1"/>
      <name val="Calibri"/>
      <family val="2"/>
      <scheme val="minor"/>
    </font>
    <font>
      <sz val="9"/>
      <name val="Arial"/>
      <family val="2"/>
    </font>
    <font>
      <sz val="9"/>
      <name val="Times New Roman"/>
      <family val="1"/>
    </font>
    <font>
      <sz val="11"/>
      <color rgb="FF000000"/>
      <name val="Calibri"/>
      <family val="2"/>
    </font>
    <font>
      <b/>
      <sz val="11"/>
      <color rgb="FF000000"/>
      <name val="Calibri"/>
      <family val="2"/>
    </font>
    <font>
      <b/>
      <sz val="11"/>
      <color indexed="8"/>
      <name val="Calibri"/>
      <family val="2"/>
    </font>
    <font>
      <sz val="11"/>
      <color indexed="8"/>
      <name val="Calibri"/>
      <family val="2"/>
    </font>
    <font>
      <b/>
      <sz val="9"/>
      <color rgb="FF000000"/>
      <name val="Calibri"/>
      <family val="2"/>
    </font>
    <font>
      <sz val="10"/>
      <color rgb="FF000000"/>
      <name val="Calibri"/>
      <family val="2"/>
    </font>
    <font>
      <b/>
      <sz val="10"/>
      <color rgb="FF000000"/>
      <name val="Calibri"/>
      <family val="2"/>
    </font>
    <font>
      <sz val="9"/>
      <color theme="1"/>
      <name val="Calibri"/>
      <family val="2"/>
      <scheme val="minor"/>
    </font>
    <font>
      <b/>
      <sz val="9"/>
      <name val="Times New Roman"/>
      <family val="1"/>
    </font>
    <font>
      <b/>
      <strike/>
      <sz val="9"/>
      <name val="Times New Roman"/>
      <family val="1"/>
    </font>
    <font>
      <sz val="9"/>
      <color theme="1"/>
      <name val="Garamond"/>
      <family val="1"/>
    </font>
    <font>
      <sz val="9"/>
      <color theme="1"/>
      <name val="Times New Roman"/>
      <family val="1"/>
    </font>
    <font>
      <b/>
      <sz val="26"/>
      <name val="Times New Roman"/>
      <family val="1"/>
    </font>
    <font>
      <sz val="10"/>
      <color theme="1"/>
      <name val="Garamond"/>
      <family val="1"/>
    </font>
    <font>
      <sz val="13"/>
      <color theme="1"/>
      <name val="Garamond"/>
      <family val="1"/>
    </font>
    <font>
      <sz val="9"/>
      <name val="Garamond"/>
      <family val="1"/>
    </font>
    <font>
      <sz val="9"/>
      <name val="Century Gothic"/>
      <family val="2"/>
    </font>
    <font>
      <sz val="8"/>
      <name val="Times New Roman"/>
      <family val="1"/>
    </font>
    <font>
      <sz val="8"/>
      <color theme="1"/>
      <name val="Garamond"/>
      <family val="1"/>
    </font>
    <font>
      <sz val="9"/>
      <color theme="1"/>
      <name val="Arial Narrow"/>
      <family val="2"/>
    </font>
    <font>
      <sz val="9"/>
      <color theme="1"/>
      <name val="Century Gothic"/>
      <family val="2"/>
    </font>
    <font>
      <i/>
      <sz val="9"/>
      <color theme="1"/>
      <name val="Century Gothic"/>
      <family val="2"/>
    </font>
    <font>
      <sz val="9"/>
      <name val="Calibri"/>
      <family val="2"/>
      <scheme val="minor"/>
    </font>
    <font>
      <sz val="9"/>
      <color rgb="FFFFFF00"/>
      <name val="Calibri"/>
      <family val="2"/>
      <scheme val="minor"/>
    </font>
    <font>
      <b/>
      <sz val="9"/>
      <name val="Calibri"/>
      <family val="2"/>
      <scheme val="minor"/>
    </font>
    <font>
      <b/>
      <strike/>
      <sz val="9"/>
      <name val="Calibri"/>
      <family val="2"/>
      <scheme val="minor"/>
    </font>
    <font>
      <b/>
      <sz val="11"/>
      <color theme="1"/>
      <name val="Calibri"/>
      <family val="2"/>
      <scheme val="minor"/>
    </font>
    <font>
      <sz val="10"/>
      <name val="Arial"/>
    </font>
    <font>
      <sz val="11"/>
      <name val="Calibri"/>
      <family val="2"/>
      <scheme val="minor"/>
    </font>
    <font>
      <sz val="8"/>
      <color theme="1"/>
      <name val="Calibri"/>
      <family val="2"/>
      <scheme val="minor"/>
    </font>
    <font>
      <b/>
      <sz val="10"/>
      <name val="Times New Roman"/>
      <family val="1"/>
    </font>
    <font>
      <sz val="11"/>
      <color theme="1"/>
      <name val="Tahoma"/>
      <family val="2"/>
    </font>
    <font>
      <sz val="13"/>
      <color theme="1"/>
      <name val="Tahoma"/>
      <family val="2"/>
    </font>
    <font>
      <sz val="20"/>
      <color theme="1"/>
      <name val="Calibri"/>
      <family val="2"/>
      <scheme val="minor"/>
    </font>
    <font>
      <b/>
      <sz val="20"/>
      <name val="Calibri"/>
      <family val="2"/>
      <scheme val="minor"/>
    </font>
    <font>
      <b/>
      <sz val="22"/>
      <color theme="1"/>
      <name val="Calibri"/>
      <family val="2"/>
      <scheme val="minor"/>
    </font>
    <font>
      <sz val="22"/>
      <color theme="1"/>
      <name val="Calibri"/>
      <family val="2"/>
      <scheme val="minor"/>
    </font>
    <font>
      <sz val="8"/>
      <name val="Calibri"/>
      <family val="2"/>
      <scheme val="minor"/>
    </font>
    <font>
      <b/>
      <sz val="8"/>
      <name val="Calibri"/>
      <family val="2"/>
      <scheme val="minor"/>
    </font>
    <font>
      <sz val="8"/>
      <color rgb="FF000000"/>
      <name val="Calibri"/>
      <family val="2"/>
      <scheme val="minor"/>
    </font>
    <font>
      <sz val="8"/>
      <color indexed="8"/>
      <name val="Calibri"/>
      <family val="2"/>
      <scheme val="minor"/>
    </font>
    <font>
      <b/>
      <sz val="8"/>
      <color indexed="8"/>
      <name val="Calibri"/>
      <family val="2"/>
      <scheme val="minor"/>
    </font>
    <font>
      <b/>
      <sz val="8"/>
      <color theme="1"/>
      <name val="Calibri"/>
      <family val="2"/>
      <scheme val="minor"/>
    </font>
    <font>
      <sz val="8"/>
      <color rgb="FFFFFF00"/>
      <name val="Calibri"/>
      <family val="2"/>
      <scheme val="minor"/>
    </font>
    <font>
      <b/>
      <strike/>
      <sz val="8"/>
      <name val="Calibri"/>
      <family val="2"/>
      <scheme val="minor"/>
    </font>
    <font>
      <sz val="8"/>
      <name val="Arial"/>
      <family val="2"/>
    </font>
    <font>
      <sz val="8"/>
      <color indexed="8"/>
      <name val="Calibri"/>
      <family val="2"/>
    </font>
    <font>
      <sz val="8"/>
      <color rgb="FF000000"/>
      <name val="Calibri"/>
      <family val="2"/>
    </font>
    <font>
      <sz val="8"/>
      <name val="Calibri"/>
      <family val="2"/>
    </font>
    <font>
      <b/>
      <sz val="8"/>
      <color indexed="8"/>
      <name val="Calibri"/>
      <family val="2"/>
    </font>
    <font>
      <b/>
      <sz val="8"/>
      <name val="Arial"/>
      <family val="2"/>
    </font>
    <font>
      <b/>
      <strike/>
      <sz val="8"/>
      <name val="Times New Roman"/>
      <family val="1"/>
    </font>
    <font>
      <sz val="11"/>
      <color rgb="FF000000"/>
      <name val="Calibri"/>
    </font>
    <font>
      <b/>
      <sz val="11"/>
      <color indexed="8"/>
      <name val="Calibri"/>
    </font>
    <font>
      <sz val="18"/>
      <name val="Calibri"/>
      <family val="2"/>
      <scheme val="minor"/>
    </font>
    <font>
      <sz val="18"/>
      <color theme="1"/>
      <name val="Calibri"/>
      <family val="2"/>
      <scheme val="minor"/>
    </font>
    <font>
      <sz val="18"/>
      <color indexed="8"/>
      <name val="Century Gothic"/>
      <family val="2"/>
    </font>
    <font>
      <sz val="18"/>
      <color theme="1"/>
      <name val="Arial"/>
      <family val="2"/>
    </font>
    <font>
      <sz val="15"/>
      <color theme="1"/>
      <name val="Arial"/>
      <family val="2"/>
    </font>
    <font>
      <b/>
      <sz val="18"/>
      <name val="Calibri"/>
      <family val="2"/>
      <scheme val="minor"/>
    </font>
    <font>
      <b/>
      <sz val="11"/>
      <color rgb="FF000000"/>
      <name val="Calibri"/>
    </font>
  </fonts>
  <fills count="32">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theme="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DDDDDD"/>
        <bgColor indexed="64"/>
      </patternFill>
    </fill>
    <fill>
      <patternFill patternType="solid">
        <fgColor indexed="10"/>
        <bgColor indexed="64"/>
      </patternFill>
    </fill>
    <fill>
      <patternFill patternType="solid">
        <fgColor indexed="9"/>
        <bgColor indexed="64"/>
      </patternFill>
    </fill>
    <fill>
      <patternFill patternType="solid">
        <fgColor rgb="FF00FFFF"/>
        <bgColor indexed="64"/>
      </patternFill>
    </fill>
    <fill>
      <patternFill patternType="solid">
        <fgColor theme="0"/>
        <bgColor indexed="64"/>
      </patternFill>
    </fill>
    <fill>
      <patternFill patternType="solid">
        <fgColor theme="9" tint="-0.249977111117893"/>
        <bgColor indexed="64"/>
      </patternFill>
    </fill>
    <fill>
      <patternFill patternType="solid">
        <fgColor rgb="FFCC9900"/>
        <bgColor indexed="64"/>
      </patternFill>
    </fill>
    <fill>
      <patternFill patternType="solid">
        <fgColor rgb="FFFFFF00"/>
        <bgColor indexed="64"/>
      </patternFill>
    </fill>
    <fill>
      <patternFill patternType="solid">
        <fgColor rgb="FF66FFFF"/>
        <bgColor indexed="64"/>
      </patternFill>
    </fill>
    <fill>
      <patternFill patternType="solid">
        <fgColor theme="0" tint="-4.9989318521683403E-2"/>
        <bgColor indexed="64"/>
      </patternFill>
    </fill>
    <fill>
      <patternFill patternType="solid">
        <fgColor rgb="FFEDEDED"/>
        <bgColor rgb="FF000000"/>
      </patternFill>
    </fill>
    <fill>
      <patternFill patternType="solid">
        <fgColor rgb="FFFFFFCC"/>
        <bgColor rgb="FF000000"/>
      </patternFill>
    </fill>
    <fill>
      <patternFill patternType="solid">
        <fgColor rgb="FF00FFFF"/>
        <bgColor rgb="FF000000"/>
      </patternFill>
    </fill>
    <fill>
      <patternFill patternType="solid">
        <fgColor theme="8" tint="0.59999389629810485"/>
        <bgColor indexed="64"/>
      </patternFill>
    </fill>
    <fill>
      <patternFill patternType="solid">
        <fgColor theme="9" tint="0.59999389629810485"/>
        <bgColor indexed="64"/>
      </patternFill>
    </fill>
    <fill>
      <patternFill patternType="solid">
        <fgColor rgb="FFCCFFFF"/>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FFCC99"/>
        <bgColor indexed="64"/>
      </patternFill>
    </fill>
    <fill>
      <patternFill patternType="solid">
        <fgColor rgb="FFFFFF66"/>
        <bgColor indexed="64"/>
      </patternFill>
    </fill>
    <fill>
      <patternFill patternType="solid">
        <fgColor indexed="44"/>
        <bgColor indexed="64"/>
      </patternFill>
    </fill>
    <fill>
      <patternFill patternType="solid">
        <fgColor theme="9" tint="0.79998168889431442"/>
        <bgColor indexed="64"/>
      </patternFill>
    </fill>
  </fills>
  <borders count="53">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ck">
        <color indexed="64"/>
      </top>
      <bottom/>
      <diagonal/>
    </border>
    <border>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style="thick">
        <color indexed="64"/>
      </top>
      <bottom style="thin">
        <color indexed="64"/>
      </bottom>
      <diagonal/>
    </border>
    <border>
      <left/>
      <right/>
      <top style="thin">
        <color indexed="64"/>
      </top>
      <bottom/>
      <diagonal/>
    </border>
    <border>
      <left style="thin">
        <color indexed="64"/>
      </left>
      <right style="thin">
        <color indexed="64"/>
      </right>
      <top/>
      <bottom style="thick">
        <color indexed="64"/>
      </bottom>
      <diagonal/>
    </border>
    <border>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ck">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ck">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ck">
        <color rgb="FF000000"/>
      </bottom>
      <diagonal/>
    </border>
    <border>
      <left/>
      <right style="thick">
        <color indexed="64"/>
      </right>
      <top/>
      <bottom style="thick">
        <color indexed="64"/>
      </bottom>
      <diagonal/>
    </border>
    <border>
      <left/>
      <right/>
      <top/>
      <bottom style="thick">
        <color indexed="64"/>
      </bottom>
      <diagonal/>
    </border>
    <border>
      <left style="thick">
        <color indexed="64"/>
      </left>
      <right/>
      <top/>
      <bottom style="thick">
        <color indexed="64"/>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s>
  <cellStyleXfs count="14">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56" fillId="0" borderId="0"/>
    <xf numFmtId="43" fontId="56" fillId="0" borderId="0" applyFont="0" applyFill="0" applyBorder="0" applyAlignment="0" applyProtection="0"/>
    <xf numFmtId="0" fontId="2" fillId="0" borderId="0"/>
    <xf numFmtId="164" fontId="56" fillId="0" borderId="0" applyFont="0" applyFill="0" applyBorder="0" applyAlignment="0" applyProtection="0"/>
    <xf numFmtId="0" fontId="2" fillId="0" borderId="0"/>
    <xf numFmtId="0" fontId="2" fillId="0" borderId="0"/>
    <xf numFmtId="0" fontId="83" fillId="0" borderId="0"/>
    <xf numFmtId="0" fontId="108" fillId="0" borderId="0"/>
    <xf numFmtId="164" fontId="108" fillId="0" borderId="0" applyFont="0" applyFill="0" applyBorder="0" applyAlignment="0" applyProtection="0"/>
    <xf numFmtId="0" fontId="2" fillId="0" borderId="0"/>
  </cellStyleXfs>
  <cellXfs count="3559">
    <xf numFmtId="0" fontId="0" fillId="0" borderId="0" xfId="0"/>
    <xf numFmtId="49" fontId="3" fillId="0" borderId="0" xfId="2" applyNumberFormat="1" applyFont="1"/>
    <xf numFmtId="49" fontId="3" fillId="0" borderId="1" xfId="2" applyNumberFormat="1" applyFont="1" applyFill="1" applyBorder="1"/>
    <xf numFmtId="49" fontId="3" fillId="0" borderId="0" xfId="2" applyNumberFormat="1" applyFont="1" applyFill="1" applyBorder="1"/>
    <xf numFmtId="49" fontId="3" fillId="0" borderId="0" xfId="2" applyNumberFormat="1" applyFont="1" applyFill="1"/>
    <xf numFmtId="49" fontId="3" fillId="0" borderId="0" xfId="2" applyNumberFormat="1" applyFont="1" applyFill="1" applyBorder="1" applyAlignment="1"/>
    <xf numFmtId="49" fontId="3" fillId="0" borderId="0" xfId="2" applyNumberFormat="1" applyFont="1" applyFill="1" applyBorder="1" applyAlignment="1" applyProtection="1">
      <protection locked="0"/>
    </xf>
    <xf numFmtId="49" fontId="4" fillId="0" borderId="0" xfId="2" applyNumberFormat="1" applyFont="1"/>
    <xf numFmtId="49" fontId="4" fillId="0" borderId="0" xfId="2" applyNumberFormat="1" applyFont="1" applyFill="1" applyBorder="1" applyAlignment="1"/>
    <xf numFmtId="49" fontId="4" fillId="0" borderId="0" xfId="2" applyNumberFormat="1" applyFont="1" applyFill="1" applyBorder="1"/>
    <xf numFmtId="49" fontId="5" fillId="0" borderId="0" xfId="2" applyNumberFormat="1" applyFont="1"/>
    <xf numFmtId="49" fontId="4" fillId="0" borderId="0" xfId="2" applyNumberFormat="1" applyFont="1" applyFill="1"/>
    <xf numFmtId="49" fontId="4" fillId="2" borderId="2" xfId="2" applyNumberFormat="1" applyFont="1" applyFill="1" applyBorder="1" applyAlignment="1"/>
    <xf numFmtId="49" fontId="4" fillId="0" borderId="3" xfId="2" applyNumberFormat="1" applyFont="1" applyFill="1" applyBorder="1"/>
    <xf numFmtId="49" fontId="4" fillId="2" borderId="2" xfId="2" applyNumberFormat="1" applyFont="1" applyFill="1" applyBorder="1"/>
    <xf numFmtId="4" fontId="4" fillId="3" borderId="2" xfId="2" applyNumberFormat="1" applyFont="1" applyFill="1" applyBorder="1" applyAlignment="1" applyProtection="1">
      <protection locked="0"/>
    </xf>
    <xf numFmtId="49" fontId="4" fillId="2" borderId="4" xfId="2" applyNumberFormat="1" applyFont="1" applyFill="1" applyBorder="1" applyAlignment="1">
      <alignment horizontal="center" wrapText="1"/>
    </xf>
    <xf numFmtId="49" fontId="4" fillId="2" borderId="3" xfId="2" applyNumberFormat="1" applyFont="1" applyFill="1" applyBorder="1" applyAlignment="1"/>
    <xf numFmtId="49" fontId="4" fillId="0" borderId="1" xfId="2" applyNumberFormat="1" applyFont="1" applyFill="1" applyBorder="1" applyAlignment="1"/>
    <xf numFmtId="49" fontId="4" fillId="2" borderId="5" xfId="2" applyNumberFormat="1" applyFont="1" applyFill="1" applyBorder="1" applyAlignment="1"/>
    <xf numFmtId="4" fontId="4" fillId="3" borderId="1" xfId="2" applyNumberFormat="1" applyFont="1" applyFill="1" applyBorder="1" applyAlignment="1" applyProtection="1">
      <protection locked="0"/>
    </xf>
    <xf numFmtId="49" fontId="4" fillId="2" borderId="6" xfId="2" applyNumberFormat="1" applyFont="1" applyFill="1" applyBorder="1" applyAlignment="1">
      <alignment horizontal="center" wrapText="1"/>
    </xf>
    <xf numFmtId="49" fontId="4" fillId="2" borderId="1" xfId="2" applyNumberFormat="1" applyFont="1" applyFill="1" applyBorder="1" applyAlignment="1"/>
    <xf numFmtId="49" fontId="5" fillId="2" borderId="3" xfId="2" applyNumberFormat="1" applyFont="1" applyFill="1" applyBorder="1" applyAlignment="1"/>
    <xf numFmtId="49" fontId="4" fillId="3" borderId="2" xfId="2" applyNumberFormat="1" applyFont="1" applyFill="1" applyBorder="1" applyAlignment="1" applyProtection="1">
      <protection locked="0"/>
    </xf>
    <xf numFmtId="49" fontId="4" fillId="0" borderId="1" xfId="2" applyNumberFormat="1" applyFont="1" applyFill="1" applyBorder="1" applyAlignment="1" applyProtection="1">
      <protection locked="0"/>
    </xf>
    <xf numFmtId="49" fontId="4" fillId="3" borderId="3" xfId="2" applyNumberFormat="1" applyFont="1" applyFill="1" applyBorder="1" applyAlignment="1" applyProtection="1">
      <protection locked="0"/>
    </xf>
    <xf numFmtId="49" fontId="4" fillId="0" borderId="2" xfId="2" applyNumberFormat="1" applyFont="1" applyFill="1" applyBorder="1" applyAlignment="1"/>
    <xf numFmtId="49" fontId="4" fillId="0" borderId="7" xfId="2" applyNumberFormat="1" applyFont="1" applyFill="1" applyBorder="1" applyAlignment="1"/>
    <xf numFmtId="49" fontId="4" fillId="0" borderId="3" xfId="2" applyNumberFormat="1" applyFont="1" applyFill="1" applyBorder="1" applyAlignment="1"/>
    <xf numFmtId="49" fontId="4" fillId="4" borderId="2" xfId="2" applyNumberFormat="1" applyFont="1" applyFill="1" applyBorder="1" applyAlignment="1"/>
    <xf numFmtId="4" fontId="4" fillId="4" borderId="2" xfId="2" applyNumberFormat="1" applyFont="1" applyFill="1" applyBorder="1" applyAlignment="1"/>
    <xf numFmtId="49" fontId="4" fillId="4" borderId="7" xfId="2" applyNumberFormat="1" applyFont="1" applyFill="1" applyBorder="1" applyAlignment="1"/>
    <xf numFmtId="49" fontId="4" fillId="4" borderId="2" xfId="2" applyNumberFormat="1" applyFont="1" applyFill="1" applyBorder="1" applyAlignment="1">
      <alignment wrapText="1"/>
    </xf>
    <xf numFmtId="4" fontId="4" fillId="4" borderId="2" xfId="2" applyNumberFormat="1" applyFont="1" applyFill="1" applyBorder="1" applyAlignment="1">
      <alignment vertical="center"/>
    </xf>
    <xf numFmtId="4" fontId="4" fillId="3" borderId="3" xfId="2" applyNumberFormat="1" applyFont="1" applyFill="1" applyBorder="1" applyAlignment="1" applyProtection="1">
      <protection locked="0"/>
    </xf>
    <xf numFmtId="49" fontId="4" fillId="2" borderId="9" xfId="2" applyNumberFormat="1" applyFont="1" applyFill="1" applyBorder="1" applyAlignment="1">
      <alignment horizontal="center" wrapText="1"/>
    </xf>
    <xf numFmtId="49" fontId="4" fillId="4" borderId="11" xfId="2" applyNumberFormat="1" applyFont="1" applyFill="1" applyBorder="1" applyAlignment="1"/>
    <xf numFmtId="4" fontId="4" fillId="4" borderId="11" xfId="2" applyNumberFormat="1" applyFont="1" applyFill="1" applyBorder="1" applyAlignment="1"/>
    <xf numFmtId="49" fontId="4" fillId="4" borderId="12" xfId="2" applyNumberFormat="1" applyFont="1" applyFill="1" applyBorder="1" applyAlignment="1"/>
    <xf numFmtId="49" fontId="4" fillId="4" borderId="11" xfId="2" applyNumberFormat="1" applyFont="1" applyFill="1" applyBorder="1" applyAlignment="1">
      <alignment horizontal="center"/>
    </xf>
    <xf numFmtId="49" fontId="4" fillId="4" borderId="3" xfId="2" applyNumberFormat="1" applyFont="1" applyFill="1" applyBorder="1" applyAlignment="1" applyProtection="1">
      <protection locked="0"/>
    </xf>
    <xf numFmtId="49" fontId="4" fillId="4" borderId="2" xfId="2" applyNumberFormat="1" applyFont="1" applyFill="1" applyBorder="1" applyAlignment="1" applyProtection="1">
      <protection locked="0"/>
    </xf>
    <xf numFmtId="4" fontId="4" fillId="4" borderId="2" xfId="2" applyNumberFormat="1" applyFont="1" applyFill="1" applyBorder="1" applyAlignment="1" applyProtection="1">
      <protection locked="0"/>
    </xf>
    <xf numFmtId="49" fontId="4" fillId="4" borderId="4" xfId="2" applyNumberFormat="1" applyFont="1" applyFill="1" applyBorder="1" applyAlignment="1">
      <alignment horizontal="center" wrapText="1"/>
    </xf>
    <xf numFmtId="49" fontId="4" fillId="4" borderId="3" xfId="2" applyNumberFormat="1" applyFont="1" applyFill="1" applyBorder="1" applyAlignment="1" applyProtection="1">
      <alignment horizontal="center"/>
      <protection locked="0"/>
    </xf>
    <xf numFmtId="4" fontId="4" fillId="4" borderId="3" xfId="2" applyNumberFormat="1" applyFont="1" applyFill="1" applyBorder="1" applyAlignment="1" applyProtection="1">
      <protection locked="0"/>
    </xf>
    <xf numFmtId="49" fontId="4" fillId="4" borderId="9" xfId="2" applyNumberFormat="1" applyFont="1" applyFill="1" applyBorder="1" applyAlignment="1">
      <alignment horizontal="center" wrapText="1"/>
    </xf>
    <xf numFmtId="49" fontId="4" fillId="0" borderId="0" xfId="2" applyNumberFormat="1" applyFont="1" applyAlignment="1">
      <alignment vertical="center"/>
    </xf>
    <xf numFmtId="49" fontId="5" fillId="5" borderId="2" xfId="2" applyNumberFormat="1" applyFont="1" applyFill="1" applyBorder="1" applyAlignment="1">
      <alignment horizontal="center" vertical="center" wrapText="1"/>
    </xf>
    <xf numFmtId="49" fontId="5" fillId="5" borderId="4" xfId="2" applyNumberFormat="1" applyFont="1" applyFill="1" applyBorder="1" applyAlignment="1">
      <alignment horizontal="center" vertical="center" wrapText="1"/>
    </xf>
    <xf numFmtId="49" fontId="5" fillId="0" borderId="1" xfId="2" applyNumberFormat="1" applyFont="1" applyFill="1" applyBorder="1" applyAlignment="1">
      <alignment horizontal="center" vertical="center" wrapText="1"/>
    </xf>
    <xf numFmtId="49" fontId="5" fillId="2" borderId="14" xfId="2" applyNumberFormat="1" applyFont="1" applyFill="1" applyBorder="1" applyAlignment="1">
      <alignment horizontal="center" vertical="center" wrapText="1"/>
    </xf>
    <xf numFmtId="49" fontId="5" fillId="2" borderId="15" xfId="2" applyNumberFormat="1" applyFont="1" applyFill="1" applyBorder="1" applyAlignment="1">
      <alignment horizontal="center" vertical="center" wrapText="1"/>
    </xf>
    <xf numFmtId="49" fontId="5" fillId="2" borderId="16" xfId="2" applyNumberFormat="1" applyFont="1" applyFill="1" applyBorder="1" applyAlignment="1">
      <alignment horizontal="center" vertical="center" wrapText="1"/>
    </xf>
    <xf numFmtId="49" fontId="5" fillId="2" borderId="17" xfId="2" applyNumberFormat="1" applyFont="1" applyFill="1" applyBorder="1" applyAlignment="1">
      <alignment horizontal="center" vertical="center" wrapText="1"/>
    </xf>
    <xf numFmtId="49" fontId="5" fillId="2" borderId="15" xfId="2" applyNumberFormat="1" applyFont="1" applyFill="1" applyBorder="1" applyAlignment="1">
      <alignment horizontal="center" vertical="center"/>
    </xf>
    <xf numFmtId="49" fontId="3" fillId="0" borderId="0" xfId="2" applyNumberFormat="1" applyFont="1" applyAlignment="1">
      <alignment vertical="center"/>
    </xf>
    <xf numFmtId="49" fontId="8" fillId="2" borderId="4" xfId="2" applyNumberFormat="1" applyFont="1" applyFill="1" applyBorder="1" applyAlignment="1">
      <alignment horizontal="center" vertical="center"/>
    </xf>
    <xf numFmtId="49" fontId="8" fillId="2" borderId="7" xfId="2" applyNumberFormat="1" applyFont="1" applyFill="1" applyBorder="1" applyAlignment="1">
      <alignment horizontal="center" vertical="center"/>
    </xf>
    <xf numFmtId="49" fontId="8" fillId="2" borderId="18" xfId="2" applyNumberFormat="1" applyFont="1" applyFill="1" applyBorder="1" applyAlignment="1">
      <alignment horizontal="center" vertical="center"/>
    </xf>
    <xf numFmtId="49" fontId="3" fillId="0" borderId="1" xfId="2" applyNumberFormat="1" applyFont="1" applyBorder="1" applyAlignment="1">
      <alignment vertical="center"/>
    </xf>
    <xf numFmtId="49" fontId="10" fillId="0" borderId="0" xfId="2" applyNumberFormat="1" applyFont="1" applyAlignment="1">
      <alignment vertical="center"/>
    </xf>
    <xf numFmtId="49" fontId="9" fillId="2" borderId="2" xfId="2" applyNumberFormat="1" applyFont="1" applyFill="1" applyBorder="1" applyAlignment="1">
      <alignment horizontal="center" vertical="center" wrapText="1"/>
    </xf>
    <xf numFmtId="49" fontId="9" fillId="3" borderId="0" xfId="2" applyNumberFormat="1" applyFont="1" applyFill="1" applyAlignment="1" applyProtection="1">
      <alignment vertical="center"/>
      <protection locked="0"/>
    </xf>
    <xf numFmtId="49" fontId="9" fillId="0" borderId="0" xfId="2" applyNumberFormat="1" applyFont="1" applyAlignment="1">
      <alignment vertical="center"/>
    </xf>
    <xf numFmtId="49" fontId="10" fillId="0" borderId="0" xfId="2" applyNumberFormat="1" applyFont="1"/>
    <xf numFmtId="49" fontId="10" fillId="6" borderId="4" xfId="2" applyNumberFormat="1" applyFont="1" applyFill="1" applyBorder="1"/>
    <xf numFmtId="49" fontId="10" fillId="6" borderId="18" xfId="2" applyNumberFormat="1" applyFont="1" applyFill="1" applyBorder="1"/>
    <xf numFmtId="49" fontId="10" fillId="6" borderId="7" xfId="2" applyNumberFormat="1" applyFont="1" applyFill="1" applyBorder="1"/>
    <xf numFmtId="49" fontId="10" fillId="3" borderId="18" xfId="2" applyNumberFormat="1" applyFont="1" applyFill="1" applyBorder="1" applyProtection="1">
      <protection locked="0"/>
    </xf>
    <xf numFmtId="49" fontId="9" fillId="0" borderId="18" xfId="2" applyNumberFormat="1" applyFont="1" applyBorder="1" applyAlignment="1">
      <alignment horizontal="left" vertical="center"/>
    </xf>
    <xf numFmtId="49" fontId="10" fillId="3" borderId="22" xfId="2" applyNumberFormat="1" applyFont="1" applyFill="1" applyBorder="1" applyProtection="1">
      <protection locked="0"/>
    </xf>
    <xf numFmtId="49" fontId="9" fillId="0" borderId="22" xfId="2" applyNumberFormat="1" applyFont="1" applyBorder="1" applyAlignment="1">
      <alignment horizontal="left" vertical="center"/>
    </xf>
    <xf numFmtId="49" fontId="8" fillId="0" borderId="0" xfId="2" applyNumberFormat="1" applyFont="1"/>
    <xf numFmtId="4" fontId="3" fillId="3" borderId="2" xfId="2" applyNumberFormat="1" applyFont="1" applyFill="1" applyBorder="1" applyAlignment="1" applyProtection="1">
      <protection locked="0"/>
    </xf>
    <xf numFmtId="49" fontId="3" fillId="2" borderId="2" xfId="2" applyNumberFormat="1" applyFont="1" applyFill="1" applyBorder="1"/>
    <xf numFmtId="49" fontId="3" fillId="2" borderId="4" xfId="2" applyNumberFormat="1" applyFont="1" applyFill="1" applyBorder="1"/>
    <xf numFmtId="49" fontId="3" fillId="0" borderId="3" xfId="2" applyNumberFormat="1" applyFont="1" applyFill="1" applyBorder="1"/>
    <xf numFmtId="49" fontId="3" fillId="2" borderId="7" xfId="2" applyNumberFormat="1" applyFont="1" applyFill="1" applyBorder="1"/>
    <xf numFmtId="49" fontId="3" fillId="2" borderId="4" xfId="2" applyNumberFormat="1" applyFont="1" applyFill="1" applyBorder="1" applyAlignment="1">
      <alignment horizontal="center" wrapText="1"/>
    </xf>
    <xf numFmtId="4" fontId="3" fillId="3" borderId="1" xfId="2" applyNumberFormat="1" applyFont="1" applyFill="1" applyBorder="1" applyAlignment="1" applyProtection="1">
      <protection locked="0"/>
    </xf>
    <xf numFmtId="49" fontId="3" fillId="2" borderId="5" xfId="2" applyNumberFormat="1" applyFont="1" applyFill="1" applyBorder="1" applyAlignment="1"/>
    <xf numFmtId="49" fontId="3" fillId="2" borderId="6" xfId="2" applyNumberFormat="1" applyFont="1" applyFill="1" applyBorder="1" applyAlignment="1"/>
    <xf numFmtId="49" fontId="3" fillId="0" borderId="1" xfId="2" applyNumberFormat="1" applyFont="1" applyFill="1" applyBorder="1" applyAlignment="1"/>
    <xf numFmtId="49" fontId="3" fillId="2" borderId="23" xfId="2" applyNumberFormat="1" applyFont="1" applyFill="1" applyBorder="1" applyAlignment="1"/>
    <xf numFmtId="49" fontId="3" fillId="2" borderId="6" xfId="2" applyNumberFormat="1" applyFont="1" applyFill="1" applyBorder="1" applyAlignment="1">
      <alignment horizontal="center" wrapText="1"/>
    </xf>
    <xf numFmtId="49" fontId="8" fillId="2" borderId="5" xfId="2" applyNumberFormat="1" applyFont="1" applyFill="1" applyBorder="1" applyAlignment="1"/>
    <xf numFmtId="4" fontId="3" fillId="3" borderId="15" xfId="2" applyNumberFormat="1" applyFont="1" applyFill="1" applyBorder="1" applyAlignment="1" applyProtection="1">
      <protection locked="0"/>
    </xf>
    <xf numFmtId="49" fontId="3" fillId="3" borderId="20" xfId="2" applyNumberFormat="1" applyFont="1" applyFill="1" applyBorder="1" applyAlignment="1" applyProtection="1">
      <protection locked="0"/>
    </xf>
    <xf numFmtId="49" fontId="3" fillId="0" borderId="1" xfId="2" applyNumberFormat="1" applyFont="1" applyFill="1" applyBorder="1" applyAlignment="1" applyProtection="1">
      <protection locked="0"/>
    </xf>
    <xf numFmtId="49" fontId="3" fillId="3" borderId="24" xfId="2" applyNumberFormat="1" applyFont="1" applyFill="1" applyBorder="1" applyAlignment="1" applyProtection="1">
      <protection locked="0"/>
    </xf>
    <xf numFmtId="49" fontId="3" fillId="3" borderId="8" xfId="2" applyNumberFormat="1" applyFont="1" applyFill="1" applyBorder="1" applyAlignment="1" applyProtection="1">
      <protection locked="0"/>
    </xf>
    <xf numFmtId="49" fontId="3" fillId="2" borderId="20" xfId="2" applyNumberFormat="1" applyFont="1" applyFill="1" applyBorder="1" applyAlignment="1">
      <alignment horizontal="center" wrapText="1"/>
    </xf>
    <xf numFmtId="49" fontId="3" fillId="3" borderId="3" xfId="2" applyNumberFormat="1" applyFont="1" applyFill="1" applyBorder="1" applyAlignment="1" applyProtection="1">
      <protection locked="0"/>
    </xf>
    <xf numFmtId="49" fontId="3" fillId="3" borderId="4" xfId="2" applyNumberFormat="1" applyFont="1" applyFill="1" applyBorder="1" applyAlignment="1" applyProtection="1">
      <protection locked="0"/>
    </xf>
    <xf numFmtId="49" fontId="3" fillId="3" borderId="18" xfId="2" applyNumberFormat="1" applyFont="1" applyFill="1" applyBorder="1" applyAlignment="1" applyProtection="1">
      <protection locked="0"/>
    </xf>
    <xf numFmtId="49" fontId="3" fillId="3" borderId="2" xfId="2" applyNumberFormat="1" applyFont="1" applyFill="1" applyBorder="1" applyAlignment="1" applyProtection="1">
      <protection locked="0"/>
    </xf>
    <xf numFmtId="49" fontId="3" fillId="4" borderId="2" xfId="2" applyNumberFormat="1" applyFont="1" applyFill="1" applyBorder="1" applyAlignment="1"/>
    <xf numFmtId="49" fontId="3" fillId="4" borderId="4" xfId="2" applyNumberFormat="1" applyFont="1" applyFill="1" applyBorder="1" applyAlignment="1"/>
    <xf numFmtId="49" fontId="3" fillId="4" borderId="7" xfId="2" applyNumberFormat="1" applyFont="1" applyFill="1" applyBorder="1" applyAlignment="1"/>
    <xf numFmtId="4" fontId="3" fillId="4" borderId="2" xfId="2" applyNumberFormat="1" applyFont="1" applyFill="1" applyBorder="1" applyAlignment="1"/>
    <xf numFmtId="49" fontId="3" fillId="3" borderId="7" xfId="2" applyNumberFormat="1" applyFont="1" applyFill="1" applyBorder="1" applyAlignment="1" applyProtection="1">
      <protection locked="0"/>
    </xf>
    <xf numFmtId="49" fontId="3" fillId="3" borderId="9" xfId="2" applyNumberFormat="1" applyFont="1" applyFill="1" applyBorder="1" applyAlignment="1" applyProtection="1">
      <protection locked="0"/>
    </xf>
    <xf numFmtId="49" fontId="3" fillId="3" borderId="19" xfId="2" applyNumberFormat="1" applyFont="1" applyFill="1" applyBorder="1" applyAlignment="1" applyProtection="1">
      <protection locked="0"/>
    </xf>
    <xf numFmtId="4" fontId="3" fillId="3" borderId="3" xfId="2" applyNumberFormat="1" applyFont="1" applyFill="1" applyBorder="1" applyAlignment="1" applyProtection="1">
      <protection locked="0"/>
    </xf>
    <xf numFmtId="49" fontId="3" fillId="2" borderId="9" xfId="2" applyNumberFormat="1" applyFont="1" applyFill="1" applyBorder="1" applyAlignment="1">
      <alignment horizontal="center" wrapText="1"/>
    </xf>
    <xf numFmtId="49" fontId="3" fillId="4" borderId="11" xfId="2" applyNumberFormat="1" applyFont="1" applyFill="1" applyBorder="1" applyAlignment="1"/>
    <xf numFmtId="49" fontId="3" fillId="4" borderId="26" xfId="2" applyNumberFormat="1" applyFont="1" applyFill="1" applyBorder="1" applyAlignment="1"/>
    <xf numFmtId="49" fontId="3" fillId="4" borderId="12" xfId="2" applyNumberFormat="1" applyFont="1" applyFill="1" applyBorder="1" applyAlignment="1"/>
    <xf numFmtId="4" fontId="3" fillId="4" borderId="11" xfId="2" applyNumberFormat="1" applyFont="1" applyFill="1" applyBorder="1" applyAlignment="1"/>
    <xf numFmtId="49" fontId="3" fillId="4" borderId="11" xfId="2" applyNumberFormat="1" applyFont="1" applyFill="1" applyBorder="1" applyAlignment="1">
      <alignment horizontal="center"/>
    </xf>
    <xf numFmtId="49" fontId="3" fillId="4" borderId="2" xfId="2" applyNumberFormat="1" applyFont="1" applyFill="1" applyBorder="1" applyAlignment="1" applyProtection="1">
      <protection locked="0"/>
    </xf>
    <xf numFmtId="49" fontId="3" fillId="4" borderId="4" xfId="2" applyNumberFormat="1" applyFont="1" applyFill="1" applyBorder="1" applyAlignment="1" applyProtection="1">
      <protection locked="0"/>
    </xf>
    <xf numFmtId="49" fontId="3" fillId="4" borderId="7" xfId="2" applyNumberFormat="1" applyFont="1" applyFill="1" applyBorder="1" applyAlignment="1" applyProtection="1">
      <protection locked="0"/>
    </xf>
    <xf numFmtId="4" fontId="3" fillId="4" borderId="2" xfId="2" applyNumberFormat="1" applyFont="1" applyFill="1" applyBorder="1" applyAlignment="1" applyProtection="1">
      <protection locked="0"/>
    </xf>
    <xf numFmtId="49" fontId="3" fillId="4" borderId="4" xfId="2" applyNumberFormat="1" applyFont="1" applyFill="1" applyBorder="1" applyAlignment="1">
      <alignment horizontal="center" wrapText="1"/>
    </xf>
    <xf numFmtId="49" fontId="3" fillId="4" borderId="3" xfId="2" applyNumberFormat="1" applyFont="1" applyFill="1" applyBorder="1" applyAlignment="1" applyProtection="1">
      <protection locked="0"/>
    </xf>
    <xf numFmtId="49" fontId="3" fillId="4" borderId="9" xfId="2" applyNumberFormat="1" applyFont="1" applyFill="1" applyBorder="1" applyAlignment="1" applyProtection="1">
      <protection locked="0"/>
    </xf>
    <xf numFmtId="49" fontId="3" fillId="4" borderId="19" xfId="2" applyNumberFormat="1" applyFont="1" applyFill="1" applyBorder="1" applyAlignment="1" applyProtection="1">
      <alignment horizontal="center"/>
      <protection locked="0"/>
    </xf>
    <xf numFmtId="49" fontId="3" fillId="4" borderId="19" xfId="2" applyNumberFormat="1" applyFont="1" applyFill="1" applyBorder="1" applyAlignment="1" applyProtection="1">
      <protection locked="0"/>
    </xf>
    <xf numFmtId="49" fontId="3" fillId="4" borderId="3" xfId="2" applyNumberFormat="1" applyFont="1" applyFill="1" applyBorder="1" applyAlignment="1" applyProtection="1">
      <alignment horizontal="center"/>
      <protection locked="0"/>
    </xf>
    <xf numFmtId="49" fontId="3" fillId="4" borderId="9" xfId="2" applyNumberFormat="1" applyFont="1" applyFill="1" applyBorder="1" applyAlignment="1">
      <alignment horizontal="center" wrapText="1"/>
    </xf>
    <xf numFmtId="4" fontId="3" fillId="4" borderId="3" xfId="2" applyNumberFormat="1" applyFont="1" applyFill="1" applyBorder="1" applyAlignment="1" applyProtection="1">
      <protection locked="0"/>
    </xf>
    <xf numFmtId="49" fontId="3" fillId="4" borderId="5" xfId="2" applyNumberFormat="1" applyFont="1" applyFill="1" applyBorder="1" applyAlignment="1" applyProtection="1">
      <protection locked="0"/>
    </xf>
    <xf numFmtId="49" fontId="3" fillId="0" borderId="0" xfId="2" applyNumberFormat="1" applyFont="1" applyAlignment="1">
      <alignment horizontal="center" vertical="center"/>
    </xf>
    <xf numFmtId="49" fontId="8" fillId="2" borderId="16" xfId="2" applyNumberFormat="1" applyFont="1" applyFill="1" applyBorder="1" applyAlignment="1">
      <alignment horizontal="center" vertical="center" wrapText="1"/>
    </xf>
    <xf numFmtId="49" fontId="8" fillId="0" borderId="1" xfId="2" applyNumberFormat="1" applyFont="1" applyFill="1" applyBorder="1" applyAlignment="1">
      <alignment horizontal="center" vertical="center" wrapText="1"/>
    </xf>
    <xf numFmtId="49" fontId="8" fillId="2" borderId="2" xfId="2" applyNumberFormat="1" applyFont="1" applyFill="1" applyBorder="1" applyAlignment="1">
      <alignment horizontal="center" vertical="center" wrapText="1"/>
    </xf>
    <xf numFmtId="49" fontId="8" fillId="2" borderId="14" xfId="2" applyNumberFormat="1" applyFont="1" applyFill="1" applyBorder="1" applyAlignment="1">
      <alignment horizontal="center" vertical="center" wrapText="1"/>
    </xf>
    <xf numFmtId="49" fontId="8" fillId="2" borderId="15" xfId="2" applyNumberFormat="1" applyFont="1" applyFill="1" applyBorder="1" applyAlignment="1">
      <alignment horizontal="center" vertical="center" wrapText="1"/>
    </xf>
    <xf numFmtId="49" fontId="8" fillId="2" borderId="17" xfId="2" applyNumberFormat="1" applyFont="1" applyFill="1" applyBorder="1" applyAlignment="1">
      <alignment horizontal="center" vertical="center" wrapText="1"/>
    </xf>
    <xf numFmtId="49" fontId="8" fillId="2" borderId="8" xfId="2" applyNumberFormat="1" applyFont="1" applyFill="1" applyBorder="1" applyAlignment="1">
      <alignment horizontal="center" vertical="center" wrapText="1"/>
    </xf>
    <xf numFmtId="49" fontId="8" fillId="2" borderId="2" xfId="2" applyNumberFormat="1" applyFont="1" applyFill="1" applyBorder="1" applyAlignment="1">
      <alignment horizontal="center" vertical="center"/>
    </xf>
    <xf numFmtId="49" fontId="8" fillId="0" borderId="8" xfId="2" applyNumberFormat="1" applyFont="1" applyFill="1" applyBorder="1" applyAlignment="1">
      <alignment horizontal="center" vertical="center"/>
    </xf>
    <xf numFmtId="49" fontId="8" fillId="0" borderId="3" xfId="2" applyNumberFormat="1" applyFont="1" applyFill="1" applyBorder="1" applyAlignment="1">
      <alignment horizontal="center" vertical="center" wrapText="1"/>
    </xf>
    <xf numFmtId="49" fontId="8" fillId="0" borderId="3" xfId="2" applyNumberFormat="1" applyFont="1" applyFill="1" applyBorder="1" applyAlignment="1">
      <alignment horizontal="center" wrapText="1"/>
    </xf>
    <xf numFmtId="49" fontId="8" fillId="3" borderId="20" xfId="2" applyNumberFormat="1" applyFont="1" applyFill="1" applyBorder="1" applyProtection="1">
      <protection locked="0"/>
    </xf>
    <xf numFmtId="49" fontId="8" fillId="0" borderId="0" xfId="2" applyNumberFormat="1" applyFont="1" applyAlignment="1">
      <alignment vertical="center"/>
    </xf>
    <xf numFmtId="49" fontId="3" fillId="6" borderId="4" xfId="2" applyNumberFormat="1" applyFont="1" applyFill="1" applyBorder="1"/>
    <xf numFmtId="49" fontId="3" fillId="6" borderId="18" xfId="2" applyNumberFormat="1" applyFont="1" applyFill="1" applyBorder="1"/>
    <xf numFmtId="49" fontId="3" fillId="6" borderId="7" xfId="2" applyNumberFormat="1" applyFont="1" applyFill="1" applyBorder="1"/>
    <xf numFmtId="49" fontId="3" fillId="3" borderId="18" xfId="2" applyNumberFormat="1" applyFont="1" applyFill="1" applyBorder="1" applyProtection="1">
      <protection locked="0"/>
    </xf>
    <xf numFmtId="49" fontId="8" fillId="0" borderId="18" xfId="2" applyNumberFormat="1" applyFont="1" applyBorder="1" applyAlignment="1">
      <alignment horizontal="left" vertical="center"/>
    </xf>
    <xf numFmtId="49" fontId="3" fillId="3" borderId="22" xfId="2" applyNumberFormat="1" applyFont="1" applyFill="1" applyBorder="1" applyProtection="1">
      <protection locked="0"/>
    </xf>
    <xf numFmtId="49" fontId="8" fillId="0" borderId="22" xfId="2" applyNumberFormat="1" applyFont="1" applyBorder="1" applyAlignment="1">
      <alignment horizontal="left" vertical="center"/>
    </xf>
    <xf numFmtId="49" fontId="3" fillId="0" borderId="0" xfId="2" applyNumberFormat="1" applyFont="1" applyBorder="1"/>
    <xf numFmtId="49" fontId="3" fillId="0" borderId="27" xfId="2" applyNumberFormat="1" applyFont="1" applyBorder="1"/>
    <xf numFmtId="49" fontId="3" fillId="0" borderId="24" xfId="2" applyNumberFormat="1" applyFont="1" applyBorder="1"/>
    <xf numFmtId="49" fontId="3" fillId="2" borderId="2" xfId="2" applyNumberFormat="1" applyFont="1" applyFill="1" applyBorder="1" applyAlignment="1">
      <alignment horizontal="center" wrapText="1"/>
    </xf>
    <xf numFmtId="49" fontId="3" fillId="2" borderId="5" xfId="2" applyNumberFormat="1" applyFont="1" applyFill="1" applyBorder="1" applyAlignment="1">
      <alignment horizontal="center" wrapText="1"/>
    </xf>
    <xf numFmtId="49" fontId="3" fillId="2" borderId="1" xfId="2" applyNumberFormat="1" applyFont="1" applyFill="1" applyBorder="1" applyAlignment="1"/>
    <xf numFmtId="49" fontId="3" fillId="2" borderId="27" xfId="2" applyNumberFormat="1" applyFont="1" applyFill="1" applyBorder="1" applyAlignment="1"/>
    <xf numFmtId="49" fontId="3" fillId="2" borderId="8" xfId="2" applyNumberFormat="1" applyFont="1" applyFill="1" applyBorder="1" applyAlignment="1">
      <alignment horizontal="center" wrapText="1"/>
    </xf>
    <xf numFmtId="49" fontId="3" fillId="3" borderId="15" xfId="2" applyNumberFormat="1" applyFont="1" applyFill="1" applyBorder="1" applyAlignment="1" applyProtection="1">
      <protection locked="0"/>
    </xf>
    <xf numFmtId="49" fontId="3" fillId="3" borderId="16" xfId="2" applyNumberFormat="1" applyFont="1" applyFill="1" applyBorder="1" applyAlignment="1" applyProtection="1">
      <protection locked="0"/>
    </xf>
    <xf numFmtId="49" fontId="3" fillId="3" borderId="21" xfId="2" applyNumberFormat="1" applyFont="1" applyFill="1" applyBorder="1" applyAlignment="1" applyProtection="1">
      <protection locked="0"/>
    </xf>
    <xf numFmtId="49" fontId="3" fillId="4" borderId="8" xfId="2" applyNumberFormat="1" applyFont="1" applyFill="1" applyBorder="1" applyAlignment="1"/>
    <xf numFmtId="49" fontId="3" fillId="3" borderId="4" xfId="2" applyNumberFormat="1" applyFont="1" applyFill="1" applyBorder="1" applyAlignment="1" applyProtection="1">
      <alignment vertical="top"/>
      <protection locked="0"/>
    </xf>
    <xf numFmtId="49" fontId="3" fillId="3" borderId="2" xfId="2" applyNumberFormat="1" applyFont="1" applyFill="1" applyBorder="1" applyAlignment="1" applyProtection="1">
      <alignment vertical="top"/>
      <protection locked="0"/>
    </xf>
    <xf numFmtId="49" fontId="3" fillId="3" borderId="7" xfId="2" applyNumberFormat="1" applyFont="1" applyFill="1" applyBorder="1" applyAlignment="1" applyProtection="1">
      <alignment vertical="top"/>
      <protection locked="0"/>
    </xf>
    <xf numFmtId="49" fontId="3" fillId="2" borderId="4" xfId="2" applyNumberFormat="1" applyFont="1" applyFill="1" applyBorder="1" applyAlignment="1">
      <alignment horizontal="center" vertical="top" wrapText="1"/>
    </xf>
    <xf numFmtId="4" fontId="3" fillId="3" borderId="2" xfId="2" applyNumberFormat="1" applyFont="1" applyFill="1" applyBorder="1" applyAlignment="1" applyProtection="1">
      <alignment vertical="top"/>
      <protection locked="0"/>
    </xf>
    <xf numFmtId="49" fontId="3" fillId="4" borderId="2" xfId="2" applyNumberFormat="1" applyFont="1" applyFill="1" applyBorder="1" applyAlignment="1">
      <alignment vertical="top"/>
    </xf>
    <xf numFmtId="49" fontId="3" fillId="2" borderId="3" xfId="2" applyNumberFormat="1" applyFont="1" applyFill="1" applyBorder="1" applyAlignment="1">
      <alignment horizontal="center" wrapText="1"/>
    </xf>
    <xf numFmtId="49" fontId="3" fillId="4" borderId="2" xfId="2" applyNumberFormat="1" applyFont="1" applyFill="1" applyBorder="1" applyAlignment="1">
      <alignment horizontal="center" wrapText="1"/>
    </xf>
    <xf numFmtId="49" fontId="3" fillId="4" borderId="5" xfId="2" applyNumberFormat="1" applyFont="1" applyFill="1" applyBorder="1" applyAlignment="1">
      <alignment horizontal="center" wrapText="1"/>
    </xf>
    <xf numFmtId="49" fontId="3" fillId="4" borderId="5" xfId="2" applyNumberFormat="1" applyFont="1" applyFill="1" applyBorder="1" applyAlignment="1" applyProtection="1">
      <alignment horizontal="center"/>
      <protection locked="0"/>
    </xf>
    <xf numFmtId="49" fontId="3" fillId="4" borderId="6" xfId="2" applyNumberFormat="1" applyFont="1" applyFill="1" applyBorder="1" applyAlignment="1" applyProtection="1">
      <protection locked="0"/>
    </xf>
    <xf numFmtId="4" fontId="3" fillId="4" borderId="5" xfId="2" applyNumberFormat="1" applyFont="1" applyFill="1" applyBorder="1" applyAlignment="1" applyProtection="1">
      <protection locked="0"/>
    </xf>
    <xf numFmtId="49" fontId="3" fillId="4" borderId="6" xfId="2" applyNumberFormat="1" applyFont="1" applyFill="1" applyBorder="1" applyAlignment="1" applyProtection="1">
      <alignment horizontal="center"/>
      <protection locked="0"/>
    </xf>
    <xf numFmtId="49" fontId="3" fillId="4" borderId="6" xfId="2" applyNumberFormat="1" applyFont="1" applyFill="1" applyBorder="1" applyAlignment="1">
      <alignment horizontal="center" wrapText="1"/>
    </xf>
    <xf numFmtId="49" fontId="3" fillId="4" borderId="23" xfId="2" applyNumberFormat="1" applyFont="1" applyFill="1" applyBorder="1" applyAlignment="1" applyProtection="1">
      <alignment horizontal="center"/>
      <protection locked="0"/>
    </xf>
    <xf numFmtId="49" fontId="8" fillId="2" borderId="15" xfId="2" applyNumberFormat="1" applyFont="1" applyFill="1" applyBorder="1" applyAlignment="1">
      <alignment horizontal="center" vertical="center"/>
    </xf>
    <xf numFmtId="49" fontId="8" fillId="2" borderId="3" xfId="2" applyNumberFormat="1" applyFont="1" applyFill="1" applyBorder="1" applyAlignment="1">
      <alignment horizontal="center" vertical="center" wrapText="1"/>
    </xf>
    <xf numFmtId="49" fontId="8" fillId="0" borderId="0" xfId="2" applyNumberFormat="1" applyFont="1" applyFill="1" applyAlignment="1" applyProtection="1">
      <alignment vertical="center"/>
      <protection locked="0"/>
    </xf>
    <xf numFmtId="49" fontId="3" fillId="0" borderId="22" xfId="2" applyNumberFormat="1" applyFont="1" applyBorder="1"/>
    <xf numFmtId="0" fontId="2" fillId="0" borderId="9" xfId="2" applyBorder="1" applyAlignment="1">
      <alignment horizontal="center" vertical="center" wrapText="1"/>
    </xf>
    <xf numFmtId="49" fontId="3" fillId="0" borderId="18" xfId="2" applyNumberFormat="1" applyFont="1" applyFill="1" applyBorder="1" applyProtection="1">
      <protection locked="0"/>
    </xf>
    <xf numFmtId="49" fontId="8" fillId="0" borderId="0" xfId="2" applyNumberFormat="1" applyFont="1" applyFill="1"/>
    <xf numFmtId="49" fontId="3" fillId="0" borderId="22" xfId="2" applyNumberFormat="1" applyFont="1" applyFill="1" applyBorder="1" applyProtection="1">
      <protection locked="0"/>
    </xf>
    <xf numFmtId="49" fontId="4" fillId="0" borderId="0" xfId="2" applyNumberFormat="1" applyFont="1" applyFill="1" applyBorder="1" applyAlignment="1" applyProtection="1">
      <protection locked="0"/>
    </xf>
    <xf numFmtId="4" fontId="4" fillId="7" borderId="2" xfId="2" applyNumberFormat="1" applyFont="1" applyFill="1" applyBorder="1" applyAlignment="1"/>
    <xf numFmtId="49" fontId="5" fillId="2" borderId="4" xfId="2" applyNumberFormat="1" applyFont="1" applyFill="1" applyBorder="1" applyAlignment="1">
      <alignment horizontal="center" vertical="center"/>
    </xf>
    <xf numFmtId="49" fontId="5" fillId="2" borderId="7" xfId="2" applyNumberFormat="1" applyFont="1" applyFill="1" applyBorder="1" applyAlignment="1">
      <alignment horizontal="center" vertical="center"/>
    </xf>
    <xf numFmtId="49" fontId="5" fillId="2" borderId="18" xfId="2" applyNumberFormat="1" applyFont="1" applyFill="1" applyBorder="1" applyAlignment="1">
      <alignment horizontal="center" vertical="center"/>
    </xf>
    <xf numFmtId="49" fontId="4" fillId="0" borderId="1" xfId="2" applyNumberFormat="1" applyFont="1" applyBorder="1" applyAlignment="1">
      <alignment vertical="center"/>
    </xf>
    <xf numFmtId="49" fontId="5" fillId="2" borderId="2" xfId="2" applyNumberFormat="1" applyFont="1" applyFill="1" applyBorder="1" applyAlignment="1">
      <alignment horizontal="center" vertical="center" wrapText="1"/>
    </xf>
    <xf numFmtId="49" fontId="5" fillId="3" borderId="0" xfId="2" applyNumberFormat="1" applyFont="1" applyFill="1" applyAlignment="1" applyProtection="1">
      <alignment vertical="center"/>
      <protection locked="0"/>
    </xf>
    <xf numFmtId="49" fontId="5" fillId="0" borderId="0" xfId="2" applyNumberFormat="1" applyFont="1" applyAlignment="1">
      <alignment vertical="center"/>
    </xf>
    <xf numFmtId="49" fontId="4" fillId="6" borderId="4" xfId="2" applyNumberFormat="1" applyFont="1" applyFill="1" applyBorder="1"/>
    <xf numFmtId="49" fontId="4" fillId="6" borderId="18" xfId="2" applyNumberFormat="1" applyFont="1" applyFill="1" applyBorder="1"/>
    <xf numFmtId="49" fontId="4" fillId="6" borderId="7" xfId="2" applyNumberFormat="1" applyFont="1" applyFill="1" applyBorder="1"/>
    <xf numFmtId="49" fontId="4" fillId="3" borderId="18" xfId="2" applyNumberFormat="1" applyFont="1" applyFill="1" applyBorder="1" applyProtection="1">
      <protection locked="0"/>
    </xf>
    <xf numFmtId="49" fontId="5" fillId="0" borderId="18" xfId="2" applyNumberFormat="1" applyFont="1" applyBorder="1" applyAlignment="1">
      <alignment horizontal="left" vertical="center"/>
    </xf>
    <xf numFmtId="49" fontId="4" fillId="3" borderId="22" xfId="2" applyNumberFormat="1" applyFont="1" applyFill="1" applyBorder="1" applyProtection="1">
      <protection locked="0"/>
    </xf>
    <xf numFmtId="49" fontId="5" fillId="0" borderId="22" xfId="2" applyNumberFormat="1" applyFont="1" applyBorder="1" applyAlignment="1">
      <alignment horizontal="left" vertical="center"/>
    </xf>
    <xf numFmtId="4" fontId="4" fillId="0" borderId="2" xfId="2" applyNumberFormat="1" applyFont="1" applyFill="1" applyBorder="1" applyAlignment="1"/>
    <xf numFmtId="49" fontId="4" fillId="0" borderId="4" xfId="2" applyNumberFormat="1" applyFont="1" applyFill="1" applyBorder="1" applyAlignment="1"/>
    <xf numFmtId="49" fontId="4" fillId="8" borderId="3" xfId="2" applyNumberFormat="1" applyFont="1" applyFill="1" applyBorder="1" applyAlignment="1"/>
    <xf numFmtId="49" fontId="4" fillId="8" borderId="1" xfId="2" applyNumberFormat="1" applyFont="1" applyFill="1" applyBorder="1" applyAlignment="1"/>
    <xf numFmtId="49" fontId="4" fillId="8" borderId="2" xfId="2" applyNumberFormat="1" applyFont="1" applyFill="1" applyBorder="1" applyAlignment="1"/>
    <xf numFmtId="4" fontId="4" fillId="8" borderId="2" xfId="2" applyNumberFormat="1" applyFont="1" applyFill="1" applyBorder="1" applyAlignment="1"/>
    <xf numFmtId="49" fontId="4" fillId="8" borderId="4" xfId="2" applyNumberFormat="1" applyFont="1" applyFill="1" applyBorder="1" applyAlignment="1"/>
    <xf numFmtId="49" fontId="4" fillId="8" borderId="7" xfId="2" applyNumberFormat="1" applyFont="1" applyFill="1" applyBorder="1" applyAlignment="1"/>
    <xf numFmtId="49" fontId="4" fillId="8" borderId="8" xfId="2" applyNumberFormat="1" applyFont="1" applyFill="1" applyBorder="1" applyAlignment="1"/>
    <xf numFmtId="49" fontId="4" fillId="7" borderId="3" xfId="2" applyNumberFormat="1" applyFont="1" applyFill="1" applyBorder="1" applyAlignment="1"/>
    <xf numFmtId="49" fontId="4" fillId="7" borderId="1" xfId="2" applyNumberFormat="1" applyFont="1" applyFill="1" applyBorder="1" applyAlignment="1"/>
    <xf numFmtId="49" fontId="4" fillId="7" borderId="2" xfId="2" applyNumberFormat="1" applyFont="1" applyFill="1" applyBorder="1" applyAlignment="1"/>
    <xf numFmtId="49" fontId="4" fillId="7" borderId="7" xfId="2" applyNumberFormat="1" applyFont="1" applyFill="1" applyBorder="1" applyAlignment="1"/>
    <xf numFmtId="49" fontId="4" fillId="8" borderId="1" xfId="2" applyNumberFormat="1" applyFont="1" applyFill="1" applyBorder="1" applyAlignment="1">
      <alignment horizontal="center" wrapText="1"/>
    </xf>
    <xf numFmtId="49" fontId="4" fillId="4" borderId="8" xfId="2" applyNumberFormat="1" applyFont="1" applyFill="1" applyBorder="1" applyAlignment="1">
      <alignment horizontal="center"/>
    </xf>
    <xf numFmtId="49" fontId="4" fillId="2" borderId="0" xfId="2" applyNumberFormat="1" applyFont="1" applyFill="1" applyBorder="1" applyAlignment="1">
      <alignment horizontal="center" wrapText="1"/>
    </xf>
    <xf numFmtId="49" fontId="3" fillId="2" borderId="2" xfId="2" applyNumberFormat="1" applyFont="1" applyFill="1" applyBorder="1" applyAlignment="1"/>
    <xf numFmtId="49" fontId="3" fillId="2" borderId="3" xfId="2" applyNumberFormat="1" applyFont="1" applyFill="1" applyBorder="1" applyAlignment="1"/>
    <xf numFmtId="49" fontId="8" fillId="2" borderId="3" xfId="2" applyNumberFormat="1" applyFont="1" applyFill="1" applyBorder="1" applyAlignment="1"/>
    <xf numFmtId="49" fontId="3" fillId="0" borderId="3" xfId="2" applyNumberFormat="1" applyFont="1" applyFill="1" applyBorder="1" applyAlignment="1"/>
    <xf numFmtId="49" fontId="3" fillId="0" borderId="2" xfId="2" applyNumberFormat="1" applyFont="1" applyFill="1" applyBorder="1" applyAlignment="1"/>
    <xf numFmtId="4" fontId="3" fillId="0" borderId="2" xfId="2" applyNumberFormat="1" applyFont="1" applyFill="1" applyBorder="1" applyAlignment="1"/>
    <xf numFmtId="49" fontId="3" fillId="0" borderId="4" xfId="2" applyNumberFormat="1" applyFont="1" applyFill="1" applyBorder="1" applyAlignment="1"/>
    <xf numFmtId="49" fontId="3" fillId="0" borderId="7" xfId="2" applyNumberFormat="1" applyFont="1" applyFill="1" applyBorder="1" applyAlignment="1"/>
    <xf numFmtId="49" fontId="3" fillId="8" borderId="3" xfId="2" applyNumberFormat="1" applyFont="1" applyFill="1" applyBorder="1" applyAlignment="1"/>
    <xf numFmtId="49" fontId="3" fillId="8" borderId="1" xfId="2" applyNumberFormat="1" applyFont="1" applyFill="1" applyBorder="1" applyAlignment="1"/>
    <xf numFmtId="49" fontId="3" fillId="8" borderId="2" xfId="2" applyNumberFormat="1" applyFont="1" applyFill="1" applyBorder="1" applyAlignment="1"/>
    <xf numFmtId="4" fontId="3" fillId="8" borderId="2" xfId="2" applyNumberFormat="1" applyFont="1" applyFill="1" applyBorder="1" applyAlignment="1"/>
    <xf numFmtId="49" fontId="3" fillId="8" borderId="4" xfId="2" applyNumberFormat="1" applyFont="1" applyFill="1" applyBorder="1" applyAlignment="1"/>
    <xf numFmtId="49" fontId="3" fillId="8" borderId="7" xfId="2" applyNumberFormat="1" applyFont="1" applyFill="1" applyBorder="1" applyAlignment="1"/>
    <xf numFmtId="49" fontId="3" fillId="8" borderId="8" xfId="2" applyNumberFormat="1" applyFont="1" applyFill="1" applyBorder="1" applyAlignment="1"/>
    <xf numFmtId="49" fontId="3" fillId="7" borderId="3" xfId="2" applyNumberFormat="1" applyFont="1" applyFill="1" applyBorder="1" applyAlignment="1"/>
    <xf numFmtId="49" fontId="3" fillId="7" borderId="1" xfId="2" applyNumberFormat="1" applyFont="1" applyFill="1" applyBorder="1" applyAlignment="1"/>
    <xf numFmtId="49" fontId="3" fillId="7" borderId="2" xfId="2" applyNumberFormat="1" applyFont="1" applyFill="1" applyBorder="1" applyAlignment="1"/>
    <xf numFmtId="4" fontId="3" fillId="7" borderId="2" xfId="2" applyNumberFormat="1" applyFont="1" applyFill="1" applyBorder="1" applyAlignment="1"/>
    <xf numFmtId="49" fontId="3" fillId="7" borderId="4" xfId="2" applyNumberFormat="1" applyFont="1" applyFill="1" applyBorder="1" applyAlignment="1"/>
    <xf numFmtId="49" fontId="3" fillId="7" borderId="7" xfId="2" applyNumberFormat="1" applyFont="1" applyFill="1" applyBorder="1" applyAlignment="1"/>
    <xf numFmtId="49" fontId="3" fillId="8" borderId="1" xfId="2" applyNumberFormat="1" applyFont="1" applyFill="1" applyBorder="1" applyAlignment="1">
      <alignment horizontal="center" wrapText="1"/>
    </xf>
    <xf numFmtId="49" fontId="4" fillId="7" borderId="4" xfId="2" applyNumberFormat="1" applyFont="1" applyFill="1" applyBorder="1" applyAlignment="1"/>
    <xf numFmtId="4" fontId="10" fillId="3" borderId="2" xfId="2" applyNumberFormat="1" applyFont="1" applyFill="1" applyBorder="1" applyAlignment="1" applyProtection="1">
      <protection locked="0"/>
    </xf>
    <xf numFmtId="49" fontId="10" fillId="3" borderId="2" xfId="2" applyNumberFormat="1" applyFont="1" applyFill="1" applyBorder="1" applyAlignment="1" applyProtection="1">
      <protection locked="0"/>
    </xf>
    <xf numFmtId="49" fontId="10" fillId="2" borderId="4" xfId="2" applyNumberFormat="1" applyFont="1" applyFill="1" applyBorder="1" applyAlignment="1">
      <alignment horizontal="center" wrapText="1"/>
    </xf>
    <xf numFmtId="49" fontId="10" fillId="3" borderId="3" xfId="2" applyNumberFormat="1" applyFont="1" applyFill="1" applyBorder="1" applyAlignment="1" applyProtection="1">
      <protection locked="0"/>
    </xf>
    <xf numFmtId="49" fontId="10" fillId="4" borderId="2" xfId="2" applyNumberFormat="1" applyFont="1" applyFill="1" applyBorder="1" applyAlignment="1"/>
    <xf numFmtId="49" fontId="10" fillId="4" borderId="2" xfId="2" applyNumberFormat="1" applyFont="1" applyFill="1" applyBorder="1" applyAlignment="1">
      <alignment wrapText="1"/>
    </xf>
    <xf numFmtId="4" fontId="10" fillId="4" borderId="2" xfId="2" applyNumberFormat="1" applyFont="1" applyFill="1" applyBorder="1" applyAlignment="1"/>
    <xf numFmtId="49" fontId="10" fillId="4" borderId="7" xfId="2" applyNumberFormat="1" applyFont="1" applyFill="1" applyBorder="1" applyAlignment="1"/>
    <xf numFmtId="4" fontId="10" fillId="4" borderId="2" xfId="2" applyNumberFormat="1" applyFont="1" applyFill="1" applyBorder="1" applyAlignment="1">
      <alignment vertical="center"/>
    </xf>
    <xf numFmtId="4" fontId="10" fillId="3" borderId="3" xfId="2" applyNumberFormat="1" applyFont="1" applyFill="1" applyBorder="1" applyAlignment="1" applyProtection="1">
      <protection locked="0"/>
    </xf>
    <xf numFmtId="49" fontId="10" fillId="2" borderId="9" xfId="2" applyNumberFormat="1" applyFont="1" applyFill="1" applyBorder="1" applyAlignment="1">
      <alignment horizontal="center" wrapText="1"/>
    </xf>
    <xf numFmtId="49" fontId="10" fillId="4" borderId="11" xfId="2" applyNumberFormat="1" applyFont="1" applyFill="1" applyBorder="1" applyAlignment="1"/>
    <xf numFmtId="4" fontId="10" fillId="4" borderId="11" xfId="2" applyNumberFormat="1" applyFont="1" applyFill="1" applyBorder="1" applyAlignment="1"/>
    <xf numFmtId="49" fontId="10" fillId="4" borderId="12" xfId="2" applyNumberFormat="1" applyFont="1" applyFill="1" applyBorder="1" applyAlignment="1"/>
    <xf numFmtId="49" fontId="10" fillId="4" borderId="11" xfId="2" applyNumberFormat="1" applyFont="1" applyFill="1" applyBorder="1" applyAlignment="1">
      <alignment horizontal="center"/>
    </xf>
    <xf numFmtId="49" fontId="10" fillId="4" borderId="2" xfId="2" applyNumberFormat="1" applyFont="1" applyFill="1" applyBorder="1" applyAlignment="1" applyProtection="1">
      <protection locked="0"/>
    </xf>
    <xf numFmtId="4" fontId="10" fillId="4" borderId="2" xfId="2" applyNumberFormat="1" applyFont="1" applyFill="1" applyBorder="1" applyAlignment="1" applyProtection="1">
      <protection locked="0"/>
    </xf>
    <xf numFmtId="49" fontId="10" fillId="4" borderId="4" xfId="2" applyNumberFormat="1" applyFont="1" applyFill="1" applyBorder="1" applyAlignment="1">
      <alignment horizontal="center" wrapText="1"/>
    </xf>
    <xf numFmtId="49" fontId="10" fillId="4" borderId="3" xfId="2" applyNumberFormat="1" applyFont="1" applyFill="1" applyBorder="1" applyAlignment="1" applyProtection="1">
      <protection locked="0"/>
    </xf>
    <xf numFmtId="49" fontId="10" fillId="4" borderId="3" xfId="2" applyNumberFormat="1" applyFont="1" applyFill="1" applyBorder="1" applyAlignment="1" applyProtection="1">
      <alignment horizontal="center"/>
      <protection locked="0"/>
    </xf>
    <xf numFmtId="4" fontId="10" fillId="4" borderId="3" xfId="2" applyNumberFormat="1" applyFont="1" applyFill="1" applyBorder="1" applyAlignment="1" applyProtection="1">
      <protection locked="0"/>
    </xf>
    <xf numFmtId="49" fontId="10" fillId="4" borderId="9" xfId="2" applyNumberFormat="1" applyFont="1" applyFill="1" applyBorder="1" applyAlignment="1">
      <alignment horizontal="center" wrapText="1"/>
    </xf>
    <xf numFmtId="49" fontId="8" fillId="5" borderId="2" xfId="2" applyNumberFormat="1" applyFont="1" applyFill="1" applyBorder="1" applyAlignment="1">
      <alignment horizontal="center" vertical="center" wrapText="1"/>
    </xf>
    <xf numFmtId="49" fontId="8" fillId="5" borderId="4" xfId="2" applyNumberFormat="1" applyFont="1" applyFill="1" applyBorder="1" applyAlignment="1">
      <alignment horizontal="center" vertical="center" wrapText="1"/>
    </xf>
    <xf numFmtId="49" fontId="9" fillId="2" borderId="14" xfId="2" applyNumberFormat="1" applyFont="1" applyFill="1" applyBorder="1" applyAlignment="1">
      <alignment horizontal="center" vertical="center" wrapText="1"/>
    </xf>
    <xf numFmtId="49" fontId="9" fillId="2" borderId="15" xfId="2" applyNumberFormat="1" applyFont="1" applyFill="1" applyBorder="1" applyAlignment="1">
      <alignment horizontal="center" vertical="center" wrapText="1"/>
    </xf>
    <xf numFmtId="49" fontId="9" fillId="2" borderId="16" xfId="2" applyNumberFormat="1" applyFont="1" applyFill="1" applyBorder="1" applyAlignment="1">
      <alignment horizontal="center" vertical="center" wrapText="1"/>
    </xf>
    <xf numFmtId="49" fontId="9" fillId="2" borderId="17" xfId="2" applyNumberFormat="1" applyFont="1" applyFill="1" applyBorder="1" applyAlignment="1">
      <alignment horizontal="center" vertical="center" wrapText="1"/>
    </xf>
    <xf numFmtId="49" fontId="9" fillId="2" borderId="15" xfId="2" applyNumberFormat="1" applyFont="1" applyFill="1" applyBorder="1" applyAlignment="1">
      <alignment horizontal="center" vertical="center"/>
    </xf>
    <xf numFmtId="49" fontId="3" fillId="9" borderId="2" xfId="2" applyNumberFormat="1" applyFont="1" applyFill="1" applyBorder="1" applyAlignment="1"/>
    <xf numFmtId="4" fontId="3" fillId="7" borderId="2" xfId="2" applyNumberFormat="1" applyFont="1" applyFill="1" applyBorder="1" applyAlignment="1">
      <alignment wrapText="1"/>
    </xf>
    <xf numFmtId="49" fontId="3" fillId="7" borderId="2" xfId="2" applyNumberFormat="1" applyFont="1" applyFill="1" applyBorder="1" applyAlignment="1">
      <alignment wrapText="1"/>
    </xf>
    <xf numFmtId="49" fontId="3" fillId="3" borderId="3" xfId="2" applyNumberFormat="1" applyFont="1" applyFill="1" applyBorder="1" applyAlignment="1" applyProtection="1">
      <alignment wrapText="1"/>
      <protection locked="0"/>
    </xf>
    <xf numFmtId="49" fontId="10" fillId="3" borderId="3" xfId="2" applyNumberFormat="1" applyFont="1" applyFill="1" applyBorder="1" applyAlignment="1" applyProtection="1">
      <alignment wrapText="1"/>
      <protection locked="0"/>
    </xf>
    <xf numFmtId="49" fontId="3" fillId="9" borderId="0" xfId="2" applyNumberFormat="1" applyFont="1" applyFill="1"/>
    <xf numFmtId="49" fontId="10" fillId="0" borderId="0" xfId="2" applyNumberFormat="1" applyFont="1" applyFill="1" applyBorder="1" applyAlignment="1"/>
    <xf numFmtId="49" fontId="10" fillId="0" borderId="0" xfId="2" applyNumberFormat="1" applyFont="1" applyFill="1" applyBorder="1"/>
    <xf numFmtId="49" fontId="9" fillId="0" borderId="0" xfId="2" applyNumberFormat="1" applyFont="1"/>
    <xf numFmtId="49" fontId="10" fillId="0" borderId="0" xfId="2" applyNumberFormat="1" applyFont="1" applyFill="1"/>
    <xf numFmtId="49" fontId="10" fillId="2" borderId="2" xfId="2" applyNumberFormat="1" applyFont="1" applyFill="1" applyBorder="1" applyAlignment="1"/>
    <xf numFmtId="49" fontId="10" fillId="0" borderId="3" xfId="2" applyNumberFormat="1" applyFont="1" applyFill="1" applyBorder="1"/>
    <xf numFmtId="49" fontId="10" fillId="2" borderId="2" xfId="2" applyNumberFormat="1" applyFont="1" applyFill="1" applyBorder="1"/>
    <xf numFmtId="49" fontId="10" fillId="2" borderId="3" xfId="2" applyNumberFormat="1" applyFont="1" applyFill="1" applyBorder="1" applyAlignment="1"/>
    <xf numFmtId="49" fontId="10" fillId="0" borderId="1" xfId="2" applyNumberFormat="1" applyFont="1" applyFill="1" applyBorder="1" applyAlignment="1"/>
    <xf numFmtId="49" fontId="10" fillId="2" borderId="5" xfId="2" applyNumberFormat="1" applyFont="1" applyFill="1" applyBorder="1" applyAlignment="1"/>
    <xf numFmtId="4" fontId="10" fillId="3" borderId="1" xfId="2" applyNumberFormat="1" applyFont="1" applyFill="1" applyBorder="1" applyAlignment="1" applyProtection="1">
      <protection locked="0"/>
    </xf>
    <xf numFmtId="49" fontId="10" fillId="2" borderId="6" xfId="2" applyNumberFormat="1" applyFont="1" applyFill="1" applyBorder="1" applyAlignment="1">
      <alignment horizontal="center" wrapText="1"/>
    </xf>
    <xf numFmtId="49" fontId="10" fillId="2" borderId="1" xfId="2" applyNumberFormat="1" applyFont="1" applyFill="1" applyBorder="1" applyAlignment="1"/>
    <xf numFmtId="49" fontId="9" fillId="2" borderId="5" xfId="2" applyNumberFormat="1" applyFont="1" applyFill="1" applyBorder="1" applyAlignment="1"/>
    <xf numFmtId="49" fontId="10" fillId="3" borderId="15" xfId="2" applyNumberFormat="1" applyFont="1" applyFill="1" applyBorder="1" applyAlignment="1" applyProtection="1">
      <protection locked="0"/>
    </xf>
    <xf numFmtId="49" fontId="10" fillId="0" borderId="1" xfId="2" applyNumberFormat="1" applyFont="1" applyFill="1" applyBorder="1" applyAlignment="1" applyProtection="1">
      <protection locked="0"/>
    </xf>
    <xf numFmtId="49" fontId="10" fillId="3" borderId="8" xfId="2" applyNumberFormat="1" applyFont="1" applyFill="1" applyBorder="1" applyAlignment="1" applyProtection="1">
      <protection locked="0"/>
    </xf>
    <xf numFmtId="4" fontId="10" fillId="3" borderId="15" xfId="2" applyNumberFormat="1" applyFont="1" applyFill="1" applyBorder="1" applyAlignment="1" applyProtection="1">
      <protection locked="0"/>
    </xf>
    <xf numFmtId="49" fontId="10" fillId="2" borderId="20" xfId="2" applyNumberFormat="1" applyFont="1" applyFill="1" applyBorder="1" applyAlignment="1">
      <alignment horizontal="center" wrapText="1"/>
    </xf>
    <xf numFmtId="49" fontId="10" fillId="3" borderId="3" xfId="2" applyNumberFormat="1" applyFont="1" applyFill="1" applyBorder="1" applyAlignment="1" applyProtection="1">
      <alignment horizontal="center" vertical="top"/>
      <protection locked="0"/>
    </xf>
    <xf numFmtId="4" fontId="10" fillId="3" borderId="3" xfId="2" applyNumberFormat="1" applyFont="1" applyFill="1" applyBorder="1" applyAlignment="1" applyProtection="1">
      <alignment vertical="top"/>
      <protection locked="0"/>
    </xf>
    <xf numFmtId="49" fontId="10" fillId="3" borderId="19" xfId="2" applyNumberFormat="1" applyFont="1" applyFill="1" applyBorder="1" applyAlignment="1" applyProtection="1">
      <alignment horizontal="center" vertical="top"/>
      <protection locked="0"/>
    </xf>
    <xf numFmtId="49" fontId="10" fillId="3" borderId="3" xfId="2" applyNumberFormat="1" applyFont="1" applyFill="1" applyBorder="1" applyAlignment="1" applyProtection="1">
      <alignment vertical="top"/>
      <protection locked="0"/>
    </xf>
    <xf numFmtId="49" fontId="10" fillId="3" borderId="3" xfId="2" applyNumberFormat="1" applyFont="1" applyFill="1" applyBorder="1" applyAlignment="1" applyProtection="1">
      <alignment vertical="top" wrapText="1"/>
      <protection locked="0"/>
    </xf>
    <xf numFmtId="4" fontId="10" fillId="3" borderId="3" xfId="2" applyNumberFormat="1" applyFont="1" applyFill="1" applyBorder="1" applyAlignment="1" applyProtection="1">
      <alignment horizontal="center" vertical="top"/>
      <protection locked="0"/>
    </xf>
    <xf numFmtId="4" fontId="10" fillId="3" borderId="2" xfId="2" applyNumberFormat="1" applyFont="1" applyFill="1" applyBorder="1" applyAlignment="1" applyProtection="1">
      <alignment vertical="top"/>
      <protection locked="0"/>
    </xf>
    <xf numFmtId="49" fontId="9" fillId="5" borderId="2" xfId="2" applyNumberFormat="1" applyFont="1" applyFill="1" applyBorder="1" applyAlignment="1">
      <alignment horizontal="center" vertical="center" wrapText="1"/>
    </xf>
    <xf numFmtId="49" fontId="9" fillId="5" borderId="4" xfId="2" applyNumberFormat="1" applyFont="1" applyFill="1" applyBorder="1" applyAlignment="1">
      <alignment horizontal="center" vertical="center" wrapText="1"/>
    </xf>
    <xf numFmtId="49" fontId="9" fillId="0" borderId="1" xfId="2" applyNumberFormat="1" applyFont="1" applyFill="1" applyBorder="1" applyAlignment="1">
      <alignment horizontal="center" vertical="center" wrapText="1"/>
    </xf>
    <xf numFmtId="49" fontId="9" fillId="2" borderId="4" xfId="2" applyNumberFormat="1" applyFont="1" applyFill="1" applyBorder="1" applyAlignment="1">
      <alignment horizontal="center" vertical="center"/>
    </xf>
    <xf numFmtId="49" fontId="9" fillId="2" borderId="7" xfId="2" applyNumberFormat="1" applyFont="1" applyFill="1" applyBorder="1" applyAlignment="1">
      <alignment horizontal="center" vertical="center"/>
    </xf>
    <xf numFmtId="49" fontId="9" fillId="2" borderId="18" xfId="2" applyNumberFormat="1" applyFont="1" applyFill="1" applyBorder="1" applyAlignment="1">
      <alignment horizontal="center" vertical="center"/>
    </xf>
    <xf numFmtId="49" fontId="10" fillId="0" borderId="1" xfId="2" applyNumberFormat="1" applyFont="1" applyBorder="1" applyAlignment="1">
      <alignment vertical="center"/>
    </xf>
    <xf numFmtId="49" fontId="10" fillId="2" borderId="4" xfId="2" applyNumberFormat="1" applyFont="1" applyFill="1" applyBorder="1"/>
    <xf numFmtId="49" fontId="10" fillId="2" borderId="7" xfId="2" applyNumberFormat="1" applyFont="1" applyFill="1" applyBorder="1"/>
    <xf numFmtId="49" fontId="10" fillId="2" borderId="6" xfId="2" applyNumberFormat="1" applyFont="1" applyFill="1" applyBorder="1" applyAlignment="1"/>
    <xf numFmtId="49" fontId="10" fillId="2" borderId="23" xfId="2" applyNumberFormat="1" applyFont="1" applyFill="1" applyBorder="1" applyAlignment="1"/>
    <xf numFmtId="49" fontId="10" fillId="3" borderId="20" xfId="2" applyNumberFormat="1" applyFont="1" applyFill="1" applyBorder="1" applyAlignment="1" applyProtection="1">
      <protection locked="0"/>
    </xf>
    <xf numFmtId="49" fontId="10" fillId="3" borderId="24" xfId="2" applyNumberFormat="1" applyFont="1" applyFill="1" applyBorder="1" applyAlignment="1" applyProtection="1">
      <protection locked="0"/>
    </xf>
    <xf numFmtId="49" fontId="10" fillId="3" borderId="4" xfId="2" applyNumberFormat="1" applyFont="1" applyFill="1" applyBorder="1" applyAlignment="1" applyProtection="1">
      <protection locked="0"/>
    </xf>
    <xf numFmtId="49" fontId="10" fillId="3" borderId="18" xfId="2" applyNumberFormat="1" applyFont="1" applyFill="1" applyBorder="1" applyAlignment="1" applyProtection="1">
      <protection locked="0"/>
    </xf>
    <xf numFmtId="49" fontId="10" fillId="4" borderId="4" xfId="2" applyNumberFormat="1" applyFont="1" applyFill="1" applyBorder="1" applyAlignment="1"/>
    <xf numFmtId="49" fontId="10" fillId="3" borderId="7" xfId="2" applyNumberFormat="1" applyFont="1" applyFill="1" applyBorder="1" applyAlignment="1" applyProtection="1">
      <protection locked="0"/>
    </xf>
    <xf numFmtId="4" fontId="10" fillId="3" borderId="2" xfId="2" applyNumberFormat="1" applyFont="1" applyFill="1" applyBorder="1" applyAlignment="1" applyProtection="1">
      <alignment horizontal="right" vertical="top"/>
      <protection locked="0"/>
    </xf>
    <xf numFmtId="49" fontId="10" fillId="3" borderId="9" xfId="2" applyNumberFormat="1" applyFont="1" applyFill="1" applyBorder="1" applyAlignment="1" applyProtection="1">
      <alignment horizontal="center" vertical="top"/>
      <protection locked="0"/>
    </xf>
    <xf numFmtId="49" fontId="10" fillId="3" borderId="2" xfId="2" applyNumberFormat="1" applyFont="1" applyFill="1" applyBorder="1" applyAlignment="1" applyProtection="1">
      <alignment horizontal="center" vertical="top"/>
      <protection locked="0"/>
    </xf>
    <xf numFmtId="49" fontId="10" fillId="3" borderId="2" xfId="2" applyNumberFormat="1" applyFont="1" applyFill="1" applyBorder="1" applyAlignment="1" applyProtection="1">
      <alignment horizontal="center"/>
      <protection locked="0"/>
    </xf>
    <xf numFmtId="49" fontId="10" fillId="4" borderId="2" xfId="2" applyNumberFormat="1" applyFont="1" applyFill="1" applyBorder="1" applyAlignment="1">
      <alignment horizontal="center"/>
    </xf>
    <xf numFmtId="49" fontId="10" fillId="3" borderId="9" xfId="2" applyNumberFormat="1" applyFont="1" applyFill="1" applyBorder="1" applyAlignment="1" applyProtection="1">
      <protection locked="0"/>
    </xf>
    <xf numFmtId="49" fontId="10" fillId="3" borderId="19" xfId="2" applyNumberFormat="1" applyFont="1" applyFill="1" applyBorder="1" applyAlignment="1" applyProtection="1">
      <protection locked="0"/>
    </xf>
    <xf numFmtId="49" fontId="10" fillId="3" borderId="3" xfId="2" applyNumberFormat="1" applyFont="1" applyFill="1" applyBorder="1" applyAlignment="1" applyProtection="1">
      <alignment horizontal="center"/>
      <protection locked="0"/>
    </xf>
    <xf numFmtId="49" fontId="10" fillId="4" borderId="26" xfId="2" applyNumberFormat="1" applyFont="1" applyFill="1" applyBorder="1" applyAlignment="1"/>
    <xf numFmtId="49" fontId="10" fillId="4" borderId="4" xfId="2" applyNumberFormat="1" applyFont="1" applyFill="1" applyBorder="1" applyAlignment="1" applyProtection="1">
      <protection locked="0"/>
    </xf>
    <xf numFmtId="49" fontId="10" fillId="4" borderId="7" xfId="2" applyNumberFormat="1" applyFont="1" applyFill="1" applyBorder="1" applyAlignment="1" applyProtection="1">
      <protection locked="0"/>
    </xf>
    <xf numFmtId="49" fontId="10" fillId="4" borderId="9" xfId="2" applyNumberFormat="1" applyFont="1" applyFill="1" applyBorder="1" applyAlignment="1" applyProtection="1">
      <protection locked="0"/>
    </xf>
    <xf numFmtId="49" fontId="10" fillId="4" borderId="19" xfId="2" applyNumberFormat="1" applyFont="1" applyFill="1" applyBorder="1" applyAlignment="1" applyProtection="1">
      <alignment horizontal="center"/>
      <protection locked="0"/>
    </xf>
    <xf numFmtId="49" fontId="10" fillId="4" borderId="19" xfId="2" applyNumberFormat="1" applyFont="1" applyFill="1" applyBorder="1" applyAlignment="1" applyProtection="1">
      <protection locked="0"/>
    </xf>
    <xf numFmtId="49" fontId="10" fillId="4" borderId="5" xfId="2" applyNumberFormat="1" applyFont="1" applyFill="1" applyBorder="1" applyAlignment="1" applyProtection="1">
      <protection locked="0"/>
    </xf>
    <xf numFmtId="49" fontId="10" fillId="0" borderId="0" xfId="2" applyNumberFormat="1" applyFont="1" applyAlignment="1">
      <alignment horizontal="center" vertical="center"/>
    </xf>
    <xf numFmtId="49" fontId="9" fillId="2" borderId="8" xfId="2" applyNumberFormat="1" applyFont="1" applyFill="1" applyBorder="1" applyAlignment="1">
      <alignment horizontal="center" vertical="center" wrapText="1"/>
    </xf>
    <xf numFmtId="49" fontId="9" fillId="2" borderId="2" xfId="2" applyNumberFormat="1" applyFont="1" applyFill="1" applyBorder="1" applyAlignment="1">
      <alignment horizontal="center" vertical="center"/>
    </xf>
    <xf numFmtId="49" fontId="9" fillId="0" borderId="8" xfId="2" applyNumberFormat="1" applyFont="1" applyFill="1" applyBorder="1" applyAlignment="1">
      <alignment horizontal="center" vertical="center"/>
    </xf>
    <xf numFmtId="49" fontId="9" fillId="0" borderId="3" xfId="2" applyNumberFormat="1" applyFont="1" applyFill="1" applyBorder="1" applyAlignment="1">
      <alignment horizontal="center" vertical="center" wrapText="1"/>
    </xf>
    <xf numFmtId="49" fontId="9" fillId="0" borderId="3" xfId="2" applyNumberFormat="1" applyFont="1" applyFill="1" applyBorder="1" applyAlignment="1">
      <alignment horizontal="center" wrapText="1"/>
    </xf>
    <xf numFmtId="49" fontId="9" fillId="3" borderId="20" xfId="2" applyNumberFormat="1" applyFont="1" applyFill="1" applyBorder="1" applyProtection="1">
      <protection locked="0"/>
    </xf>
    <xf numFmtId="49" fontId="4" fillId="0" borderId="0" xfId="2" applyNumberFormat="1" applyFont="1" applyBorder="1"/>
    <xf numFmtId="49" fontId="4" fillId="0" borderId="27" xfId="2" applyNumberFormat="1" applyFont="1" applyBorder="1"/>
    <xf numFmtId="49" fontId="4" fillId="0" borderId="24" xfId="2" applyNumberFormat="1" applyFont="1" applyBorder="1"/>
    <xf numFmtId="49" fontId="4" fillId="2" borderId="2" xfId="2" applyNumberFormat="1" applyFont="1" applyFill="1" applyBorder="1" applyAlignment="1">
      <alignment horizontal="center" wrapText="1"/>
    </xf>
    <xf numFmtId="49" fontId="4" fillId="2" borderId="4" xfId="2" applyNumberFormat="1" applyFont="1" applyFill="1" applyBorder="1"/>
    <xf numFmtId="49" fontId="4" fillId="2" borderId="5" xfId="2" applyNumberFormat="1" applyFont="1" applyFill="1" applyBorder="1" applyAlignment="1">
      <alignment horizontal="center" wrapText="1"/>
    </xf>
    <xf numFmtId="49" fontId="4" fillId="2" borderId="27" xfId="2" applyNumberFormat="1" applyFont="1" applyFill="1" applyBorder="1" applyAlignment="1"/>
    <xf numFmtId="49" fontId="4" fillId="2" borderId="6" xfId="2" applyNumberFormat="1" applyFont="1" applyFill="1" applyBorder="1" applyAlignment="1"/>
    <xf numFmtId="49" fontId="5" fillId="2" borderId="5" xfId="2" applyNumberFormat="1" applyFont="1" applyFill="1" applyBorder="1" applyAlignment="1"/>
    <xf numFmtId="49" fontId="4" fillId="3" borderId="4" xfId="2" applyNumberFormat="1" applyFont="1" applyFill="1" applyBorder="1" applyAlignment="1" applyProtection="1">
      <protection locked="0"/>
    </xf>
    <xf numFmtId="49" fontId="4" fillId="3" borderId="7" xfId="2" applyNumberFormat="1" applyFont="1" applyFill="1" applyBorder="1" applyAlignment="1" applyProtection="1">
      <protection locked="0"/>
    </xf>
    <xf numFmtId="4" fontId="4" fillId="3" borderId="3" xfId="2" applyNumberFormat="1" applyFont="1" applyFill="1" applyBorder="1" applyAlignment="1" applyProtection="1">
      <alignment vertical="top"/>
      <protection locked="0"/>
    </xf>
    <xf numFmtId="49" fontId="4" fillId="3" borderId="3" xfId="2" applyNumberFormat="1" applyFont="1" applyFill="1" applyBorder="1" applyAlignment="1" applyProtection="1">
      <alignment horizontal="center" vertical="top"/>
      <protection locked="0"/>
    </xf>
    <xf numFmtId="49" fontId="4" fillId="3" borderId="9" xfId="2" applyNumberFormat="1" applyFont="1" applyFill="1" applyBorder="1" applyAlignment="1" applyProtection="1">
      <alignment horizontal="center" vertical="top"/>
      <protection locked="0"/>
    </xf>
    <xf numFmtId="49" fontId="4" fillId="3" borderId="3" xfId="2" applyNumberFormat="1" applyFont="1" applyFill="1" applyBorder="1" applyAlignment="1" applyProtection="1">
      <alignment vertical="top"/>
      <protection locked="0"/>
    </xf>
    <xf numFmtId="49" fontId="4" fillId="3" borderId="19" xfId="2" applyNumberFormat="1" applyFont="1" applyFill="1" applyBorder="1" applyAlignment="1" applyProtection="1">
      <alignment vertical="top"/>
      <protection locked="0"/>
    </xf>
    <xf numFmtId="49" fontId="4" fillId="3" borderId="19" xfId="2" applyNumberFormat="1" applyFont="1" applyFill="1" applyBorder="1" applyAlignment="1" applyProtection="1">
      <alignment horizontal="center" vertical="top"/>
      <protection locked="0"/>
    </xf>
    <xf numFmtId="49" fontId="4" fillId="3" borderId="19" xfId="2" applyNumberFormat="1" applyFont="1" applyFill="1" applyBorder="1" applyAlignment="1" applyProtection="1">
      <alignment vertical="top" wrapText="1"/>
      <protection locked="0"/>
    </xf>
    <xf numFmtId="49" fontId="4" fillId="3" borderId="3" xfId="2" applyNumberFormat="1" applyFont="1" applyFill="1" applyBorder="1" applyAlignment="1" applyProtection="1">
      <alignment vertical="top" wrapText="1"/>
      <protection locked="0"/>
    </xf>
    <xf numFmtId="4" fontId="4" fillId="3" borderId="2" xfId="2" applyNumberFormat="1" applyFont="1" applyFill="1" applyBorder="1" applyAlignment="1" applyProtection="1">
      <alignment vertical="top"/>
      <protection locked="0"/>
    </xf>
    <xf numFmtId="49" fontId="4" fillId="3" borderId="3" xfId="2" applyNumberFormat="1" applyFont="1" applyFill="1" applyBorder="1" applyAlignment="1" applyProtection="1">
      <alignment horizontal="center" vertical="top" wrapText="1"/>
      <protection locked="0"/>
    </xf>
    <xf numFmtId="49" fontId="4" fillId="4" borderId="4" xfId="2" applyNumberFormat="1" applyFont="1" applyFill="1" applyBorder="1" applyAlignment="1"/>
    <xf numFmtId="49" fontId="4" fillId="3" borderId="18" xfId="2" applyNumberFormat="1" applyFont="1" applyFill="1" applyBorder="1" applyAlignment="1" applyProtection="1">
      <protection locked="0"/>
    </xf>
    <xf numFmtId="49" fontId="4" fillId="2" borderId="3" xfId="2" applyNumberFormat="1" applyFont="1" applyFill="1" applyBorder="1" applyAlignment="1">
      <alignment horizontal="center" wrapText="1"/>
    </xf>
    <xf numFmtId="49" fontId="4" fillId="4" borderId="26" xfId="2" applyNumberFormat="1" applyFont="1" applyFill="1" applyBorder="1" applyAlignment="1"/>
    <xf numFmtId="49" fontId="4" fillId="4" borderId="8" xfId="2" applyNumberFormat="1" applyFont="1" applyFill="1" applyBorder="1" applyAlignment="1"/>
    <xf numFmtId="49" fontId="4" fillId="4" borderId="2" xfId="2" applyNumberFormat="1" applyFont="1" applyFill="1" applyBorder="1" applyAlignment="1">
      <alignment horizontal="center" wrapText="1"/>
    </xf>
    <xf numFmtId="49" fontId="4" fillId="4" borderId="4" xfId="2" applyNumberFormat="1" applyFont="1" applyFill="1" applyBorder="1" applyAlignment="1" applyProtection="1">
      <protection locked="0"/>
    </xf>
    <xf numFmtId="49" fontId="4" fillId="4" borderId="7" xfId="2" applyNumberFormat="1" applyFont="1" applyFill="1" applyBorder="1" applyAlignment="1" applyProtection="1">
      <protection locked="0"/>
    </xf>
    <xf numFmtId="49" fontId="4" fillId="4" borderId="5" xfId="2" applyNumberFormat="1" applyFont="1" applyFill="1" applyBorder="1" applyAlignment="1">
      <alignment horizontal="center" wrapText="1"/>
    </xf>
    <xf numFmtId="49" fontId="4" fillId="4" borderId="5" xfId="2" applyNumberFormat="1" applyFont="1" applyFill="1" applyBorder="1" applyAlignment="1" applyProtection="1">
      <alignment horizontal="center"/>
      <protection locked="0"/>
    </xf>
    <xf numFmtId="49" fontId="4" fillId="4" borderId="6" xfId="2" applyNumberFormat="1" applyFont="1" applyFill="1" applyBorder="1" applyAlignment="1" applyProtection="1">
      <protection locked="0"/>
    </xf>
    <xf numFmtId="4" fontId="4" fillId="4" borderId="5" xfId="2" applyNumberFormat="1" applyFont="1" applyFill="1" applyBorder="1" applyAlignment="1" applyProtection="1">
      <protection locked="0"/>
    </xf>
    <xf numFmtId="49" fontId="4" fillId="4" borderId="6" xfId="2" applyNumberFormat="1" applyFont="1" applyFill="1" applyBorder="1" applyAlignment="1" applyProtection="1">
      <alignment horizontal="center"/>
      <protection locked="0"/>
    </xf>
    <xf numFmtId="49" fontId="4" fillId="4" borderId="6" xfId="2" applyNumberFormat="1" applyFont="1" applyFill="1" applyBorder="1" applyAlignment="1">
      <alignment horizontal="center" wrapText="1"/>
    </xf>
    <xf numFmtId="49" fontId="4" fillId="4" borderId="5" xfId="2" applyNumberFormat="1" applyFont="1" applyFill="1" applyBorder="1" applyAlignment="1" applyProtection="1">
      <protection locked="0"/>
    </xf>
    <xf numFmtId="49" fontId="4" fillId="4" borderId="23" xfId="2" applyNumberFormat="1" applyFont="1" applyFill="1" applyBorder="1" applyAlignment="1" applyProtection="1">
      <alignment horizontal="center"/>
      <protection locked="0"/>
    </xf>
    <xf numFmtId="49" fontId="5" fillId="2" borderId="3" xfId="2" applyNumberFormat="1" applyFont="1" applyFill="1" applyBorder="1" applyAlignment="1">
      <alignment horizontal="center" vertical="center" wrapText="1"/>
    </xf>
    <xf numFmtId="49" fontId="4" fillId="0" borderId="22" xfId="2" applyNumberFormat="1" applyFont="1" applyBorder="1"/>
    <xf numFmtId="0" fontId="6" fillId="0" borderId="9" xfId="2" applyFont="1" applyBorder="1" applyAlignment="1">
      <alignment horizontal="center" vertical="center" wrapText="1"/>
    </xf>
    <xf numFmtId="49" fontId="5" fillId="0" borderId="0" xfId="2" applyNumberFormat="1" applyFont="1" applyFill="1"/>
    <xf numFmtId="49" fontId="15" fillId="0" borderId="0" xfId="2" applyNumberFormat="1" applyFont="1" applyAlignment="1">
      <alignment vertical="top"/>
    </xf>
    <xf numFmtId="49" fontId="15" fillId="0" borderId="0" xfId="2" applyNumberFormat="1" applyFont="1" applyFill="1" applyBorder="1" applyAlignment="1">
      <alignment vertical="top"/>
    </xf>
    <xf numFmtId="49" fontId="15" fillId="0" borderId="0" xfId="2" applyNumberFormat="1" applyFont="1" applyFill="1" applyAlignment="1">
      <alignment vertical="top"/>
    </xf>
    <xf numFmtId="49" fontId="15" fillId="0" borderId="0" xfId="2" applyNumberFormat="1" applyFont="1" applyFill="1" applyBorder="1" applyAlignment="1" applyProtection="1">
      <alignment vertical="top"/>
      <protection locked="0"/>
    </xf>
    <xf numFmtId="49" fontId="10" fillId="0" borderId="0" xfId="2" applyNumberFormat="1" applyFont="1" applyAlignment="1">
      <alignment vertical="top"/>
    </xf>
    <xf numFmtId="49" fontId="10" fillId="0" borderId="0" xfId="2" applyNumberFormat="1" applyFont="1" applyFill="1" applyBorder="1" applyAlignment="1">
      <alignment vertical="top"/>
    </xf>
    <xf numFmtId="49" fontId="9" fillId="0" borderId="0" xfId="2" applyNumberFormat="1" applyFont="1" applyAlignment="1">
      <alignment vertical="top"/>
    </xf>
    <xf numFmtId="49" fontId="10" fillId="0" borderId="0" xfId="2" applyNumberFormat="1" applyFont="1" applyFill="1" applyAlignment="1">
      <alignment vertical="top"/>
    </xf>
    <xf numFmtId="49" fontId="10" fillId="2" borderId="2" xfId="2" applyNumberFormat="1" applyFont="1" applyFill="1" applyBorder="1" applyAlignment="1">
      <alignment vertical="top"/>
    </xf>
    <xf numFmtId="49" fontId="10" fillId="2" borderId="4" xfId="2" applyNumberFormat="1" applyFont="1" applyFill="1" applyBorder="1" applyAlignment="1">
      <alignment horizontal="center" vertical="top" wrapText="1"/>
    </xf>
    <xf numFmtId="49" fontId="10" fillId="2" borderId="3" xfId="2" applyNumberFormat="1" applyFont="1" applyFill="1" applyBorder="1" applyAlignment="1">
      <alignment vertical="top"/>
    </xf>
    <xf numFmtId="49" fontId="10" fillId="2" borderId="5" xfId="2" applyNumberFormat="1" applyFont="1" applyFill="1" applyBorder="1" applyAlignment="1">
      <alignment vertical="top"/>
    </xf>
    <xf numFmtId="4" fontId="10" fillId="3" borderId="1" xfId="2" applyNumberFormat="1" applyFont="1" applyFill="1" applyBorder="1" applyAlignment="1" applyProtection="1">
      <alignment vertical="top"/>
      <protection locked="0"/>
    </xf>
    <xf numFmtId="49" fontId="10" fillId="2" borderId="6" xfId="2" applyNumberFormat="1" applyFont="1" applyFill="1" applyBorder="1" applyAlignment="1">
      <alignment horizontal="center" vertical="top" wrapText="1"/>
    </xf>
    <xf numFmtId="49" fontId="10" fillId="2" borderId="1" xfId="2" applyNumberFormat="1" applyFont="1" applyFill="1" applyBorder="1" applyAlignment="1">
      <alignment vertical="top"/>
    </xf>
    <xf numFmtId="49" fontId="9" fillId="2" borderId="5" xfId="2" applyNumberFormat="1" applyFont="1" applyFill="1" applyBorder="1" applyAlignment="1">
      <alignment vertical="top"/>
    </xf>
    <xf numFmtId="49" fontId="10" fillId="3" borderId="15" xfId="2" applyNumberFormat="1" applyFont="1" applyFill="1" applyBorder="1" applyAlignment="1" applyProtection="1">
      <alignment vertical="top"/>
      <protection locked="0"/>
    </xf>
    <xf numFmtId="49" fontId="10" fillId="3" borderId="8" xfId="2" applyNumberFormat="1" applyFont="1" applyFill="1" applyBorder="1" applyAlignment="1" applyProtection="1">
      <alignment vertical="top"/>
      <protection locked="0"/>
    </xf>
    <xf numFmtId="4" fontId="10" fillId="3" borderId="15" xfId="2" applyNumberFormat="1" applyFont="1" applyFill="1" applyBorder="1" applyAlignment="1" applyProtection="1">
      <alignment vertical="top"/>
      <protection locked="0"/>
    </xf>
    <xf numFmtId="49" fontId="10" fillId="2" borderId="20" xfId="2" applyNumberFormat="1" applyFont="1" applyFill="1" applyBorder="1" applyAlignment="1">
      <alignment horizontal="center" vertical="top" wrapText="1"/>
    </xf>
    <xf numFmtId="49" fontId="10" fillId="3" borderId="2" xfId="2" applyNumberFormat="1" applyFont="1" applyFill="1" applyBorder="1" applyAlignment="1" applyProtection="1">
      <alignment vertical="top"/>
      <protection locked="0"/>
    </xf>
    <xf numFmtId="49" fontId="10" fillId="4" borderId="2" xfId="2" applyNumberFormat="1" applyFont="1" applyFill="1" applyBorder="1" applyAlignment="1">
      <alignment vertical="top"/>
    </xf>
    <xf numFmtId="4" fontId="10" fillId="4" borderId="2" xfId="2" applyNumberFormat="1" applyFont="1" applyFill="1" applyBorder="1" applyAlignment="1">
      <alignment vertical="top"/>
    </xf>
    <xf numFmtId="49" fontId="10" fillId="4" borderId="7" xfId="2" applyNumberFormat="1" applyFont="1" applyFill="1" applyBorder="1" applyAlignment="1">
      <alignment vertical="top"/>
    </xf>
    <xf numFmtId="49" fontId="10" fillId="2" borderId="9" xfId="2" applyNumberFormat="1" applyFont="1" applyFill="1" applyBorder="1" applyAlignment="1">
      <alignment horizontal="center" vertical="top" wrapText="1"/>
    </xf>
    <xf numFmtId="49" fontId="10" fillId="4" borderId="2" xfId="2" applyNumberFormat="1" applyFont="1" applyFill="1" applyBorder="1" applyAlignment="1">
      <alignment vertical="top" wrapText="1"/>
    </xf>
    <xf numFmtId="49" fontId="10" fillId="4" borderId="11" xfId="2" applyNumberFormat="1" applyFont="1" applyFill="1" applyBorder="1" applyAlignment="1">
      <alignment vertical="top"/>
    </xf>
    <xf numFmtId="4" fontId="10" fillId="4" borderId="11" xfId="2" applyNumberFormat="1" applyFont="1" applyFill="1" applyBorder="1" applyAlignment="1">
      <alignment vertical="top"/>
    </xf>
    <xf numFmtId="49" fontId="10" fillId="4" borderId="12" xfId="2" applyNumberFormat="1" applyFont="1" applyFill="1" applyBorder="1" applyAlignment="1">
      <alignment vertical="top"/>
    </xf>
    <xf numFmtId="49" fontId="9" fillId="4" borderId="11" xfId="2" applyNumberFormat="1" applyFont="1" applyFill="1" applyBorder="1" applyAlignment="1">
      <alignment horizontal="center" vertical="top"/>
    </xf>
    <xf numFmtId="49" fontId="10" fillId="4" borderId="3" xfId="2" applyNumberFormat="1" applyFont="1" applyFill="1" applyBorder="1" applyAlignment="1" applyProtection="1">
      <alignment vertical="top"/>
      <protection locked="0"/>
    </xf>
    <xf numFmtId="49" fontId="10" fillId="4" borderId="2" xfId="2" applyNumberFormat="1" applyFont="1" applyFill="1" applyBorder="1" applyAlignment="1" applyProtection="1">
      <alignment vertical="top"/>
      <protection locked="0"/>
    </xf>
    <xf numFmtId="4" fontId="10" fillId="4" borderId="2" xfId="2" applyNumberFormat="1" applyFont="1" applyFill="1" applyBorder="1" applyAlignment="1" applyProtection="1">
      <alignment vertical="top"/>
      <protection locked="0"/>
    </xf>
    <xf numFmtId="49" fontId="10" fillId="4" borderId="4" xfId="2" applyNumberFormat="1" applyFont="1" applyFill="1" applyBorder="1" applyAlignment="1">
      <alignment horizontal="center" vertical="top" wrapText="1"/>
    </xf>
    <xf numFmtId="49" fontId="10" fillId="4" borderId="3" xfId="2" applyNumberFormat="1" applyFont="1" applyFill="1" applyBorder="1" applyAlignment="1" applyProtection="1">
      <alignment horizontal="center" vertical="top"/>
      <protection locked="0"/>
    </xf>
    <xf numFmtId="4" fontId="10" fillId="4" borderId="3" xfId="2" applyNumberFormat="1" applyFont="1" applyFill="1" applyBorder="1" applyAlignment="1" applyProtection="1">
      <alignment vertical="top"/>
      <protection locked="0"/>
    </xf>
    <xf numFmtId="49" fontId="10" fillId="4" borderId="9" xfId="2" applyNumberFormat="1" applyFont="1" applyFill="1" applyBorder="1" applyAlignment="1">
      <alignment horizontal="center" vertical="top" wrapText="1"/>
    </xf>
    <xf numFmtId="49" fontId="9" fillId="5" borderId="2" xfId="2" applyNumberFormat="1" applyFont="1" applyFill="1" applyBorder="1" applyAlignment="1">
      <alignment horizontal="center" vertical="top" wrapText="1"/>
    </xf>
    <xf numFmtId="49" fontId="9" fillId="5" borderId="4" xfId="2" applyNumberFormat="1" applyFont="1" applyFill="1" applyBorder="1" applyAlignment="1">
      <alignment horizontal="center" vertical="top" wrapText="1"/>
    </xf>
    <xf numFmtId="49" fontId="9" fillId="2" borderId="14" xfId="2" applyNumberFormat="1" applyFont="1" applyFill="1" applyBorder="1" applyAlignment="1">
      <alignment horizontal="center" vertical="top" wrapText="1"/>
    </xf>
    <xf numFmtId="49" fontId="9" fillId="2" borderId="15" xfId="2" applyNumberFormat="1" applyFont="1" applyFill="1" applyBorder="1" applyAlignment="1">
      <alignment horizontal="center" vertical="top" wrapText="1"/>
    </xf>
    <xf numFmtId="49" fontId="9" fillId="2" borderId="16" xfId="2" applyNumberFormat="1" applyFont="1" applyFill="1" applyBorder="1" applyAlignment="1">
      <alignment horizontal="center" vertical="top" wrapText="1"/>
    </xf>
    <xf numFmtId="49" fontId="9" fillId="11" borderId="15" xfId="2" applyNumberFormat="1" applyFont="1" applyFill="1" applyBorder="1" applyAlignment="1">
      <alignment horizontal="center" vertical="top" wrapText="1"/>
    </xf>
    <xf numFmtId="49" fontId="9" fillId="11" borderId="15" xfId="2" applyNumberFormat="1" applyFont="1" applyFill="1" applyBorder="1" applyAlignment="1">
      <alignment horizontal="center" vertical="center" wrapText="1"/>
    </xf>
    <xf numFmtId="49" fontId="9" fillId="2" borderId="17" xfId="2" applyNumberFormat="1" applyFont="1" applyFill="1" applyBorder="1" applyAlignment="1">
      <alignment horizontal="center" vertical="top" wrapText="1"/>
    </xf>
    <xf numFmtId="49" fontId="9" fillId="2" borderId="15" xfId="2" applyNumberFormat="1" applyFont="1" applyFill="1" applyBorder="1" applyAlignment="1">
      <alignment horizontal="center" vertical="top"/>
    </xf>
    <xf numFmtId="49" fontId="9" fillId="12" borderId="9" xfId="2" applyNumberFormat="1" applyFont="1" applyFill="1" applyBorder="1" applyAlignment="1">
      <alignment horizontal="center" vertical="top"/>
    </xf>
    <xf numFmtId="49" fontId="9" fillId="12" borderId="19" xfId="2" applyNumberFormat="1" applyFont="1" applyFill="1" applyBorder="1" applyAlignment="1">
      <alignment horizontal="center" vertical="top"/>
    </xf>
    <xf numFmtId="49" fontId="9" fillId="2" borderId="4" xfId="2" applyNumberFormat="1" applyFont="1" applyFill="1" applyBorder="1" applyAlignment="1">
      <alignment horizontal="center" vertical="top"/>
    </xf>
    <xf numFmtId="49" fontId="9" fillId="2" borderId="7" xfId="2" applyNumberFormat="1" applyFont="1" applyFill="1" applyBorder="1" applyAlignment="1">
      <alignment horizontal="center" vertical="top"/>
    </xf>
    <xf numFmtId="49" fontId="9" fillId="2" borderId="18" xfId="2" applyNumberFormat="1" applyFont="1" applyFill="1" applyBorder="1" applyAlignment="1">
      <alignment horizontal="center" vertical="top"/>
    </xf>
    <xf numFmtId="49" fontId="9" fillId="2" borderId="2" xfId="2" applyNumberFormat="1" applyFont="1" applyFill="1" applyBorder="1" applyAlignment="1">
      <alignment horizontal="center" vertical="top" wrapText="1"/>
    </xf>
    <xf numFmtId="49" fontId="9" fillId="3" borderId="0" xfId="2" applyNumberFormat="1" applyFont="1" applyFill="1" applyAlignment="1" applyProtection="1">
      <alignment vertical="top"/>
      <protection locked="0"/>
    </xf>
    <xf numFmtId="49" fontId="9" fillId="0" borderId="0" xfId="2" applyNumberFormat="1" applyFont="1" applyAlignment="1">
      <alignment vertical="top" wrapText="1"/>
    </xf>
    <xf numFmtId="49" fontId="10" fillId="0" borderId="0" xfId="2" applyNumberFormat="1" applyFont="1" applyBorder="1" applyAlignment="1">
      <alignment vertical="top"/>
    </xf>
    <xf numFmtId="49" fontId="10" fillId="6" borderId="0" xfId="2" applyNumberFormat="1" applyFont="1" applyFill="1" applyAlignment="1">
      <alignment vertical="top"/>
    </xf>
    <xf numFmtId="49" fontId="10" fillId="6" borderId="4" xfId="2" applyNumberFormat="1" applyFont="1" applyFill="1" applyBorder="1" applyAlignment="1">
      <alignment vertical="top"/>
    </xf>
    <xf numFmtId="49" fontId="10" fillId="6" borderId="18" xfId="2" applyNumberFormat="1" applyFont="1" applyFill="1" applyBorder="1" applyAlignment="1">
      <alignment vertical="top"/>
    </xf>
    <xf numFmtId="49" fontId="10" fillId="6" borderId="7" xfId="2" applyNumberFormat="1" applyFont="1" applyFill="1" applyBorder="1" applyAlignment="1">
      <alignment vertical="top"/>
    </xf>
    <xf numFmtId="49" fontId="10" fillId="3" borderId="18" xfId="2" applyNumberFormat="1" applyFont="1" applyFill="1" applyBorder="1" applyAlignment="1" applyProtection="1">
      <alignment vertical="top"/>
      <protection locked="0"/>
    </xf>
    <xf numFmtId="49" fontId="9" fillId="0" borderId="18" xfId="2" applyNumberFormat="1" applyFont="1" applyBorder="1" applyAlignment="1">
      <alignment horizontal="left" vertical="top"/>
    </xf>
    <xf numFmtId="49" fontId="10" fillId="3" borderId="22" xfId="2" applyNumberFormat="1" applyFont="1" applyFill="1" applyBorder="1" applyAlignment="1" applyProtection="1">
      <alignment vertical="top"/>
      <protection locked="0"/>
    </xf>
    <xf numFmtId="49" fontId="9" fillId="0" borderId="22" xfId="2" applyNumberFormat="1" applyFont="1" applyBorder="1" applyAlignment="1">
      <alignment horizontal="left" vertical="top"/>
    </xf>
    <xf numFmtId="49" fontId="3" fillId="0" borderId="2" xfId="2" applyNumberFormat="1" applyFont="1" applyBorder="1"/>
    <xf numFmtId="49" fontId="3" fillId="13" borderId="0" xfId="2" applyNumberFormat="1" applyFont="1" applyFill="1"/>
    <xf numFmtId="49" fontId="3" fillId="13" borderId="2" xfId="2" applyNumberFormat="1" applyFont="1" applyFill="1" applyBorder="1"/>
    <xf numFmtId="43" fontId="3" fillId="13" borderId="2" xfId="3" applyFont="1" applyFill="1" applyBorder="1"/>
    <xf numFmtId="49" fontId="16" fillId="2" borderId="5" xfId="2" applyNumberFormat="1" applyFont="1" applyFill="1" applyBorder="1" applyAlignment="1">
      <alignment vertical="top"/>
    </xf>
    <xf numFmtId="4" fontId="15" fillId="9" borderId="8" xfId="2" applyNumberFormat="1" applyFont="1" applyFill="1" applyBorder="1" applyAlignment="1" applyProtection="1">
      <alignment vertical="top"/>
      <protection locked="0"/>
    </xf>
    <xf numFmtId="49" fontId="3" fillId="9" borderId="20" xfId="2" applyNumberFormat="1" applyFont="1" applyFill="1" applyBorder="1" applyAlignment="1">
      <alignment horizontal="center" wrapText="1"/>
    </xf>
    <xf numFmtId="49" fontId="3" fillId="10" borderId="0" xfId="2" applyNumberFormat="1" applyFont="1" applyFill="1"/>
    <xf numFmtId="49" fontId="3" fillId="10" borderId="3" xfId="2" applyNumberFormat="1" applyFont="1" applyFill="1" applyBorder="1" applyAlignment="1" applyProtection="1">
      <protection locked="0"/>
    </xf>
    <xf numFmtId="4" fontId="15" fillId="10" borderId="2" xfId="2" applyNumberFormat="1" applyFont="1" applyFill="1" applyBorder="1" applyAlignment="1" applyProtection="1">
      <alignment vertical="top"/>
      <protection locked="0"/>
    </xf>
    <xf numFmtId="49" fontId="3" fillId="10" borderId="3" xfId="2" applyNumberFormat="1" applyFont="1" applyFill="1" applyBorder="1" applyAlignment="1" applyProtection="1">
      <alignment wrapText="1"/>
      <protection locked="0"/>
    </xf>
    <xf numFmtId="49" fontId="3" fillId="10" borderId="9" xfId="2" applyNumberFormat="1" applyFont="1" applyFill="1" applyBorder="1" applyAlignment="1" applyProtection="1">
      <alignment wrapText="1"/>
      <protection locked="0"/>
    </xf>
    <xf numFmtId="49" fontId="3" fillId="10" borderId="2" xfId="2" applyNumberFormat="1" applyFont="1" applyFill="1" applyBorder="1" applyAlignment="1" applyProtection="1">
      <alignment wrapText="1"/>
      <protection locked="0"/>
    </xf>
    <xf numFmtId="49" fontId="3" fillId="10" borderId="4" xfId="2" applyNumberFormat="1" applyFont="1" applyFill="1" applyBorder="1" applyAlignment="1">
      <alignment horizontal="center" wrapText="1"/>
    </xf>
    <xf numFmtId="49" fontId="3" fillId="10" borderId="3" xfId="2" applyNumberFormat="1" applyFont="1" applyFill="1" applyBorder="1" applyAlignment="1" applyProtection="1">
      <alignment vertical="top" wrapText="1"/>
      <protection locked="0"/>
    </xf>
    <xf numFmtId="49" fontId="3" fillId="10" borderId="3" xfId="2" applyNumberFormat="1" applyFont="1" applyFill="1" applyBorder="1" applyAlignment="1" applyProtection="1">
      <alignment vertical="top"/>
      <protection locked="0"/>
    </xf>
    <xf numFmtId="49" fontId="3" fillId="8" borderId="0" xfId="2" applyNumberFormat="1" applyFont="1" applyFill="1"/>
    <xf numFmtId="4" fontId="15" fillId="8" borderId="2" xfId="2" applyNumberFormat="1" applyFont="1" applyFill="1" applyBorder="1" applyAlignment="1">
      <alignment vertical="top"/>
    </xf>
    <xf numFmtId="49" fontId="15" fillId="8" borderId="2" xfId="2" applyNumberFormat="1" applyFont="1" applyFill="1" applyBorder="1" applyAlignment="1">
      <alignment vertical="top"/>
    </xf>
    <xf numFmtId="4" fontId="15" fillId="9" borderId="2" xfId="2" applyNumberFormat="1" applyFont="1" applyFill="1" applyBorder="1" applyAlignment="1" applyProtection="1">
      <alignment vertical="top"/>
      <protection locked="0"/>
    </xf>
    <xf numFmtId="49" fontId="15" fillId="9" borderId="2" xfId="2" applyNumberFormat="1" applyFont="1" applyFill="1" applyBorder="1" applyAlignment="1" applyProtection="1">
      <alignment vertical="top"/>
      <protection locked="0"/>
    </xf>
    <xf numFmtId="4" fontId="15" fillId="3" borderId="2" xfId="2" applyNumberFormat="1" applyFont="1" applyFill="1" applyBorder="1" applyAlignment="1" applyProtection="1">
      <alignment vertical="top"/>
      <protection locked="0"/>
    </xf>
    <xf numFmtId="49" fontId="15" fillId="3" borderId="2" xfId="2" applyNumberFormat="1" applyFont="1" applyFill="1" applyBorder="1" applyAlignment="1" applyProtection="1">
      <alignment vertical="top"/>
      <protection locked="0"/>
    </xf>
    <xf numFmtId="49" fontId="3" fillId="3" borderId="9" xfId="2" applyNumberFormat="1" applyFont="1" applyFill="1" applyBorder="1" applyAlignment="1" applyProtection="1">
      <alignment wrapText="1"/>
      <protection locked="0"/>
    </xf>
    <xf numFmtId="49" fontId="3" fillId="3" borderId="2" xfId="2" applyNumberFormat="1" applyFont="1" applyFill="1" applyBorder="1" applyAlignment="1" applyProtection="1">
      <alignment wrapText="1"/>
      <protection locked="0"/>
    </xf>
    <xf numFmtId="49" fontId="3" fillId="3" borderId="3" xfId="2" applyNumberFormat="1" applyFont="1" applyFill="1" applyBorder="1" applyAlignment="1" applyProtection="1">
      <alignment vertical="top" wrapText="1"/>
      <protection locked="0"/>
    </xf>
    <xf numFmtId="49" fontId="3" fillId="3" borderId="3" xfId="2" applyNumberFormat="1" applyFont="1" applyFill="1" applyBorder="1" applyAlignment="1" applyProtection="1">
      <alignment vertical="top"/>
      <protection locked="0"/>
    </xf>
    <xf numFmtId="4" fontId="3" fillId="4" borderId="2" xfId="2" applyNumberFormat="1" applyFont="1" applyFill="1" applyBorder="1" applyAlignment="1">
      <alignment vertical="top"/>
    </xf>
    <xf numFmtId="4" fontId="15" fillId="4" borderId="2" xfId="2" applyNumberFormat="1" applyFont="1" applyFill="1" applyBorder="1" applyAlignment="1">
      <alignment vertical="top"/>
    </xf>
    <xf numFmtId="49" fontId="15" fillId="4" borderId="2" xfId="2" applyNumberFormat="1" applyFont="1" applyFill="1" applyBorder="1" applyAlignment="1">
      <alignment vertical="top"/>
    </xf>
    <xf numFmtId="43" fontId="3" fillId="4" borderId="2" xfId="3" applyFont="1" applyFill="1" applyBorder="1" applyAlignment="1"/>
    <xf numFmtId="43" fontId="3" fillId="3" borderId="4" xfId="3" applyFont="1" applyFill="1" applyBorder="1" applyAlignment="1" applyProtection="1">
      <protection locked="0"/>
    </xf>
    <xf numFmtId="4" fontId="3" fillId="3" borderId="3" xfId="2" applyNumberFormat="1" applyFont="1" applyFill="1" applyBorder="1" applyAlignment="1" applyProtection="1">
      <alignment vertical="top"/>
      <protection locked="0"/>
    </xf>
    <xf numFmtId="43" fontId="10" fillId="3" borderId="3" xfId="3" applyFont="1" applyFill="1" applyBorder="1" applyAlignment="1" applyProtection="1">
      <protection locked="0"/>
    </xf>
    <xf numFmtId="49" fontId="10" fillId="3" borderId="9" xfId="2" applyNumberFormat="1" applyFont="1" applyFill="1" applyBorder="1" applyAlignment="1" applyProtection="1">
      <alignment wrapText="1"/>
      <protection locked="0"/>
    </xf>
    <xf numFmtId="49" fontId="10" fillId="3" borderId="2" xfId="2" applyNumberFormat="1" applyFont="1" applyFill="1" applyBorder="1" applyAlignment="1" applyProtection="1">
      <alignment wrapText="1"/>
      <protection locked="0"/>
    </xf>
    <xf numFmtId="43" fontId="10" fillId="4" borderId="2" xfId="3" applyFont="1" applyFill="1" applyBorder="1" applyAlignment="1"/>
    <xf numFmtId="43" fontId="10" fillId="3" borderId="4" xfId="3" applyFont="1" applyFill="1" applyBorder="1" applyAlignment="1" applyProtection="1">
      <protection locked="0"/>
    </xf>
    <xf numFmtId="4" fontId="9" fillId="4" borderId="2" xfId="2" applyNumberFormat="1" applyFont="1" applyFill="1" applyBorder="1" applyAlignment="1"/>
    <xf numFmtId="49" fontId="9" fillId="4" borderId="2" xfId="2" applyNumberFormat="1" applyFont="1" applyFill="1" applyBorder="1" applyAlignment="1"/>
    <xf numFmtId="43" fontId="10" fillId="4" borderId="11" xfId="3" applyFont="1" applyFill="1" applyBorder="1" applyAlignment="1"/>
    <xf numFmtId="43" fontId="10" fillId="4" borderId="2" xfId="3" applyFont="1" applyFill="1" applyBorder="1" applyAlignment="1" applyProtection="1">
      <protection locked="0"/>
    </xf>
    <xf numFmtId="43" fontId="10" fillId="4" borderId="3" xfId="3" applyFont="1" applyFill="1" applyBorder="1" applyAlignment="1" applyProtection="1">
      <alignment horizontal="center"/>
      <protection locked="0"/>
    </xf>
    <xf numFmtId="49" fontId="10" fillId="4" borderId="2" xfId="2" applyNumberFormat="1" applyFont="1" applyFill="1" applyBorder="1" applyAlignment="1" applyProtection="1">
      <alignment horizontal="center"/>
      <protection locked="0"/>
    </xf>
    <xf numFmtId="43" fontId="9" fillId="2" borderId="16" xfId="3" applyFont="1" applyFill="1" applyBorder="1" applyAlignment="1">
      <alignment horizontal="center" vertical="center" wrapText="1"/>
    </xf>
    <xf numFmtId="49" fontId="9" fillId="0" borderId="0" xfId="2" applyNumberFormat="1" applyFont="1" applyAlignment="1">
      <alignment vertical="center" wrapText="1"/>
    </xf>
    <xf numFmtId="49" fontId="3" fillId="4" borderId="8" xfId="2" applyNumberFormat="1" applyFont="1" applyFill="1" applyBorder="1" applyAlignment="1">
      <alignment vertical="top"/>
    </xf>
    <xf numFmtId="49" fontId="17" fillId="9" borderId="3" xfId="2" applyNumberFormat="1" applyFont="1" applyFill="1" applyBorder="1" applyAlignment="1">
      <alignment vertical="top" wrapText="1"/>
    </xf>
    <xf numFmtId="49" fontId="3" fillId="3" borderId="8" xfId="2" applyNumberFormat="1" applyFont="1" applyFill="1" applyBorder="1" applyAlignment="1" applyProtection="1">
      <alignment vertical="top" wrapText="1"/>
      <protection locked="0"/>
    </xf>
    <xf numFmtId="49" fontId="10" fillId="4" borderId="8" xfId="2" applyNumberFormat="1" applyFont="1" applyFill="1" applyBorder="1" applyAlignment="1">
      <alignment vertical="top"/>
    </xf>
    <xf numFmtId="49" fontId="10" fillId="2" borderId="2" xfId="2" applyNumberFormat="1" applyFont="1" applyFill="1" applyBorder="1" applyAlignment="1">
      <alignment horizontal="center" wrapText="1"/>
    </xf>
    <xf numFmtId="49" fontId="19" fillId="0" borderId="0" xfId="2" applyNumberFormat="1" applyFont="1"/>
    <xf numFmtId="49" fontId="19" fillId="3" borderId="2" xfId="2" applyNumberFormat="1" applyFont="1" applyFill="1" applyBorder="1" applyAlignment="1" applyProtection="1">
      <protection locked="0"/>
    </xf>
    <xf numFmtId="49" fontId="19" fillId="3" borderId="19" xfId="2" applyNumberFormat="1" applyFont="1" applyFill="1" applyBorder="1" applyAlignment="1" applyProtection="1">
      <protection locked="0"/>
    </xf>
    <xf numFmtId="49" fontId="19" fillId="2" borderId="2" xfId="2" applyNumberFormat="1" applyFont="1" applyFill="1" applyBorder="1" applyAlignment="1">
      <alignment horizontal="center" wrapText="1"/>
    </xf>
    <xf numFmtId="49" fontId="19" fillId="2" borderId="4" xfId="2" applyNumberFormat="1" applyFont="1" applyFill="1" applyBorder="1" applyAlignment="1">
      <alignment horizontal="center" wrapText="1"/>
    </xf>
    <xf numFmtId="49" fontId="19" fillId="3" borderId="3" xfId="2" applyNumberFormat="1" applyFont="1" applyFill="1" applyBorder="1" applyAlignment="1" applyProtection="1">
      <protection locked="0"/>
    </xf>
    <xf numFmtId="4" fontId="19" fillId="3" borderId="2" xfId="2" applyNumberFormat="1" applyFont="1" applyFill="1" applyBorder="1" applyAlignment="1" applyProtection="1">
      <protection locked="0"/>
    </xf>
    <xf numFmtId="49" fontId="19" fillId="4" borderId="2" xfId="2" applyNumberFormat="1" applyFont="1" applyFill="1" applyBorder="1" applyAlignment="1"/>
    <xf numFmtId="49" fontId="19" fillId="4" borderId="4" xfId="2" applyNumberFormat="1" applyFont="1" applyFill="1" applyBorder="1" applyAlignment="1"/>
    <xf numFmtId="4" fontId="19" fillId="4" borderId="2" xfId="2" applyNumberFormat="1" applyFont="1" applyFill="1" applyBorder="1" applyAlignment="1"/>
    <xf numFmtId="49" fontId="19" fillId="4" borderId="7" xfId="2" applyNumberFormat="1" applyFont="1" applyFill="1" applyBorder="1" applyAlignment="1"/>
    <xf numFmtId="49" fontId="19" fillId="4" borderId="8" xfId="2" applyNumberFormat="1" applyFont="1" applyFill="1" applyBorder="1" applyAlignment="1">
      <alignment vertical="top"/>
    </xf>
    <xf numFmtId="49" fontId="19" fillId="3" borderId="4" xfId="2" applyNumberFormat="1" applyFont="1" applyFill="1" applyBorder="1" applyAlignment="1" applyProtection="1">
      <protection locked="0"/>
    </xf>
    <xf numFmtId="49" fontId="19" fillId="3" borderId="7" xfId="2" applyNumberFormat="1" applyFont="1" applyFill="1" applyBorder="1" applyAlignment="1" applyProtection="1">
      <protection locked="0"/>
    </xf>
    <xf numFmtId="49" fontId="19" fillId="4" borderId="2" xfId="2" applyNumberFormat="1" applyFont="1" applyFill="1" applyBorder="1" applyAlignment="1">
      <alignment vertical="top"/>
    </xf>
    <xf numFmtId="49" fontId="19" fillId="9" borderId="0" xfId="2" applyNumberFormat="1" applyFont="1" applyFill="1"/>
    <xf numFmtId="49" fontId="19" fillId="2" borderId="3" xfId="2" applyNumberFormat="1" applyFont="1" applyFill="1" applyBorder="1" applyAlignment="1">
      <alignment horizontal="center" wrapText="1"/>
    </xf>
    <xf numFmtId="49" fontId="19" fillId="3" borderId="3" xfId="2" applyNumberFormat="1" applyFont="1" applyFill="1" applyBorder="1" applyAlignment="1" applyProtection="1">
      <alignment vertical="top" wrapText="1"/>
      <protection locked="0"/>
    </xf>
    <xf numFmtId="49" fontId="19" fillId="2" borderId="9" xfId="2" applyNumberFormat="1" applyFont="1" applyFill="1" applyBorder="1" applyAlignment="1">
      <alignment horizontal="center" wrapText="1"/>
    </xf>
    <xf numFmtId="4" fontId="19" fillId="3" borderId="3" xfId="2" applyNumberFormat="1" applyFont="1" applyFill="1" applyBorder="1" applyAlignment="1" applyProtection="1">
      <protection locked="0"/>
    </xf>
    <xf numFmtId="49" fontId="19" fillId="4" borderId="11" xfId="2" applyNumberFormat="1" applyFont="1" applyFill="1" applyBorder="1" applyAlignment="1"/>
    <xf numFmtId="4" fontId="19" fillId="4" borderId="11" xfId="2" applyNumberFormat="1" applyFont="1" applyFill="1" applyBorder="1" applyAlignment="1"/>
    <xf numFmtId="49" fontId="19" fillId="4" borderId="26" xfId="2" applyNumberFormat="1" applyFont="1" applyFill="1" applyBorder="1" applyAlignment="1"/>
    <xf numFmtId="49" fontId="19" fillId="4" borderId="11" xfId="2" applyNumberFormat="1" applyFont="1" applyFill="1" applyBorder="1" applyAlignment="1">
      <alignment horizontal="center"/>
    </xf>
    <xf numFmtId="49" fontId="19" fillId="4" borderId="2" xfId="2" applyNumberFormat="1" applyFont="1" applyFill="1" applyBorder="1" applyAlignment="1" applyProtection="1">
      <protection locked="0"/>
    </xf>
    <xf numFmtId="49" fontId="19" fillId="4" borderId="2" xfId="2" applyNumberFormat="1" applyFont="1" applyFill="1" applyBorder="1" applyAlignment="1">
      <alignment horizontal="center" wrapText="1"/>
    </xf>
    <xf numFmtId="49" fontId="19" fillId="4" borderId="4" xfId="2" applyNumberFormat="1" applyFont="1" applyFill="1" applyBorder="1" applyAlignment="1" applyProtection="1">
      <protection locked="0"/>
    </xf>
    <xf numFmtId="4" fontId="19" fillId="4" borderId="2" xfId="2" applyNumberFormat="1" applyFont="1" applyFill="1" applyBorder="1" applyAlignment="1" applyProtection="1">
      <protection locked="0"/>
    </xf>
    <xf numFmtId="49" fontId="19" fillId="4" borderId="4" xfId="2" applyNumberFormat="1" applyFont="1" applyFill="1" applyBorder="1" applyAlignment="1">
      <alignment horizontal="center" wrapText="1"/>
    </xf>
    <xf numFmtId="49" fontId="19" fillId="4" borderId="7" xfId="2" applyNumberFormat="1" applyFont="1" applyFill="1" applyBorder="1" applyAlignment="1" applyProtection="1">
      <protection locked="0"/>
    </xf>
    <xf numFmtId="49" fontId="19" fillId="4" borderId="3" xfId="2" applyNumberFormat="1" applyFont="1" applyFill="1" applyBorder="1" applyAlignment="1" applyProtection="1">
      <protection locked="0"/>
    </xf>
    <xf numFmtId="49" fontId="19" fillId="4" borderId="5" xfId="2" applyNumberFormat="1" applyFont="1" applyFill="1" applyBorder="1" applyAlignment="1">
      <alignment horizontal="center" wrapText="1"/>
    </xf>
    <xf numFmtId="49" fontId="19" fillId="4" borderId="5" xfId="2" applyNumberFormat="1" applyFont="1" applyFill="1" applyBorder="1" applyAlignment="1" applyProtection="1">
      <alignment horizontal="center"/>
      <protection locked="0"/>
    </xf>
    <xf numFmtId="49" fontId="19" fillId="4" borderId="6" xfId="2" applyNumberFormat="1" applyFont="1" applyFill="1" applyBorder="1" applyAlignment="1" applyProtection="1">
      <protection locked="0"/>
    </xf>
    <xf numFmtId="4" fontId="19" fillId="4" borderId="5" xfId="2" applyNumberFormat="1" applyFont="1" applyFill="1" applyBorder="1" applyAlignment="1" applyProtection="1">
      <protection locked="0"/>
    </xf>
    <xf numFmtId="49" fontId="19" fillId="4" borderId="6" xfId="2" applyNumberFormat="1" applyFont="1" applyFill="1" applyBorder="1" applyAlignment="1" applyProtection="1">
      <alignment horizontal="center"/>
      <protection locked="0"/>
    </xf>
    <xf numFmtId="49" fontId="19" fillId="4" borderId="6" xfId="2" applyNumberFormat="1" applyFont="1" applyFill="1" applyBorder="1" applyAlignment="1">
      <alignment horizontal="center" wrapText="1"/>
    </xf>
    <xf numFmtId="49" fontId="19" fillId="4" borderId="5" xfId="2" applyNumberFormat="1" applyFont="1" applyFill="1" applyBorder="1" applyAlignment="1" applyProtection="1">
      <protection locked="0"/>
    </xf>
    <xf numFmtId="49" fontId="19" fillId="4" borderId="23" xfId="2" applyNumberFormat="1" applyFont="1" applyFill="1" applyBorder="1" applyAlignment="1" applyProtection="1">
      <alignment horizontal="center"/>
      <protection locked="0"/>
    </xf>
    <xf numFmtId="49" fontId="19" fillId="12" borderId="5" xfId="2" applyNumberFormat="1" applyFont="1" applyFill="1" applyBorder="1" applyAlignment="1" applyProtection="1">
      <alignment horizontal="center"/>
      <protection locked="0"/>
    </xf>
    <xf numFmtId="49" fontId="19" fillId="0" borderId="0" xfId="2" applyNumberFormat="1" applyFont="1" applyAlignment="1">
      <alignment vertical="center"/>
    </xf>
    <xf numFmtId="49" fontId="21" fillId="2" borderId="2" xfId="2" applyNumberFormat="1" applyFont="1" applyFill="1" applyBorder="1" applyAlignment="1">
      <alignment horizontal="center" vertical="center" wrapText="1"/>
    </xf>
    <xf numFmtId="49" fontId="21" fillId="2" borderId="17" xfId="2" applyNumberFormat="1" applyFont="1" applyFill="1" applyBorder="1" applyAlignment="1">
      <alignment horizontal="center" vertical="center" wrapText="1"/>
    </xf>
    <xf numFmtId="49" fontId="21" fillId="2" borderId="15" xfId="2" applyNumberFormat="1" applyFont="1" applyFill="1" applyBorder="1" applyAlignment="1">
      <alignment horizontal="center" vertical="center" wrapText="1"/>
    </xf>
    <xf numFmtId="49" fontId="21" fillId="2" borderId="16" xfId="2" applyNumberFormat="1" applyFont="1" applyFill="1" applyBorder="1" applyAlignment="1">
      <alignment horizontal="center" vertical="center" wrapText="1"/>
    </xf>
    <xf numFmtId="49" fontId="21" fillId="11" borderId="15" xfId="2" applyNumberFormat="1" applyFont="1" applyFill="1" applyBorder="1" applyAlignment="1">
      <alignment horizontal="center" vertical="center" wrapText="1"/>
    </xf>
    <xf numFmtId="49" fontId="21" fillId="2" borderId="15" xfId="2" applyNumberFormat="1" applyFont="1" applyFill="1" applyBorder="1" applyAlignment="1">
      <alignment horizontal="center" vertical="center"/>
    </xf>
    <xf numFmtId="49" fontId="21" fillId="2" borderId="3" xfId="2" applyNumberFormat="1" applyFont="1" applyFill="1" applyBorder="1" applyAlignment="1">
      <alignment horizontal="center" vertical="center" wrapText="1"/>
    </xf>
    <xf numFmtId="49" fontId="21" fillId="3" borderId="0" xfId="2" applyNumberFormat="1" applyFont="1" applyFill="1" applyAlignment="1" applyProtection="1">
      <alignment vertical="center"/>
      <protection locked="0"/>
    </xf>
    <xf numFmtId="49" fontId="21" fillId="0" borderId="0" xfId="2" applyNumberFormat="1" applyFont="1" applyAlignment="1">
      <alignment vertical="center"/>
    </xf>
    <xf numFmtId="49" fontId="19" fillId="0" borderId="22" xfId="2" applyNumberFormat="1" applyFont="1" applyBorder="1"/>
    <xf numFmtId="49" fontId="19" fillId="0" borderId="0" xfId="2" applyNumberFormat="1" applyFont="1" applyBorder="1"/>
    <xf numFmtId="0" fontId="20" fillId="0" borderId="9" xfId="2" applyFont="1" applyBorder="1" applyAlignment="1">
      <alignment horizontal="center" vertical="center" wrapText="1"/>
    </xf>
    <xf numFmtId="49" fontId="19" fillId="6" borderId="4" xfId="2" applyNumberFormat="1" applyFont="1" applyFill="1" applyBorder="1"/>
    <xf numFmtId="49" fontId="19" fillId="6" borderId="18" xfId="2" applyNumberFormat="1" applyFont="1" applyFill="1" applyBorder="1"/>
    <xf numFmtId="49" fontId="19" fillId="6" borderId="7" xfId="2" applyNumberFormat="1" applyFont="1" applyFill="1" applyBorder="1"/>
    <xf numFmtId="49" fontId="19" fillId="3" borderId="18" xfId="2" applyNumberFormat="1" applyFont="1" applyFill="1" applyBorder="1" applyProtection="1">
      <protection locked="0"/>
    </xf>
    <xf numFmtId="49" fontId="21" fillId="0" borderId="18" xfId="2" applyNumberFormat="1" applyFont="1" applyBorder="1" applyAlignment="1">
      <alignment horizontal="left" vertical="center"/>
    </xf>
    <xf numFmtId="49" fontId="19" fillId="0" borderId="0" xfId="2" applyNumberFormat="1" applyFont="1" applyFill="1" applyBorder="1"/>
    <xf numFmtId="49" fontId="19" fillId="0" borderId="0" xfId="2" applyNumberFormat="1" applyFont="1" applyFill="1"/>
    <xf numFmtId="49" fontId="21" fillId="0" borderId="0" xfId="2" applyNumberFormat="1" applyFont="1" applyFill="1"/>
    <xf numFmtId="49" fontId="19" fillId="3" borderId="22" xfId="2" applyNumberFormat="1" applyFont="1" applyFill="1" applyBorder="1" applyProtection="1">
      <protection locked="0"/>
    </xf>
    <xf numFmtId="49" fontId="21" fillId="0" borderId="22" xfId="2" applyNumberFormat="1" applyFont="1" applyBorder="1" applyAlignment="1">
      <alignment horizontal="left" vertical="center"/>
    </xf>
    <xf numFmtId="49" fontId="10" fillId="0" borderId="0" xfId="2" applyNumberFormat="1" applyFont="1" applyBorder="1"/>
    <xf numFmtId="49" fontId="10" fillId="0" borderId="27" xfId="2" applyNumberFormat="1" applyFont="1" applyBorder="1"/>
    <xf numFmtId="49" fontId="10" fillId="0" borderId="24" xfId="2" applyNumberFormat="1" applyFont="1" applyBorder="1"/>
    <xf numFmtId="49" fontId="10" fillId="2" borderId="5" xfId="2" applyNumberFormat="1" applyFont="1" applyFill="1" applyBorder="1" applyAlignment="1">
      <alignment horizontal="center" wrapText="1"/>
    </xf>
    <xf numFmtId="49" fontId="10" fillId="2" borderId="27" xfId="2" applyNumberFormat="1" applyFont="1" applyFill="1" applyBorder="1" applyAlignment="1"/>
    <xf numFmtId="4" fontId="10" fillId="4" borderId="9" xfId="2" applyNumberFormat="1" applyFont="1" applyFill="1" applyBorder="1" applyAlignment="1"/>
    <xf numFmtId="49" fontId="10" fillId="3" borderId="19" xfId="2" applyNumberFormat="1" applyFont="1" applyFill="1" applyBorder="1" applyAlignment="1" applyProtection="1">
      <alignment wrapText="1"/>
      <protection locked="0"/>
    </xf>
    <xf numFmtId="49" fontId="10" fillId="4" borderId="3" xfId="2" applyNumberFormat="1" applyFont="1" applyFill="1" applyBorder="1" applyAlignment="1"/>
    <xf numFmtId="49" fontId="10" fillId="4" borderId="9" xfId="2" applyNumberFormat="1" applyFont="1" applyFill="1" applyBorder="1" applyAlignment="1"/>
    <xf numFmtId="49" fontId="10" fillId="4" borderId="19" xfId="2" applyNumberFormat="1" applyFont="1" applyFill="1" applyBorder="1" applyAlignment="1"/>
    <xf numFmtId="49" fontId="10" fillId="4" borderId="8" xfId="2" applyNumberFormat="1" applyFont="1" applyFill="1" applyBorder="1" applyAlignment="1"/>
    <xf numFmtId="49" fontId="10" fillId="3" borderId="4" xfId="2" applyNumberFormat="1" applyFont="1" applyFill="1" applyBorder="1" applyAlignment="1" applyProtection="1">
      <alignment vertical="top"/>
      <protection locked="0"/>
    </xf>
    <xf numFmtId="49" fontId="10" fillId="3" borderId="7" xfId="2" applyNumberFormat="1" applyFont="1" applyFill="1" applyBorder="1" applyAlignment="1" applyProtection="1">
      <alignment vertical="top"/>
      <protection locked="0"/>
    </xf>
    <xf numFmtId="49" fontId="10" fillId="2" borderId="3" xfId="2" applyNumberFormat="1" applyFont="1" applyFill="1" applyBorder="1" applyAlignment="1">
      <alignment horizontal="center" wrapText="1"/>
    </xf>
    <xf numFmtId="49" fontId="10" fillId="4" borderId="2" xfId="2" applyNumberFormat="1" applyFont="1" applyFill="1" applyBorder="1" applyAlignment="1">
      <alignment horizontal="center" wrapText="1"/>
    </xf>
    <xf numFmtId="49" fontId="10" fillId="4" borderId="5" xfId="2" applyNumberFormat="1" applyFont="1" applyFill="1" applyBorder="1" applyAlignment="1">
      <alignment horizontal="center" wrapText="1"/>
    </xf>
    <xf numFmtId="49" fontId="10" fillId="4" borderId="5" xfId="2" applyNumberFormat="1" applyFont="1" applyFill="1" applyBorder="1" applyAlignment="1" applyProtection="1">
      <alignment horizontal="center"/>
      <protection locked="0"/>
    </xf>
    <xf numFmtId="49" fontId="10" fillId="4" borderId="6" xfId="2" applyNumberFormat="1" applyFont="1" applyFill="1" applyBorder="1" applyAlignment="1" applyProtection="1">
      <protection locked="0"/>
    </xf>
    <xf numFmtId="4" fontId="10" fillId="4" borderId="5" xfId="2" applyNumberFormat="1" applyFont="1" applyFill="1" applyBorder="1" applyAlignment="1" applyProtection="1">
      <protection locked="0"/>
    </xf>
    <xf numFmtId="49" fontId="10" fillId="4" borderId="6" xfId="2" applyNumberFormat="1" applyFont="1" applyFill="1" applyBorder="1" applyAlignment="1" applyProtection="1">
      <alignment horizontal="center"/>
      <protection locked="0"/>
    </xf>
    <xf numFmtId="49" fontId="10" fillId="4" borderId="6" xfId="2" applyNumberFormat="1" applyFont="1" applyFill="1" applyBorder="1" applyAlignment="1">
      <alignment horizontal="center" wrapText="1"/>
    </xf>
    <xf numFmtId="49" fontId="10" fillId="4" borderId="23" xfId="2" applyNumberFormat="1" applyFont="1" applyFill="1" applyBorder="1" applyAlignment="1" applyProtection="1">
      <alignment horizontal="center"/>
      <protection locked="0"/>
    </xf>
    <xf numFmtId="49" fontId="10" fillId="14" borderId="5" xfId="2" applyNumberFormat="1" applyFont="1" applyFill="1" applyBorder="1" applyAlignment="1" applyProtection="1">
      <alignment horizontal="center"/>
      <protection locked="0"/>
    </xf>
    <xf numFmtId="49" fontId="9" fillId="15" borderId="15" xfId="2" applyNumberFormat="1" applyFont="1" applyFill="1" applyBorder="1" applyAlignment="1">
      <alignment horizontal="center" vertical="center" wrapText="1"/>
    </xf>
    <xf numFmtId="49" fontId="9" fillId="2" borderId="3" xfId="2" applyNumberFormat="1" applyFont="1" applyFill="1" applyBorder="1" applyAlignment="1">
      <alignment horizontal="center" vertical="center" wrapText="1"/>
    </xf>
    <xf numFmtId="49" fontId="9" fillId="3" borderId="0" xfId="2" applyNumberFormat="1" applyFont="1" applyFill="1" applyAlignment="1" applyProtection="1">
      <alignment vertical="top" wrapText="1"/>
      <protection locked="0"/>
    </xf>
    <xf numFmtId="49" fontId="10" fillId="0" borderId="22" xfId="2" applyNumberFormat="1" applyFont="1" applyBorder="1"/>
    <xf numFmtId="0" fontId="13" fillId="0" borderId="9" xfId="2" applyFont="1" applyBorder="1" applyAlignment="1">
      <alignment horizontal="center" vertical="center" wrapText="1"/>
    </xf>
    <xf numFmtId="49" fontId="9" fillId="0" borderId="0" xfId="2" applyNumberFormat="1" applyFont="1" applyFill="1"/>
    <xf numFmtId="49" fontId="3" fillId="4" borderId="2" xfId="2" applyNumberFormat="1" applyFont="1" applyFill="1" applyBorder="1" applyAlignment="1">
      <alignment wrapText="1"/>
    </xf>
    <xf numFmtId="49" fontId="8" fillId="3" borderId="0" xfId="2" applyNumberFormat="1" applyFont="1" applyFill="1" applyAlignment="1" applyProtection="1">
      <alignment vertical="center"/>
      <protection locked="0"/>
    </xf>
    <xf numFmtId="49" fontId="19" fillId="0" borderId="27" xfId="2" applyNumberFormat="1" applyFont="1" applyBorder="1"/>
    <xf numFmtId="49" fontId="10" fillId="2" borderId="8" xfId="2" applyNumberFormat="1" applyFont="1" applyFill="1" applyBorder="1" applyAlignment="1">
      <alignment horizontal="center" wrapText="1"/>
    </xf>
    <xf numFmtId="49" fontId="10" fillId="3" borderId="16" xfId="2" applyNumberFormat="1" applyFont="1" applyFill="1" applyBorder="1" applyAlignment="1" applyProtection="1">
      <protection locked="0"/>
    </xf>
    <xf numFmtId="49" fontId="10" fillId="3" borderId="21" xfId="2" applyNumberFormat="1" applyFont="1" applyFill="1" applyBorder="1" applyAlignment="1" applyProtection="1">
      <protection locked="0"/>
    </xf>
    <xf numFmtId="49" fontId="15" fillId="0" borderId="0" xfId="0" applyNumberFormat="1" applyFont="1" applyAlignment="1">
      <alignment vertical="top"/>
    </xf>
    <xf numFmtId="49" fontId="15" fillId="0" borderId="0" xfId="0" applyNumberFormat="1" applyFont="1" applyFill="1" applyBorder="1" applyAlignment="1">
      <alignment vertical="top"/>
    </xf>
    <xf numFmtId="49" fontId="15" fillId="0" borderId="0" xfId="0" applyNumberFormat="1" applyFont="1" applyAlignment="1">
      <alignment vertical="top" wrapText="1"/>
    </xf>
    <xf numFmtId="49" fontId="19" fillId="0" borderId="0" xfId="0" applyNumberFormat="1" applyFont="1" applyAlignment="1">
      <alignment vertical="top"/>
    </xf>
    <xf numFmtId="49" fontId="19" fillId="0" borderId="0" xfId="0" applyNumberFormat="1" applyFont="1" applyFill="1" applyBorder="1" applyAlignment="1">
      <alignment vertical="top"/>
    </xf>
    <xf numFmtId="49" fontId="19" fillId="0" borderId="0" xfId="0" applyNumberFormat="1" applyFont="1" applyAlignment="1">
      <alignment vertical="top" wrapText="1"/>
    </xf>
    <xf numFmtId="49" fontId="21" fillId="0" borderId="2" xfId="0" applyNumberFormat="1" applyFont="1" applyBorder="1" applyAlignment="1">
      <alignment vertical="top"/>
    </xf>
    <xf numFmtId="49" fontId="21" fillId="0" borderId="2" xfId="0" applyNumberFormat="1" applyFont="1" applyFill="1" applyBorder="1" applyAlignment="1">
      <alignment vertical="top"/>
    </xf>
    <xf numFmtId="4" fontId="21" fillId="0" borderId="2" xfId="0" applyNumberFormat="1" applyFont="1" applyBorder="1" applyAlignment="1">
      <alignment vertical="top"/>
    </xf>
    <xf numFmtId="49" fontId="19" fillId="0" borderId="2" xfId="0" applyNumberFormat="1" applyFont="1" applyBorder="1" applyAlignment="1">
      <alignment vertical="top"/>
    </xf>
    <xf numFmtId="49" fontId="19" fillId="16" borderId="2" xfId="0" applyNumberFormat="1" applyFont="1" applyFill="1" applyBorder="1" applyAlignment="1">
      <alignment vertical="top"/>
    </xf>
    <xf numFmtId="49" fontId="19" fillId="13" borderId="2" xfId="0" applyNumberFormat="1" applyFont="1" applyFill="1" applyBorder="1" applyAlignment="1">
      <alignment vertical="top"/>
    </xf>
    <xf numFmtId="49" fontId="19" fillId="16" borderId="2" xfId="0" applyNumberFormat="1" applyFont="1" applyFill="1" applyBorder="1" applyAlignment="1">
      <alignment horizontal="right"/>
    </xf>
    <xf numFmtId="49" fontId="19" fillId="0" borderId="2" xfId="0" applyNumberFormat="1" applyFont="1" applyFill="1" applyBorder="1" applyAlignment="1">
      <alignment vertical="top" wrapText="1"/>
    </xf>
    <xf numFmtId="49" fontId="19" fillId="17" borderId="2" xfId="0" applyNumberFormat="1" applyFont="1" applyFill="1" applyBorder="1" applyAlignment="1">
      <alignment vertical="top"/>
    </xf>
    <xf numFmtId="49" fontId="19" fillId="17" borderId="2" xfId="0" applyNumberFormat="1" applyFont="1" applyFill="1" applyBorder="1" applyAlignment="1">
      <alignment horizontal="right"/>
    </xf>
    <xf numFmtId="49" fontId="19" fillId="0" borderId="2" xfId="0" applyNumberFormat="1" applyFont="1" applyFill="1" applyBorder="1" applyAlignment="1">
      <alignment vertical="top"/>
    </xf>
    <xf numFmtId="49" fontId="19" fillId="16" borderId="2" xfId="0" applyNumberFormat="1" applyFont="1" applyFill="1" applyBorder="1" applyAlignment="1">
      <alignment horizontal="right" wrapText="1"/>
    </xf>
    <xf numFmtId="49" fontId="19" fillId="16" borderId="2" xfId="0" applyNumberFormat="1" applyFont="1" applyFill="1" applyBorder="1" applyAlignment="1">
      <alignment vertical="top" wrapText="1"/>
    </xf>
    <xf numFmtId="49" fontId="19" fillId="17" borderId="2" xfId="0" applyNumberFormat="1" applyFont="1" applyFill="1" applyBorder="1" applyAlignment="1" applyProtection="1">
      <alignment vertical="top"/>
      <protection locked="0"/>
    </xf>
    <xf numFmtId="49" fontId="19" fillId="0" borderId="0" xfId="0" applyNumberFormat="1" applyFont="1" applyFill="1" applyAlignment="1">
      <alignment vertical="top"/>
    </xf>
    <xf numFmtId="49" fontId="23" fillId="2" borderId="8" xfId="0" applyNumberFormat="1" applyFont="1" applyFill="1" applyBorder="1" applyAlignment="1">
      <alignment vertical="top"/>
    </xf>
    <xf numFmtId="49" fontId="23" fillId="0" borderId="1" xfId="0" applyNumberFormat="1" applyFont="1" applyFill="1" applyBorder="1" applyAlignment="1">
      <alignment vertical="top"/>
    </xf>
    <xf numFmtId="4" fontId="23" fillId="3" borderId="8" xfId="0" applyNumberFormat="1" applyFont="1" applyFill="1" applyBorder="1" applyAlignment="1" applyProtection="1">
      <alignment vertical="top"/>
      <protection locked="0"/>
    </xf>
    <xf numFmtId="49" fontId="23" fillId="2" borderId="20" xfId="0" applyNumberFormat="1" applyFont="1" applyFill="1" applyBorder="1" applyAlignment="1">
      <alignment horizontal="center" vertical="top" wrapText="1"/>
    </xf>
    <xf numFmtId="4" fontId="23" fillId="3" borderId="8" xfId="0" applyNumberFormat="1" applyFont="1" applyFill="1" applyBorder="1" applyAlignment="1" applyProtection="1">
      <alignment horizontal="right"/>
      <protection locked="0"/>
    </xf>
    <xf numFmtId="49" fontId="23" fillId="0" borderId="8" xfId="0" applyNumberFormat="1" applyFont="1" applyFill="1" applyBorder="1" applyAlignment="1">
      <alignment vertical="top"/>
    </xf>
    <xf numFmtId="49" fontId="23" fillId="2" borderId="3" xfId="0" applyNumberFormat="1" applyFont="1" applyFill="1" applyBorder="1" applyAlignment="1">
      <alignment vertical="top"/>
    </xf>
    <xf numFmtId="49" fontId="19" fillId="2" borderId="5" xfId="0" applyNumberFormat="1" applyFont="1" applyFill="1" applyBorder="1" applyAlignment="1">
      <alignment vertical="top"/>
    </xf>
    <xf numFmtId="4" fontId="19" fillId="3" borderId="1" xfId="0" applyNumberFormat="1" applyFont="1" applyFill="1" applyBorder="1" applyAlignment="1" applyProtection="1">
      <alignment vertical="top"/>
      <protection locked="0"/>
    </xf>
    <xf numFmtId="49" fontId="19" fillId="2" borderId="6" xfId="0" applyNumberFormat="1" applyFont="1" applyFill="1" applyBorder="1" applyAlignment="1">
      <alignment horizontal="center" vertical="top" wrapText="1"/>
    </xf>
    <xf numFmtId="49" fontId="19" fillId="13" borderId="6" xfId="0" applyNumberFormat="1" applyFont="1" applyFill="1" applyBorder="1" applyAlignment="1">
      <alignment horizontal="center" vertical="top" wrapText="1"/>
    </xf>
    <xf numFmtId="49" fontId="19" fillId="2" borderId="1" xfId="0" applyNumberFormat="1" applyFont="1" applyFill="1" applyBorder="1" applyAlignment="1">
      <alignment vertical="top"/>
    </xf>
    <xf numFmtId="4" fontId="19" fillId="3" borderId="1" xfId="0" applyNumberFormat="1" applyFont="1" applyFill="1" applyBorder="1" applyAlignment="1" applyProtection="1">
      <alignment horizontal="right"/>
      <protection locked="0"/>
    </xf>
    <xf numFmtId="4" fontId="19" fillId="3" borderId="1" xfId="0" applyNumberFormat="1" applyFont="1" applyFill="1" applyBorder="1" applyAlignment="1" applyProtection="1">
      <alignment vertical="top" wrapText="1"/>
      <protection locked="0"/>
    </xf>
    <xf numFmtId="49" fontId="19" fillId="2" borderId="5" xfId="0" applyNumberFormat="1" applyFont="1" applyFill="1" applyBorder="1" applyAlignment="1">
      <alignment vertical="top" wrapText="1"/>
    </xf>
    <xf numFmtId="49" fontId="19" fillId="0" borderId="5" xfId="0" applyNumberFormat="1" applyFont="1" applyFill="1" applyBorder="1" applyAlignment="1">
      <alignment vertical="top" wrapText="1"/>
    </xf>
    <xf numFmtId="49" fontId="19" fillId="3" borderId="15" xfId="0" applyNumberFormat="1" applyFont="1" applyFill="1" applyBorder="1" applyAlignment="1" applyProtection="1">
      <alignment vertical="top"/>
      <protection locked="0"/>
    </xf>
    <xf numFmtId="49" fontId="19" fillId="0" borderId="1" xfId="0" applyNumberFormat="1" applyFont="1" applyFill="1" applyBorder="1" applyAlignment="1" applyProtection="1">
      <alignment vertical="top"/>
      <protection locked="0"/>
    </xf>
    <xf numFmtId="49" fontId="19" fillId="3" borderId="8" xfId="0" applyNumberFormat="1" applyFont="1" applyFill="1" applyBorder="1" applyAlignment="1" applyProtection="1">
      <alignment vertical="top"/>
      <protection locked="0"/>
    </xf>
    <xf numFmtId="4" fontId="19" fillId="3" borderId="15" xfId="0" applyNumberFormat="1" applyFont="1" applyFill="1" applyBorder="1" applyAlignment="1" applyProtection="1">
      <alignment vertical="top"/>
      <protection locked="0"/>
    </xf>
    <xf numFmtId="49" fontId="19" fillId="18" borderId="20" xfId="0" applyNumberFormat="1" applyFont="1" applyFill="1" applyBorder="1" applyAlignment="1">
      <alignment horizontal="center" vertical="top" wrapText="1"/>
    </xf>
    <xf numFmtId="49" fontId="19" fillId="3" borderId="3" xfId="0" applyNumberFormat="1" applyFont="1" applyFill="1" applyBorder="1" applyAlignment="1" applyProtection="1">
      <alignment vertical="top"/>
      <protection locked="0"/>
    </xf>
    <xf numFmtId="49" fontId="19" fillId="3" borderId="2" xfId="0" applyNumberFormat="1" applyFont="1" applyFill="1" applyBorder="1" applyAlignment="1" applyProtection="1">
      <alignment vertical="top"/>
      <protection locked="0"/>
    </xf>
    <xf numFmtId="4" fontId="19" fillId="3" borderId="2" xfId="0" applyNumberFormat="1" applyFont="1" applyFill="1" applyBorder="1" applyAlignment="1" applyProtection="1">
      <alignment vertical="top"/>
      <protection locked="0"/>
    </xf>
    <xf numFmtId="49" fontId="19" fillId="18" borderId="4" xfId="0" applyNumberFormat="1" applyFont="1" applyFill="1" applyBorder="1" applyAlignment="1">
      <alignment horizontal="center" vertical="top" wrapText="1"/>
    </xf>
    <xf numFmtId="49" fontId="19" fillId="4" borderId="2" xfId="0" applyNumberFormat="1" applyFont="1" applyFill="1" applyBorder="1" applyAlignment="1">
      <alignment vertical="top"/>
    </xf>
    <xf numFmtId="4" fontId="19" fillId="4" borderId="2" xfId="0" applyNumberFormat="1" applyFont="1" applyFill="1" applyBorder="1" applyAlignment="1">
      <alignment vertical="top"/>
    </xf>
    <xf numFmtId="49" fontId="19" fillId="4" borderId="7" xfId="0" applyNumberFormat="1" applyFont="1" applyFill="1" applyBorder="1" applyAlignment="1">
      <alignment vertical="top"/>
    </xf>
    <xf numFmtId="49" fontId="19" fillId="4" borderId="2" xfId="0" applyNumberFormat="1" applyFont="1" applyFill="1" applyBorder="1" applyAlignment="1"/>
    <xf numFmtId="4" fontId="19" fillId="4" borderId="2" xfId="0" applyNumberFormat="1" applyFont="1" applyFill="1" applyBorder="1" applyAlignment="1"/>
    <xf numFmtId="49" fontId="19" fillId="0" borderId="8" xfId="0" applyNumberFormat="1" applyFont="1" applyFill="1" applyBorder="1" applyAlignment="1"/>
    <xf numFmtId="49" fontId="19" fillId="3" borderId="2" xfId="0" applyNumberFormat="1" applyFont="1" applyFill="1" applyBorder="1" applyAlignment="1" applyProtection="1">
      <protection locked="0"/>
    </xf>
    <xf numFmtId="4" fontId="19" fillId="3" borderId="2" xfId="0" applyNumberFormat="1" applyFont="1" applyFill="1" applyBorder="1" applyAlignment="1" applyProtection="1">
      <protection locked="0"/>
    </xf>
    <xf numFmtId="49" fontId="19" fillId="3" borderId="3" xfId="0" applyNumberFormat="1" applyFont="1" applyFill="1" applyBorder="1" applyAlignment="1" applyProtection="1">
      <protection locked="0"/>
    </xf>
    <xf numFmtId="49" fontId="19" fillId="2" borderId="4" xfId="0" applyNumberFormat="1" applyFont="1" applyFill="1" applyBorder="1" applyAlignment="1">
      <alignment horizontal="center" vertical="top" wrapText="1"/>
    </xf>
    <xf numFmtId="4" fontId="19" fillId="3" borderId="3" xfId="0" applyNumberFormat="1" applyFont="1" applyFill="1" applyBorder="1" applyAlignment="1" applyProtection="1">
      <alignment vertical="top"/>
      <protection locked="0"/>
    </xf>
    <xf numFmtId="49" fontId="19" fillId="18" borderId="9" xfId="0" applyNumberFormat="1" applyFont="1" applyFill="1" applyBorder="1" applyAlignment="1">
      <alignment horizontal="center" vertical="top" wrapText="1"/>
    </xf>
    <xf numFmtId="49" fontId="4" fillId="3" borderId="2" xfId="0" applyNumberFormat="1" applyFont="1" applyFill="1" applyBorder="1" applyAlignment="1" applyProtection="1">
      <protection locked="0"/>
    </xf>
    <xf numFmtId="49" fontId="4" fillId="0" borderId="1" xfId="0" applyNumberFormat="1" applyFont="1" applyFill="1" applyBorder="1" applyAlignment="1" applyProtection="1">
      <protection locked="0"/>
    </xf>
    <xf numFmtId="4" fontId="4" fillId="3" borderId="2" xfId="0" applyNumberFormat="1" applyFont="1" applyFill="1" applyBorder="1" applyAlignment="1" applyProtection="1">
      <protection locked="0"/>
    </xf>
    <xf numFmtId="49" fontId="4" fillId="2" borderId="4" xfId="0" applyNumberFormat="1" applyFont="1" applyFill="1" applyBorder="1" applyAlignment="1">
      <alignment horizontal="center" wrapText="1"/>
    </xf>
    <xf numFmtId="49" fontId="4" fillId="3" borderId="3" xfId="0" applyNumberFormat="1" applyFont="1" applyFill="1" applyBorder="1" applyAlignment="1" applyProtection="1">
      <protection locked="0"/>
    </xf>
    <xf numFmtId="49" fontId="19" fillId="13" borderId="4" xfId="0" applyNumberFormat="1" applyFont="1" applyFill="1" applyBorder="1" applyAlignment="1">
      <alignment horizontal="center" vertical="top" wrapText="1"/>
    </xf>
    <xf numFmtId="49" fontId="19" fillId="0" borderId="2" xfId="0" applyNumberFormat="1" applyFont="1" applyFill="1" applyBorder="1" applyAlignment="1"/>
    <xf numFmtId="49" fontId="19" fillId="4" borderId="2" xfId="0" applyNumberFormat="1" applyFont="1" applyFill="1" applyBorder="1" applyAlignment="1">
      <alignment vertical="top" wrapText="1"/>
    </xf>
    <xf numFmtId="49" fontId="19" fillId="13" borderId="9" xfId="0" applyNumberFormat="1" applyFont="1" applyFill="1" applyBorder="1" applyAlignment="1">
      <alignment horizontal="center" vertical="top" wrapText="1"/>
    </xf>
    <xf numFmtId="4" fontId="19" fillId="3" borderId="3" xfId="0" applyNumberFormat="1" applyFont="1" applyFill="1" applyBorder="1" applyAlignment="1" applyProtection="1">
      <protection locked="0"/>
    </xf>
    <xf numFmtId="49" fontId="19" fillId="4" borderId="11" xfId="0" applyNumberFormat="1" applyFont="1" applyFill="1" applyBorder="1" applyAlignment="1">
      <alignment vertical="top"/>
    </xf>
    <xf numFmtId="4" fontId="19" fillId="4" borderId="11" xfId="0" applyNumberFormat="1" applyFont="1" applyFill="1" applyBorder="1" applyAlignment="1">
      <alignment vertical="top"/>
    </xf>
    <xf numFmtId="49" fontId="19" fillId="4" borderId="12" xfId="0" applyNumberFormat="1" applyFont="1" applyFill="1" applyBorder="1" applyAlignment="1">
      <alignment vertical="top"/>
    </xf>
    <xf numFmtId="49" fontId="21" fillId="4" borderId="11" xfId="0" applyNumberFormat="1" applyFont="1" applyFill="1" applyBorder="1" applyAlignment="1">
      <alignment horizontal="center" vertical="top"/>
    </xf>
    <xf numFmtId="49" fontId="19" fillId="4" borderId="3" xfId="0" applyNumberFormat="1" applyFont="1" applyFill="1" applyBorder="1" applyAlignment="1" applyProtection="1">
      <alignment vertical="top"/>
      <protection locked="0"/>
    </xf>
    <xf numFmtId="49" fontId="19" fillId="4" borderId="2" xfId="0" applyNumberFormat="1" applyFont="1" applyFill="1" applyBorder="1" applyAlignment="1" applyProtection="1">
      <alignment vertical="top"/>
      <protection locked="0"/>
    </xf>
    <xf numFmtId="4" fontId="19" fillId="4" borderId="2" xfId="0" applyNumberFormat="1" applyFont="1" applyFill="1" applyBorder="1" applyAlignment="1" applyProtection="1">
      <alignment vertical="top"/>
      <protection locked="0"/>
    </xf>
    <xf numFmtId="49" fontId="19" fillId="4" borderId="4" xfId="0" applyNumberFormat="1" applyFont="1" applyFill="1" applyBorder="1" applyAlignment="1">
      <alignment horizontal="center" vertical="top" wrapText="1"/>
    </xf>
    <xf numFmtId="49" fontId="19" fillId="4" borderId="3" xfId="0" applyNumberFormat="1" applyFont="1" applyFill="1" applyBorder="1" applyAlignment="1" applyProtection="1">
      <alignment horizontal="center" vertical="top"/>
      <protection locked="0"/>
    </xf>
    <xf numFmtId="4" fontId="19" fillId="4" borderId="3" xfId="0" applyNumberFormat="1" applyFont="1" applyFill="1" applyBorder="1" applyAlignment="1" applyProtection="1">
      <alignment vertical="top"/>
      <protection locked="0"/>
    </xf>
    <xf numFmtId="49" fontId="19" fillId="4" borderId="9" xfId="0" applyNumberFormat="1" applyFont="1" applyFill="1" applyBorder="1" applyAlignment="1">
      <alignment horizontal="center" vertical="top" wrapText="1"/>
    </xf>
    <xf numFmtId="49" fontId="21" fillId="5" borderId="2" xfId="0" applyNumberFormat="1" applyFont="1" applyFill="1" applyBorder="1" applyAlignment="1">
      <alignment horizontal="center" vertical="top" wrapText="1"/>
    </xf>
    <xf numFmtId="49" fontId="21" fillId="5" borderId="4" xfId="0" applyNumberFormat="1" applyFont="1" applyFill="1" applyBorder="1" applyAlignment="1">
      <alignment horizontal="center" vertical="top" wrapText="1"/>
    </xf>
    <xf numFmtId="49" fontId="21" fillId="0" borderId="1" xfId="0" applyNumberFormat="1" applyFont="1" applyFill="1" applyBorder="1" applyAlignment="1">
      <alignment horizontal="center" vertical="top" wrapText="1"/>
    </xf>
    <xf numFmtId="49" fontId="21" fillId="2" borderId="14" xfId="0" applyNumberFormat="1" applyFont="1" applyFill="1" applyBorder="1" applyAlignment="1">
      <alignment horizontal="center" vertical="top" wrapText="1"/>
    </xf>
    <xf numFmtId="49" fontId="21" fillId="2" borderId="15" xfId="0" applyNumberFormat="1" applyFont="1" applyFill="1" applyBorder="1" applyAlignment="1">
      <alignment horizontal="center" vertical="top" wrapText="1"/>
    </xf>
    <xf numFmtId="49" fontId="21" fillId="2" borderId="16" xfId="0" applyNumberFormat="1" applyFont="1" applyFill="1" applyBorder="1" applyAlignment="1">
      <alignment horizontal="center" vertical="top" wrapText="1"/>
    </xf>
    <xf numFmtId="49" fontId="21" fillId="11" borderId="15" xfId="0" applyNumberFormat="1" applyFont="1" applyFill="1" applyBorder="1" applyAlignment="1">
      <alignment horizontal="center" vertical="top" wrapText="1"/>
    </xf>
    <xf numFmtId="49" fontId="21" fillId="11" borderId="15" xfId="0" applyNumberFormat="1" applyFont="1" applyFill="1" applyBorder="1" applyAlignment="1">
      <alignment horizontal="center" vertical="center" wrapText="1"/>
    </xf>
    <xf numFmtId="49" fontId="21" fillId="2" borderId="17" xfId="0" applyNumberFormat="1" applyFont="1" applyFill="1" applyBorder="1" applyAlignment="1">
      <alignment horizontal="center" vertical="top" wrapText="1"/>
    </xf>
    <xf numFmtId="49" fontId="21" fillId="2" borderId="15" xfId="0" applyNumberFormat="1" applyFont="1" applyFill="1" applyBorder="1" applyAlignment="1">
      <alignment horizontal="center" vertical="top"/>
    </xf>
    <xf numFmtId="49" fontId="21" fillId="12" borderId="9" xfId="0" applyNumberFormat="1" applyFont="1" applyFill="1" applyBorder="1" applyAlignment="1">
      <alignment horizontal="center" vertical="top"/>
    </xf>
    <xf numFmtId="49" fontId="21" fillId="12" borderId="19" xfId="0" applyNumberFormat="1" applyFont="1" applyFill="1" applyBorder="1" applyAlignment="1">
      <alignment horizontal="center" vertical="top"/>
    </xf>
    <xf numFmtId="49" fontId="21" fillId="2" borderId="4" xfId="0" applyNumberFormat="1" applyFont="1" applyFill="1" applyBorder="1" applyAlignment="1">
      <alignment horizontal="center" vertical="top"/>
    </xf>
    <xf numFmtId="49" fontId="21" fillId="2" borderId="7" xfId="0" applyNumberFormat="1" applyFont="1" applyFill="1" applyBorder="1" applyAlignment="1">
      <alignment horizontal="center" vertical="top"/>
    </xf>
    <xf numFmtId="49" fontId="21" fillId="2" borderId="18" xfId="0" applyNumberFormat="1" applyFont="1" applyFill="1" applyBorder="1" applyAlignment="1">
      <alignment horizontal="center" vertical="top"/>
    </xf>
    <xf numFmtId="49" fontId="19" fillId="0" borderId="1" xfId="0" applyNumberFormat="1" applyFont="1" applyBorder="1" applyAlignment="1">
      <alignment vertical="top"/>
    </xf>
    <xf numFmtId="49" fontId="21" fillId="2" borderId="2" xfId="0" applyNumberFormat="1" applyFont="1" applyFill="1" applyBorder="1" applyAlignment="1">
      <alignment horizontal="center" vertical="top" wrapText="1"/>
    </xf>
    <xf numFmtId="49" fontId="21" fillId="3" borderId="0" xfId="0" applyNumberFormat="1" applyFont="1" applyFill="1" applyAlignment="1" applyProtection="1">
      <alignment vertical="top"/>
      <protection locked="0"/>
    </xf>
    <xf numFmtId="49" fontId="21" fillId="0" borderId="0" xfId="0" applyNumberFormat="1" applyFont="1" applyAlignment="1">
      <alignment vertical="top"/>
    </xf>
    <xf numFmtId="49" fontId="19" fillId="0" borderId="0" xfId="0" applyNumberFormat="1" applyFont="1" applyBorder="1" applyAlignment="1">
      <alignment vertical="top"/>
    </xf>
    <xf numFmtId="49" fontId="19" fillId="6" borderId="0" xfId="0" applyNumberFormat="1" applyFont="1" applyFill="1" applyAlignment="1">
      <alignment vertical="top"/>
    </xf>
    <xf numFmtId="49" fontId="19" fillId="6" borderId="4" xfId="0" applyNumberFormat="1" applyFont="1" applyFill="1" applyBorder="1" applyAlignment="1">
      <alignment vertical="top"/>
    </xf>
    <xf numFmtId="49" fontId="19" fillId="6" borderId="18" xfId="0" applyNumberFormat="1" applyFont="1" applyFill="1" applyBorder="1" applyAlignment="1">
      <alignment vertical="top"/>
    </xf>
    <xf numFmtId="49" fontId="19" fillId="6" borderId="7" xfId="0" applyNumberFormat="1" applyFont="1" applyFill="1" applyBorder="1" applyAlignment="1">
      <alignment vertical="top"/>
    </xf>
    <xf numFmtId="49" fontId="19" fillId="3" borderId="18" xfId="0" applyNumberFormat="1" applyFont="1" applyFill="1" applyBorder="1" applyAlignment="1" applyProtection="1">
      <alignment vertical="top"/>
      <protection locked="0"/>
    </xf>
    <xf numFmtId="49" fontId="21" fillId="0" borderId="18" xfId="0" applyNumberFormat="1" applyFont="1" applyBorder="1" applyAlignment="1">
      <alignment horizontal="left" vertical="top"/>
    </xf>
    <xf numFmtId="49" fontId="19" fillId="3" borderId="22" xfId="0" applyNumberFormat="1" applyFont="1" applyFill="1" applyBorder="1" applyAlignment="1" applyProtection="1">
      <alignment vertical="top"/>
      <protection locked="0"/>
    </xf>
    <xf numFmtId="49" fontId="21" fillId="0" borderId="22" xfId="0" applyNumberFormat="1" applyFont="1" applyBorder="1" applyAlignment="1">
      <alignment horizontal="left" vertical="top"/>
    </xf>
    <xf numFmtId="49" fontId="3" fillId="0" borderId="0" xfId="0" applyNumberFormat="1" applyFont="1"/>
    <xf numFmtId="49" fontId="8" fillId="0" borderId="0" xfId="0" applyNumberFormat="1" applyFont="1"/>
    <xf numFmtId="4" fontId="3" fillId="3" borderId="2" xfId="0" applyNumberFormat="1" applyFont="1" applyFill="1" applyBorder="1" applyAlignment="1" applyProtection="1">
      <protection locked="0"/>
    </xf>
    <xf numFmtId="49" fontId="3" fillId="2" borderId="2" xfId="0" applyNumberFormat="1" applyFont="1" applyFill="1" applyBorder="1"/>
    <xf numFmtId="43" fontId="3" fillId="3" borderId="2" xfId="1" applyFont="1" applyFill="1" applyBorder="1" applyAlignment="1" applyProtection="1">
      <protection locked="0"/>
    </xf>
    <xf numFmtId="49" fontId="3" fillId="2" borderId="4" xfId="0" applyNumberFormat="1" applyFont="1" applyFill="1" applyBorder="1"/>
    <xf numFmtId="49" fontId="3" fillId="2" borderId="7" xfId="0" applyNumberFormat="1" applyFont="1" applyFill="1" applyBorder="1"/>
    <xf numFmtId="49" fontId="3" fillId="2" borderId="4" xfId="0" applyNumberFormat="1" applyFont="1" applyFill="1" applyBorder="1" applyAlignment="1">
      <alignment horizontal="center" wrapText="1"/>
    </xf>
    <xf numFmtId="4" fontId="3" fillId="3" borderId="1" xfId="0" applyNumberFormat="1" applyFont="1" applyFill="1" applyBorder="1" applyAlignment="1" applyProtection="1">
      <protection locked="0"/>
    </xf>
    <xf numFmtId="49" fontId="3" fillId="2" borderId="5" xfId="0" applyNumberFormat="1" applyFont="1" applyFill="1" applyBorder="1" applyAlignment="1"/>
    <xf numFmtId="43" fontId="3" fillId="3" borderId="1" xfId="1" applyFont="1" applyFill="1" applyBorder="1" applyAlignment="1" applyProtection="1">
      <protection locked="0"/>
    </xf>
    <xf numFmtId="49" fontId="3" fillId="2" borderId="6" xfId="0" applyNumberFormat="1" applyFont="1" applyFill="1" applyBorder="1" applyAlignment="1"/>
    <xf numFmtId="49" fontId="3" fillId="2" borderId="19" xfId="0" applyNumberFormat="1" applyFont="1" applyFill="1" applyBorder="1" applyAlignment="1"/>
    <xf numFmtId="49" fontId="3" fillId="2" borderId="23" xfId="0" applyNumberFormat="1" applyFont="1" applyFill="1" applyBorder="1" applyAlignment="1"/>
    <xf numFmtId="49" fontId="3" fillId="2" borderId="6" xfId="0" applyNumberFormat="1" applyFont="1" applyFill="1" applyBorder="1" applyAlignment="1">
      <alignment horizontal="center" wrapText="1"/>
    </xf>
    <xf numFmtId="49" fontId="8" fillId="2" borderId="5" xfId="0" applyNumberFormat="1" applyFont="1" applyFill="1" applyBorder="1" applyAlignment="1"/>
    <xf numFmtId="4" fontId="3" fillId="3" borderId="15" xfId="0" applyNumberFormat="1" applyFont="1" applyFill="1" applyBorder="1" applyAlignment="1" applyProtection="1">
      <protection locked="0"/>
    </xf>
    <xf numFmtId="49" fontId="3" fillId="3" borderId="20" xfId="0" applyNumberFormat="1" applyFont="1" applyFill="1" applyBorder="1" applyAlignment="1" applyProtection="1">
      <protection locked="0"/>
    </xf>
    <xf numFmtId="43" fontId="3" fillId="3" borderId="15" xfId="1" applyFont="1" applyFill="1" applyBorder="1" applyAlignment="1" applyProtection="1">
      <protection locked="0"/>
    </xf>
    <xf numFmtId="49" fontId="3" fillId="3" borderId="2" xfId="0" applyNumberFormat="1" applyFont="1" applyFill="1" applyBorder="1" applyAlignment="1" applyProtection="1">
      <protection locked="0"/>
    </xf>
    <xf numFmtId="49" fontId="3" fillId="3" borderId="24" xfId="0" applyNumberFormat="1" applyFont="1" applyFill="1" applyBorder="1" applyAlignment="1" applyProtection="1">
      <protection locked="0"/>
    </xf>
    <xf numFmtId="49" fontId="3" fillId="3" borderId="8" xfId="0" applyNumberFormat="1" applyFont="1" applyFill="1" applyBorder="1" applyAlignment="1" applyProtection="1">
      <protection locked="0"/>
    </xf>
    <xf numFmtId="49" fontId="3" fillId="2" borderId="20" xfId="0" applyNumberFormat="1" applyFont="1" applyFill="1" applyBorder="1" applyAlignment="1">
      <alignment horizontal="center" wrapText="1"/>
    </xf>
    <xf numFmtId="49" fontId="3" fillId="3" borderId="3" xfId="0" applyNumberFormat="1" applyFont="1" applyFill="1" applyBorder="1" applyAlignment="1" applyProtection="1">
      <protection locked="0"/>
    </xf>
    <xf numFmtId="49" fontId="3" fillId="3" borderId="4" xfId="0" applyNumberFormat="1" applyFont="1" applyFill="1" applyBorder="1" applyAlignment="1" applyProtection="1">
      <protection locked="0"/>
    </xf>
    <xf numFmtId="43" fontId="3" fillId="3" borderId="4" xfId="1" applyFont="1" applyFill="1" applyBorder="1" applyAlignment="1" applyProtection="1">
      <protection locked="0"/>
    </xf>
    <xf numFmtId="49" fontId="3" fillId="3" borderId="18" xfId="0" applyNumberFormat="1" applyFont="1" applyFill="1" applyBorder="1" applyAlignment="1" applyProtection="1">
      <protection locked="0"/>
    </xf>
    <xf numFmtId="49" fontId="3" fillId="4" borderId="2" xfId="0" applyNumberFormat="1" applyFont="1" applyFill="1" applyBorder="1" applyAlignment="1"/>
    <xf numFmtId="43" fontId="3" fillId="4" borderId="2" xfId="1" applyFont="1" applyFill="1" applyBorder="1" applyAlignment="1"/>
    <xf numFmtId="49" fontId="3" fillId="4" borderId="4" xfId="0" applyNumberFormat="1" applyFont="1" applyFill="1" applyBorder="1" applyAlignment="1"/>
    <xf numFmtId="49" fontId="3" fillId="4" borderId="7" xfId="0" applyNumberFormat="1" applyFont="1" applyFill="1" applyBorder="1" applyAlignment="1"/>
    <xf numFmtId="4" fontId="3" fillId="4" borderId="2" xfId="0" applyNumberFormat="1" applyFont="1" applyFill="1" applyBorder="1" applyAlignment="1"/>
    <xf numFmtId="49" fontId="24" fillId="3" borderId="3" xfId="0" applyNumberFormat="1" applyFont="1" applyFill="1" applyBorder="1" applyAlignment="1" applyProtection="1">
      <alignment wrapText="1"/>
      <protection locked="0"/>
    </xf>
    <xf numFmtId="4" fontId="12" fillId="3" borderId="2" xfId="0" applyNumberFormat="1" applyFont="1" applyFill="1" applyBorder="1" applyAlignment="1" applyProtection="1">
      <protection locked="0"/>
    </xf>
    <xf numFmtId="49" fontId="12" fillId="3" borderId="2" xfId="0" applyNumberFormat="1" applyFont="1" applyFill="1" applyBorder="1" applyAlignment="1" applyProtection="1">
      <protection locked="0"/>
    </xf>
    <xf numFmtId="49" fontId="12" fillId="3" borderId="3" xfId="0" applyNumberFormat="1" applyFont="1" applyFill="1" applyBorder="1" applyAlignment="1" applyProtection="1">
      <alignment wrapText="1"/>
      <protection locked="0"/>
    </xf>
    <xf numFmtId="49" fontId="3" fillId="3" borderId="7" xfId="0" applyNumberFormat="1" applyFont="1" applyFill="1" applyBorder="1" applyAlignment="1" applyProtection="1">
      <protection locked="0"/>
    </xf>
    <xf numFmtId="4" fontId="12" fillId="4" borderId="2" xfId="0" applyNumberFormat="1" applyFont="1" applyFill="1" applyBorder="1" applyAlignment="1"/>
    <xf numFmtId="49" fontId="12" fillId="4" borderId="2" xfId="0" applyNumberFormat="1" applyFont="1" applyFill="1" applyBorder="1" applyAlignment="1"/>
    <xf numFmtId="43" fontId="3" fillId="3" borderId="3" xfId="1" applyFont="1" applyFill="1" applyBorder="1" applyAlignment="1" applyProtection="1">
      <protection locked="0"/>
    </xf>
    <xf numFmtId="49" fontId="3" fillId="3" borderId="9" xfId="0" applyNumberFormat="1" applyFont="1" applyFill="1" applyBorder="1" applyAlignment="1" applyProtection="1">
      <protection locked="0"/>
    </xf>
    <xf numFmtId="49" fontId="3" fillId="3" borderId="19" xfId="0" applyNumberFormat="1" applyFont="1" applyFill="1" applyBorder="1" applyAlignment="1" applyProtection="1">
      <protection locked="0"/>
    </xf>
    <xf numFmtId="4" fontId="3" fillId="3" borderId="3" xfId="0" applyNumberFormat="1" applyFont="1" applyFill="1" applyBorder="1" applyAlignment="1" applyProtection="1">
      <protection locked="0"/>
    </xf>
    <xf numFmtId="49" fontId="3" fillId="2" borderId="9" xfId="0" applyNumberFormat="1" applyFont="1" applyFill="1" applyBorder="1" applyAlignment="1">
      <alignment horizontal="center" wrapText="1"/>
    </xf>
    <xf numFmtId="4" fontId="12" fillId="3" borderId="3" xfId="0" applyNumberFormat="1" applyFont="1" applyFill="1" applyBorder="1" applyAlignment="1" applyProtection="1">
      <protection locked="0"/>
    </xf>
    <xf numFmtId="49" fontId="12" fillId="3" borderId="3" xfId="0" applyNumberFormat="1" applyFont="1" applyFill="1" applyBorder="1" applyAlignment="1" applyProtection="1">
      <protection locked="0"/>
    </xf>
    <xf numFmtId="49" fontId="3" fillId="4" borderId="11" xfId="0" applyNumberFormat="1" applyFont="1" applyFill="1" applyBorder="1" applyAlignment="1"/>
    <xf numFmtId="43" fontId="3" fillId="4" borderId="11" xfId="1" applyFont="1" applyFill="1" applyBorder="1" applyAlignment="1"/>
    <xf numFmtId="49" fontId="3" fillId="4" borderId="26" xfId="0" applyNumberFormat="1" applyFont="1" applyFill="1" applyBorder="1" applyAlignment="1"/>
    <xf numFmtId="49" fontId="3" fillId="4" borderId="12" xfId="0" applyNumberFormat="1" applyFont="1" applyFill="1" applyBorder="1" applyAlignment="1"/>
    <xf numFmtId="4" fontId="3" fillId="4" borderId="11" xfId="0" applyNumberFormat="1" applyFont="1" applyFill="1" applyBorder="1" applyAlignment="1"/>
    <xf numFmtId="49" fontId="3" fillId="4" borderId="11" xfId="0" applyNumberFormat="1" applyFont="1" applyFill="1" applyBorder="1" applyAlignment="1">
      <alignment horizontal="center"/>
    </xf>
    <xf numFmtId="49" fontId="3" fillId="4" borderId="2" xfId="0" applyNumberFormat="1" applyFont="1" applyFill="1" applyBorder="1" applyAlignment="1" applyProtection="1">
      <protection locked="0"/>
    </xf>
    <xf numFmtId="43" fontId="3" fillId="4" borderId="2" xfId="1" applyFont="1" applyFill="1" applyBorder="1" applyAlignment="1" applyProtection="1">
      <protection locked="0"/>
    </xf>
    <xf numFmtId="49" fontId="3" fillId="4" borderId="4" xfId="0" applyNumberFormat="1" applyFont="1" applyFill="1" applyBorder="1" applyAlignment="1" applyProtection="1">
      <protection locked="0"/>
    </xf>
    <xf numFmtId="49" fontId="3" fillId="4" borderId="7" xfId="0" applyNumberFormat="1" applyFont="1" applyFill="1" applyBorder="1" applyAlignment="1" applyProtection="1">
      <protection locked="0"/>
    </xf>
    <xf numFmtId="4" fontId="3" fillId="4" borderId="2" xfId="0" applyNumberFormat="1" applyFont="1" applyFill="1" applyBorder="1" applyAlignment="1" applyProtection="1">
      <protection locked="0"/>
    </xf>
    <xf numFmtId="49" fontId="3" fillId="4" borderId="4" xfId="0" applyNumberFormat="1" applyFont="1" applyFill="1" applyBorder="1" applyAlignment="1">
      <alignment horizontal="center" wrapText="1"/>
    </xf>
    <xf numFmtId="49" fontId="3" fillId="4" borderId="3" xfId="0" applyNumberFormat="1" applyFont="1" applyFill="1" applyBorder="1" applyAlignment="1" applyProtection="1">
      <protection locked="0"/>
    </xf>
    <xf numFmtId="49" fontId="3" fillId="4" borderId="3" xfId="0" applyNumberFormat="1" applyFont="1" applyFill="1" applyBorder="1" applyAlignment="1" applyProtection="1">
      <alignment horizontal="center"/>
      <protection locked="0"/>
    </xf>
    <xf numFmtId="43" fontId="3" fillId="4" borderId="3" xfId="1" applyFont="1" applyFill="1" applyBorder="1" applyAlignment="1" applyProtection="1">
      <alignment horizontal="center"/>
      <protection locked="0"/>
    </xf>
    <xf numFmtId="49" fontId="3" fillId="4" borderId="9" xfId="0" applyNumberFormat="1" applyFont="1" applyFill="1" applyBorder="1" applyAlignment="1" applyProtection="1">
      <protection locked="0"/>
    </xf>
    <xf numFmtId="49" fontId="3" fillId="4" borderId="2" xfId="0" applyNumberFormat="1" applyFont="1" applyFill="1" applyBorder="1" applyAlignment="1" applyProtection="1">
      <alignment horizontal="center"/>
      <protection locked="0"/>
    </xf>
    <xf numFmtId="49" fontId="3" fillId="4" borderId="19" xfId="0" applyNumberFormat="1" applyFont="1" applyFill="1" applyBorder="1" applyAlignment="1" applyProtection="1">
      <protection locked="0"/>
    </xf>
    <xf numFmtId="49" fontId="3" fillId="4" borderId="9" xfId="0" applyNumberFormat="1" applyFont="1" applyFill="1" applyBorder="1" applyAlignment="1">
      <alignment horizontal="center" wrapText="1"/>
    </xf>
    <xf numFmtId="4" fontId="3" fillId="4" borderId="3" xfId="0" applyNumberFormat="1" applyFont="1" applyFill="1" applyBorder="1" applyAlignment="1" applyProtection="1">
      <protection locked="0"/>
    </xf>
    <xf numFmtId="49" fontId="3" fillId="4" borderId="5" xfId="0" applyNumberFormat="1" applyFont="1" applyFill="1" applyBorder="1" applyAlignment="1" applyProtection="1">
      <protection locked="0"/>
    </xf>
    <xf numFmtId="49" fontId="3" fillId="0" borderId="0" xfId="0" applyNumberFormat="1" applyFont="1" applyAlignment="1">
      <alignment horizontal="center" vertical="center"/>
    </xf>
    <xf numFmtId="49" fontId="8" fillId="2" borderId="16" xfId="0" applyNumberFormat="1" applyFont="1" applyFill="1" applyBorder="1" applyAlignment="1">
      <alignment horizontal="center" vertical="center" wrapText="1"/>
    </xf>
    <xf numFmtId="43" fontId="8" fillId="2" borderId="16" xfId="1"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49" fontId="8" fillId="2" borderId="14" xfId="0" applyNumberFormat="1" applyFont="1" applyFill="1" applyBorder="1" applyAlignment="1">
      <alignment horizontal="center" vertical="center" wrapText="1"/>
    </xf>
    <xf numFmtId="49" fontId="8" fillId="2" borderId="15" xfId="0" applyNumberFormat="1" applyFont="1" applyFill="1" applyBorder="1" applyAlignment="1">
      <alignment horizontal="center" vertical="center" wrapText="1"/>
    </xf>
    <xf numFmtId="49" fontId="8" fillId="2" borderId="17" xfId="0" applyNumberFormat="1" applyFont="1" applyFill="1" applyBorder="1" applyAlignment="1">
      <alignment horizontal="center" vertical="center" wrapText="1"/>
    </xf>
    <xf numFmtId="49" fontId="8" fillId="11" borderId="15" xfId="0" applyNumberFormat="1" applyFont="1" applyFill="1" applyBorder="1" applyAlignment="1">
      <alignment horizontal="center" vertical="center" wrapText="1"/>
    </xf>
    <xf numFmtId="49" fontId="8" fillId="2" borderId="8" xfId="0" applyNumberFormat="1" applyFont="1" applyFill="1" applyBorder="1" applyAlignment="1">
      <alignment horizontal="center" vertical="center" wrapText="1"/>
    </xf>
    <xf numFmtId="49" fontId="8" fillId="2" borderId="2" xfId="0" applyNumberFormat="1" applyFont="1" applyFill="1" applyBorder="1" applyAlignment="1">
      <alignment horizontal="center" vertical="center"/>
    </xf>
    <xf numFmtId="49" fontId="8" fillId="0" borderId="3" xfId="0" applyNumberFormat="1" applyFont="1" applyFill="1" applyBorder="1" applyAlignment="1">
      <alignment horizontal="center" vertical="center" wrapText="1"/>
    </xf>
    <xf numFmtId="49" fontId="8" fillId="0" borderId="3" xfId="0" applyNumberFormat="1" applyFont="1" applyFill="1" applyBorder="1" applyAlignment="1">
      <alignment horizontal="center" wrapText="1"/>
    </xf>
    <xf numFmtId="49" fontId="8" fillId="3" borderId="20" xfId="0" applyNumberFormat="1" applyFont="1" applyFill="1" applyBorder="1" applyProtection="1">
      <protection locked="0"/>
    </xf>
    <xf numFmtId="49" fontId="8" fillId="0" borderId="0" xfId="0" applyNumberFormat="1" applyFont="1" applyAlignment="1">
      <alignment vertical="center"/>
    </xf>
    <xf numFmtId="49" fontId="3" fillId="6" borderId="4" xfId="0" applyNumberFormat="1" applyFont="1" applyFill="1" applyBorder="1"/>
    <xf numFmtId="49" fontId="3" fillId="6" borderId="18" xfId="0" applyNumberFormat="1" applyFont="1" applyFill="1" applyBorder="1"/>
    <xf numFmtId="49" fontId="3" fillId="6" borderId="7" xfId="0" applyNumberFormat="1" applyFont="1" applyFill="1" applyBorder="1" applyAlignment="1">
      <alignment vertical="top"/>
    </xf>
    <xf numFmtId="49" fontId="3" fillId="3" borderId="18" xfId="0" applyNumberFormat="1" applyFont="1" applyFill="1" applyBorder="1" applyProtection="1">
      <protection locked="0"/>
    </xf>
    <xf numFmtId="49" fontId="8" fillId="0" borderId="18" xfId="0" applyNumberFormat="1" applyFont="1" applyBorder="1" applyAlignment="1">
      <alignment horizontal="left" vertical="center"/>
    </xf>
    <xf numFmtId="49" fontId="3" fillId="3" borderId="22" xfId="0" applyNumberFormat="1" applyFont="1" applyFill="1" applyBorder="1" applyProtection="1">
      <protection locked="0"/>
    </xf>
    <xf numFmtId="49" fontId="8" fillId="0" borderId="22" xfId="0" applyNumberFormat="1" applyFont="1" applyBorder="1" applyAlignment="1">
      <alignment horizontal="left" vertical="center"/>
    </xf>
    <xf numFmtId="49" fontId="3" fillId="2" borderId="2" xfId="0" applyNumberFormat="1" applyFont="1" applyFill="1" applyBorder="1" applyAlignment="1">
      <alignment horizontal="center" wrapText="1"/>
    </xf>
    <xf numFmtId="49" fontId="3" fillId="2" borderId="2" xfId="0" applyNumberFormat="1" applyFont="1" applyFill="1" applyBorder="1" applyAlignment="1"/>
    <xf numFmtId="49" fontId="3" fillId="2" borderId="5" xfId="0" applyNumberFormat="1" applyFont="1" applyFill="1" applyBorder="1" applyAlignment="1">
      <alignment horizontal="center" wrapText="1"/>
    </xf>
    <xf numFmtId="49" fontId="3" fillId="2" borderId="1" xfId="0" applyNumberFormat="1" applyFont="1" applyFill="1" applyBorder="1" applyAlignment="1"/>
    <xf numFmtId="49" fontId="3" fillId="2" borderId="27" xfId="0" applyNumberFormat="1" applyFont="1" applyFill="1" applyBorder="1" applyAlignment="1"/>
    <xf numFmtId="49" fontId="3" fillId="2" borderId="8" xfId="0" applyNumberFormat="1" applyFont="1" applyFill="1" applyBorder="1" applyAlignment="1">
      <alignment horizontal="center" wrapText="1"/>
    </xf>
    <xf numFmtId="49" fontId="3" fillId="3" borderId="15" xfId="0" applyNumberFormat="1" applyFont="1" applyFill="1" applyBorder="1" applyAlignment="1" applyProtection="1">
      <protection locked="0"/>
    </xf>
    <xf numFmtId="49" fontId="3" fillId="3" borderId="16" xfId="0" applyNumberFormat="1" applyFont="1" applyFill="1" applyBorder="1" applyAlignment="1" applyProtection="1">
      <protection locked="0"/>
    </xf>
    <xf numFmtId="49" fontId="3" fillId="3" borderId="21" xfId="0" applyNumberFormat="1" applyFont="1" applyFill="1" applyBorder="1" applyAlignment="1" applyProtection="1">
      <protection locked="0"/>
    </xf>
    <xf numFmtId="49" fontId="3" fillId="4" borderId="8" xfId="0" applyNumberFormat="1" applyFont="1" applyFill="1" applyBorder="1" applyAlignment="1"/>
    <xf numFmtId="4" fontId="3" fillId="4" borderId="3" xfId="0" applyNumberFormat="1" applyFont="1" applyFill="1" applyBorder="1" applyAlignment="1"/>
    <xf numFmtId="49" fontId="3" fillId="4" borderId="1" xfId="0" applyNumberFormat="1" applyFont="1" applyFill="1" applyBorder="1" applyAlignment="1"/>
    <xf numFmtId="4" fontId="3" fillId="3" borderId="8" xfId="0" applyNumberFormat="1" applyFont="1" applyFill="1" applyBorder="1" applyAlignment="1" applyProtection="1">
      <protection locked="0"/>
    </xf>
    <xf numFmtId="49" fontId="3" fillId="3" borderId="4" xfId="0" applyNumberFormat="1" applyFont="1" applyFill="1" applyBorder="1" applyAlignment="1" applyProtection="1">
      <alignment wrapText="1"/>
      <protection locked="0"/>
    </xf>
    <xf numFmtId="49" fontId="4" fillId="0" borderId="0" xfId="0" applyNumberFormat="1" applyFont="1"/>
    <xf numFmtId="49" fontId="4" fillId="2" borderId="2" xfId="0" applyNumberFormat="1" applyFont="1" applyFill="1" applyBorder="1" applyAlignment="1">
      <alignment horizontal="center" wrapText="1"/>
    </xf>
    <xf numFmtId="49" fontId="4" fillId="3" borderId="4" xfId="0" applyNumberFormat="1" applyFont="1" applyFill="1" applyBorder="1" applyAlignment="1" applyProtection="1">
      <protection locked="0"/>
    </xf>
    <xf numFmtId="49" fontId="4" fillId="3" borderId="7" xfId="0" applyNumberFormat="1" applyFont="1" applyFill="1" applyBorder="1" applyAlignment="1" applyProtection="1">
      <protection locked="0"/>
    </xf>
    <xf numFmtId="4" fontId="4" fillId="3" borderId="2" xfId="0" applyNumberFormat="1" applyFont="1" applyFill="1" applyBorder="1" applyAlignment="1" applyProtection="1">
      <alignment horizontal="center"/>
      <protection locked="0"/>
    </xf>
    <xf numFmtId="49" fontId="4" fillId="4" borderId="2" xfId="0" applyNumberFormat="1" applyFont="1" applyFill="1" applyBorder="1" applyAlignment="1"/>
    <xf numFmtId="49" fontId="4" fillId="4" borderId="4" xfId="0" applyNumberFormat="1" applyFont="1" applyFill="1" applyBorder="1" applyAlignment="1"/>
    <xf numFmtId="4" fontId="4" fillId="4" borderId="2" xfId="0" applyNumberFormat="1" applyFont="1" applyFill="1" applyBorder="1" applyAlignment="1"/>
    <xf numFmtId="49" fontId="4" fillId="4" borderId="7" xfId="0" applyNumberFormat="1" applyFont="1" applyFill="1" applyBorder="1" applyAlignment="1"/>
    <xf numFmtId="4" fontId="4" fillId="4" borderId="2" xfId="0" applyNumberFormat="1" applyFont="1" applyFill="1" applyBorder="1" applyAlignment="1">
      <alignment horizontal="center"/>
    </xf>
    <xf numFmtId="49" fontId="4" fillId="4" borderId="8" xfId="0" applyNumberFormat="1" applyFont="1" applyFill="1" applyBorder="1" applyAlignment="1"/>
    <xf numFmtId="49" fontId="4" fillId="0" borderId="8" xfId="0" applyNumberFormat="1" applyFont="1" applyFill="1" applyBorder="1" applyAlignment="1"/>
    <xf numFmtId="49" fontId="4" fillId="3" borderId="19" xfId="0" applyNumberFormat="1" applyFont="1" applyFill="1" applyBorder="1" applyAlignment="1" applyProtection="1">
      <protection locked="0"/>
    </xf>
    <xf numFmtId="3" fontId="25" fillId="0" borderId="7" xfId="0" applyNumberFormat="1" applyFont="1" applyBorder="1"/>
    <xf numFmtId="3" fontId="25" fillId="0" borderId="2" xfId="0" applyNumberFormat="1" applyFont="1" applyBorder="1"/>
    <xf numFmtId="3" fontId="26" fillId="0" borderId="2" xfId="0" applyNumberFormat="1" applyFont="1" applyBorder="1"/>
    <xf numFmtId="49" fontId="4" fillId="0" borderId="2" xfId="0" applyNumberFormat="1" applyFont="1" applyFill="1" applyBorder="1" applyAlignment="1"/>
    <xf numFmtId="49" fontId="4" fillId="2" borderId="3" xfId="0" applyNumberFormat="1" applyFont="1" applyFill="1" applyBorder="1" applyAlignment="1">
      <alignment horizontal="center" wrapText="1"/>
    </xf>
    <xf numFmtId="49" fontId="4" fillId="2" borderId="9" xfId="0" applyNumberFormat="1" applyFont="1" applyFill="1" applyBorder="1" applyAlignment="1">
      <alignment horizontal="center" wrapText="1"/>
    </xf>
    <xf numFmtId="49" fontId="4" fillId="4" borderId="11" xfId="0" applyNumberFormat="1" applyFont="1" applyFill="1" applyBorder="1" applyAlignment="1"/>
    <xf numFmtId="4" fontId="4" fillId="4" borderId="11" xfId="0" applyNumberFormat="1" applyFont="1" applyFill="1" applyBorder="1" applyAlignment="1"/>
    <xf numFmtId="49" fontId="4" fillId="4" borderId="26" xfId="0" applyNumberFormat="1" applyFont="1" applyFill="1" applyBorder="1" applyAlignment="1"/>
    <xf numFmtId="49" fontId="4" fillId="4" borderId="11" xfId="0" applyNumberFormat="1" applyFont="1" applyFill="1" applyBorder="1" applyAlignment="1">
      <alignment horizontal="center"/>
    </xf>
    <xf numFmtId="49" fontId="4" fillId="4" borderId="2" xfId="0" applyNumberFormat="1" applyFont="1" applyFill="1" applyBorder="1" applyAlignment="1" applyProtection="1">
      <protection locked="0"/>
    </xf>
    <xf numFmtId="49" fontId="4" fillId="4" borderId="2" xfId="0" applyNumberFormat="1" applyFont="1" applyFill="1" applyBorder="1" applyAlignment="1">
      <alignment horizontal="center" wrapText="1"/>
    </xf>
    <xf numFmtId="49" fontId="4" fillId="4" borderId="4" xfId="0" applyNumberFormat="1" applyFont="1" applyFill="1" applyBorder="1" applyAlignment="1" applyProtection="1">
      <protection locked="0"/>
    </xf>
    <xf numFmtId="4" fontId="4" fillId="4" borderId="2" xfId="0" applyNumberFormat="1" applyFont="1" applyFill="1" applyBorder="1" applyAlignment="1" applyProtection="1">
      <protection locked="0"/>
    </xf>
    <xf numFmtId="49" fontId="4" fillId="4" borderId="4" xfId="0" applyNumberFormat="1" applyFont="1" applyFill="1" applyBorder="1" applyAlignment="1">
      <alignment horizontal="center" wrapText="1"/>
    </xf>
    <xf numFmtId="49" fontId="4" fillId="4" borderId="7" xfId="0" applyNumberFormat="1" applyFont="1" applyFill="1" applyBorder="1" applyAlignment="1" applyProtection="1">
      <protection locked="0"/>
    </xf>
    <xf numFmtId="49" fontId="4" fillId="4" borderId="3" xfId="0" applyNumberFormat="1" applyFont="1" applyFill="1" applyBorder="1" applyAlignment="1" applyProtection="1">
      <protection locked="0"/>
    </xf>
    <xf numFmtId="49" fontId="4" fillId="4" borderId="5" xfId="0" applyNumberFormat="1" applyFont="1" applyFill="1" applyBorder="1" applyAlignment="1">
      <alignment horizontal="center" wrapText="1"/>
    </xf>
    <xf numFmtId="49" fontId="4" fillId="4" borderId="5" xfId="0" applyNumberFormat="1" applyFont="1" applyFill="1" applyBorder="1" applyAlignment="1" applyProtection="1">
      <alignment horizontal="center"/>
      <protection locked="0"/>
    </xf>
    <xf numFmtId="49" fontId="4" fillId="4" borderId="6" xfId="0" applyNumberFormat="1" applyFont="1" applyFill="1" applyBorder="1" applyAlignment="1" applyProtection="1">
      <protection locked="0"/>
    </xf>
    <xf numFmtId="4" fontId="4" fillId="4" borderId="5" xfId="0" applyNumberFormat="1" applyFont="1" applyFill="1" applyBorder="1" applyAlignment="1" applyProtection="1">
      <protection locked="0"/>
    </xf>
    <xf numFmtId="49" fontId="4" fillId="4" borderId="6" xfId="0" applyNumberFormat="1" applyFont="1" applyFill="1" applyBorder="1" applyAlignment="1" applyProtection="1">
      <alignment horizontal="center"/>
      <protection locked="0"/>
    </xf>
    <xf numFmtId="49" fontId="4" fillId="4" borderId="6" xfId="0" applyNumberFormat="1" applyFont="1" applyFill="1" applyBorder="1" applyAlignment="1">
      <alignment horizontal="center" wrapText="1"/>
    </xf>
    <xf numFmtId="49" fontId="4" fillId="4" borderId="5" xfId="0" applyNumberFormat="1" applyFont="1" applyFill="1" applyBorder="1" applyAlignment="1" applyProtection="1">
      <protection locked="0"/>
    </xf>
    <xf numFmtId="49" fontId="4" fillId="4" borderId="23" xfId="0" applyNumberFormat="1" applyFont="1" applyFill="1" applyBorder="1" applyAlignment="1" applyProtection="1">
      <alignment horizontal="center"/>
      <protection locked="0"/>
    </xf>
    <xf numFmtId="49" fontId="4" fillId="12" borderId="5" xfId="0" applyNumberFormat="1" applyFont="1" applyFill="1" applyBorder="1" applyAlignment="1" applyProtection="1">
      <alignment horizontal="center"/>
      <protection locked="0"/>
    </xf>
    <xf numFmtId="49" fontId="4" fillId="0" borderId="0" xfId="0" applyNumberFormat="1" applyFont="1" applyAlignment="1">
      <alignment vertical="center"/>
    </xf>
    <xf numFmtId="49" fontId="5" fillId="2" borderId="2" xfId="0" applyNumberFormat="1" applyFont="1" applyFill="1" applyBorder="1" applyAlignment="1">
      <alignment horizontal="center" vertical="center" wrapText="1"/>
    </xf>
    <xf numFmtId="49" fontId="5" fillId="2" borderId="17" xfId="0" applyNumberFormat="1" applyFont="1" applyFill="1" applyBorder="1" applyAlignment="1">
      <alignment horizontal="center" vertical="center" wrapText="1"/>
    </xf>
    <xf numFmtId="49" fontId="5" fillId="2" borderId="15" xfId="0" applyNumberFormat="1" applyFont="1" applyFill="1" applyBorder="1" applyAlignment="1">
      <alignment horizontal="center" vertical="center" wrapText="1"/>
    </xf>
    <xf numFmtId="49" fontId="5" fillId="2" borderId="16" xfId="0" applyNumberFormat="1" applyFont="1" applyFill="1" applyBorder="1" applyAlignment="1">
      <alignment horizontal="center" vertical="center" wrapText="1"/>
    </xf>
    <xf numFmtId="49" fontId="5" fillId="11" borderId="15" xfId="0" applyNumberFormat="1" applyFont="1" applyFill="1" applyBorder="1" applyAlignment="1">
      <alignment horizontal="center" vertical="center" wrapText="1"/>
    </xf>
    <xf numFmtId="49" fontId="5" fillId="2" borderId="15" xfId="0" applyNumberFormat="1" applyFont="1" applyFill="1" applyBorder="1" applyAlignment="1">
      <alignment horizontal="center" vertical="center"/>
    </xf>
    <xf numFmtId="49" fontId="3" fillId="0" borderId="0" xfId="0" applyNumberFormat="1" applyFont="1" applyAlignment="1">
      <alignment vertical="center"/>
    </xf>
    <xf numFmtId="49" fontId="8" fillId="2" borderId="3" xfId="0" applyNumberFormat="1" applyFont="1" applyFill="1" applyBorder="1" applyAlignment="1">
      <alignment horizontal="center" vertical="center" wrapText="1"/>
    </xf>
    <xf numFmtId="49" fontId="8" fillId="3" borderId="0" xfId="0" applyNumberFormat="1" applyFont="1" applyFill="1" applyAlignment="1" applyProtection="1">
      <alignment vertical="center"/>
      <protection locked="0"/>
    </xf>
    <xf numFmtId="49" fontId="3" fillId="0" borderId="22" xfId="0" applyNumberFormat="1" applyFont="1" applyBorder="1"/>
    <xf numFmtId="49" fontId="3" fillId="0" borderId="0" xfId="0" applyNumberFormat="1" applyFont="1" applyBorder="1"/>
    <xf numFmtId="0" fontId="17" fillId="0" borderId="9" xfId="0" applyFont="1" applyBorder="1" applyAlignment="1">
      <alignment horizontal="center" vertical="center" wrapText="1"/>
    </xf>
    <xf numFmtId="49" fontId="3" fillId="6" borderId="7" xfId="0" applyNumberFormat="1" applyFont="1" applyFill="1" applyBorder="1"/>
    <xf numFmtId="49" fontId="3" fillId="0" borderId="0" xfId="0" applyNumberFormat="1" applyFont="1" applyFill="1" applyBorder="1"/>
    <xf numFmtId="49" fontId="3" fillId="0" borderId="0" xfId="0" applyNumberFormat="1" applyFont="1" applyFill="1"/>
    <xf numFmtId="49" fontId="8" fillId="0" borderId="0" xfId="0" applyNumberFormat="1" applyFont="1" applyFill="1"/>
    <xf numFmtId="49" fontId="19" fillId="0" borderId="1" xfId="2" applyNumberFormat="1" applyFont="1" applyFill="1" applyBorder="1"/>
    <xf numFmtId="49" fontId="19" fillId="0" borderId="0" xfId="2" applyNumberFormat="1" applyFont="1" applyFill="1" applyBorder="1" applyAlignment="1"/>
    <xf numFmtId="49" fontId="19" fillId="0" borderId="0" xfId="2" applyNumberFormat="1" applyFont="1" applyFill="1" applyBorder="1" applyAlignment="1" applyProtection="1">
      <protection locked="0"/>
    </xf>
    <xf numFmtId="49" fontId="21" fillId="0" borderId="0" xfId="2" applyNumberFormat="1" applyFont="1"/>
    <xf numFmtId="49" fontId="19" fillId="2" borderId="2" xfId="2" applyNumberFormat="1" applyFont="1" applyFill="1" applyBorder="1" applyAlignment="1"/>
    <xf numFmtId="49" fontId="19" fillId="0" borderId="3" xfId="2" applyNumberFormat="1" applyFont="1" applyFill="1" applyBorder="1"/>
    <xf numFmtId="49" fontId="19" fillId="2" borderId="2" xfId="2" applyNumberFormat="1" applyFont="1" applyFill="1" applyBorder="1"/>
    <xf numFmtId="49" fontId="19" fillId="2" borderId="3" xfId="2" applyNumberFormat="1" applyFont="1" applyFill="1" applyBorder="1" applyAlignment="1"/>
    <xf numFmtId="49" fontId="19" fillId="0" borderId="1" xfId="2" applyNumberFormat="1" applyFont="1" applyFill="1" applyBorder="1" applyAlignment="1"/>
    <xf numFmtId="49" fontId="19" fillId="2" borderId="5" xfId="2" applyNumberFormat="1" applyFont="1" applyFill="1" applyBorder="1" applyAlignment="1"/>
    <xf numFmtId="4" fontId="19" fillId="3" borderId="1" xfId="2" applyNumberFormat="1" applyFont="1" applyFill="1" applyBorder="1" applyAlignment="1" applyProtection="1">
      <protection locked="0"/>
    </xf>
    <xf numFmtId="49" fontId="19" fillId="2" borderId="6" xfId="2" applyNumberFormat="1" applyFont="1" applyFill="1" applyBorder="1" applyAlignment="1">
      <alignment horizontal="center" wrapText="1"/>
    </xf>
    <xf numFmtId="49" fontId="19" fillId="2" borderId="1" xfId="2" applyNumberFormat="1" applyFont="1" applyFill="1" applyBorder="1" applyAlignment="1"/>
    <xf numFmtId="49" fontId="21" fillId="2" borderId="5" xfId="2" applyNumberFormat="1" applyFont="1" applyFill="1" applyBorder="1" applyAlignment="1"/>
    <xf numFmtId="49" fontId="19" fillId="3" borderId="15" xfId="2" applyNumberFormat="1" applyFont="1" applyFill="1" applyBorder="1" applyAlignment="1" applyProtection="1">
      <protection locked="0"/>
    </xf>
    <xf numFmtId="49" fontId="19" fillId="0" borderId="1" xfId="2" applyNumberFormat="1" applyFont="1" applyFill="1" applyBorder="1" applyAlignment="1" applyProtection="1">
      <protection locked="0"/>
    </xf>
    <xf numFmtId="49" fontId="19" fillId="3" borderId="8" xfId="2" applyNumberFormat="1" applyFont="1" applyFill="1" applyBorder="1" applyAlignment="1" applyProtection="1">
      <protection locked="0"/>
    </xf>
    <xf numFmtId="4" fontId="19" fillId="3" borderId="15" xfId="2" applyNumberFormat="1" applyFont="1" applyFill="1" applyBorder="1" applyAlignment="1" applyProtection="1">
      <protection locked="0"/>
    </xf>
    <xf numFmtId="49" fontId="19" fillId="2" borderId="20" xfId="2" applyNumberFormat="1" applyFont="1" applyFill="1" applyBorder="1" applyAlignment="1">
      <alignment horizontal="center" wrapText="1"/>
    </xf>
    <xf numFmtId="49" fontId="19" fillId="4" borderId="2" xfId="2" applyNumberFormat="1" applyFont="1" applyFill="1" applyBorder="1" applyAlignment="1">
      <alignment wrapText="1"/>
    </xf>
    <xf numFmtId="49" fontId="19" fillId="4" borderId="12" xfId="2" applyNumberFormat="1" applyFont="1" applyFill="1" applyBorder="1" applyAlignment="1"/>
    <xf numFmtId="49" fontId="19" fillId="4" borderId="3" xfId="2" applyNumberFormat="1" applyFont="1" applyFill="1" applyBorder="1" applyAlignment="1" applyProtection="1">
      <alignment horizontal="center"/>
      <protection locked="0"/>
    </xf>
    <xf numFmtId="4" fontId="19" fillId="4" borderId="3" xfId="2" applyNumberFormat="1" applyFont="1" applyFill="1" applyBorder="1" applyAlignment="1" applyProtection="1">
      <protection locked="0"/>
    </xf>
    <xf numFmtId="49" fontId="19" fillId="4" borderId="9" xfId="2" applyNumberFormat="1" applyFont="1" applyFill="1" applyBorder="1" applyAlignment="1">
      <alignment horizontal="center" wrapText="1"/>
    </xf>
    <xf numFmtId="49" fontId="21" fillId="5" borderId="2" xfId="2" applyNumberFormat="1" applyFont="1" applyFill="1" applyBorder="1" applyAlignment="1">
      <alignment horizontal="center" vertical="center" wrapText="1"/>
    </xf>
    <xf numFmtId="49" fontId="21" fillId="5" borderId="4" xfId="2" applyNumberFormat="1" applyFont="1" applyFill="1" applyBorder="1" applyAlignment="1">
      <alignment horizontal="center" vertical="center" wrapText="1"/>
    </xf>
    <xf numFmtId="49" fontId="21" fillId="0" borderId="1" xfId="2" applyNumberFormat="1" applyFont="1" applyFill="1" applyBorder="1" applyAlignment="1">
      <alignment horizontal="center" vertical="center" wrapText="1"/>
    </xf>
    <xf numFmtId="49" fontId="21" fillId="2" borderId="14" xfId="2" applyNumberFormat="1" applyFont="1" applyFill="1" applyBorder="1" applyAlignment="1">
      <alignment horizontal="center" vertical="center" wrapText="1"/>
    </xf>
    <xf numFmtId="49" fontId="21" fillId="2" borderId="4" xfId="2" applyNumberFormat="1" applyFont="1" applyFill="1" applyBorder="1" applyAlignment="1">
      <alignment horizontal="center" vertical="center"/>
    </xf>
    <xf numFmtId="49" fontId="21" fillId="2" borderId="7" xfId="2" applyNumberFormat="1" applyFont="1" applyFill="1" applyBorder="1" applyAlignment="1">
      <alignment horizontal="center" vertical="center"/>
    </xf>
    <xf numFmtId="49" fontId="21" fillId="2" borderId="18" xfId="2" applyNumberFormat="1" applyFont="1" applyFill="1" applyBorder="1" applyAlignment="1">
      <alignment horizontal="center" vertical="center"/>
    </xf>
    <xf numFmtId="49" fontId="19" fillId="0" borderId="1" xfId="2" applyNumberFormat="1" applyFont="1" applyBorder="1" applyAlignment="1">
      <alignment vertical="center"/>
    </xf>
    <xf numFmtId="49" fontId="27" fillId="0" borderId="0" xfId="2" applyNumberFormat="1" applyFont="1"/>
    <xf numFmtId="49" fontId="27" fillId="0" borderId="1" xfId="2" applyNumberFormat="1" applyFont="1" applyFill="1" applyBorder="1"/>
    <xf numFmtId="49" fontId="27" fillId="0" borderId="0" xfId="2" applyNumberFormat="1" applyFont="1" applyFill="1" applyBorder="1"/>
    <xf numFmtId="49" fontId="28" fillId="0" borderId="0" xfId="2" applyNumberFormat="1" applyFont="1"/>
    <xf numFmtId="4" fontId="27" fillId="3" borderId="2" xfId="2" applyNumberFormat="1" applyFont="1" applyFill="1" applyBorder="1" applyAlignment="1" applyProtection="1">
      <protection locked="0"/>
    </xf>
    <xf numFmtId="49" fontId="27" fillId="2" borderId="2" xfId="2" applyNumberFormat="1" applyFont="1" applyFill="1" applyBorder="1"/>
    <xf numFmtId="49" fontId="27" fillId="2" borderId="4" xfId="2" applyNumberFormat="1" applyFont="1" applyFill="1" applyBorder="1"/>
    <xf numFmtId="49" fontId="27" fillId="0" borderId="3" xfId="2" applyNumberFormat="1" applyFont="1" applyFill="1" applyBorder="1"/>
    <xf numFmtId="49" fontId="27" fillId="2" borderId="7" xfId="2" applyNumberFormat="1" applyFont="1" applyFill="1" applyBorder="1"/>
    <xf numFmtId="49" fontId="27" fillId="2" borderId="4" xfId="2" applyNumberFormat="1" applyFont="1" applyFill="1" applyBorder="1" applyAlignment="1">
      <alignment horizontal="center" wrapText="1"/>
    </xf>
    <xf numFmtId="4" fontId="27" fillId="3" borderId="1" xfId="2" applyNumberFormat="1" applyFont="1" applyFill="1" applyBorder="1" applyAlignment="1" applyProtection="1">
      <protection locked="0"/>
    </xf>
    <xf numFmtId="49" fontId="27" fillId="2" borderId="5" xfId="2" applyNumberFormat="1" applyFont="1" applyFill="1" applyBorder="1" applyAlignment="1"/>
    <xf numFmtId="49" fontId="27" fillId="2" borderId="6" xfId="2" applyNumberFormat="1" applyFont="1" applyFill="1" applyBorder="1" applyAlignment="1"/>
    <xf numFmtId="49" fontId="27" fillId="0" borderId="1" xfId="2" applyNumberFormat="1" applyFont="1" applyFill="1" applyBorder="1" applyAlignment="1"/>
    <xf numFmtId="49" fontId="27" fillId="2" borderId="23" xfId="2" applyNumberFormat="1" applyFont="1" applyFill="1" applyBorder="1" applyAlignment="1"/>
    <xf numFmtId="49" fontId="27" fillId="2" borderId="6" xfId="2" applyNumberFormat="1" applyFont="1" applyFill="1" applyBorder="1" applyAlignment="1">
      <alignment horizontal="center" wrapText="1"/>
    </xf>
    <xf numFmtId="49" fontId="28" fillId="2" borderId="5" xfId="2" applyNumberFormat="1" applyFont="1" applyFill="1" applyBorder="1" applyAlignment="1"/>
    <xf numFmtId="4" fontId="27" fillId="3" borderId="15" xfId="2" applyNumberFormat="1" applyFont="1" applyFill="1" applyBorder="1" applyAlignment="1" applyProtection="1">
      <protection locked="0"/>
    </xf>
    <xf numFmtId="49" fontId="27" fillId="3" borderId="20" xfId="2" applyNumberFormat="1" applyFont="1" applyFill="1" applyBorder="1" applyAlignment="1" applyProtection="1">
      <protection locked="0"/>
    </xf>
    <xf numFmtId="49" fontId="27" fillId="0" borderId="1" xfId="2" applyNumberFormat="1" applyFont="1" applyFill="1" applyBorder="1" applyAlignment="1" applyProtection="1">
      <protection locked="0"/>
    </xf>
    <xf numFmtId="49" fontId="27" fillId="3" borderId="24" xfId="2" applyNumberFormat="1" applyFont="1" applyFill="1" applyBorder="1" applyAlignment="1" applyProtection="1">
      <protection locked="0"/>
    </xf>
    <xf numFmtId="49" fontId="27" fillId="3" borderId="8" xfId="2" applyNumberFormat="1" applyFont="1" applyFill="1" applyBorder="1" applyAlignment="1" applyProtection="1">
      <protection locked="0"/>
    </xf>
    <xf numFmtId="49" fontId="27" fillId="2" borderId="20" xfId="2" applyNumberFormat="1" applyFont="1" applyFill="1" applyBorder="1" applyAlignment="1">
      <alignment horizontal="center" wrapText="1"/>
    </xf>
    <xf numFmtId="49" fontId="27" fillId="3" borderId="3" xfId="2" applyNumberFormat="1" applyFont="1" applyFill="1" applyBorder="1" applyAlignment="1" applyProtection="1">
      <protection locked="0"/>
    </xf>
    <xf numFmtId="49" fontId="27" fillId="3" borderId="4" xfId="2" applyNumberFormat="1" applyFont="1" applyFill="1" applyBorder="1" applyAlignment="1" applyProtection="1">
      <protection locked="0"/>
    </xf>
    <xf numFmtId="49" fontId="27" fillId="3" borderId="18" xfId="2" applyNumberFormat="1" applyFont="1" applyFill="1" applyBorder="1" applyAlignment="1" applyProtection="1">
      <protection locked="0"/>
    </xf>
    <xf numFmtId="49" fontId="27" fillId="3" borderId="2" xfId="2" applyNumberFormat="1" applyFont="1" applyFill="1" applyBorder="1" applyAlignment="1" applyProtection="1">
      <protection locked="0"/>
    </xf>
    <xf numFmtId="49" fontId="27" fillId="4" borderId="2" xfId="2" applyNumberFormat="1" applyFont="1" applyFill="1" applyBorder="1" applyAlignment="1"/>
    <xf numFmtId="49" fontId="27" fillId="4" borderId="4" xfId="2" applyNumberFormat="1" applyFont="1" applyFill="1" applyBorder="1" applyAlignment="1"/>
    <xf numFmtId="49" fontId="27" fillId="4" borderId="7" xfId="2" applyNumberFormat="1" applyFont="1" applyFill="1" applyBorder="1" applyAlignment="1"/>
    <xf numFmtId="4" fontId="27" fillId="4" borderId="2" xfId="2" applyNumberFormat="1" applyFont="1" applyFill="1" applyBorder="1" applyAlignment="1"/>
    <xf numFmtId="49" fontId="27" fillId="3" borderId="7" xfId="2" applyNumberFormat="1" applyFont="1" applyFill="1" applyBorder="1" applyAlignment="1" applyProtection="1">
      <protection locked="0"/>
    </xf>
    <xf numFmtId="49" fontId="27" fillId="3" borderId="9" xfId="2" applyNumberFormat="1" applyFont="1" applyFill="1" applyBorder="1" applyAlignment="1" applyProtection="1">
      <protection locked="0"/>
    </xf>
    <xf numFmtId="49" fontId="27" fillId="3" borderId="19" xfId="2" applyNumberFormat="1" applyFont="1" applyFill="1" applyBorder="1" applyAlignment="1" applyProtection="1">
      <protection locked="0"/>
    </xf>
    <xf numFmtId="4" fontId="27" fillId="3" borderId="3" xfId="2" applyNumberFormat="1" applyFont="1" applyFill="1" applyBorder="1" applyAlignment="1" applyProtection="1">
      <protection locked="0"/>
    </xf>
    <xf numFmtId="49" fontId="27" fillId="2" borderId="9" xfId="2" applyNumberFormat="1" applyFont="1" applyFill="1" applyBorder="1" applyAlignment="1">
      <alignment horizontal="center" wrapText="1"/>
    </xf>
    <xf numFmtId="49" fontId="27" fillId="4" borderId="11" xfId="2" applyNumberFormat="1" applyFont="1" applyFill="1" applyBorder="1" applyAlignment="1"/>
    <xf numFmtId="49" fontId="27" fillId="4" borderId="26" xfId="2" applyNumberFormat="1" applyFont="1" applyFill="1" applyBorder="1" applyAlignment="1"/>
    <xf numFmtId="49" fontId="27" fillId="4" borderId="12" xfId="2" applyNumberFormat="1" applyFont="1" applyFill="1" applyBorder="1" applyAlignment="1"/>
    <xf numFmtId="4" fontId="27" fillId="4" borderId="11" xfId="2" applyNumberFormat="1" applyFont="1" applyFill="1" applyBorder="1" applyAlignment="1"/>
    <xf numFmtId="49" fontId="27" fillId="4" borderId="11" xfId="2" applyNumberFormat="1" applyFont="1" applyFill="1" applyBorder="1" applyAlignment="1">
      <alignment horizontal="center"/>
    </xf>
    <xf numFmtId="49" fontId="27" fillId="4" borderId="2" xfId="2" applyNumberFormat="1" applyFont="1" applyFill="1" applyBorder="1" applyAlignment="1" applyProtection="1">
      <protection locked="0"/>
    </xf>
    <xf numFmtId="49" fontId="27" fillId="4" borderId="4" xfId="2" applyNumberFormat="1" applyFont="1" applyFill="1" applyBorder="1" applyAlignment="1" applyProtection="1">
      <protection locked="0"/>
    </xf>
    <xf numFmtId="49" fontId="27" fillId="4" borderId="7" xfId="2" applyNumberFormat="1" applyFont="1" applyFill="1" applyBorder="1" applyAlignment="1" applyProtection="1">
      <protection locked="0"/>
    </xf>
    <xf numFmtId="4" fontId="27" fillId="4" borderId="2" xfId="2" applyNumberFormat="1" applyFont="1" applyFill="1" applyBorder="1" applyAlignment="1" applyProtection="1">
      <protection locked="0"/>
    </xf>
    <xf numFmtId="49" fontId="27" fillId="4" borderId="4" xfId="2" applyNumberFormat="1" applyFont="1" applyFill="1" applyBorder="1" applyAlignment="1">
      <alignment horizontal="center" wrapText="1"/>
    </xf>
    <xf numFmtId="49" fontId="27" fillId="4" borderId="3" xfId="2" applyNumberFormat="1" applyFont="1" applyFill="1" applyBorder="1" applyAlignment="1" applyProtection="1">
      <protection locked="0"/>
    </xf>
    <xf numFmtId="49" fontId="27" fillId="4" borderId="9" xfId="2" applyNumberFormat="1" applyFont="1" applyFill="1" applyBorder="1" applyAlignment="1" applyProtection="1">
      <protection locked="0"/>
    </xf>
    <xf numFmtId="49" fontId="27" fillId="4" borderId="19" xfId="2" applyNumberFormat="1" applyFont="1" applyFill="1" applyBorder="1" applyAlignment="1" applyProtection="1">
      <alignment horizontal="center"/>
      <protection locked="0"/>
    </xf>
    <xf numFmtId="49" fontId="27" fillId="4" borderId="19" xfId="2" applyNumberFormat="1" applyFont="1" applyFill="1" applyBorder="1" applyAlignment="1" applyProtection="1">
      <protection locked="0"/>
    </xf>
    <xf numFmtId="49" fontId="27" fillId="4" borderId="3" xfId="2" applyNumberFormat="1" applyFont="1" applyFill="1" applyBorder="1" applyAlignment="1" applyProtection="1">
      <alignment horizontal="center"/>
      <protection locked="0"/>
    </xf>
    <xf numFmtId="49" fontId="27" fillId="4" borderId="9" xfId="2" applyNumberFormat="1" applyFont="1" applyFill="1" applyBorder="1" applyAlignment="1">
      <alignment horizontal="center" wrapText="1"/>
    </xf>
    <xf numFmtId="4" fontId="27" fillId="4" borderId="3" xfId="2" applyNumberFormat="1" applyFont="1" applyFill="1" applyBorder="1" applyAlignment="1" applyProtection="1">
      <protection locked="0"/>
    </xf>
    <xf numFmtId="49" fontId="27" fillId="4" borderId="5" xfId="2" applyNumberFormat="1" applyFont="1" applyFill="1" applyBorder="1" applyAlignment="1" applyProtection="1">
      <protection locked="0"/>
    </xf>
    <xf numFmtId="49" fontId="27" fillId="0" borderId="0" xfId="2" applyNumberFormat="1" applyFont="1" applyAlignment="1">
      <alignment horizontal="center" vertical="center"/>
    </xf>
    <xf numFmtId="49" fontId="28" fillId="2" borderId="16" xfId="2" applyNumberFormat="1" applyFont="1" applyFill="1" applyBorder="1" applyAlignment="1">
      <alignment horizontal="center" vertical="center" wrapText="1"/>
    </xf>
    <xf numFmtId="49" fontId="28" fillId="0" borderId="1" xfId="2" applyNumberFormat="1" applyFont="1" applyFill="1" applyBorder="1" applyAlignment="1">
      <alignment horizontal="center" vertical="center" wrapText="1"/>
    </xf>
    <xf numFmtId="49" fontId="28" fillId="2" borderId="2" xfId="2" applyNumberFormat="1" applyFont="1" applyFill="1" applyBorder="1" applyAlignment="1">
      <alignment horizontal="center" vertical="center" wrapText="1"/>
    </xf>
    <xf numFmtId="49" fontId="28" fillId="2" borderId="14" xfId="2" applyNumberFormat="1" applyFont="1" applyFill="1" applyBorder="1" applyAlignment="1">
      <alignment horizontal="center" vertical="center" wrapText="1"/>
    </xf>
    <xf numFmtId="49" fontId="28" fillId="2" borderId="15" xfId="2" applyNumberFormat="1" applyFont="1" applyFill="1" applyBorder="1" applyAlignment="1">
      <alignment horizontal="center" vertical="center" wrapText="1"/>
    </xf>
    <xf numFmtId="49" fontId="28" fillId="2" borderId="17" xfId="2" applyNumberFormat="1" applyFont="1" applyFill="1" applyBorder="1" applyAlignment="1">
      <alignment horizontal="center" vertical="center" wrapText="1"/>
    </xf>
    <xf numFmtId="49" fontId="28" fillId="2" borderId="8" xfId="2" applyNumberFormat="1" applyFont="1" applyFill="1" applyBorder="1" applyAlignment="1">
      <alignment horizontal="center" vertical="center" wrapText="1"/>
    </xf>
    <xf numFmtId="49" fontId="28" fillId="2" borderId="2" xfId="2" applyNumberFormat="1" applyFont="1" applyFill="1" applyBorder="1" applyAlignment="1">
      <alignment horizontal="center" vertical="center"/>
    </xf>
    <xf numFmtId="49" fontId="28" fillId="0" borderId="8" xfId="2" applyNumberFormat="1" applyFont="1" applyFill="1" applyBorder="1" applyAlignment="1">
      <alignment horizontal="center" vertical="center"/>
    </xf>
    <xf numFmtId="49" fontId="28" fillId="0" borderId="3" xfId="2" applyNumberFormat="1" applyFont="1" applyFill="1" applyBorder="1" applyAlignment="1">
      <alignment horizontal="center" vertical="center" wrapText="1"/>
    </xf>
    <xf numFmtId="49" fontId="28" fillId="0" borderId="3" xfId="2" applyNumberFormat="1" applyFont="1" applyFill="1" applyBorder="1" applyAlignment="1">
      <alignment horizontal="center" wrapText="1"/>
    </xf>
    <xf numFmtId="49" fontId="28" fillId="3" borderId="20" xfId="2" applyNumberFormat="1" applyFont="1" applyFill="1" applyBorder="1" applyProtection="1">
      <protection locked="0"/>
    </xf>
    <xf numFmtId="49" fontId="28" fillId="0" borderId="0" xfId="2" applyNumberFormat="1" applyFont="1" applyAlignment="1">
      <alignment vertical="center"/>
    </xf>
    <xf numFmtId="49" fontId="27" fillId="6" borderId="4" xfId="2" applyNumberFormat="1" applyFont="1" applyFill="1" applyBorder="1"/>
    <xf numFmtId="49" fontId="27" fillId="6" borderId="18" xfId="2" applyNumberFormat="1" applyFont="1" applyFill="1" applyBorder="1"/>
    <xf numFmtId="49" fontId="27" fillId="6" borderId="7" xfId="2" applyNumberFormat="1" applyFont="1" applyFill="1" applyBorder="1"/>
    <xf numFmtId="49" fontId="27" fillId="3" borderId="18" xfId="2" applyNumberFormat="1" applyFont="1" applyFill="1" applyBorder="1" applyProtection="1">
      <protection locked="0"/>
    </xf>
    <xf numFmtId="49" fontId="28" fillId="0" borderId="18" xfId="2" applyNumberFormat="1" applyFont="1" applyBorder="1" applyAlignment="1">
      <alignment horizontal="left" vertical="center"/>
    </xf>
    <xf numFmtId="49" fontId="27" fillId="3" borderId="22" xfId="2" applyNumberFormat="1" applyFont="1" applyFill="1" applyBorder="1" applyProtection="1">
      <protection locked="0"/>
    </xf>
    <xf numFmtId="49" fontId="28" fillId="0" borderId="22" xfId="2" applyNumberFormat="1" applyFont="1" applyBorder="1" applyAlignment="1">
      <alignment horizontal="left" vertical="center"/>
    </xf>
    <xf numFmtId="49" fontId="27" fillId="0" borderId="24" xfId="2" applyNumberFormat="1" applyFont="1" applyBorder="1"/>
    <xf numFmtId="49" fontId="27" fillId="0" borderId="0" xfId="2" applyNumberFormat="1" applyFont="1" applyBorder="1"/>
    <xf numFmtId="49" fontId="27" fillId="2" borderId="2" xfId="2" applyNumberFormat="1" applyFont="1" applyFill="1" applyBorder="1" applyAlignment="1">
      <alignment horizontal="center" wrapText="1"/>
    </xf>
    <xf numFmtId="49" fontId="27" fillId="2" borderId="5" xfId="2" applyNumberFormat="1" applyFont="1" applyFill="1" applyBorder="1" applyAlignment="1">
      <alignment horizontal="center" wrapText="1"/>
    </xf>
    <xf numFmtId="49" fontId="27" fillId="2" borderId="1" xfId="2" applyNumberFormat="1" applyFont="1" applyFill="1" applyBorder="1" applyAlignment="1"/>
    <xf numFmtId="49" fontId="27" fillId="2" borderId="27" xfId="2" applyNumberFormat="1" applyFont="1" applyFill="1" applyBorder="1" applyAlignment="1"/>
    <xf numFmtId="49" fontId="27" fillId="2" borderId="8" xfId="2" applyNumberFormat="1" applyFont="1" applyFill="1" applyBorder="1" applyAlignment="1">
      <alignment horizontal="center" wrapText="1"/>
    </xf>
    <xf numFmtId="49" fontId="27" fillId="3" borderId="15" xfId="2" applyNumberFormat="1" applyFont="1" applyFill="1" applyBorder="1" applyAlignment="1" applyProtection="1">
      <protection locked="0"/>
    </xf>
    <xf numFmtId="49" fontId="27" fillId="3" borderId="16" xfId="2" applyNumberFormat="1" applyFont="1" applyFill="1" applyBorder="1" applyAlignment="1" applyProtection="1">
      <protection locked="0"/>
    </xf>
    <xf numFmtId="49" fontId="27" fillId="3" borderId="21" xfId="2" applyNumberFormat="1" applyFont="1" applyFill="1" applyBorder="1" applyAlignment="1" applyProtection="1">
      <protection locked="0"/>
    </xf>
    <xf numFmtId="49" fontId="27" fillId="4" borderId="8" xfId="2" applyNumberFormat="1" applyFont="1" applyFill="1" applyBorder="1" applyAlignment="1"/>
    <xf numFmtId="49" fontId="27" fillId="3" borderId="4" xfId="2" applyNumberFormat="1" applyFont="1" applyFill="1" applyBorder="1" applyAlignment="1" applyProtection="1">
      <alignment vertical="top"/>
      <protection locked="0"/>
    </xf>
    <xf numFmtId="49" fontId="27" fillId="3" borderId="2" xfId="2" applyNumberFormat="1" applyFont="1" applyFill="1" applyBorder="1" applyAlignment="1" applyProtection="1">
      <alignment vertical="top"/>
      <protection locked="0"/>
    </xf>
    <xf numFmtId="49" fontId="27" fillId="3" borderId="7" xfId="2" applyNumberFormat="1" applyFont="1" applyFill="1" applyBorder="1" applyAlignment="1" applyProtection="1">
      <alignment vertical="top"/>
      <protection locked="0"/>
    </xf>
    <xf numFmtId="49" fontId="27" fillId="2" borderId="4" xfId="2" applyNumberFormat="1" applyFont="1" applyFill="1" applyBorder="1" applyAlignment="1">
      <alignment horizontal="center" vertical="top" wrapText="1"/>
    </xf>
    <xf numFmtId="4" fontId="27" fillId="3" borderId="2" xfId="2" applyNumberFormat="1" applyFont="1" applyFill="1" applyBorder="1" applyAlignment="1" applyProtection="1">
      <alignment vertical="top"/>
      <protection locked="0"/>
    </xf>
    <xf numFmtId="49" fontId="27" fillId="4" borderId="2" xfId="2" applyNumberFormat="1" applyFont="1" applyFill="1" applyBorder="1" applyAlignment="1">
      <alignment vertical="top"/>
    </xf>
    <xf numFmtId="49" fontId="27" fillId="2" borderId="3" xfId="2" applyNumberFormat="1" applyFont="1" applyFill="1" applyBorder="1" applyAlignment="1">
      <alignment horizontal="center" wrapText="1"/>
    </xf>
    <xf numFmtId="49" fontId="27" fillId="4" borderId="2" xfId="2" applyNumberFormat="1" applyFont="1" applyFill="1" applyBorder="1" applyAlignment="1">
      <alignment horizontal="center" wrapText="1"/>
    </xf>
    <xf numFmtId="49" fontId="27" fillId="4" borderId="5" xfId="2" applyNumberFormat="1" applyFont="1" applyFill="1" applyBorder="1" applyAlignment="1">
      <alignment horizontal="center" wrapText="1"/>
    </xf>
    <xf numFmtId="49" fontId="27" fillId="4" borderId="5" xfId="2" applyNumberFormat="1" applyFont="1" applyFill="1" applyBorder="1" applyAlignment="1" applyProtection="1">
      <alignment horizontal="center"/>
      <protection locked="0"/>
    </xf>
    <xf numFmtId="49" fontId="27" fillId="4" borderId="6" xfId="2" applyNumberFormat="1" applyFont="1" applyFill="1" applyBorder="1" applyAlignment="1" applyProtection="1">
      <protection locked="0"/>
    </xf>
    <xf numFmtId="4" fontId="27" fillId="4" borderId="5" xfId="2" applyNumberFormat="1" applyFont="1" applyFill="1" applyBorder="1" applyAlignment="1" applyProtection="1">
      <protection locked="0"/>
    </xf>
    <xf numFmtId="49" fontId="27" fillId="4" borderId="6" xfId="2" applyNumberFormat="1" applyFont="1" applyFill="1" applyBorder="1" applyAlignment="1" applyProtection="1">
      <alignment horizontal="center"/>
      <protection locked="0"/>
    </xf>
    <xf numFmtId="49" fontId="27" fillId="4" borderId="6" xfId="2" applyNumberFormat="1" applyFont="1" applyFill="1" applyBorder="1" applyAlignment="1">
      <alignment horizontal="center" wrapText="1"/>
    </xf>
    <xf numFmtId="49" fontId="27" fillId="4" borderId="23" xfId="2" applyNumberFormat="1" applyFont="1" applyFill="1" applyBorder="1" applyAlignment="1" applyProtection="1">
      <alignment horizontal="center"/>
      <protection locked="0"/>
    </xf>
    <xf numFmtId="49" fontId="27" fillId="0" borderId="0" xfId="2" applyNumberFormat="1" applyFont="1" applyAlignment="1">
      <alignment vertical="center"/>
    </xf>
    <xf numFmtId="49" fontId="28" fillId="2" borderId="15" xfId="2" applyNumberFormat="1" applyFont="1" applyFill="1" applyBorder="1" applyAlignment="1">
      <alignment horizontal="center" vertical="center"/>
    </xf>
    <xf numFmtId="49" fontId="28" fillId="2" borderId="3" xfId="2" applyNumberFormat="1" applyFont="1" applyFill="1" applyBorder="1" applyAlignment="1">
      <alignment horizontal="center" vertical="center" wrapText="1"/>
    </xf>
    <xf numFmtId="49" fontId="28" fillId="0" borderId="0" xfId="2" applyNumberFormat="1" applyFont="1" applyFill="1" applyAlignment="1" applyProtection="1">
      <alignment vertical="center"/>
      <protection locked="0"/>
    </xf>
    <xf numFmtId="49" fontId="27" fillId="0" borderId="22" xfId="2" applyNumberFormat="1" applyFont="1" applyBorder="1"/>
    <xf numFmtId="0" fontId="29" fillId="0" borderId="9" xfId="2" applyFont="1" applyBorder="1" applyAlignment="1">
      <alignment horizontal="center" vertical="center" wrapText="1"/>
    </xf>
    <xf numFmtId="49" fontId="27" fillId="0" borderId="18" xfId="2" applyNumberFormat="1" applyFont="1" applyFill="1" applyBorder="1" applyProtection="1">
      <protection locked="0"/>
    </xf>
    <xf numFmtId="49" fontId="27" fillId="0" borderId="0" xfId="2" applyNumberFormat="1" applyFont="1" applyFill="1"/>
    <xf numFmtId="49" fontId="28" fillId="0" borderId="0" xfId="2" applyNumberFormat="1" applyFont="1" applyFill="1"/>
    <xf numFmtId="49" fontId="27" fillId="0" borderId="22" xfId="2" applyNumberFormat="1" applyFont="1" applyFill="1" applyBorder="1" applyProtection="1">
      <protection locked="0"/>
    </xf>
    <xf numFmtId="49" fontId="16" fillId="0" borderId="0" xfId="2" applyNumberFormat="1" applyFont="1" applyAlignment="1">
      <alignment vertical="top"/>
    </xf>
    <xf numFmtId="49" fontId="15" fillId="2" borderId="2" xfId="2" applyNumberFormat="1" applyFont="1" applyFill="1" applyBorder="1" applyAlignment="1">
      <alignment vertical="top"/>
    </xf>
    <xf numFmtId="49" fontId="15" fillId="0" borderId="3" xfId="2" applyNumberFormat="1" applyFont="1" applyFill="1" applyBorder="1" applyAlignment="1">
      <alignment vertical="top"/>
    </xf>
    <xf numFmtId="49" fontId="15" fillId="2" borderId="4" xfId="2" applyNumberFormat="1" applyFont="1" applyFill="1" applyBorder="1" applyAlignment="1">
      <alignment horizontal="center" vertical="top" wrapText="1"/>
    </xf>
    <xf numFmtId="49" fontId="15" fillId="2" borderId="3" xfId="2" applyNumberFormat="1" applyFont="1" applyFill="1" applyBorder="1" applyAlignment="1">
      <alignment vertical="top"/>
    </xf>
    <xf numFmtId="49" fontId="15" fillId="2" borderId="5" xfId="2" applyNumberFormat="1" applyFont="1" applyFill="1" applyBorder="1" applyAlignment="1">
      <alignment vertical="top"/>
    </xf>
    <xf numFmtId="4" fontId="15" fillId="3" borderId="1" xfId="2" applyNumberFormat="1" applyFont="1" applyFill="1" applyBorder="1" applyAlignment="1" applyProtection="1">
      <alignment vertical="top"/>
      <protection locked="0"/>
    </xf>
    <xf numFmtId="49" fontId="15" fillId="2" borderId="6" xfId="2" applyNumberFormat="1" applyFont="1" applyFill="1" applyBorder="1" applyAlignment="1">
      <alignment horizontal="center" vertical="top" wrapText="1"/>
    </xf>
    <xf numFmtId="49" fontId="15" fillId="2" borderId="1" xfId="2" applyNumberFormat="1" applyFont="1" applyFill="1" applyBorder="1" applyAlignment="1">
      <alignment vertical="top"/>
    </xf>
    <xf numFmtId="49" fontId="15" fillId="3" borderId="15" xfId="2" applyNumberFormat="1" applyFont="1" applyFill="1" applyBorder="1" applyAlignment="1" applyProtection="1">
      <alignment vertical="top"/>
      <protection locked="0"/>
    </xf>
    <xf numFmtId="49" fontId="15" fillId="0" borderId="1" xfId="2" applyNumberFormat="1" applyFont="1" applyFill="1" applyBorder="1" applyAlignment="1" applyProtection="1">
      <alignment vertical="top"/>
      <protection locked="0"/>
    </xf>
    <xf numFmtId="49" fontId="15" fillId="3" borderId="8" xfId="2" applyNumberFormat="1" applyFont="1" applyFill="1" applyBorder="1" applyAlignment="1" applyProtection="1">
      <alignment vertical="top"/>
      <protection locked="0"/>
    </xf>
    <xf numFmtId="4" fontId="15" fillId="3" borderId="15" xfId="2" applyNumberFormat="1" applyFont="1" applyFill="1" applyBorder="1" applyAlignment="1" applyProtection="1">
      <alignment vertical="top"/>
      <protection locked="0"/>
    </xf>
    <xf numFmtId="49" fontId="15" fillId="2" borderId="20" xfId="2" applyNumberFormat="1" applyFont="1" applyFill="1" applyBorder="1" applyAlignment="1">
      <alignment horizontal="center" vertical="top" wrapText="1"/>
    </xf>
    <xf numFmtId="49" fontId="15" fillId="3" borderId="3" xfId="2" applyNumberFormat="1" applyFont="1" applyFill="1" applyBorder="1" applyAlignment="1" applyProtection="1">
      <alignment vertical="top"/>
      <protection locked="0"/>
    </xf>
    <xf numFmtId="49" fontId="15" fillId="4" borderId="7" xfId="2" applyNumberFormat="1" applyFont="1" applyFill="1" applyBorder="1" applyAlignment="1">
      <alignment vertical="top"/>
    </xf>
    <xf numFmtId="49" fontId="3" fillId="2" borderId="9" xfId="2" applyNumberFormat="1" applyFont="1" applyFill="1" applyBorder="1" applyAlignment="1">
      <alignment horizontal="center" vertical="top" wrapText="1"/>
    </xf>
    <xf numFmtId="49" fontId="3" fillId="4" borderId="2" xfId="2" applyNumberFormat="1" applyFont="1" applyFill="1" applyBorder="1" applyAlignment="1">
      <alignment vertical="top" wrapText="1"/>
    </xf>
    <xf numFmtId="49" fontId="3" fillId="4" borderId="7" xfId="2" applyNumberFormat="1" applyFont="1" applyFill="1" applyBorder="1" applyAlignment="1">
      <alignment vertical="top"/>
    </xf>
    <xf numFmtId="49" fontId="15" fillId="4" borderId="11" xfId="2" applyNumberFormat="1" applyFont="1" applyFill="1" applyBorder="1" applyAlignment="1">
      <alignment vertical="top"/>
    </xf>
    <xf numFmtId="49" fontId="3" fillId="4" borderId="11" xfId="2" applyNumberFormat="1" applyFont="1" applyFill="1" applyBorder="1" applyAlignment="1">
      <alignment vertical="top"/>
    </xf>
    <xf numFmtId="4" fontId="3" fillId="4" borderId="11" xfId="2" applyNumberFormat="1" applyFont="1" applyFill="1" applyBorder="1" applyAlignment="1">
      <alignment vertical="top"/>
    </xf>
    <xf numFmtId="49" fontId="3" fillId="4" borderId="12" xfId="2" applyNumberFormat="1" applyFont="1" applyFill="1" applyBorder="1" applyAlignment="1">
      <alignment vertical="top"/>
    </xf>
    <xf numFmtId="49" fontId="8" fillId="4" borderId="11" xfId="2" applyNumberFormat="1" applyFont="1" applyFill="1" applyBorder="1" applyAlignment="1">
      <alignment horizontal="center" vertical="top"/>
    </xf>
    <xf numFmtId="49" fontId="15" fillId="4" borderId="3" xfId="2" applyNumberFormat="1" applyFont="1" applyFill="1" applyBorder="1" applyAlignment="1" applyProtection="1">
      <alignment vertical="top"/>
      <protection locked="0"/>
    </xf>
    <xf numFmtId="49" fontId="3" fillId="4" borderId="2" xfId="2" applyNumberFormat="1" applyFont="1" applyFill="1" applyBorder="1" applyAlignment="1" applyProtection="1">
      <alignment vertical="top"/>
      <protection locked="0"/>
    </xf>
    <xf numFmtId="4" fontId="3" fillId="4" borderId="2" xfId="2" applyNumberFormat="1" applyFont="1" applyFill="1" applyBorder="1" applyAlignment="1" applyProtection="1">
      <alignment vertical="top"/>
      <protection locked="0"/>
    </xf>
    <xf numFmtId="49" fontId="3" fillId="4" borderId="4" xfId="2" applyNumberFormat="1" applyFont="1" applyFill="1" applyBorder="1" applyAlignment="1">
      <alignment horizontal="center" vertical="top" wrapText="1"/>
    </xf>
    <xf numFmtId="49" fontId="3" fillId="4" borderId="3" xfId="2" applyNumberFormat="1" applyFont="1" applyFill="1" applyBorder="1" applyAlignment="1" applyProtection="1">
      <alignment vertical="top"/>
      <protection locked="0"/>
    </xf>
    <xf numFmtId="49" fontId="15" fillId="4" borderId="3" xfId="2" applyNumberFormat="1" applyFont="1" applyFill="1" applyBorder="1" applyAlignment="1" applyProtection="1">
      <alignment horizontal="center" vertical="top"/>
      <protection locked="0"/>
    </xf>
    <xf numFmtId="49" fontId="3" fillId="4" borderId="3" xfId="2" applyNumberFormat="1" applyFont="1" applyFill="1" applyBorder="1" applyAlignment="1" applyProtection="1">
      <alignment horizontal="center" vertical="top"/>
      <protection locked="0"/>
    </xf>
    <xf numFmtId="4" fontId="3" fillId="4" borderId="3" xfId="2" applyNumberFormat="1" applyFont="1" applyFill="1" applyBorder="1" applyAlignment="1" applyProtection="1">
      <alignment vertical="top"/>
      <protection locked="0"/>
    </xf>
    <xf numFmtId="49" fontId="3" fillId="4" borderId="9" xfId="2" applyNumberFormat="1" applyFont="1" applyFill="1" applyBorder="1" applyAlignment="1">
      <alignment horizontal="center" vertical="top" wrapText="1"/>
    </xf>
    <xf numFmtId="49" fontId="16" fillId="5" borderId="2" xfId="2" applyNumberFormat="1" applyFont="1" applyFill="1" applyBorder="1" applyAlignment="1">
      <alignment horizontal="center" vertical="top" wrapText="1"/>
    </xf>
    <xf numFmtId="49" fontId="16" fillId="5" borderId="4" xfId="2" applyNumberFormat="1" applyFont="1" applyFill="1" applyBorder="1" applyAlignment="1">
      <alignment horizontal="center" vertical="top" wrapText="1"/>
    </xf>
    <xf numFmtId="49" fontId="16" fillId="0" borderId="1" xfId="2" applyNumberFormat="1" applyFont="1" applyFill="1" applyBorder="1" applyAlignment="1">
      <alignment horizontal="center" vertical="top" wrapText="1"/>
    </xf>
    <xf numFmtId="49" fontId="8" fillId="2" borderId="14" xfId="2" applyNumberFormat="1" applyFont="1" applyFill="1" applyBorder="1" applyAlignment="1">
      <alignment horizontal="center" vertical="top" wrapText="1"/>
    </xf>
    <xf numFmtId="49" fontId="8" fillId="2" borderId="15" xfId="2" applyNumberFormat="1" applyFont="1" applyFill="1" applyBorder="1" applyAlignment="1">
      <alignment horizontal="center" vertical="top" wrapText="1"/>
    </xf>
    <xf numFmtId="49" fontId="8" fillId="2" borderId="16" xfId="2" applyNumberFormat="1" applyFont="1" applyFill="1" applyBorder="1" applyAlignment="1">
      <alignment horizontal="center" vertical="top" wrapText="1"/>
    </xf>
    <xf numFmtId="49" fontId="8" fillId="11" borderId="15" xfId="2" applyNumberFormat="1" applyFont="1" applyFill="1" applyBorder="1" applyAlignment="1">
      <alignment horizontal="center" vertical="top" wrapText="1"/>
    </xf>
    <xf numFmtId="49" fontId="8" fillId="11" borderId="15" xfId="2" applyNumberFormat="1" applyFont="1" applyFill="1" applyBorder="1" applyAlignment="1">
      <alignment horizontal="center" vertical="center" wrapText="1"/>
    </xf>
    <xf numFmtId="49" fontId="8" fillId="2" borderId="17" xfId="2" applyNumberFormat="1" applyFont="1" applyFill="1" applyBorder="1" applyAlignment="1">
      <alignment horizontal="center" vertical="top" wrapText="1"/>
    </xf>
    <xf numFmtId="49" fontId="8" fillId="2" borderId="15" xfId="2" applyNumberFormat="1" applyFont="1" applyFill="1" applyBorder="1" applyAlignment="1">
      <alignment horizontal="center" vertical="top"/>
    </xf>
    <xf numFmtId="49" fontId="16" fillId="12" borderId="9" xfId="2" applyNumberFormat="1" applyFont="1" applyFill="1" applyBorder="1" applyAlignment="1">
      <alignment horizontal="center" vertical="top"/>
    </xf>
    <xf numFmtId="49" fontId="16" fillId="12" borderId="19" xfId="2" applyNumberFormat="1" applyFont="1" applyFill="1" applyBorder="1" applyAlignment="1">
      <alignment horizontal="center" vertical="top"/>
    </xf>
    <xf numFmtId="49" fontId="16" fillId="2" borderId="4" xfId="2" applyNumberFormat="1" applyFont="1" applyFill="1" applyBorder="1" applyAlignment="1">
      <alignment horizontal="center" vertical="top"/>
    </xf>
    <xf numFmtId="49" fontId="16" fillId="2" borderId="7" xfId="2" applyNumberFormat="1" applyFont="1" applyFill="1" applyBorder="1" applyAlignment="1">
      <alignment horizontal="center" vertical="top"/>
    </xf>
    <xf numFmtId="49" fontId="16" fillId="2" borderId="18" xfId="2" applyNumberFormat="1" applyFont="1" applyFill="1" applyBorder="1" applyAlignment="1">
      <alignment horizontal="center" vertical="top"/>
    </xf>
    <xf numFmtId="49" fontId="15" fillId="0" borderId="1" xfId="2" applyNumberFormat="1" applyFont="1" applyBorder="1" applyAlignment="1">
      <alignment vertical="top"/>
    </xf>
    <xf numFmtId="49" fontId="3" fillId="0" borderId="0" xfId="2" applyNumberFormat="1" applyFont="1" applyAlignment="1">
      <alignment vertical="top"/>
    </xf>
    <xf numFmtId="49" fontId="8" fillId="2" borderId="2" xfId="2" applyNumberFormat="1" applyFont="1" applyFill="1" applyBorder="1" applyAlignment="1">
      <alignment horizontal="center" vertical="top" wrapText="1"/>
    </xf>
    <xf numFmtId="49" fontId="8" fillId="3" borderId="0" xfId="2" applyNumberFormat="1" applyFont="1" applyFill="1" applyAlignment="1" applyProtection="1">
      <alignment vertical="top"/>
      <protection locked="0"/>
    </xf>
    <xf numFmtId="49" fontId="8" fillId="0" borderId="0" xfId="2" applyNumberFormat="1" applyFont="1" applyAlignment="1">
      <alignment vertical="top"/>
    </xf>
    <xf numFmtId="49" fontId="15" fillId="0" borderId="0" xfId="2" applyNumberFormat="1" applyFont="1" applyBorder="1" applyAlignment="1">
      <alignment vertical="top"/>
    </xf>
    <xf numFmtId="49" fontId="3" fillId="6" borderId="0" xfId="2" applyNumberFormat="1" applyFont="1" applyFill="1" applyAlignment="1">
      <alignment vertical="top"/>
    </xf>
    <xf numFmtId="49" fontId="3" fillId="6" borderId="4" xfId="2" applyNumberFormat="1" applyFont="1" applyFill="1" applyBorder="1" applyAlignment="1">
      <alignment vertical="top"/>
    </xf>
    <xf numFmtId="49" fontId="3" fillId="6" borderId="18" xfId="2" applyNumberFormat="1" applyFont="1" applyFill="1" applyBorder="1" applyAlignment="1">
      <alignment vertical="top"/>
    </xf>
    <xf numFmtId="49" fontId="3" fillId="6" borderId="7" xfId="2" applyNumberFormat="1" applyFont="1" applyFill="1" applyBorder="1" applyAlignment="1">
      <alignment vertical="top"/>
    </xf>
    <xf numFmtId="49" fontId="3" fillId="3" borderId="18" xfId="2" applyNumberFormat="1" applyFont="1" applyFill="1" applyBorder="1" applyAlignment="1" applyProtection="1">
      <alignment vertical="top"/>
      <protection locked="0"/>
    </xf>
    <xf numFmtId="49" fontId="8" fillId="0" borderId="18" xfId="2" applyNumberFormat="1" applyFont="1" applyBorder="1" applyAlignment="1">
      <alignment horizontal="left" vertical="top"/>
    </xf>
    <xf numFmtId="49" fontId="3" fillId="3" borderId="22" xfId="2" applyNumberFormat="1" applyFont="1" applyFill="1" applyBorder="1" applyAlignment="1" applyProtection="1">
      <alignment vertical="top"/>
      <protection locked="0"/>
    </xf>
    <xf numFmtId="49" fontId="8" fillId="0" borderId="22" xfId="2" applyNumberFormat="1" applyFont="1" applyBorder="1" applyAlignment="1">
      <alignment horizontal="left" vertical="top"/>
    </xf>
    <xf numFmtId="43" fontId="27" fillId="3" borderId="2" xfId="3" applyFont="1" applyFill="1" applyBorder="1" applyAlignment="1" applyProtection="1">
      <protection locked="0"/>
    </xf>
    <xf numFmtId="43" fontId="27" fillId="3" borderId="1" xfId="3" applyFont="1" applyFill="1" applyBorder="1" applyAlignment="1" applyProtection="1">
      <protection locked="0"/>
    </xf>
    <xf numFmtId="49" fontId="27" fillId="2" borderId="19" xfId="2" applyNumberFormat="1" applyFont="1" applyFill="1" applyBorder="1" applyAlignment="1"/>
    <xf numFmtId="43" fontId="27" fillId="3" borderId="15" xfId="3" applyFont="1" applyFill="1" applyBorder="1" applyAlignment="1" applyProtection="1">
      <protection locked="0"/>
    </xf>
    <xf numFmtId="43" fontId="27" fillId="3" borderId="4" xfId="3" applyFont="1" applyFill="1" applyBorder="1" applyAlignment="1" applyProtection="1">
      <protection locked="0"/>
    </xf>
    <xf numFmtId="43" fontId="27" fillId="4" borderId="2" xfId="3" applyFont="1" applyFill="1" applyBorder="1" applyAlignment="1"/>
    <xf numFmtId="49" fontId="31" fillId="3" borderId="3" xfId="2" applyNumberFormat="1" applyFont="1" applyFill="1" applyBorder="1" applyAlignment="1" applyProtection="1">
      <alignment wrapText="1"/>
      <protection locked="0"/>
    </xf>
    <xf numFmtId="43" fontId="27" fillId="3" borderId="3" xfId="3" applyFont="1" applyFill="1" applyBorder="1" applyAlignment="1" applyProtection="1">
      <protection locked="0"/>
    </xf>
    <xf numFmtId="43" fontId="27" fillId="4" borderId="11" xfId="3" applyFont="1" applyFill="1" applyBorder="1" applyAlignment="1"/>
    <xf numFmtId="43" fontId="27" fillId="4" borderId="2" xfId="3" applyFont="1" applyFill="1" applyBorder="1" applyAlignment="1" applyProtection="1">
      <protection locked="0"/>
    </xf>
    <xf numFmtId="43" fontId="27" fillId="4" borderId="3" xfId="3" applyFont="1" applyFill="1" applyBorder="1" applyAlignment="1" applyProtection="1">
      <alignment horizontal="center"/>
      <protection locked="0"/>
    </xf>
    <xf numFmtId="49" fontId="27" fillId="4" borderId="2" xfId="2" applyNumberFormat="1" applyFont="1" applyFill="1" applyBorder="1" applyAlignment="1" applyProtection="1">
      <alignment horizontal="center"/>
      <protection locked="0"/>
    </xf>
    <xf numFmtId="43" fontId="28" fillId="2" borderId="16" xfId="3" applyFont="1" applyFill="1" applyBorder="1" applyAlignment="1">
      <alignment horizontal="center" vertical="center" wrapText="1"/>
    </xf>
    <xf numFmtId="49" fontId="28" fillId="11" borderId="15" xfId="2" applyNumberFormat="1" applyFont="1" applyFill="1" applyBorder="1" applyAlignment="1">
      <alignment horizontal="center" vertical="center" wrapText="1"/>
    </xf>
    <xf numFmtId="49" fontId="27" fillId="6" borderId="7" xfId="2" applyNumberFormat="1" applyFont="1" applyFill="1" applyBorder="1" applyAlignment="1">
      <alignment vertical="top"/>
    </xf>
    <xf numFmtId="49" fontId="27" fillId="2" borderId="2" xfId="2" applyNumberFormat="1" applyFont="1" applyFill="1" applyBorder="1" applyAlignment="1"/>
    <xf numFmtId="4" fontId="27" fillId="4" borderId="3" xfId="2" applyNumberFormat="1" applyFont="1" applyFill="1" applyBorder="1" applyAlignment="1"/>
    <xf numFmtId="49" fontId="27" fillId="4" borderId="1" xfId="2" applyNumberFormat="1" applyFont="1" applyFill="1" applyBorder="1" applyAlignment="1"/>
    <xf numFmtId="4" fontId="27" fillId="3" borderId="8" xfId="2" applyNumberFormat="1" applyFont="1" applyFill="1" applyBorder="1" applyAlignment="1" applyProtection="1">
      <protection locked="0"/>
    </xf>
    <xf numFmtId="49" fontId="27" fillId="3" borderId="4" xfId="2" applyNumberFormat="1" applyFont="1" applyFill="1" applyBorder="1" applyAlignment="1" applyProtection="1">
      <alignment wrapText="1"/>
      <protection locked="0"/>
    </xf>
    <xf numFmtId="0" fontId="27" fillId="3" borderId="2" xfId="2" applyNumberFormat="1" applyFont="1" applyFill="1" applyBorder="1" applyAlignment="1" applyProtection="1">
      <protection locked="0"/>
    </xf>
    <xf numFmtId="49" fontId="27" fillId="3" borderId="3" xfId="2" applyNumberFormat="1" applyFont="1" applyFill="1" applyBorder="1" applyAlignment="1" applyProtection="1">
      <alignment wrapText="1"/>
      <protection locked="0"/>
    </xf>
    <xf numFmtId="49" fontId="27" fillId="12" borderId="5" xfId="2" applyNumberFormat="1" applyFont="1" applyFill="1" applyBorder="1" applyAlignment="1" applyProtection="1">
      <alignment horizontal="center"/>
      <protection locked="0"/>
    </xf>
    <xf numFmtId="49" fontId="28" fillId="3" borderId="0" xfId="2" applyNumberFormat="1" applyFont="1" applyFill="1" applyAlignment="1" applyProtection="1">
      <alignment vertical="center"/>
      <protection locked="0"/>
    </xf>
    <xf numFmtId="0" fontId="26" fillId="0" borderId="0" xfId="0" applyFont="1"/>
    <xf numFmtId="49" fontId="4" fillId="0" borderId="0" xfId="0" applyNumberFormat="1" applyFont="1" applyAlignment="1">
      <alignment vertical="top"/>
    </xf>
    <xf numFmtId="49" fontId="4" fillId="0" borderId="0" xfId="0" applyNumberFormat="1" applyFont="1" applyFill="1" applyBorder="1" applyAlignment="1">
      <alignment vertical="top"/>
    </xf>
    <xf numFmtId="49" fontId="4" fillId="0" borderId="0" xfId="0" applyNumberFormat="1" applyFont="1" applyAlignment="1">
      <alignment vertical="top" wrapText="1"/>
    </xf>
    <xf numFmtId="49" fontId="5" fillId="0" borderId="2" xfId="0" applyNumberFormat="1" applyFont="1" applyBorder="1" applyAlignment="1">
      <alignment vertical="top"/>
    </xf>
    <xf numFmtId="49" fontId="5" fillId="0" borderId="2" xfId="0" applyNumberFormat="1" applyFont="1" applyFill="1" applyBorder="1" applyAlignment="1">
      <alignment vertical="top"/>
    </xf>
    <xf numFmtId="4" fontId="5" fillId="0" borderId="2" xfId="0" applyNumberFormat="1" applyFont="1" applyBorder="1" applyAlignment="1">
      <alignment vertical="top"/>
    </xf>
    <xf numFmtId="49" fontId="4" fillId="0" borderId="2" xfId="0" applyNumberFormat="1" applyFont="1" applyBorder="1" applyAlignment="1">
      <alignment vertical="top"/>
    </xf>
    <xf numFmtId="49" fontId="4" fillId="16" borderId="2" xfId="0" applyNumberFormat="1" applyFont="1" applyFill="1" applyBorder="1" applyAlignment="1">
      <alignment vertical="top"/>
    </xf>
    <xf numFmtId="49" fontId="4" fillId="13" borderId="2" xfId="0" applyNumberFormat="1" applyFont="1" applyFill="1" applyBorder="1" applyAlignment="1">
      <alignment vertical="top"/>
    </xf>
    <xf numFmtId="49" fontId="4" fillId="16" borderId="2" xfId="0" applyNumberFormat="1" applyFont="1" applyFill="1" applyBorder="1" applyAlignment="1">
      <alignment horizontal="right"/>
    </xf>
    <xf numFmtId="49" fontId="4" fillId="0" borderId="2" xfId="0" applyNumberFormat="1" applyFont="1" applyFill="1" applyBorder="1" applyAlignment="1">
      <alignment vertical="top" wrapText="1"/>
    </xf>
    <xf numFmtId="49" fontId="4" fillId="17" borderId="2" xfId="0" applyNumberFormat="1" applyFont="1" applyFill="1" applyBorder="1" applyAlignment="1">
      <alignment vertical="top"/>
    </xf>
    <xf numFmtId="49" fontId="4" fillId="17" borderId="2" xfId="0" applyNumberFormat="1" applyFont="1" applyFill="1" applyBorder="1" applyAlignment="1">
      <alignment horizontal="right"/>
    </xf>
    <xf numFmtId="49" fontId="4" fillId="0" borderId="2" xfId="0" applyNumberFormat="1" applyFont="1" applyFill="1" applyBorder="1" applyAlignment="1">
      <alignment vertical="top"/>
    </xf>
    <xf numFmtId="49" fontId="4" fillId="16" borderId="2" xfId="0" applyNumberFormat="1" applyFont="1" applyFill="1" applyBorder="1" applyAlignment="1">
      <alignment horizontal="right" wrapText="1"/>
    </xf>
    <xf numFmtId="49" fontId="4" fillId="16" borderId="2" xfId="0" applyNumberFormat="1" applyFont="1" applyFill="1" applyBorder="1" applyAlignment="1">
      <alignment vertical="top" wrapText="1"/>
    </xf>
    <xf numFmtId="49" fontId="4" fillId="17" borderId="2" xfId="0" applyNumberFormat="1" applyFont="1" applyFill="1" applyBorder="1" applyAlignment="1" applyProtection="1">
      <alignment vertical="top"/>
      <protection locked="0"/>
    </xf>
    <xf numFmtId="49" fontId="4" fillId="0" borderId="0" xfId="0" applyNumberFormat="1" applyFont="1" applyFill="1" applyAlignment="1">
      <alignment vertical="top"/>
    </xf>
    <xf numFmtId="49" fontId="34" fillId="2" borderId="8" xfId="0" applyNumberFormat="1" applyFont="1" applyFill="1" applyBorder="1" applyAlignment="1">
      <alignment vertical="top"/>
    </xf>
    <xf numFmtId="49" fontId="34" fillId="0" borderId="1" xfId="0" applyNumberFormat="1" applyFont="1" applyFill="1" applyBorder="1" applyAlignment="1">
      <alignment vertical="top"/>
    </xf>
    <xf numFmtId="4" fontId="34" fillId="3" borderId="8" xfId="0" applyNumberFormat="1" applyFont="1" applyFill="1" applyBorder="1" applyAlignment="1" applyProtection="1">
      <alignment vertical="top"/>
      <protection locked="0"/>
    </xf>
    <xf numFmtId="49" fontId="34" fillId="2" borderId="20" xfId="0" applyNumberFormat="1" applyFont="1" applyFill="1" applyBorder="1" applyAlignment="1">
      <alignment horizontal="center" vertical="top" wrapText="1"/>
    </xf>
    <xf numFmtId="4" fontId="34" fillId="3" borderId="8" xfId="0" applyNumberFormat="1" applyFont="1" applyFill="1" applyBorder="1" applyAlignment="1" applyProtection="1">
      <alignment horizontal="right"/>
      <protection locked="0"/>
    </xf>
    <xf numFmtId="49" fontId="34" fillId="0" borderId="8" xfId="0" applyNumberFormat="1" applyFont="1" applyFill="1" applyBorder="1" applyAlignment="1">
      <alignment vertical="top"/>
    </xf>
    <xf numFmtId="49" fontId="34" fillId="2" borderId="3" xfId="0" applyNumberFormat="1" applyFont="1" applyFill="1" applyBorder="1" applyAlignment="1">
      <alignment vertical="top"/>
    </xf>
    <xf numFmtId="49" fontId="4" fillId="2" borderId="5" xfId="0" applyNumberFormat="1" applyFont="1" applyFill="1" applyBorder="1" applyAlignment="1">
      <alignment vertical="top"/>
    </xf>
    <xf numFmtId="4" fontId="4" fillId="3" borderId="1" xfId="0" applyNumberFormat="1" applyFont="1" applyFill="1" applyBorder="1" applyAlignment="1" applyProtection="1">
      <alignment vertical="top"/>
      <protection locked="0"/>
    </xf>
    <xf numFmtId="49" fontId="4" fillId="2" borderId="6" xfId="0" applyNumberFormat="1" applyFont="1" applyFill="1" applyBorder="1" applyAlignment="1">
      <alignment horizontal="center" vertical="top" wrapText="1"/>
    </xf>
    <xf numFmtId="49" fontId="4" fillId="13" borderId="6" xfId="0" applyNumberFormat="1" applyFont="1" applyFill="1" applyBorder="1" applyAlignment="1">
      <alignment horizontal="center" vertical="top" wrapText="1"/>
    </xf>
    <xf numFmtId="49" fontId="4" fillId="2" borderId="1" xfId="0" applyNumberFormat="1" applyFont="1" applyFill="1" applyBorder="1" applyAlignment="1">
      <alignment vertical="top"/>
    </xf>
    <xf numFmtId="4" fontId="4" fillId="3" borderId="1" xfId="0" applyNumberFormat="1" applyFont="1" applyFill="1" applyBorder="1" applyAlignment="1" applyProtection="1">
      <alignment horizontal="right"/>
      <protection locked="0"/>
    </xf>
    <xf numFmtId="4" fontId="4" fillId="3" borderId="1" xfId="0" applyNumberFormat="1" applyFont="1" applyFill="1" applyBorder="1" applyAlignment="1" applyProtection="1">
      <alignment vertical="top" wrapText="1"/>
      <protection locked="0"/>
    </xf>
    <xf numFmtId="49" fontId="4" fillId="2" borderId="5" xfId="0" applyNumberFormat="1" applyFont="1" applyFill="1" applyBorder="1" applyAlignment="1">
      <alignment vertical="top" wrapText="1"/>
    </xf>
    <xf numFmtId="49" fontId="4" fillId="0" borderId="5" xfId="0" applyNumberFormat="1" applyFont="1" applyFill="1" applyBorder="1" applyAlignment="1">
      <alignment vertical="top" wrapText="1"/>
    </xf>
    <xf numFmtId="49" fontId="4" fillId="3" borderId="15" xfId="0" applyNumberFormat="1" applyFont="1" applyFill="1" applyBorder="1" applyAlignment="1" applyProtection="1">
      <alignment vertical="top"/>
      <protection locked="0"/>
    </xf>
    <xf numFmtId="49" fontId="4" fillId="0" borderId="1" xfId="0" applyNumberFormat="1" applyFont="1" applyFill="1" applyBorder="1" applyAlignment="1" applyProtection="1">
      <alignment vertical="top"/>
      <protection locked="0"/>
    </xf>
    <xf numFmtId="49" fontId="4" fillId="3" borderId="8" xfId="0" applyNumberFormat="1" applyFont="1" applyFill="1" applyBorder="1" applyAlignment="1" applyProtection="1">
      <alignment vertical="top"/>
      <protection locked="0"/>
    </xf>
    <xf numFmtId="4" fontId="4" fillId="3" borderId="15" xfId="0" applyNumberFormat="1" applyFont="1" applyFill="1" applyBorder="1" applyAlignment="1" applyProtection="1">
      <alignment vertical="top"/>
      <protection locked="0"/>
    </xf>
    <xf numFmtId="49" fontId="4" fillId="18" borderId="20" xfId="0" applyNumberFormat="1" applyFont="1" applyFill="1" applyBorder="1" applyAlignment="1">
      <alignment horizontal="center" vertical="top" wrapText="1"/>
    </xf>
    <xf numFmtId="49" fontId="4" fillId="3" borderId="3" xfId="0" applyNumberFormat="1" applyFont="1" applyFill="1" applyBorder="1" applyAlignment="1" applyProtection="1">
      <alignment vertical="top"/>
      <protection locked="0"/>
    </xf>
    <xf numFmtId="49" fontId="4" fillId="3" borderId="2" xfId="0" applyNumberFormat="1" applyFont="1" applyFill="1" applyBorder="1" applyAlignment="1" applyProtection="1">
      <alignment vertical="top"/>
      <protection locked="0"/>
    </xf>
    <xf numFmtId="4" fontId="4" fillId="3" borderId="2" xfId="0" applyNumberFormat="1" applyFont="1" applyFill="1" applyBorder="1" applyAlignment="1" applyProtection="1">
      <alignment vertical="top"/>
      <protection locked="0"/>
    </xf>
    <xf numFmtId="49" fontId="4" fillId="18" borderId="4" xfId="0" applyNumberFormat="1" applyFont="1" applyFill="1" applyBorder="1" applyAlignment="1">
      <alignment horizontal="center" vertical="top" wrapText="1"/>
    </xf>
    <xf numFmtId="49" fontId="4" fillId="4" borderId="2" xfId="0" applyNumberFormat="1" applyFont="1" applyFill="1" applyBorder="1" applyAlignment="1">
      <alignment vertical="top"/>
    </xf>
    <xf numFmtId="4" fontId="4" fillId="4" borderId="2" xfId="0" applyNumberFormat="1" applyFont="1" applyFill="1" applyBorder="1" applyAlignment="1">
      <alignment vertical="top"/>
    </xf>
    <xf numFmtId="49" fontId="4" fillId="4" borderId="7" xfId="0" applyNumberFormat="1" applyFont="1" applyFill="1" applyBorder="1" applyAlignment="1">
      <alignment vertical="top"/>
    </xf>
    <xf numFmtId="49" fontId="4" fillId="2" borderId="4" xfId="0" applyNumberFormat="1" applyFont="1" applyFill="1" applyBorder="1" applyAlignment="1">
      <alignment horizontal="center" vertical="top" wrapText="1"/>
    </xf>
    <xf numFmtId="4" fontId="4" fillId="3" borderId="3" xfId="0" applyNumberFormat="1" applyFont="1" applyFill="1" applyBorder="1" applyAlignment="1" applyProtection="1">
      <alignment vertical="top"/>
      <protection locked="0"/>
    </xf>
    <xf numFmtId="49" fontId="4" fillId="18" borderId="9" xfId="0" applyNumberFormat="1" applyFont="1" applyFill="1" applyBorder="1" applyAlignment="1">
      <alignment horizontal="center" vertical="top" wrapText="1"/>
    </xf>
    <xf numFmtId="49" fontId="4" fillId="13" borderId="4" xfId="0" applyNumberFormat="1" applyFont="1" applyFill="1" applyBorder="1" applyAlignment="1">
      <alignment horizontal="center" vertical="top" wrapText="1"/>
    </xf>
    <xf numFmtId="49" fontId="4" fillId="4" borderId="2" xfId="0" applyNumberFormat="1" applyFont="1" applyFill="1" applyBorder="1" applyAlignment="1">
      <alignment vertical="top" wrapText="1"/>
    </xf>
    <xf numFmtId="49" fontId="4" fillId="13" borderId="9" xfId="0" applyNumberFormat="1" applyFont="1" applyFill="1" applyBorder="1" applyAlignment="1">
      <alignment horizontal="center" vertical="top" wrapText="1"/>
    </xf>
    <xf numFmtId="4" fontId="4" fillId="3" borderId="3" xfId="0" applyNumberFormat="1" applyFont="1" applyFill="1" applyBorder="1" applyAlignment="1" applyProtection="1">
      <protection locked="0"/>
    </xf>
    <xf numFmtId="49" fontId="4" fillId="4" borderId="11" xfId="0" applyNumberFormat="1" applyFont="1" applyFill="1" applyBorder="1" applyAlignment="1">
      <alignment vertical="top"/>
    </xf>
    <xf numFmtId="4" fontId="4" fillId="4" borderId="11" xfId="0" applyNumberFormat="1" applyFont="1" applyFill="1" applyBorder="1" applyAlignment="1">
      <alignment vertical="top"/>
    </xf>
    <xf numFmtId="49" fontId="4" fillId="4" borderId="12" xfId="0" applyNumberFormat="1" applyFont="1" applyFill="1" applyBorder="1" applyAlignment="1">
      <alignment vertical="top"/>
    </xf>
    <xf numFmtId="49" fontId="5" fillId="4" borderId="11" xfId="0" applyNumberFormat="1" applyFont="1" applyFill="1" applyBorder="1" applyAlignment="1">
      <alignment horizontal="center" vertical="top"/>
    </xf>
    <xf numFmtId="49" fontId="4" fillId="4" borderId="3" xfId="0" applyNumberFormat="1" applyFont="1" applyFill="1" applyBorder="1" applyAlignment="1" applyProtection="1">
      <alignment vertical="top"/>
      <protection locked="0"/>
    </xf>
    <xf numFmtId="49" fontId="4" fillId="4" borderId="2" xfId="0" applyNumberFormat="1" applyFont="1" applyFill="1" applyBorder="1" applyAlignment="1" applyProtection="1">
      <alignment vertical="top"/>
      <protection locked="0"/>
    </xf>
    <xf numFmtId="4" fontId="4" fillId="4" borderId="2" xfId="0" applyNumberFormat="1" applyFont="1" applyFill="1" applyBorder="1" applyAlignment="1" applyProtection="1">
      <alignment vertical="top"/>
      <protection locked="0"/>
    </xf>
    <xf numFmtId="49" fontId="4" fillId="4" borderId="4" xfId="0" applyNumberFormat="1" applyFont="1" applyFill="1" applyBorder="1" applyAlignment="1">
      <alignment horizontal="center" vertical="top" wrapText="1"/>
    </xf>
    <xf numFmtId="49" fontId="4" fillId="4" borderId="3" xfId="0" applyNumberFormat="1" applyFont="1" applyFill="1" applyBorder="1" applyAlignment="1" applyProtection="1">
      <alignment horizontal="center" vertical="top"/>
      <protection locked="0"/>
    </xf>
    <xf numFmtId="4" fontId="4" fillId="4" borderId="3" xfId="0" applyNumberFormat="1" applyFont="1" applyFill="1" applyBorder="1" applyAlignment="1" applyProtection="1">
      <alignment vertical="top"/>
      <protection locked="0"/>
    </xf>
    <xf numFmtId="49" fontId="4" fillId="4" borderId="9" xfId="0" applyNumberFormat="1" applyFont="1" applyFill="1" applyBorder="1" applyAlignment="1">
      <alignment horizontal="center" vertical="top" wrapText="1"/>
    </xf>
    <xf numFmtId="49" fontId="5" fillId="5" borderId="2" xfId="0" applyNumberFormat="1" applyFont="1" applyFill="1" applyBorder="1" applyAlignment="1">
      <alignment horizontal="center" vertical="top" wrapText="1"/>
    </xf>
    <xf numFmtId="49" fontId="5" fillId="5" borderId="4" xfId="0" applyNumberFormat="1" applyFont="1" applyFill="1" applyBorder="1" applyAlignment="1">
      <alignment horizontal="center" vertical="top" wrapText="1"/>
    </xf>
    <xf numFmtId="49" fontId="5" fillId="0" borderId="1" xfId="0" applyNumberFormat="1" applyFont="1" applyFill="1" applyBorder="1" applyAlignment="1">
      <alignment horizontal="center" vertical="top" wrapText="1"/>
    </xf>
    <xf numFmtId="49" fontId="5" fillId="2" borderId="14" xfId="0" applyNumberFormat="1" applyFont="1" applyFill="1" applyBorder="1" applyAlignment="1">
      <alignment horizontal="center" vertical="top" wrapText="1"/>
    </xf>
    <xf numFmtId="49" fontId="5" fillId="2" borderId="15" xfId="0" applyNumberFormat="1" applyFont="1" applyFill="1" applyBorder="1" applyAlignment="1">
      <alignment horizontal="center" vertical="top" wrapText="1"/>
    </xf>
    <xf numFmtId="49" fontId="5" fillId="2" borderId="16" xfId="0" applyNumberFormat="1" applyFont="1" applyFill="1" applyBorder="1" applyAlignment="1">
      <alignment horizontal="center" vertical="top" wrapText="1"/>
    </xf>
    <xf numFmtId="49" fontId="5" fillId="11" borderId="15" xfId="0" applyNumberFormat="1" applyFont="1" applyFill="1" applyBorder="1" applyAlignment="1">
      <alignment horizontal="center" vertical="top" wrapText="1"/>
    </xf>
    <xf numFmtId="49" fontId="5" fillId="2" borderId="17" xfId="0" applyNumberFormat="1" applyFont="1" applyFill="1" applyBorder="1" applyAlignment="1">
      <alignment horizontal="center" vertical="top" wrapText="1"/>
    </xf>
    <xf numFmtId="49" fontId="5" fillId="2" borderId="15" xfId="0" applyNumberFormat="1" applyFont="1" applyFill="1" applyBorder="1" applyAlignment="1">
      <alignment horizontal="center" vertical="top"/>
    </xf>
    <xf numFmtId="49" fontId="5" fillId="12" borderId="9" xfId="0" applyNumberFormat="1" applyFont="1" applyFill="1" applyBorder="1" applyAlignment="1">
      <alignment horizontal="center" vertical="top"/>
    </xf>
    <xf numFmtId="49" fontId="5" fillId="12" borderId="19" xfId="0" applyNumberFormat="1" applyFont="1" applyFill="1" applyBorder="1" applyAlignment="1">
      <alignment horizontal="center" vertical="top"/>
    </xf>
    <xf numFmtId="49" fontId="5" fillId="2" borderId="4" xfId="0" applyNumberFormat="1" applyFont="1" applyFill="1" applyBorder="1" applyAlignment="1">
      <alignment horizontal="center" vertical="top"/>
    </xf>
    <xf numFmtId="49" fontId="5" fillId="2" borderId="7" xfId="0" applyNumberFormat="1" applyFont="1" applyFill="1" applyBorder="1" applyAlignment="1">
      <alignment horizontal="center" vertical="top"/>
    </xf>
    <xf numFmtId="49" fontId="5" fillId="2" borderId="18" xfId="0" applyNumberFormat="1" applyFont="1" applyFill="1" applyBorder="1" applyAlignment="1">
      <alignment horizontal="center" vertical="top"/>
    </xf>
    <xf numFmtId="49" fontId="4" fillId="0" borderId="1" xfId="0" applyNumberFormat="1" applyFont="1" applyBorder="1" applyAlignment="1">
      <alignment vertical="top"/>
    </xf>
    <xf numFmtId="49" fontId="5" fillId="2" borderId="2" xfId="0" applyNumberFormat="1" applyFont="1" applyFill="1" applyBorder="1" applyAlignment="1">
      <alignment horizontal="center" vertical="top" wrapText="1"/>
    </xf>
    <xf numFmtId="49" fontId="5" fillId="3" borderId="0" xfId="0" applyNumberFormat="1" applyFont="1" applyFill="1" applyAlignment="1" applyProtection="1">
      <alignment vertical="top"/>
      <protection locked="0"/>
    </xf>
    <xf numFmtId="49" fontId="5" fillId="0" borderId="0" xfId="0" applyNumberFormat="1" applyFont="1" applyAlignment="1">
      <alignment vertical="top"/>
    </xf>
    <xf numFmtId="49" fontId="4" fillId="0" borderId="0" xfId="0" applyNumberFormat="1" applyFont="1" applyBorder="1" applyAlignment="1">
      <alignment vertical="top"/>
    </xf>
    <xf numFmtId="49" fontId="4" fillId="6" borderId="0" xfId="0" applyNumberFormat="1" applyFont="1" applyFill="1" applyAlignment="1">
      <alignment vertical="top"/>
    </xf>
    <xf numFmtId="49" fontId="4" fillId="6" borderId="4" xfId="0" applyNumberFormat="1" applyFont="1" applyFill="1" applyBorder="1" applyAlignment="1">
      <alignment vertical="top"/>
    </xf>
    <xf numFmtId="49" fontId="4" fillId="6" borderId="18" xfId="0" applyNumberFormat="1" applyFont="1" applyFill="1" applyBorder="1" applyAlignment="1">
      <alignment vertical="top"/>
    </xf>
    <xf numFmtId="49" fontId="4" fillId="6" borderId="7" xfId="0" applyNumberFormat="1" applyFont="1" applyFill="1" applyBorder="1" applyAlignment="1">
      <alignment vertical="top"/>
    </xf>
    <xf numFmtId="49" fontId="4" fillId="3" borderId="18" xfId="0" applyNumberFormat="1" applyFont="1" applyFill="1" applyBorder="1" applyAlignment="1" applyProtection="1">
      <alignment vertical="top"/>
      <protection locked="0"/>
    </xf>
    <xf numFmtId="49" fontId="5" fillId="0" borderId="18" xfId="0" applyNumberFormat="1" applyFont="1" applyBorder="1" applyAlignment="1">
      <alignment horizontal="left" vertical="top"/>
    </xf>
    <xf numFmtId="49" fontId="4" fillId="3" borderId="22" xfId="0" applyNumberFormat="1" applyFont="1" applyFill="1" applyBorder="1" applyAlignment="1" applyProtection="1">
      <alignment vertical="top"/>
      <protection locked="0"/>
    </xf>
    <xf numFmtId="49" fontId="5" fillId="0" borderId="22" xfId="0" applyNumberFormat="1" applyFont="1" applyBorder="1" applyAlignment="1">
      <alignment horizontal="left" vertical="top"/>
    </xf>
    <xf numFmtId="49" fontId="4" fillId="2" borderId="2" xfId="0" applyNumberFormat="1" applyFont="1" applyFill="1" applyBorder="1"/>
    <xf numFmtId="49" fontId="4" fillId="2" borderId="4" xfId="0" applyNumberFormat="1" applyFont="1" applyFill="1" applyBorder="1"/>
    <xf numFmtId="49" fontId="4" fillId="2" borderId="2" xfId="0" applyNumberFormat="1" applyFont="1" applyFill="1" applyBorder="1" applyAlignment="1"/>
    <xf numFmtId="4" fontId="4" fillId="3" borderId="1" xfId="0" applyNumberFormat="1" applyFont="1" applyFill="1" applyBorder="1" applyAlignment="1" applyProtection="1">
      <protection locked="0"/>
    </xf>
    <xf numFmtId="49" fontId="4" fillId="2" borderId="5" xfId="0" applyNumberFormat="1" applyFont="1" applyFill="1" applyBorder="1" applyAlignment="1"/>
    <xf numFmtId="49" fontId="4" fillId="2" borderId="5" xfId="0" applyNumberFormat="1" applyFont="1" applyFill="1" applyBorder="1" applyAlignment="1">
      <alignment horizontal="center" wrapText="1"/>
    </xf>
    <xf numFmtId="49" fontId="4" fillId="2" borderId="1" xfId="0" applyNumberFormat="1" applyFont="1" applyFill="1" applyBorder="1" applyAlignment="1"/>
    <xf numFmtId="49" fontId="4" fillId="2" borderId="27" xfId="0" applyNumberFormat="1" applyFont="1" applyFill="1" applyBorder="1" applyAlignment="1"/>
    <xf numFmtId="49" fontId="4" fillId="2" borderId="6" xfId="0" applyNumberFormat="1" applyFont="1" applyFill="1" applyBorder="1" applyAlignment="1">
      <alignment horizontal="center" wrapText="1"/>
    </xf>
    <xf numFmtId="49" fontId="4" fillId="2" borderId="6" xfId="0" applyNumberFormat="1" applyFont="1" applyFill="1" applyBorder="1" applyAlignment="1"/>
    <xf numFmtId="49" fontId="5" fillId="2" borderId="5" xfId="0" applyNumberFormat="1" applyFont="1" applyFill="1" applyBorder="1" applyAlignment="1"/>
    <xf numFmtId="4" fontId="4" fillId="3" borderId="15" xfId="0" applyNumberFormat="1" applyFont="1" applyFill="1" applyBorder="1" applyAlignment="1" applyProtection="1">
      <protection locked="0"/>
    </xf>
    <xf numFmtId="49" fontId="4" fillId="3" borderId="20" xfId="0" applyNumberFormat="1" applyFont="1" applyFill="1" applyBorder="1" applyAlignment="1" applyProtection="1">
      <protection locked="0"/>
    </xf>
    <xf numFmtId="49" fontId="4" fillId="2" borderId="8" xfId="0" applyNumberFormat="1" applyFont="1" applyFill="1" applyBorder="1" applyAlignment="1">
      <alignment horizontal="center" wrapText="1"/>
    </xf>
    <xf numFmtId="49" fontId="4" fillId="3" borderId="8" xfId="0" applyNumberFormat="1" applyFont="1" applyFill="1" applyBorder="1" applyAlignment="1" applyProtection="1">
      <protection locked="0"/>
    </xf>
    <xf numFmtId="49" fontId="4" fillId="3" borderId="15" xfId="0" applyNumberFormat="1" applyFont="1" applyFill="1" applyBorder="1" applyAlignment="1" applyProtection="1">
      <protection locked="0"/>
    </xf>
    <xf numFmtId="49" fontId="4" fillId="3" borderId="16" xfId="0" applyNumberFormat="1" applyFont="1" applyFill="1" applyBorder="1" applyAlignment="1" applyProtection="1">
      <protection locked="0"/>
    </xf>
    <xf numFmtId="49" fontId="4" fillId="2" borderId="20" xfId="0" applyNumberFormat="1" applyFont="1" applyFill="1" applyBorder="1" applyAlignment="1">
      <alignment horizontal="center" wrapText="1"/>
    </xf>
    <xf numFmtId="49" fontId="4" fillId="3" borderId="21" xfId="0" applyNumberFormat="1" applyFont="1" applyFill="1" applyBorder="1" applyAlignment="1" applyProtection="1">
      <protection locked="0"/>
    </xf>
    <xf numFmtId="4" fontId="4" fillId="4" borderId="3" xfId="0" applyNumberFormat="1" applyFont="1" applyFill="1" applyBorder="1" applyAlignment="1"/>
    <xf numFmtId="49" fontId="4" fillId="4" borderId="1" xfId="0" applyNumberFormat="1" applyFont="1" applyFill="1" applyBorder="1" applyAlignment="1"/>
    <xf numFmtId="4" fontId="4" fillId="3" borderId="8" xfId="0" applyNumberFormat="1" applyFont="1" applyFill="1" applyBorder="1" applyAlignment="1" applyProtection="1">
      <protection locked="0"/>
    </xf>
    <xf numFmtId="49" fontId="4" fillId="3" borderId="4" xfId="0" applyNumberFormat="1" applyFont="1" applyFill="1" applyBorder="1" applyAlignment="1" applyProtection="1">
      <alignment wrapText="1"/>
      <protection locked="0"/>
    </xf>
    <xf numFmtId="49" fontId="5" fillId="2" borderId="3" xfId="0" applyNumberFormat="1" applyFont="1" applyFill="1" applyBorder="1" applyAlignment="1">
      <alignment horizontal="center" vertical="center" wrapText="1"/>
    </xf>
    <xf numFmtId="49" fontId="5" fillId="3" borderId="0" xfId="0" applyNumberFormat="1" applyFont="1" applyFill="1" applyAlignment="1" applyProtection="1">
      <alignment vertical="center"/>
      <protection locked="0"/>
    </xf>
    <xf numFmtId="49" fontId="5" fillId="0" borderId="0" xfId="0" applyNumberFormat="1" applyFont="1" applyAlignment="1">
      <alignment vertical="center"/>
    </xf>
    <xf numFmtId="49" fontId="4" fillId="0" borderId="22" xfId="0" applyNumberFormat="1" applyFont="1" applyBorder="1"/>
    <xf numFmtId="49" fontId="4" fillId="0" borderId="0" xfId="0" applyNumberFormat="1" applyFont="1" applyBorder="1"/>
    <xf numFmtId="0" fontId="6" fillId="0" borderId="9" xfId="0" applyFont="1" applyBorder="1" applyAlignment="1">
      <alignment horizontal="center" vertical="center" wrapText="1"/>
    </xf>
    <xf numFmtId="49" fontId="4" fillId="6" borderId="4" xfId="0" applyNumberFormat="1" applyFont="1" applyFill="1" applyBorder="1"/>
    <xf numFmtId="49" fontId="4" fillId="6" borderId="18" xfId="0" applyNumberFormat="1" applyFont="1" applyFill="1" applyBorder="1"/>
    <xf numFmtId="49" fontId="4" fillId="6" borderId="7" xfId="0" applyNumberFormat="1" applyFont="1" applyFill="1" applyBorder="1"/>
    <xf numFmtId="49" fontId="4" fillId="3" borderId="18" xfId="0" applyNumberFormat="1" applyFont="1" applyFill="1" applyBorder="1" applyProtection="1">
      <protection locked="0"/>
    </xf>
    <xf numFmtId="49" fontId="5" fillId="0" borderId="18" xfId="0" applyNumberFormat="1" applyFont="1" applyBorder="1" applyAlignment="1">
      <alignment horizontal="left" vertical="center"/>
    </xf>
    <xf numFmtId="49" fontId="4" fillId="0" borderId="0" xfId="0" applyNumberFormat="1" applyFont="1" applyFill="1" applyBorder="1"/>
    <xf numFmtId="49" fontId="4" fillId="0" borderId="0" xfId="0" applyNumberFormat="1" applyFont="1" applyFill="1"/>
    <xf numFmtId="49" fontId="5" fillId="0" borderId="0" xfId="0" applyNumberFormat="1" applyFont="1" applyFill="1"/>
    <xf numFmtId="49" fontId="4" fillId="3" borderId="22" xfId="0" applyNumberFormat="1" applyFont="1" applyFill="1" applyBorder="1" applyProtection="1">
      <protection locked="0"/>
    </xf>
    <xf numFmtId="49" fontId="5" fillId="0" borderId="22" xfId="0" applyNumberFormat="1" applyFont="1" applyBorder="1" applyAlignment="1">
      <alignment horizontal="left" vertical="center"/>
    </xf>
    <xf numFmtId="49" fontId="10" fillId="0" borderId="0" xfId="2" applyNumberFormat="1" applyFont="1" applyAlignment="1">
      <alignment horizontal="left" vertical="top"/>
    </xf>
    <xf numFmtId="49" fontId="10" fillId="4" borderId="3" xfId="2" applyNumberFormat="1" applyFont="1" applyFill="1" applyBorder="1" applyAlignment="1">
      <alignment vertical="top"/>
    </xf>
    <xf numFmtId="49" fontId="10" fillId="4" borderId="9" xfId="2" applyNumberFormat="1" applyFont="1" applyFill="1" applyBorder="1" applyAlignment="1">
      <alignment vertical="top"/>
    </xf>
    <xf numFmtId="4" fontId="9" fillId="3" borderId="2" xfId="2" applyNumberFormat="1" applyFont="1" applyFill="1" applyBorder="1" applyAlignment="1" applyProtection="1">
      <alignment vertical="top"/>
      <protection locked="0"/>
    </xf>
    <xf numFmtId="49" fontId="10" fillId="4" borderId="4" xfId="2" applyNumberFormat="1" applyFont="1" applyFill="1" applyBorder="1" applyAlignment="1">
      <alignment vertical="top"/>
    </xf>
    <xf numFmtId="49" fontId="10" fillId="4" borderId="19" xfId="2" applyNumberFormat="1" applyFont="1" applyFill="1" applyBorder="1" applyAlignment="1">
      <alignment vertical="top"/>
    </xf>
    <xf numFmtId="49" fontId="10" fillId="4" borderId="3" xfId="2" applyNumberFormat="1" applyFont="1" applyFill="1" applyBorder="1" applyAlignment="1">
      <alignment horizontal="left" vertical="top"/>
    </xf>
    <xf numFmtId="4" fontId="9" fillId="4" borderId="2" xfId="2" applyNumberFormat="1" applyFont="1" applyFill="1" applyBorder="1" applyAlignment="1">
      <alignment vertical="top"/>
    </xf>
    <xf numFmtId="49" fontId="10" fillId="3" borderId="3" xfId="2" applyNumberFormat="1" applyFont="1" applyFill="1" applyBorder="1" applyAlignment="1" applyProtection="1">
      <alignment horizontal="left" vertical="top"/>
      <protection locked="0"/>
    </xf>
    <xf numFmtId="49" fontId="10" fillId="3" borderId="9" xfId="2" applyNumberFormat="1" applyFont="1" applyFill="1" applyBorder="1" applyAlignment="1" applyProtection="1">
      <alignment vertical="top"/>
      <protection locked="0"/>
    </xf>
    <xf numFmtId="49" fontId="10" fillId="3" borderId="2" xfId="2" applyNumberFormat="1" applyFont="1" applyFill="1" applyBorder="1" applyAlignment="1" applyProtection="1">
      <alignment horizontal="center" vertical="top" wrapText="1"/>
      <protection locked="0"/>
    </xf>
    <xf numFmtId="49" fontId="10" fillId="4" borderId="2" xfId="2" applyNumberFormat="1" applyFont="1" applyFill="1" applyBorder="1" applyAlignment="1">
      <alignment horizontal="left" vertical="top"/>
    </xf>
    <xf numFmtId="49" fontId="10" fillId="4" borderId="11" xfId="2" applyNumberFormat="1" applyFont="1" applyFill="1" applyBorder="1" applyAlignment="1">
      <alignment horizontal="left" vertical="top"/>
    </xf>
    <xf numFmtId="49" fontId="10" fillId="4" borderId="3" xfId="2" applyNumberFormat="1" applyFont="1" applyFill="1" applyBorder="1" applyAlignment="1" applyProtection="1">
      <alignment horizontal="left" vertical="top"/>
      <protection locked="0"/>
    </xf>
    <xf numFmtId="49" fontId="9" fillId="15" borderId="15" xfId="2" applyNumberFormat="1" applyFont="1" applyFill="1" applyBorder="1" applyAlignment="1">
      <alignment horizontal="center" vertical="top" wrapText="1"/>
    </xf>
    <xf numFmtId="49" fontId="9" fillId="2" borderId="15" xfId="2" applyNumberFormat="1" applyFont="1" applyFill="1" applyBorder="1" applyAlignment="1">
      <alignment horizontal="left" vertical="top" wrapText="1"/>
    </xf>
    <xf numFmtId="49" fontId="9" fillId="14" borderId="2" xfId="2" applyNumberFormat="1" applyFont="1" applyFill="1" applyBorder="1" applyAlignment="1">
      <alignment horizontal="center" vertical="top"/>
    </xf>
    <xf numFmtId="49" fontId="8" fillId="3" borderId="0" xfId="2" applyNumberFormat="1" applyFont="1" applyFill="1" applyAlignment="1" applyProtection="1">
      <alignment vertical="top" wrapText="1"/>
      <protection locked="0"/>
    </xf>
    <xf numFmtId="49" fontId="10" fillId="17" borderId="0" xfId="2" applyNumberFormat="1" applyFont="1" applyFill="1" applyAlignment="1">
      <alignment vertical="top"/>
    </xf>
    <xf numFmtId="43" fontId="10" fillId="0" borderId="0" xfId="3" applyFont="1"/>
    <xf numFmtId="49" fontId="10" fillId="0" borderId="0" xfId="2" applyNumberFormat="1" applyFont="1" applyAlignment="1">
      <alignment wrapText="1"/>
    </xf>
    <xf numFmtId="49" fontId="9" fillId="0" borderId="0" xfId="2" applyNumberFormat="1" applyFont="1" applyAlignment="1">
      <alignment wrapText="1"/>
    </xf>
    <xf numFmtId="49" fontId="10" fillId="4" borderId="1" xfId="2" applyNumberFormat="1" applyFont="1" applyFill="1" applyBorder="1" applyAlignment="1"/>
    <xf numFmtId="49" fontId="10" fillId="4" borderId="3" xfId="2" applyNumberFormat="1" applyFont="1" applyFill="1" applyBorder="1" applyAlignment="1">
      <alignment wrapText="1"/>
    </xf>
    <xf numFmtId="49" fontId="9" fillId="2" borderId="5" xfId="2" applyNumberFormat="1" applyFont="1" applyFill="1" applyBorder="1" applyAlignment="1">
      <alignment wrapText="1"/>
    </xf>
    <xf numFmtId="49" fontId="10" fillId="4" borderId="11" xfId="2" applyNumberFormat="1" applyFont="1" applyFill="1" applyBorder="1" applyAlignment="1">
      <alignment wrapText="1"/>
    </xf>
    <xf numFmtId="49" fontId="10" fillId="4" borderId="11" xfId="2" applyNumberFormat="1" applyFont="1" applyFill="1" applyBorder="1" applyAlignment="1">
      <alignment horizontal="center" wrapText="1"/>
    </xf>
    <xf numFmtId="49" fontId="10" fillId="4" borderId="2" xfId="2" applyNumberFormat="1" applyFont="1" applyFill="1" applyBorder="1" applyAlignment="1" applyProtection="1">
      <alignment wrapText="1"/>
      <protection locked="0"/>
    </xf>
    <xf numFmtId="49" fontId="10" fillId="4" borderId="3" xfId="2" applyNumberFormat="1" applyFont="1" applyFill="1" applyBorder="1" applyAlignment="1" applyProtection="1">
      <alignment wrapText="1"/>
      <protection locked="0"/>
    </xf>
    <xf numFmtId="49" fontId="9" fillId="0" borderId="18" xfId="2" applyNumberFormat="1" applyFont="1" applyBorder="1" applyAlignment="1">
      <alignment horizontal="left" vertical="center" wrapText="1"/>
    </xf>
    <xf numFmtId="49" fontId="9" fillId="0" borderId="22" xfId="2" applyNumberFormat="1" applyFont="1" applyBorder="1" applyAlignment="1">
      <alignment horizontal="left" vertical="center" wrapText="1"/>
    </xf>
    <xf numFmtId="49" fontId="10" fillId="0" borderId="27" xfId="2" applyNumberFormat="1" applyFont="1" applyBorder="1" applyAlignment="1">
      <alignment vertical="top"/>
    </xf>
    <xf numFmtId="49" fontId="10" fillId="0" borderId="24" xfId="2" applyNumberFormat="1" applyFont="1" applyBorder="1" applyAlignment="1">
      <alignment vertical="top"/>
    </xf>
    <xf numFmtId="49" fontId="10" fillId="2" borderId="2" xfId="2" applyNumberFormat="1" applyFont="1" applyFill="1" applyBorder="1" applyAlignment="1">
      <alignment horizontal="center" vertical="top" wrapText="1"/>
    </xf>
    <xf numFmtId="49" fontId="10" fillId="2" borderId="4" xfId="2" applyNumberFormat="1" applyFont="1" applyFill="1" applyBorder="1" applyAlignment="1">
      <alignment vertical="top"/>
    </xf>
    <xf numFmtId="49" fontId="10" fillId="2" borderId="5" xfId="2" applyNumberFormat="1" applyFont="1" applyFill="1" applyBorder="1" applyAlignment="1">
      <alignment horizontal="center" vertical="top" wrapText="1"/>
    </xf>
    <xf numFmtId="49" fontId="10" fillId="2" borderId="27" xfId="2" applyNumberFormat="1" applyFont="1" applyFill="1" applyBorder="1" applyAlignment="1">
      <alignment vertical="top"/>
    </xf>
    <xf numFmtId="49" fontId="10" fillId="2" borderId="6" xfId="2" applyNumberFormat="1" applyFont="1" applyFill="1" applyBorder="1" applyAlignment="1">
      <alignment vertical="top"/>
    </xf>
    <xf numFmtId="4" fontId="9" fillId="4" borderId="9" xfId="2" applyNumberFormat="1" applyFont="1" applyFill="1" applyBorder="1" applyAlignment="1">
      <alignment vertical="top"/>
    </xf>
    <xf numFmtId="4" fontId="10" fillId="3" borderId="8" xfId="2" applyNumberFormat="1" applyFont="1" applyFill="1" applyBorder="1" applyAlignment="1" applyProtection="1">
      <alignment vertical="top"/>
      <protection locked="0"/>
    </xf>
    <xf numFmtId="49" fontId="10" fillId="3" borderId="20" xfId="2" applyNumberFormat="1" applyFont="1" applyFill="1" applyBorder="1" applyAlignment="1" applyProtection="1">
      <alignment vertical="top"/>
      <protection locked="0"/>
    </xf>
    <xf numFmtId="49" fontId="10" fillId="2" borderId="8" xfId="2" applyNumberFormat="1" applyFont="1" applyFill="1" applyBorder="1" applyAlignment="1">
      <alignment horizontal="center" vertical="top" wrapText="1"/>
    </xf>
    <xf numFmtId="49" fontId="10" fillId="3" borderId="21" xfId="2" applyNumberFormat="1" applyFont="1" applyFill="1" applyBorder="1" applyAlignment="1" applyProtection="1">
      <alignment vertical="top"/>
      <protection locked="0"/>
    </xf>
    <xf numFmtId="49" fontId="10" fillId="3" borderId="19" xfId="2" applyNumberFormat="1" applyFont="1" applyFill="1" applyBorder="1" applyAlignment="1" applyProtection="1">
      <alignment vertical="top"/>
      <protection locked="0"/>
    </xf>
    <xf numFmtId="49" fontId="10" fillId="3" borderId="19" xfId="2" applyNumberFormat="1" applyFont="1" applyFill="1" applyBorder="1" applyAlignment="1" applyProtection="1">
      <alignment vertical="top" wrapText="1"/>
      <protection locked="0"/>
    </xf>
    <xf numFmtId="49" fontId="10" fillId="3" borderId="2" xfId="2" applyNumberFormat="1" applyFont="1" applyFill="1" applyBorder="1" applyAlignment="1" applyProtection="1">
      <alignment vertical="top" wrapText="1"/>
      <protection locked="0"/>
    </xf>
    <xf numFmtId="4" fontId="10" fillId="4" borderId="9" xfId="2" applyNumberFormat="1" applyFont="1" applyFill="1" applyBorder="1" applyAlignment="1">
      <alignment vertical="top"/>
    </xf>
    <xf numFmtId="4" fontId="10" fillId="3" borderId="9" xfId="2" applyNumberFormat="1" applyFont="1" applyFill="1" applyBorder="1" applyAlignment="1" applyProtection="1">
      <alignment vertical="top"/>
      <protection locked="0"/>
    </xf>
    <xf numFmtId="49" fontId="10" fillId="3" borderId="24" xfId="2" applyNumberFormat="1" applyFont="1" applyFill="1" applyBorder="1" applyAlignment="1" applyProtection="1">
      <alignment vertical="top"/>
      <protection locked="0"/>
    </xf>
    <xf numFmtId="49" fontId="10" fillId="2" borderId="21" xfId="2" applyNumberFormat="1" applyFont="1" applyFill="1" applyBorder="1" applyAlignment="1">
      <alignment horizontal="center" vertical="top" wrapText="1"/>
    </xf>
    <xf numFmtId="49" fontId="13" fillId="0" borderId="1" xfId="2" applyNumberFormat="1" applyFont="1" applyBorder="1" applyAlignment="1">
      <alignment vertical="top" wrapText="1"/>
    </xf>
    <xf numFmtId="4" fontId="10" fillId="4" borderId="3" xfId="2" applyNumberFormat="1" applyFont="1" applyFill="1" applyBorder="1" applyAlignment="1">
      <alignment vertical="top"/>
    </xf>
    <xf numFmtId="4" fontId="10" fillId="3" borderId="4" xfId="2" applyNumberFormat="1" applyFont="1" applyFill="1" applyBorder="1" applyAlignment="1" applyProtection="1">
      <alignment vertical="top"/>
      <protection locked="0"/>
    </xf>
    <xf numFmtId="49" fontId="10" fillId="3" borderId="1" xfId="2" applyNumberFormat="1" applyFont="1" applyFill="1" applyBorder="1" applyAlignment="1" applyProtection="1">
      <alignment vertical="top"/>
      <protection locked="0"/>
    </xf>
    <xf numFmtId="49" fontId="13" fillId="0" borderId="3" xfId="2" applyNumberFormat="1" applyFont="1" applyBorder="1" applyAlignment="1">
      <alignment vertical="top" wrapText="1"/>
    </xf>
    <xf numFmtId="49" fontId="10" fillId="3" borderId="8" xfId="2" applyNumberFormat="1" applyFont="1" applyFill="1" applyBorder="1" applyAlignment="1" applyProtection="1">
      <alignment vertical="top" wrapText="1"/>
      <protection locked="0"/>
    </xf>
    <xf numFmtId="49" fontId="10" fillId="3" borderId="16" xfId="2" applyNumberFormat="1" applyFont="1" applyFill="1" applyBorder="1" applyAlignment="1" applyProtection="1">
      <alignment vertical="top"/>
      <protection locked="0"/>
    </xf>
    <xf numFmtId="49" fontId="10" fillId="3" borderId="9" xfId="2" applyNumberFormat="1" applyFont="1" applyFill="1" applyBorder="1" applyAlignment="1" applyProtection="1">
      <alignment vertical="top" wrapText="1"/>
      <protection locked="0"/>
    </xf>
    <xf numFmtId="49" fontId="10" fillId="3" borderId="1" xfId="2" applyNumberFormat="1" applyFont="1" applyFill="1" applyBorder="1" applyAlignment="1" applyProtection="1">
      <alignment vertical="top" wrapText="1"/>
      <protection locked="0"/>
    </xf>
    <xf numFmtId="49" fontId="10" fillId="3" borderId="7" xfId="2" applyNumberFormat="1" applyFont="1" applyFill="1" applyBorder="1" applyAlignment="1" applyProtection="1">
      <alignment vertical="top" wrapText="1"/>
      <protection locked="0"/>
    </xf>
    <xf numFmtId="49" fontId="10" fillId="2" borderId="3" xfId="2" applyNumberFormat="1" applyFont="1" applyFill="1" applyBorder="1" applyAlignment="1">
      <alignment horizontal="center" vertical="top" wrapText="1"/>
    </xf>
    <xf numFmtId="49" fontId="10" fillId="4" borderId="26" xfId="2" applyNumberFormat="1" applyFont="1" applyFill="1" applyBorder="1" applyAlignment="1">
      <alignment vertical="top"/>
    </xf>
    <xf numFmtId="49" fontId="10" fillId="4" borderId="11" xfId="2" applyNumberFormat="1" applyFont="1" applyFill="1" applyBorder="1" applyAlignment="1">
      <alignment horizontal="center" vertical="top"/>
    </xf>
    <xf numFmtId="49" fontId="10" fillId="4" borderId="2" xfId="2" applyNumberFormat="1" applyFont="1" applyFill="1" applyBorder="1" applyAlignment="1">
      <alignment horizontal="center" vertical="top" wrapText="1"/>
    </xf>
    <xf numFmtId="49" fontId="10" fillId="4" borderId="4" xfId="2" applyNumberFormat="1" applyFont="1" applyFill="1" applyBorder="1" applyAlignment="1" applyProtection="1">
      <alignment vertical="top"/>
      <protection locked="0"/>
    </xf>
    <xf numFmtId="49" fontId="10" fillId="4" borderId="7" xfId="2" applyNumberFormat="1" applyFont="1" applyFill="1" applyBorder="1" applyAlignment="1" applyProtection="1">
      <alignment vertical="top"/>
      <protection locked="0"/>
    </xf>
    <xf numFmtId="49" fontId="10" fillId="4" borderId="5" xfId="2" applyNumberFormat="1" applyFont="1" applyFill="1" applyBorder="1" applyAlignment="1">
      <alignment horizontal="center" vertical="top" wrapText="1"/>
    </xf>
    <xf numFmtId="49" fontId="10" fillId="4" borderId="5" xfId="2" applyNumberFormat="1" applyFont="1" applyFill="1" applyBorder="1" applyAlignment="1" applyProtection="1">
      <alignment horizontal="center" vertical="top"/>
      <protection locked="0"/>
    </xf>
    <xf numFmtId="49" fontId="10" fillId="4" borderId="6" xfId="2" applyNumberFormat="1" applyFont="1" applyFill="1" applyBorder="1" applyAlignment="1" applyProtection="1">
      <alignment vertical="top"/>
      <protection locked="0"/>
    </xf>
    <xf numFmtId="4" fontId="10" fillId="4" borderId="5" xfId="2" applyNumberFormat="1" applyFont="1" applyFill="1" applyBorder="1" applyAlignment="1" applyProtection="1">
      <alignment vertical="top"/>
      <protection locked="0"/>
    </xf>
    <xf numFmtId="49" fontId="10" fillId="4" borderId="6" xfId="2" applyNumberFormat="1" applyFont="1" applyFill="1" applyBorder="1" applyAlignment="1" applyProtection="1">
      <alignment horizontal="center" vertical="top"/>
      <protection locked="0"/>
    </xf>
    <xf numFmtId="49" fontId="10" fillId="4" borderId="5" xfId="2" applyNumberFormat="1" applyFont="1" applyFill="1" applyBorder="1" applyAlignment="1" applyProtection="1">
      <alignment vertical="top"/>
      <protection locked="0"/>
    </xf>
    <xf numFmtId="49" fontId="10" fillId="4" borderId="23" xfId="2" applyNumberFormat="1" applyFont="1" applyFill="1" applyBorder="1" applyAlignment="1" applyProtection="1">
      <alignment horizontal="center" vertical="top"/>
      <protection locked="0"/>
    </xf>
    <xf numFmtId="49" fontId="10" fillId="14" borderId="5" xfId="2" applyNumberFormat="1" applyFont="1" applyFill="1" applyBorder="1" applyAlignment="1" applyProtection="1">
      <alignment horizontal="center" vertical="top"/>
      <protection locked="0"/>
    </xf>
    <xf numFmtId="49" fontId="9" fillId="2" borderId="4" xfId="2" applyNumberFormat="1" applyFont="1" applyFill="1" applyBorder="1" applyAlignment="1">
      <alignment horizontal="center" vertical="top" wrapText="1"/>
    </xf>
    <xf numFmtId="49" fontId="10" fillId="0" borderId="22" xfId="2" applyNumberFormat="1" applyFont="1" applyBorder="1" applyAlignment="1">
      <alignment vertical="top"/>
    </xf>
    <xf numFmtId="0" fontId="13" fillId="0" borderId="9" xfId="2" applyFont="1" applyBorder="1" applyAlignment="1">
      <alignment horizontal="center" vertical="top" wrapText="1"/>
    </xf>
    <xf numFmtId="49" fontId="10" fillId="0" borderId="20" xfId="2" applyNumberFormat="1" applyFont="1" applyFill="1" applyBorder="1" applyAlignment="1">
      <alignment vertical="top"/>
    </xf>
    <xf numFmtId="49" fontId="10" fillId="0" borderId="24" xfId="2" applyNumberFormat="1" applyFont="1" applyFill="1" applyBorder="1" applyAlignment="1">
      <alignment vertical="top"/>
    </xf>
    <xf numFmtId="49" fontId="9" fillId="0" borderId="21" xfId="2" applyNumberFormat="1" applyFont="1" applyFill="1" applyBorder="1"/>
    <xf numFmtId="49" fontId="3" fillId="0" borderId="0" xfId="2" applyNumberFormat="1" applyFont="1" applyAlignment="1">
      <alignment horizontal="left" wrapText="1"/>
    </xf>
    <xf numFmtId="49" fontId="3" fillId="14" borderId="0" xfId="2" applyNumberFormat="1" applyFont="1" applyFill="1" applyAlignment="1">
      <alignment horizontal="left" wrapText="1"/>
    </xf>
    <xf numFmtId="49" fontId="35" fillId="3" borderId="10" xfId="2" applyNumberFormat="1" applyFont="1" applyFill="1" applyBorder="1" applyAlignment="1" applyProtection="1">
      <alignment vertical="top" wrapText="1"/>
      <protection locked="0"/>
    </xf>
    <xf numFmtId="49" fontId="35" fillId="3" borderId="3" xfId="2" applyNumberFormat="1" applyFont="1" applyFill="1" applyBorder="1" applyAlignment="1" applyProtection="1">
      <alignment vertical="top"/>
      <protection locked="0"/>
    </xf>
    <xf numFmtId="49" fontId="35" fillId="2" borderId="2" xfId="2" applyNumberFormat="1" applyFont="1" applyFill="1" applyBorder="1" applyAlignment="1">
      <alignment horizontal="center" vertical="top" wrapText="1"/>
    </xf>
    <xf numFmtId="49" fontId="35" fillId="7" borderId="10" xfId="2" applyNumberFormat="1" applyFont="1" applyFill="1" applyBorder="1" applyAlignment="1" applyProtection="1">
      <alignment vertical="top" wrapText="1"/>
      <protection locked="0"/>
    </xf>
    <xf numFmtId="49" fontId="35" fillId="7" borderId="3" xfId="2" applyNumberFormat="1" applyFont="1" applyFill="1" applyBorder="1" applyAlignment="1" applyProtection="1">
      <alignment vertical="top"/>
      <protection locked="0"/>
    </xf>
    <xf numFmtId="49" fontId="35" fillId="3" borderId="2" xfId="2" applyNumberFormat="1" applyFont="1" applyFill="1" applyBorder="1" applyAlignment="1" applyProtection="1">
      <alignment vertical="top"/>
      <protection locked="0"/>
    </xf>
    <xf numFmtId="4" fontId="35" fillId="14" borderId="3" xfId="2" applyNumberFormat="1" applyFont="1" applyFill="1" applyBorder="1" applyAlignment="1" applyProtection="1">
      <alignment vertical="top"/>
      <protection locked="0"/>
    </xf>
    <xf numFmtId="4" fontId="35" fillId="14" borderId="8" xfId="2" applyNumberFormat="1" applyFont="1" applyFill="1" applyBorder="1" applyAlignment="1" applyProtection="1">
      <alignment vertical="top"/>
      <protection locked="0"/>
    </xf>
    <xf numFmtId="49" fontId="3" fillId="14" borderId="0" xfId="2" applyNumberFormat="1" applyFont="1" applyFill="1"/>
    <xf numFmtId="49" fontId="35" fillId="14" borderId="29" xfId="2" applyNumberFormat="1" applyFont="1" applyFill="1" applyBorder="1" applyAlignment="1" applyProtection="1">
      <alignment vertical="top"/>
      <protection locked="0"/>
    </xf>
    <xf numFmtId="49" fontId="35" fillId="14" borderId="2" xfId="2" applyNumberFormat="1" applyFont="1" applyFill="1" applyBorder="1" applyAlignment="1" applyProtection="1">
      <alignment vertical="top"/>
      <protection locked="0"/>
    </xf>
    <xf numFmtId="43" fontId="37" fillId="14" borderId="2" xfId="2" applyNumberFormat="1" applyFont="1" applyFill="1" applyBorder="1" applyAlignment="1" applyProtection="1">
      <alignment vertical="top"/>
      <protection locked="0"/>
    </xf>
    <xf numFmtId="49" fontId="35" fillId="14" borderId="2" xfId="2" applyNumberFormat="1" applyFont="1" applyFill="1" applyBorder="1" applyAlignment="1">
      <alignment horizontal="center" vertical="top" wrapText="1"/>
    </xf>
    <xf numFmtId="49" fontId="37" fillId="14" borderId="2" xfId="2" applyNumberFormat="1" applyFont="1" applyFill="1" applyBorder="1" applyAlignment="1">
      <alignment horizontal="center" vertical="top" wrapText="1"/>
    </xf>
    <xf numFmtId="43" fontId="37" fillId="14" borderId="2" xfId="3" applyFont="1" applyFill="1" applyBorder="1" applyAlignment="1" applyProtection="1">
      <alignment vertical="top"/>
      <protection locked="0"/>
    </xf>
    <xf numFmtId="0" fontId="36" fillId="14" borderId="2" xfId="2" applyFont="1" applyFill="1" applyBorder="1" applyAlignment="1">
      <alignment vertical="top"/>
    </xf>
    <xf numFmtId="49" fontId="35" fillId="14" borderId="30" xfId="2" applyNumberFormat="1" applyFont="1" applyFill="1" applyBorder="1" applyAlignment="1" applyProtection="1">
      <alignment horizontal="left" vertical="top" wrapText="1"/>
      <protection locked="0"/>
    </xf>
    <xf numFmtId="49" fontId="35" fillId="7" borderId="29" xfId="2" applyNumberFormat="1" applyFont="1" applyFill="1" applyBorder="1" applyAlignment="1" applyProtection="1">
      <alignment vertical="top"/>
      <protection locked="0"/>
    </xf>
    <xf numFmtId="49" fontId="35" fillId="7" borderId="2" xfId="2" applyNumberFormat="1" applyFont="1" applyFill="1" applyBorder="1" applyAlignment="1" applyProtection="1">
      <alignment vertical="top"/>
      <protection locked="0"/>
    </xf>
    <xf numFmtId="43" fontId="35" fillId="7" borderId="2" xfId="3" applyFont="1" applyFill="1" applyBorder="1" applyAlignment="1" applyProtection="1">
      <alignment vertical="top"/>
      <protection locked="0"/>
    </xf>
    <xf numFmtId="49" fontId="35" fillId="3" borderId="31" xfId="2" applyNumberFormat="1" applyFont="1" applyFill="1" applyBorder="1" applyAlignment="1" applyProtection="1">
      <alignment vertical="top"/>
      <protection locked="0"/>
    </xf>
    <xf numFmtId="4" fontId="35" fillId="3" borderId="2" xfId="2" applyNumberFormat="1" applyFont="1" applyFill="1" applyBorder="1" applyAlignment="1" applyProtection="1">
      <alignment vertical="top"/>
      <protection locked="0"/>
    </xf>
    <xf numFmtId="49" fontId="35" fillId="9" borderId="2" xfId="2" applyNumberFormat="1" applyFont="1" applyFill="1" applyBorder="1" applyAlignment="1" applyProtection="1">
      <alignment vertical="top"/>
      <protection locked="0"/>
    </xf>
    <xf numFmtId="49" fontId="35" fillId="9" borderId="2" xfId="2" applyNumberFormat="1" applyFont="1" applyFill="1" applyBorder="1" applyAlignment="1" applyProtection="1">
      <alignment vertical="top" wrapText="1"/>
      <protection locked="0"/>
    </xf>
    <xf numFmtId="49" fontId="35" fillId="3" borderId="30" xfId="2" applyNumberFormat="1" applyFont="1" applyFill="1" applyBorder="1" applyAlignment="1" applyProtection="1">
      <alignment horizontal="left" vertical="top" wrapText="1"/>
      <protection locked="0"/>
    </xf>
    <xf numFmtId="49" fontId="37" fillId="14" borderId="30" xfId="2" applyNumberFormat="1" applyFont="1" applyFill="1" applyBorder="1" applyAlignment="1" applyProtection="1">
      <alignment horizontal="left" vertical="top" wrapText="1"/>
      <protection locked="0"/>
    </xf>
    <xf numFmtId="49" fontId="35" fillId="3" borderId="2" xfId="2" applyNumberFormat="1" applyFont="1" applyFill="1" applyBorder="1" applyAlignment="1" applyProtection="1">
      <alignment horizontal="left" vertical="top" wrapText="1"/>
      <protection locked="0"/>
    </xf>
    <xf numFmtId="49" fontId="35" fillId="9" borderId="2" xfId="2" applyNumberFormat="1" applyFont="1" applyFill="1" applyBorder="1" applyAlignment="1" applyProtection="1">
      <alignment horizontal="left" vertical="top" wrapText="1"/>
      <protection locked="0"/>
    </xf>
    <xf numFmtId="49" fontId="35" fillId="9" borderId="8" xfId="2" applyNumberFormat="1" applyFont="1" applyFill="1" applyBorder="1" applyAlignment="1" applyProtection="1">
      <alignment vertical="top"/>
      <protection locked="0"/>
    </xf>
    <xf numFmtId="49" fontId="39" fillId="14" borderId="0" xfId="2" applyNumberFormat="1" applyFont="1" applyFill="1" applyBorder="1" applyAlignment="1"/>
    <xf numFmtId="49" fontId="39" fillId="14" borderId="0" xfId="2" applyNumberFormat="1" applyFont="1" applyFill="1" applyBorder="1"/>
    <xf numFmtId="49" fontId="35" fillId="3" borderId="29" xfId="2" applyNumberFormat="1" applyFont="1" applyFill="1" applyBorder="1" applyAlignment="1" applyProtection="1">
      <alignment vertical="top"/>
      <protection locked="0"/>
    </xf>
    <xf numFmtId="49" fontId="37" fillId="2" borderId="2" xfId="2" applyNumberFormat="1" applyFont="1" applyFill="1" applyBorder="1" applyAlignment="1">
      <alignment horizontal="center" vertical="top" wrapText="1"/>
    </xf>
    <xf numFmtId="49" fontId="35" fillId="3" borderId="31" xfId="2" applyNumberFormat="1" applyFont="1" applyFill="1" applyBorder="1" applyAlignment="1" applyProtection="1">
      <alignment vertical="top" wrapText="1"/>
      <protection locked="0"/>
    </xf>
    <xf numFmtId="49" fontId="35" fillId="7" borderId="31" xfId="2" applyNumberFormat="1" applyFont="1" applyFill="1" applyBorder="1" applyAlignment="1" applyProtection="1">
      <alignment vertical="top" wrapText="1"/>
      <protection locked="0"/>
    </xf>
    <xf numFmtId="49" fontId="35" fillId="7" borderId="31" xfId="2" applyNumberFormat="1" applyFont="1" applyFill="1" applyBorder="1" applyAlignment="1" applyProtection="1">
      <alignment vertical="top"/>
      <protection locked="0"/>
    </xf>
    <xf numFmtId="49" fontId="35" fillId="4" borderId="29" xfId="2" applyNumberFormat="1" applyFont="1" applyFill="1" applyBorder="1" applyAlignment="1">
      <alignment vertical="top"/>
    </xf>
    <xf numFmtId="49" fontId="35" fillId="4" borderId="2" xfId="2" applyNumberFormat="1" applyFont="1" applyFill="1" applyBorder="1" applyAlignment="1">
      <alignment vertical="top"/>
    </xf>
    <xf numFmtId="49" fontId="35" fillId="4" borderId="2" xfId="2" applyNumberFormat="1" applyFont="1" applyFill="1" applyBorder="1" applyAlignment="1">
      <alignment vertical="top" shrinkToFit="1"/>
    </xf>
    <xf numFmtId="0" fontId="40" fillId="0" borderId="2" xfId="2" applyFont="1" applyBorder="1" applyAlignment="1">
      <alignment horizontal="left" vertical="center" wrapText="1"/>
    </xf>
    <xf numFmtId="49" fontId="35" fillId="14" borderId="31" xfId="2" applyNumberFormat="1" applyFont="1" applyFill="1" applyBorder="1" applyAlignment="1" applyProtection="1">
      <alignment vertical="top" wrapText="1"/>
      <protection locked="0"/>
    </xf>
    <xf numFmtId="49" fontId="35" fillId="14" borderId="31" xfId="2" applyNumberFormat="1" applyFont="1" applyFill="1" applyBorder="1" applyAlignment="1" applyProtection="1">
      <alignment vertical="top"/>
      <protection locked="0"/>
    </xf>
    <xf numFmtId="4" fontId="35" fillId="14" borderId="2" xfId="2" applyNumberFormat="1" applyFont="1" applyFill="1" applyBorder="1" applyAlignment="1" applyProtection="1">
      <alignment vertical="top"/>
      <protection locked="0"/>
    </xf>
    <xf numFmtId="0" fontId="41" fillId="0" borderId="2" xfId="2" applyFont="1" applyBorder="1" applyAlignment="1">
      <alignment horizontal="left" vertical="center" wrapText="1"/>
    </xf>
    <xf numFmtId="0" fontId="40" fillId="0" borderId="1" xfId="2" applyFont="1" applyBorder="1" applyAlignment="1">
      <alignment horizontal="left" vertical="center" wrapText="1"/>
    </xf>
    <xf numFmtId="49" fontId="37" fillId="0" borderId="0" xfId="2" applyNumberFormat="1" applyFont="1" applyAlignment="1">
      <alignment horizontal="left" wrapText="1"/>
    </xf>
    <xf numFmtId="0" fontId="40" fillId="9" borderId="2" xfId="2" applyFont="1" applyFill="1" applyBorder="1" applyAlignment="1">
      <alignment horizontal="left" vertical="center" wrapText="1"/>
    </xf>
    <xf numFmtId="49" fontId="35" fillId="4" borderId="30" xfId="2" applyNumberFormat="1" applyFont="1" applyFill="1" applyBorder="1" applyAlignment="1">
      <alignment horizontal="left" vertical="top" wrapText="1"/>
    </xf>
    <xf numFmtId="49" fontId="37" fillId="14" borderId="2" xfId="2" applyNumberFormat="1" applyFont="1" applyFill="1" applyBorder="1" applyAlignment="1" applyProtection="1">
      <alignment vertical="top"/>
      <protection locked="0"/>
    </xf>
    <xf numFmtId="49" fontId="37" fillId="14" borderId="0" xfId="2" applyNumberFormat="1" applyFont="1" applyFill="1" applyAlignment="1">
      <alignment horizontal="left" wrapText="1"/>
    </xf>
    <xf numFmtId="49" fontId="35" fillId="0" borderId="2" xfId="2" applyNumberFormat="1" applyFont="1" applyBorder="1" applyAlignment="1">
      <alignment vertical="top"/>
    </xf>
    <xf numFmtId="0" fontId="40" fillId="0" borderId="3" xfId="2" applyFont="1" applyBorder="1" applyAlignment="1">
      <alignment horizontal="left" vertical="center" wrapText="1"/>
    </xf>
    <xf numFmtId="49" fontId="42" fillId="14" borderId="0" xfId="2" applyNumberFormat="1" applyFont="1" applyFill="1" applyBorder="1" applyAlignment="1" applyProtection="1">
      <alignment vertical="center"/>
      <protection locked="0"/>
    </xf>
    <xf numFmtId="4" fontId="35" fillId="4" borderId="2" xfId="2" applyNumberFormat="1" applyFont="1" applyFill="1" applyBorder="1" applyAlignment="1">
      <alignment vertical="top"/>
    </xf>
    <xf numFmtId="49" fontId="35" fillId="3" borderId="8" xfId="2" applyNumberFormat="1" applyFont="1" applyFill="1" applyBorder="1" applyAlignment="1" applyProtection="1">
      <alignment vertical="top"/>
      <protection locked="0"/>
    </xf>
    <xf numFmtId="0" fontId="40" fillId="9" borderId="8" xfId="2" applyFont="1" applyFill="1" applyBorder="1" applyAlignment="1">
      <alignment horizontal="left" vertical="center" wrapText="1"/>
    </xf>
    <xf numFmtId="43" fontId="37" fillId="7" borderId="2" xfId="3" applyFont="1" applyFill="1" applyBorder="1" applyAlignment="1" applyProtection="1">
      <alignment vertical="top"/>
      <protection locked="0"/>
    </xf>
    <xf numFmtId="49" fontId="35" fillId="7" borderId="32" xfId="2" applyNumberFormat="1" applyFont="1" applyFill="1" applyBorder="1" applyAlignment="1" applyProtection="1">
      <alignment vertical="top"/>
      <protection locked="0"/>
    </xf>
    <xf numFmtId="43" fontId="35" fillId="7" borderId="3" xfId="3" applyFont="1" applyFill="1" applyBorder="1" applyAlignment="1" applyProtection="1">
      <alignment vertical="top"/>
      <protection locked="0"/>
    </xf>
    <xf numFmtId="49" fontId="35" fillId="2" borderId="3" xfId="2" applyNumberFormat="1" applyFont="1" applyFill="1" applyBorder="1" applyAlignment="1">
      <alignment horizontal="center" vertical="top" wrapText="1"/>
    </xf>
    <xf numFmtId="4" fontId="35" fillId="3" borderId="3" xfId="2" applyNumberFormat="1" applyFont="1" applyFill="1" applyBorder="1" applyAlignment="1" applyProtection="1">
      <alignment vertical="top"/>
      <protection locked="0"/>
    </xf>
    <xf numFmtId="49" fontId="35" fillId="3" borderId="1" xfId="2" applyNumberFormat="1" applyFont="1" applyFill="1" applyBorder="1" applyAlignment="1" applyProtection="1">
      <alignment vertical="top"/>
      <protection locked="0"/>
    </xf>
    <xf numFmtId="0" fontId="40" fillId="9" borderId="1" xfId="2" applyFont="1" applyFill="1" applyBorder="1" applyAlignment="1">
      <alignment horizontal="left" vertical="center" wrapText="1"/>
    </xf>
    <xf numFmtId="49" fontId="35" fillId="4" borderId="33" xfId="2" applyNumberFormat="1" applyFont="1" applyFill="1" applyBorder="1" applyAlignment="1"/>
    <xf numFmtId="49" fontId="35" fillId="4" borderId="8" xfId="2" applyNumberFormat="1" applyFont="1" applyFill="1" applyBorder="1" applyAlignment="1"/>
    <xf numFmtId="4" fontId="35" fillId="4" borderId="8" xfId="2" applyNumberFormat="1" applyFont="1" applyFill="1" applyBorder="1" applyAlignment="1"/>
    <xf numFmtId="49" fontId="35" fillId="4" borderId="8" xfId="2" applyNumberFormat="1" applyFont="1" applyFill="1" applyBorder="1" applyAlignment="1">
      <alignment horizontal="left" wrapText="1"/>
    </xf>
    <xf numFmtId="49" fontId="35" fillId="4" borderId="29" xfId="2" applyNumberFormat="1" applyFont="1" applyFill="1" applyBorder="1" applyAlignment="1" applyProtection="1">
      <protection locked="0"/>
    </xf>
    <xf numFmtId="49" fontId="35" fillId="4" borderId="2" xfId="2" applyNumberFormat="1" applyFont="1" applyFill="1" applyBorder="1" applyAlignment="1" applyProtection="1">
      <protection locked="0"/>
    </xf>
    <xf numFmtId="4" fontId="35" fillId="4" borderId="2" xfId="2" applyNumberFormat="1" applyFont="1" applyFill="1" applyBorder="1" applyAlignment="1" applyProtection="1">
      <protection locked="0"/>
    </xf>
    <xf numFmtId="49" fontId="35" fillId="4" borderId="2" xfId="2" applyNumberFormat="1" applyFont="1" applyFill="1" applyBorder="1" applyAlignment="1">
      <alignment horizontal="center" wrapText="1"/>
    </xf>
    <xf numFmtId="49" fontId="35" fillId="4" borderId="2" xfId="2" applyNumberFormat="1" applyFont="1" applyFill="1" applyBorder="1" applyAlignment="1" applyProtection="1">
      <alignment horizontal="center"/>
      <protection locked="0"/>
    </xf>
    <xf numFmtId="49" fontId="37" fillId="2" borderId="34" xfId="2" applyNumberFormat="1" applyFont="1" applyFill="1" applyBorder="1" applyAlignment="1">
      <alignment horizontal="center" vertical="center" wrapText="1"/>
    </xf>
    <xf numFmtId="49" fontId="37" fillId="2" borderId="31" xfId="2" applyNumberFormat="1" applyFont="1" applyFill="1" applyBorder="1" applyAlignment="1">
      <alignment horizontal="center" vertical="center" wrapText="1"/>
    </xf>
    <xf numFmtId="49" fontId="37" fillId="2" borderId="3" xfId="2" applyNumberFormat="1" applyFont="1" applyFill="1" applyBorder="1" applyAlignment="1">
      <alignment horizontal="center" vertical="center" wrapText="1"/>
    </xf>
    <xf numFmtId="49" fontId="37" fillId="2" borderId="31" xfId="2" applyNumberFormat="1" applyFont="1" applyFill="1" applyBorder="1" applyAlignment="1">
      <alignment horizontal="left" vertical="center" wrapText="1"/>
    </xf>
    <xf numFmtId="49" fontId="37" fillId="2" borderId="32" xfId="2" applyNumberFormat="1" applyFont="1" applyFill="1" applyBorder="1" applyAlignment="1">
      <alignment horizontal="center" vertical="center" wrapText="1"/>
    </xf>
    <xf numFmtId="49" fontId="37" fillId="0" borderId="3" xfId="2" applyNumberFormat="1" applyFont="1" applyFill="1" applyBorder="1" applyAlignment="1">
      <alignment horizontal="center" vertical="center" wrapText="1"/>
    </xf>
    <xf numFmtId="49" fontId="37" fillId="2" borderId="1" xfId="2" applyNumberFormat="1" applyFont="1" applyFill="1" applyBorder="1" applyAlignment="1">
      <alignment horizontal="center" vertical="center" wrapText="1"/>
    </xf>
    <xf numFmtId="49" fontId="37" fillId="0" borderId="1" xfId="2" applyNumberFormat="1" applyFont="1" applyFill="1" applyBorder="1" applyAlignment="1">
      <alignment horizontal="center" wrapText="1"/>
    </xf>
    <xf numFmtId="49" fontId="37" fillId="3" borderId="2" xfId="2" applyNumberFormat="1" applyFont="1" applyFill="1" applyBorder="1" applyProtection="1">
      <protection locked="0"/>
    </xf>
    <xf numFmtId="49" fontId="37" fillId="0" borderId="0" xfId="2" applyNumberFormat="1" applyFont="1" applyAlignment="1">
      <alignment horizontal="left" vertical="center" wrapText="1"/>
    </xf>
    <xf numFmtId="49" fontId="37" fillId="0" borderId="22" xfId="2" applyNumberFormat="1" applyFont="1" applyBorder="1" applyAlignment="1">
      <alignment horizontal="left" vertical="center" wrapText="1"/>
    </xf>
    <xf numFmtId="49" fontId="37" fillId="0" borderId="2" xfId="2" applyNumberFormat="1" applyFont="1" applyBorder="1" applyAlignment="1">
      <alignment horizontal="left" vertical="center" wrapText="1"/>
    </xf>
    <xf numFmtId="49" fontId="35" fillId="0" borderId="0" xfId="2" applyNumberFormat="1" applyFont="1"/>
    <xf numFmtId="49" fontId="35" fillId="0" borderId="0" xfId="2" applyNumberFormat="1" applyFont="1" applyBorder="1"/>
    <xf numFmtId="49" fontId="35" fillId="0" borderId="27" xfId="2" applyNumberFormat="1" applyFont="1" applyBorder="1"/>
    <xf numFmtId="0" fontId="36" fillId="12" borderId="0" xfId="2" applyFont="1" applyFill="1" applyBorder="1"/>
    <xf numFmtId="0" fontId="36" fillId="0" borderId="0" xfId="2" applyFont="1" applyBorder="1"/>
    <xf numFmtId="49" fontId="35" fillId="14" borderId="2" xfId="2" applyNumberFormat="1" applyFont="1" applyFill="1" applyBorder="1" applyAlignment="1">
      <alignment vertical="center" shrinkToFit="1"/>
    </xf>
    <xf numFmtId="49" fontId="35" fillId="0" borderId="22" xfId="2" applyNumberFormat="1" applyFont="1" applyBorder="1"/>
    <xf numFmtId="4" fontId="35" fillId="14" borderId="3" xfId="2" applyNumberFormat="1" applyFont="1" applyFill="1" applyBorder="1" applyAlignment="1" applyProtection="1">
      <alignment horizontal="right" vertical="top"/>
      <protection locked="0"/>
    </xf>
    <xf numFmtId="49" fontId="35" fillId="0" borderId="0" xfId="2" applyNumberFormat="1" applyFont="1" applyBorder="1" applyAlignment="1">
      <alignment vertical="top"/>
    </xf>
    <xf numFmtId="49" fontId="35" fillId="0" borderId="0" xfId="2" applyNumberFormat="1" applyFont="1" applyAlignment="1">
      <alignment vertical="top"/>
    </xf>
    <xf numFmtId="49" fontId="35" fillId="0" borderId="27" xfId="2" applyNumberFormat="1" applyFont="1" applyBorder="1" applyAlignment="1">
      <alignment vertical="top"/>
    </xf>
    <xf numFmtId="4" fontId="37" fillId="12" borderId="0" xfId="2" applyNumberFormat="1" applyFont="1" applyFill="1" applyBorder="1" applyAlignment="1" applyProtection="1">
      <alignment vertical="top"/>
      <protection locked="0"/>
    </xf>
    <xf numFmtId="49" fontId="35" fillId="12" borderId="0" xfId="2" applyNumberFormat="1" applyFont="1" applyFill="1" applyBorder="1" applyAlignment="1">
      <alignment vertical="top"/>
    </xf>
    <xf numFmtId="49" fontId="44" fillId="12" borderId="0" xfId="2" applyNumberFormat="1" applyFont="1" applyFill="1" applyBorder="1" applyAlignment="1">
      <alignment vertical="top"/>
    </xf>
    <xf numFmtId="49" fontId="35" fillId="2" borderId="36" xfId="2" applyNumberFormat="1" applyFont="1" applyFill="1" applyBorder="1" applyAlignment="1">
      <alignment vertical="top"/>
    </xf>
    <xf numFmtId="49" fontId="35" fillId="2" borderId="11" xfId="2" applyNumberFormat="1" applyFont="1" applyFill="1" applyBorder="1" applyAlignment="1">
      <alignment vertical="top"/>
    </xf>
    <xf numFmtId="49" fontId="35" fillId="2" borderId="11" xfId="2" applyNumberFormat="1" applyFont="1" applyFill="1" applyBorder="1" applyAlignment="1">
      <alignment horizontal="center" vertical="top" wrapText="1"/>
    </xf>
    <xf numFmtId="49" fontId="35" fillId="2" borderId="37" xfId="2" applyNumberFormat="1" applyFont="1" applyFill="1" applyBorder="1" applyAlignment="1">
      <alignment vertical="top"/>
    </xf>
    <xf numFmtId="4" fontId="35" fillId="3" borderId="29" xfId="2" applyNumberFormat="1" applyFont="1" applyFill="1" applyBorder="1" applyAlignment="1" applyProtection="1">
      <alignment horizontal="right" vertical="top"/>
      <protection locked="0"/>
    </xf>
    <xf numFmtId="4" fontId="35" fillId="3" borderId="2" xfId="2" applyNumberFormat="1" applyFont="1" applyFill="1" applyBorder="1" applyAlignment="1" applyProtection="1">
      <alignment horizontal="right" vertical="top"/>
      <protection locked="0"/>
    </xf>
    <xf numFmtId="49" fontId="45" fillId="2" borderId="2" xfId="2" applyNumberFormat="1" applyFont="1" applyFill="1" applyBorder="1" applyAlignment="1">
      <alignment horizontal="center" vertical="top" wrapText="1"/>
    </xf>
    <xf numFmtId="49" fontId="45" fillId="3" borderId="2" xfId="2" applyNumberFormat="1" applyFont="1" applyFill="1" applyBorder="1" applyAlignment="1" applyProtection="1">
      <alignment vertical="top"/>
      <protection locked="0"/>
    </xf>
    <xf numFmtId="49" fontId="45" fillId="3" borderId="2" xfId="2" applyNumberFormat="1" applyFont="1" applyFill="1" applyBorder="1" applyAlignment="1" applyProtection="1">
      <alignment vertical="top" wrapText="1"/>
      <protection locked="0"/>
    </xf>
    <xf numFmtId="4" fontId="45" fillId="3" borderId="2" xfId="2" applyNumberFormat="1" applyFont="1" applyFill="1" applyBorder="1" applyAlignment="1" applyProtection="1">
      <alignment horizontal="right" vertical="top"/>
      <protection locked="0"/>
    </xf>
    <xf numFmtId="49" fontId="35" fillId="3" borderId="2" xfId="2" applyNumberFormat="1" applyFont="1" applyFill="1" applyBorder="1" applyAlignment="1" applyProtection="1">
      <alignment vertical="top" wrapText="1"/>
      <protection locked="0"/>
    </xf>
    <xf numFmtId="49" fontId="35" fillId="4" borderId="29" xfId="2" applyNumberFormat="1" applyFont="1" applyFill="1" applyBorder="1" applyAlignment="1">
      <alignment vertical="top" shrinkToFit="1"/>
    </xf>
    <xf numFmtId="49" fontId="45" fillId="4" borderId="2" xfId="2" applyNumberFormat="1" applyFont="1" applyFill="1" applyBorder="1" applyAlignment="1">
      <alignment vertical="top" shrinkToFit="1"/>
    </xf>
    <xf numFmtId="49" fontId="45" fillId="4" borderId="2" xfId="2" applyNumberFormat="1" applyFont="1" applyFill="1" applyBorder="1" applyAlignment="1">
      <alignment vertical="top"/>
    </xf>
    <xf numFmtId="4" fontId="45" fillId="4" borderId="2" xfId="2" applyNumberFormat="1" applyFont="1" applyFill="1" applyBorder="1" applyAlignment="1">
      <alignment vertical="top"/>
    </xf>
    <xf numFmtId="49" fontId="39" fillId="4" borderId="30" xfId="2" applyNumberFormat="1" applyFont="1" applyFill="1" applyBorder="1" applyAlignment="1">
      <alignment vertical="top"/>
    </xf>
    <xf numFmtId="49" fontId="35" fillId="4" borderId="29" xfId="2" applyNumberFormat="1" applyFont="1" applyFill="1" applyBorder="1" applyAlignment="1">
      <alignment vertical="center" shrinkToFit="1"/>
    </xf>
    <xf numFmtId="49" fontId="35" fillId="4" borderId="2" xfId="2" applyNumberFormat="1" applyFont="1" applyFill="1" applyBorder="1" applyAlignment="1">
      <alignment vertical="center" shrinkToFit="1"/>
    </xf>
    <xf numFmtId="49" fontId="35" fillId="4" borderId="2" xfId="2" applyNumberFormat="1" applyFont="1" applyFill="1" applyBorder="1" applyAlignment="1"/>
    <xf numFmtId="49" fontId="45" fillId="4" borderId="2" xfId="2" applyNumberFormat="1" applyFont="1" applyFill="1" applyBorder="1" applyAlignment="1">
      <alignment vertical="center" shrinkToFit="1"/>
    </xf>
    <xf numFmtId="49" fontId="45" fillId="4" borderId="2" xfId="2" applyNumberFormat="1" applyFont="1" applyFill="1" applyBorder="1" applyAlignment="1"/>
    <xf numFmtId="4" fontId="45" fillId="4" borderId="2" xfId="2" applyNumberFormat="1" applyFont="1" applyFill="1" applyBorder="1" applyAlignment="1"/>
    <xf numFmtId="49" fontId="35" fillId="4" borderId="29" xfId="2" applyNumberFormat="1" applyFont="1" applyFill="1" applyBorder="1" applyAlignment="1"/>
    <xf numFmtId="4" fontId="35" fillId="4" borderId="2" xfId="2" applyNumberFormat="1" applyFont="1" applyFill="1" applyBorder="1" applyAlignment="1"/>
    <xf numFmtId="49" fontId="35" fillId="4" borderId="30" xfId="2" applyNumberFormat="1" applyFont="1" applyFill="1" applyBorder="1" applyAlignment="1">
      <alignment horizontal="center"/>
    </xf>
    <xf numFmtId="49" fontId="47" fillId="2" borderId="34" xfId="2" applyNumberFormat="1" applyFont="1" applyFill="1" applyBorder="1" applyAlignment="1">
      <alignment horizontal="center" vertical="center" wrapText="1"/>
    </xf>
    <xf numFmtId="49" fontId="47" fillId="2" borderId="31" xfId="2" applyNumberFormat="1" applyFont="1" applyFill="1" applyBorder="1" applyAlignment="1">
      <alignment horizontal="center" vertical="center" wrapText="1"/>
    </xf>
    <xf numFmtId="49" fontId="47" fillId="2" borderId="38" xfId="2" applyNumberFormat="1" applyFont="1" applyFill="1" applyBorder="1" applyAlignment="1">
      <alignment horizontal="center" vertical="center"/>
    </xf>
    <xf numFmtId="49" fontId="47" fillId="2" borderId="8" xfId="2" applyNumberFormat="1" applyFont="1" applyFill="1" applyBorder="1" applyAlignment="1">
      <alignment horizontal="center" vertical="center" wrapText="1"/>
    </xf>
    <xf numFmtId="49" fontId="39" fillId="0" borderId="0" xfId="2" applyNumberFormat="1" applyFont="1" applyAlignment="1">
      <alignment vertical="center"/>
    </xf>
    <xf numFmtId="49" fontId="47" fillId="2" borderId="1" xfId="2" applyNumberFormat="1" applyFont="1" applyFill="1" applyBorder="1" applyAlignment="1">
      <alignment horizontal="center" vertical="center" wrapText="1"/>
    </xf>
    <xf numFmtId="49" fontId="47" fillId="3" borderId="0" xfId="2" applyNumberFormat="1" applyFont="1" applyFill="1" applyAlignment="1" applyProtection="1">
      <alignment vertical="center"/>
      <protection locked="0"/>
    </xf>
    <xf numFmtId="49" fontId="47" fillId="0" borderId="0" xfId="2" applyNumberFormat="1" applyFont="1" applyAlignment="1">
      <alignment vertical="center"/>
    </xf>
    <xf numFmtId="49" fontId="39" fillId="0" borderId="0" xfId="2" applyNumberFormat="1" applyFont="1"/>
    <xf numFmtId="49" fontId="39" fillId="0" borderId="22" xfId="2" applyNumberFormat="1" applyFont="1" applyBorder="1"/>
    <xf numFmtId="49" fontId="39" fillId="0" borderId="0" xfId="2" applyNumberFormat="1" applyFont="1" applyBorder="1"/>
    <xf numFmtId="0" fontId="46" fillId="0" borderId="9" xfId="2" applyFont="1" applyBorder="1" applyAlignment="1">
      <alignment horizontal="center" vertical="center" wrapText="1"/>
    </xf>
    <xf numFmtId="49" fontId="39" fillId="6" borderId="4" xfId="2" applyNumberFormat="1" applyFont="1" applyFill="1" applyBorder="1"/>
    <xf numFmtId="49" fontId="39" fillId="6" borderId="18" xfId="2" applyNumberFormat="1" applyFont="1" applyFill="1" applyBorder="1"/>
    <xf numFmtId="49" fontId="39" fillId="6" borderId="7" xfId="2" applyNumberFormat="1" applyFont="1" applyFill="1" applyBorder="1"/>
    <xf numFmtId="49" fontId="39" fillId="3" borderId="18" xfId="2" applyNumberFormat="1" applyFont="1" applyFill="1" applyBorder="1" applyProtection="1">
      <protection locked="0"/>
    </xf>
    <xf numFmtId="49" fontId="47" fillId="0" borderId="18" xfId="2" applyNumberFormat="1" applyFont="1" applyBorder="1" applyAlignment="1">
      <alignment horizontal="left" vertical="center"/>
    </xf>
    <xf numFmtId="49" fontId="47" fillId="0" borderId="0" xfId="2" applyNumberFormat="1" applyFont="1"/>
    <xf numFmtId="49" fontId="47" fillId="0" borderId="18" xfId="2" applyNumberFormat="1" applyFont="1" applyBorder="1" applyAlignment="1">
      <alignment vertical="center"/>
    </xf>
    <xf numFmtId="0" fontId="49" fillId="0" borderId="18" xfId="2" applyFont="1" applyBorder="1"/>
    <xf numFmtId="49" fontId="3" fillId="4" borderId="1" xfId="2" applyNumberFormat="1" applyFont="1" applyFill="1" applyBorder="1" applyAlignment="1"/>
    <xf numFmtId="49" fontId="3" fillId="3" borderId="19" xfId="2" applyNumberFormat="1" applyFont="1" applyFill="1" applyBorder="1" applyAlignment="1" applyProtection="1">
      <alignment horizontal="center" vertical="top"/>
      <protection locked="0"/>
    </xf>
    <xf numFmtId="49" fontId="3" fillId="3" borderId="3" xfId="2" applyNumberFormat="1" applyFont="1" applyFill="1" applyBorder="1" applyAlignment="1" applyProtection="1">
      <alignment horizontal="center" vertical="top"/>
      <protection locked="0"/>
    </xf>
    <xf numFmtId="49" fontId="17" fillId="0" borderId="3" xfId="2" applyNumberFormat="1" applyFont="1" applyBorder="1" applyAlignment="1">
      <alignment vertical="top" wrapText="1"/>
    </xf>
    <xf numFmtId="49" fontId="3" fillId="3" borderId="10" xfId="2" applyNumberFormat="1" applyFont="1" applyFill="1" applyBorder="1" applyAlignment="1" applyProtection="1">
      <alignment vertical="top" wrapText="1"/>
      <protection locked="0"/>
    </xf>
    <xf numFmtId="49" fontId="15" fillId="3" borderId="2" xfId="2" applyNumberFormat="1" applyFont="1" applyFill="1" applyBorder="1" applyAlignment="1" applyProtection="1">
      <alignment horizontal="center" vertical="top"/>
      <protection locked="0"/>
    </xf>
    <xf numFmtId="4" fontId="3" fillId="4" borderId="3" xfId="2" applyNumberFormat="1" applyFont="1" applyFill="1" applyBorder="1" applyAlignment="1"/>
    <xf numFmtId="49" fontId="50" fillId="0" borderId="0" xfId="2" applyNumberFormat="1" applyFont="1" applyAlignment="1">
      <alignment vertical="top"/>
    </xf>
    <xf numFmtId="43" fontId="3" fillId="3" borderId="2" xfId="3" applyFont="1" applyFill="1" applyBorder="1" applyAlignment="1" applyProtection="1">
      <protection locked="0"/>
    </xf>
    <xf numFmtId="43" fontId="3" fillId="3" borderId="3" xfId="3" applyFont="1" applyFill="1" applyBorder="1" applyAlignment="1" applyProtection="1">
      <protection locked="0"/>
    </xf>
    <xf numFmtId="43" fontId="3" fillId="4" borderId="11" xfId="3" applyFont="1" applyFill="1" applyBorder="1" applyAlignment="1"/>
    <xf numFmtId="43" fontId="3" fillId="4" borderId="2" xfId="3" applyFont="1" applyFill="1" applyBorder="1" applyAlignment="1" applyProtection="1">
      <protection locked="0"/>
    </xf>
    <xf numFmtId="43" fontId="3" fillId="4" borderId="3" xfId="3" applyFont="1" applyFill="1" applyBorder="1" applyAlignment="1" applyProtection="1">
      <alignment horizontal="center"/>
      <protection locked="0"/>
    </xf>
    <xf numFmtId="49" fontId="3" fillId="4" borderId="2" xfId="2" applyNumberFormat="1" applyFont="1" applyFill="1" applyBorder="1" applyAlignment="1" applyProtection="1">
      <alignment horizontal="center"/>
      <protection locked="0"/>
    </xf>
    <xf numFmtId="43" fontId="8" fillId="2" borderId="16" xfId="3" applyFont="1" applyFill="1" applyBorder="1" applyAlignment="1">
      <alignment horizontal="center" vertical="center" wrapText="1"/>
    </xf>
    <xf numFmtId="49" fontId="3" fillId="12" borderId="5" xfId="2" applyNumberFormat="1" applyFont="1" applyFill="1" applyBorder="1" applyAlignment="1" applyProtection="1">
      <alignment horizontal="center"/>
      <protection locked="0"/>
    </xf>
    <xf numFmtId="0" fontId="53" fillId="0" borderId="2" xfId="2" applyFont="1" applyBorder="1" applyAlignment="1">
      <alignment horizontal="left" vertical="top" wrapText="1"/>
    </xf>
    <xf numFmtId="0" fontId="17" fillId="0" borderId="9" xfId="2" applyFont="1" applyBorder="1" applyAlignment="1">
      <alignment horizontal="center" vertical="center" wrapText="1"/>
    </xf>
    <xf numFmtId="4" fontId="3" fillId="3" borderId="8" xfId="2" applyNumberFormat="1" applyFont="1" applyFill="1" applyBorder="1" applyAlignment="1" applyProtection="1">
      <protection locked="0"/>
    </xf>
    <xf numFmtId="49" fontId="3" fillId="3" borderId="8" xfId="2" applyNumberFormat="1" applyFont="1" applyFill="1" applyBorder="1" applyAlignment="1" applyProtection="1">
      <alignment vertical="top"/>
      <protection locked="0"/>
    </xf>
    <xf numFmtId="0" fontId="56" fillId="0" borderId="0" xfId="4"/>
    <xf numFmtId="0" fontId="56" fillId="0" borderId="39" xfId="4" applyBorder="1"/>
    <xf numFmtId="0" fontId="56" fillId="20" borderId="40" xfId="4" applyFill="1" applyBorder="1" applyAlignment="1">
      <alignment vertical="center" wrapText="1"/>
    </xf>
    <xf numFmtId="0" fontId="56" fillId="20" borderId="40" xfId="4" applyFill="1" applyBorder="1" applyAlignment="1">
      <alignment horizontal="right" vertical="center" wrapText="1"/>
    </xf>
    <xf numFmtId="0" fontId="56" fillId="20" borderId="40" xfId="4" applyFill="1" applyBorder="1" applyAlignment="1">
      <alignment horizontal="center" vertical="center" wrapText="1"/>
    </xf>
    <xf numFmtId="0" fontId="56" fillId="21" borderId="41" xfId="4" applyFill="1" applyBorder="1" applyAlignment="1">
      <alignment vertical="center" wrapText="1"/>
    </xf>
    <xf numFmtId="0" fontId="56" fillId="21" borderId="40" xfId="4" applyFill="1" applyBorder="1" applyAlignment="1">
      <alignment vertical="center" wrapText="1"/>
    </xf>
    <xf numFmtId="0" fontId="56" fillId="21" borderId="0" xfId="4" applyFill="1" applyAlignment="1">
      <alignment vertical="center" wrapText="1"/>
    </xf>
    <xf numFmtId="0" fontId="56" fillId="22" borderId="41" xfId="4" applyFill="1" applyBorder="1" applyAlignment="1">
      <alignment horizontal="center" vertical="center" wrapText="1"/>
    </xf>
    <xf numFmtId="0" fontId="56" fillId="22" borderId="41" xfId="4" applyFill="1" applyBorder="1" applyAlignment="1">
      <alignment vertical="center" wrapText="1"/>
    </xf>
    <xf numFmtId="0" fontId="56" fillId="22" borderId="40" xfId="4" applyFill="1" applyBorder="1" applyAlignment="1">
      <alignment horizontal="center" vertical="center" wrapText="1"/>
    </xf>
    <xf numFmtId="0" fontId="56" fillId="0" borderId="0" xfId="4" applyAlignment="1">
      <alignment vertical="center" wrapText="1"/>
    </xf>
    <xf numFmtId="0" fontId="56" fillId="0" borderId="40" xfId="4" applyBorder="1" applyAlignment="1">
      <alignment vertical="center" wrapText="1"/>
    </xf>
    <xf numFmtId="0" fontId="56" fillId="0" borderId="40" xfId="4" applyBorder="1" applyAlignment="1">
      <alignment wrapText="1"/>
    </xf>
    <xf numFmtId="0" fontId="57" fillId="0" borderId="40" xfId="4" applyFont="1" applyBorder="1" applyAlignment="1">
      <alignment wrapText="1"/>
    </xf>
    <xf numFmtId="0" fontId="56" fillId="0" borderId="2" xfId="4" applyBorder="1"/>
    <xf numFmtId="43" fontId="60" fillId="0" borderId="2" xfId="5" applyFont="1" applyBorder="1"/>
    <xf numFmtId="0" fontId="56" fillId="20" borderId="44" xfId="4" applyFill="1" applyBorder="1" applyAlignment="1">
      <alignment vertical="center" wrapText="1"/>
    </xf>
    <xf numFmtId="43" fontId="60" fillId="20" borderId="44" xfId="5" applyFont="1" applyFill="1" applyBorder="1" applyAlignment="1">
      <alignment vertical="center" wrapText="1"/>
    </xf>
    <xf numFmtId="0" fontId="56" fillId="20" borderId="45" xfId="4" applyFill="1" applyBorder="1" applyAlignment="1">
      <alignment vertical="center" wrapText="1"/>
    </xf>
    <xf numFmtId="0" fontId="56" fillId="20" borderId="8" xfId="4" applyFill="1" applyBorder="1" applyAlignment="1">
      <alignment vertical="center" wrapText="1"/>
    </xf>
    <xf numFmtId="0" fontId="56" fillId="0" borderId="8" xfId="4" applyBorder="1"/>
    <xf numFmtId="43" fontId="60" fillId="20" borderId="40" xfId="5" applyFont="1" applyFill="1" applyBorder="1" applyAlignment="1">
      <alignment horizontal="right" vertical="center" wrapText="1"/>
    </xf>
    <xf numFmtId="0" fontId="56" fillId="20" borderId="42" xfId="4" applyFill="1" applyBorder="1" applyAlignment="1">
      <alignment vertical="center" wrapText="1"/>
    </xf>
    <xf numFmtId="0" fontId="56" fillId="20" borderId="2" xfId="4" applyFill="1" applyBorder="1" applyAlignment="1">
      <alignment vertical="center" wrapText="1"/>
    </xf>
    <xf numFmtId="43" fontId="60" fillId="20" borderId="40" xfId="5" applyFont="1" applyFill="1" applyBorder="1" applyAlignment="1">
      <alignment vertical="center" wrapText="1"/>
    </xf>
    <xf numFmtId="0" fontId="56" fillId="21" borderId="46" xfId="4" applyFill="1" applyBorder="1" applyAlignment="1">
      <alignment vertical="center" wrapText="1"/>
    </xf>
    <xf numFmtId="0" fontId="56" fillId="21" borderId="2" xfId="4" applyFill="1" applyBorder="1" applyAlignment="1">
      <alignment vertical="center" wrapText="1"/>
    </xf>
    <xf numFmtId="0" fontId="56" fillId="21" borderId="42" xfId="4" applyFill="1" applyBorder="1" applyAlignment="1">
      <alignment vertical="center" wrapText="1"/>
    </xf>
    <xf numFmtId="0" fontId="56" fillId="22" borderId="46" xfId="4" applyFill="1" applyBorder="1" applyAlignment="1">
      <alignment vertical="center" wrapText="1"/>
    </xf>
    <xf numFmtId="0" fontId="56" fillId="22" borderId="2" xfId="4" applyFill="1" applyBorder="1" applyAlignment="1">
      <alignment horizontal="center" vertical="center" wrapText="1"/>
    </xf>
    <xf numFmtId="43" fontId="0" fillId="0" borderId="2" xfId="5" applyFont="1" applyBorder="1"/>
    <xf numFmtId="43" fontId="57" fillId="0" borderId="2" xfId="5" applyFont="1" applyBorder="1"/>
    <xf numFmtId="43" fontId="0" fillId="20" borderId="44" xfId="5" applyFont="1" applyFill="1" applyBorder="1" applyAlignment="1">
      <alignment vertical="center" wrapText="1"/>
    </xf>
    <xf numFmtId="43" fontId="57" fillId="20" borderId="44" xfId="5" applyFont="1" applyFill="1" applyBorder="1" applyAlignment="1">
      <alignment vertical="center" wrapText="1"/>
    </xf>
    <xf numFmtId="43" fontId="0" fillId="20" borderId="40" xfId="5" applyFont="1" applyFill="1" applyBorder="1" applyAlignment="1">
      <alignment horizontal="right" vertical="center" wrapText="1"/>
    </xf>
    <xf numFmtId="43" fontId="57" fillId="20" borderId="40" xfId="5" applyFont="1" applyFill="1" applyBorder="1" applyAlignment="1">
      <alignment horizontal="right" vertical="center" wrapText="1"/>
    </xf>
    <xf numFmtId="0" fontId="61" fillId="22" borderId="41" xfId="4" applyFont="1" applyFill="1" applyBorder="1" applyAlignment="1">
      <alignment horizontal="center" vertical="center" wrapText="1"/>
    </xf>
    <xf numFmtId="0" fontId="56" fillId="22" borderId="46" xfId="4" applyFill="1" applyBorder="1" applyAlignment="1">
      <alignment horizontal="center" vertical="center" wrapText="1"/>
    </xf>
    <xf numFmtId="0" fontId="63" fillId="0" borderId="0" xfId="0" applyFont="1"/>
    <xf numFmtId="0" fontId="63" fillId="0" borderId="0" xfId="0" applyFont="1" applyAlignment="1"/>
    <xf numFmtId="0" fontId="63" fillId="23" borderId="2" xfId="0" applyFont="1" applyFill="1" applyBorder="1"/>
    <xf numFmtId="49" fontId="55" fillId="2" borderId="2" xfId="0" applyNumberFormat="1" applyFont="1" applyFill="1" applyBorder="1" applyAlignment="1">
      <alignment vertical="top" wrapText="1"/>
    </xf>
    <xf numFmtId="49" fontId="55" fillId="2" borderId="2" xfId="0" applyNumberFormat="1" applyFont="1" applyFill="1" applyBorder="1" applyAlignment="1">
      <alignment horizontal="center" wrapText="1"/>
    </xf>
    <xf numFmtId="4" fontId="55" fillId="3" borderId="2" xfId="0" applyNumberFormat="1" applyFont="1" applyFill="1" applyBorder="1" applyAlignment="1" applyProtection="1">
      <alignment horizontal="center" vertical="top" wrapText="1"/>
      <protection locked="0"/>
    </xf>
    <xf numFmtId="49" fontId="55" fillId="2" borderId="2" xfId="0" applyNumberFormat="1" applyFont="1" applyFill="1" applyBorder="1" applyAlignment="1">
      <alignment horizontal="center" vertical="top" wrapText="1"/>
    </xf>
    <xf numFmtId="49" fontId="55" fillId="2" borderId="2" xfId="0" applyNumberFormat="1" applyFont="1" applyFill="1" applyBorder="1" applyAlignment="1">
      <alignment vertical="top"/>
    </xf>
    <xf numFmtId="49" fontId="55" fillId="2" borderId="2" xfId="0" applyNumberFormat="1" applyFont="1" applyFill="1" applyBorder="1" applyAlignment="1">
      <alignment horizontal="center" vertical="top"/>
    </xf>
    <xf numFmtId="4" fontId="55" fillId="3" borderId="2" xfId="0" applyNumberFormat="1" applyFont="1" applyFill="1" applyBorder="1" applyAlignment="1" applyProtection="1">
      <alignment vertical="top"/>
      <protection locked="0"/>
    </xf>
    <xf numFmtId="49" fontId="64" fillId="2" borderId="2" xfId="0" applyNumberFormat="1" applyFont="1" applyFill="1" applyBorder="1" applyAlignment="1">
      <alignment vertical="top"/>
    </xf>
    <xf numFmtId="0" fontId="63" fillId="24" borderId="2" xfId="0" applyFont="1" applyFill="1" applyBorder="1"/>
    <xf numFmtId="49" fontId="55" fillId="3" borderId="2" xfId="0" applyNumberFormat="1" applyFont="1" applyFill="1" applyBorder="1" applyAlignment="1" applyProtection="1">
      <alignment vertical="top" wrapText="1"/>
      <protection locked="0"/>
    </xf>
    <xf numFmtId="49" fontId="55" fillId="3" borderId="2" xfId="0" applyNumberFormat="1" applyFont="1" applyFill="1" applyBorder="1" applyAlignment="1" applyProtection="1">
      <alignment vertical="top"/>
      <protection locked="0"/>
    </xf>
    <xf numFmtId="49" fontId="55" fillId="3" borderId="2" xfId="0" applyNumberFormat="1" applyFont="1" applyFill="1" applyBorder="1" applyAlignment="1" applyProtection="1">
      <alignment horizontal="center" vertical="top"/>
      <protection locked="0"/>
    </xf>
    <xf numFmtId="49" fontId="54" fillId="0" borderId="2" xfId="0" applyNumberFormat="1" applyFont="1" applyBorder="1" applyAlignment="1">
      <alignment vertical="top" wrapText="1"/>
    </xf>
    <xf numFmtId="49" fontId="55" fillId="3" borderId="2" xfId="0" applyNumberFormat="1" applyFont="1" applyFill="1" applyBorder="1" applyAlignment="1" applyProtection="1">
      <alignment horizontal="center" vertical="top" wrapText="1"/>
      <protection locked="0"/>
    </xf>
    <xf numFmtId="49" fontId="55" fillId="4" borderId="2" xfId="0" applyNumberFormat="1" applyFont="1" applyFill="1" applyBorder="1" applyAlignment="1">
      <alignment vertical="top" wrapText="1"/>
    </xf>
    <xf numFmtId="49" fontId="55" fillId="4" borderId="2" xfId="0" applyNumberFormat="1" applyFont="1" applyFill="1" applyBorder="1" applyAlignment="1">
      <alignment horizontal="center" vertical="top" wrapText="1"/>
    </xf>
    <xf numFmtId="4" fontId="55" fillId="4" borderId="2" xfId="0" applyNumberFormat="1" applyFont="1" applyFill="1" applyBorder="1" applyAlignment="1">
      <alignment horizontal="center" vertical="top" wrapText="1"/>
    </xf>
    <xf numFmtId="49" fontId="55" fillId="4" borderId="2" xfId="0" applyNumberFormat="1" applyFont="1" applyFill="1" applyBorder="1" applyAlignment="1">
      <alignment vertical="top"/>
    </xf>
    <xf numFmtId="49" fontId="55" fillId="4" borderId="2" xfId="0" applyNumberFormat="1" applyFont="1" applyFill="1" applyBorder="1" applyAlignment="1">
      <alignment horizontal="center" vertical="top"/>
    </xf>
    <xf numFmtId="4" fontId="55" fillId="4" borderId="2" xfId="0" applyNumberFormat="1" applyFont="1" applyFill="1" applyBorder="1" applyAlignment="1">
      <alignment vertical="top"/>
    </xf>
    <xf numFmtId="4" fontId="55" fillId="3" borderId="2" xfId="0" applyNumberFormat="1" applyFont="1" applyFill="1" applyBorder="1" applyAlignment="1" applyProtection="1">
      <alignment horizontal="center" vertical="top"/>
      <protection locked="0"/>
    </xf>
    <xf numFmtId="49" fontId="55" fillId="4" borderId="2" xfId="0" applyNumberFormat="1" applyFont="1" applyFill="1" applyBorder="1" applyAlignment="1">
      <alignment wrapText="1"/>
    </xf>
    <xf numFmtId="4" fontId="55" fillId="4" borderId="2" xfId="0" applyNumberFormat="1" applyFont="1" applyFill="1" applyBorder="1" applyAlignment="1">
      <alignment horizontal="center" vertical="top"/>
    </xf>
    <xf numFmtId="4" fontId="55" fillId="4" borderId="2" xfId="0" applyNumberFormat="1" applyFont="1" applyFill="1" applyBorder="1" applyAlignment="1">
      <alignment wrapText="1"/>
    </xf>
    <xf numFmtId="49" fontId="55" fillId="4" borderId="2" xfId="0" applyNumberFormat="1" applyFont="1" applyFill="1" applyBorder="1" applyAlignment="1"/>
    <xf numFmtId="49" fontId="55" fillId="4" borderId="2" xfId="0" applyNumberFormat="1" applyFont="1" applyFill="1" applyBorder="1" applyAlignment="1" applyProtection="1">
      <alignment wrapText="1"/>
      <protection locked="0"/>
    </xf>
    <xf numFmtId="49" fontId="55" fillId="4" borderId="2" xfId="0" applyNumberFormat="1" applyFont="1" applyFill="1" applyBorder="1" applyAlignment="1">
      <alignment horizontal="center" wrapText="1"/>
    </xf>
    <xf numFmtId="4" fontId="55" fillId="4" borderId="2" xfId="0" applyNumberFormat="1" applyFont="1" applyFill="1" applyBorder="1" applyAlignment="1" applyProtection="1">
      <alignment wrapText="1"/>
      <protection locked="0"/>
    </xf>
    <xf numFmtId="49" fontId="55" fillId="4" borderId="2" xfId="0" applyNumberFormat="1" applyFont="1" applyFill="1" applyBorder="1" applyAlignment="1" applyProtection="1">
      <alignment horizontal="center" wrapText="1"/>
      <protection locked="0"/>
    </xf>
    <xf numFmtId="49" fontId="64" fillId="2" borderId="2" xfId="0" applyNumberFormat="1" applyFont="1" applyFill="1" applyBorder="1" applyAlignment="1">
      <alignment horizontal="center" vertical="center" wrapText="1"/>
    </xf>
    <xf numFmtId="49" fontId="64" fillId="15" borderId="2" xfId="0" applyNumberFormat="1" applyFont="1" applyFill="1" applyBorder="1" applyAlignment="1">
      <alignment horizontal="center" vertical="center" wrapText="1"/>
    </xf>
    <xf numFmtId="49" fontId="64" fillId="2" borderId="2" xfId="0" applyNumberFormat="1" applyFont="1" applyFill="1" applyBorder="1" applyAlignment="1">
      <alignment vertical="center"/>
    </xf>
    <xf numFmtId="49" fontId="55" fillId="13" borderId="2" xfId="0" applyNumberFormat="1" applyFont="1" applyFill="1" applyBorder="1" applyAlignment="1">
      <alignment wrapText="1"/>
    </xf>
    <xf numFmtId="49" fontId="64" fillId="2" borderId="2" xfId="0" applyNumberFormat="1" applyFont="1" applyFill="1" applyBorder="1" applyAlignment="1">
      <alignment vertical="center" wrapText="1"/>
    </xf>
    <xf numFmtId="49" fontId="64" fillId="0" borderId="2" xfId="0" applyNumberFormat="1" applyFont="1" applyFill="1" applyBorder="1" applyAlignment="1">
      <alignment horizontal="center" wrapText="1"/>
    </xf>
    <xf numFmtId="49" fontId="64" fillId="3" borderId="2" xfId="0" applyNumberFormat="1" applyFont="1" applyFill="1" applyBorder="1" applyAlignment="1" applyProtection="1">
      <alignment wrapText="1"/>
      <protection locked="0"/>
    </xf>
    <xf numFmtId="49" fontId="64" fillId="0" borderId="2" xfId="0" applyNumberFormat="1" applyFont="1" applyBorder="1" applyAlignment="1">
      <alignment vertical="center" wrapText="1"/>
    </xf>
    <xf numFmtId="49" fontId="55" fillId="0" borderId="2" xfId="0" applyNumberFormat="1" applyFont="1" applyBorder="1" applyAlignment="1">
      <alignment wrapText="1"/>
    </xf>
    <xf numFmtId="49" fontId="55" fillId="3" borderId="2" xfId="0" applyNumberFormat="1" applyFont="1" applyFill="1" applyBorder="1" applyAlignment="1" applyProtection="1">
      <alignment wrapText="1"/>
      <protection locked="0"/>
    </xf>
    <xf numFmtId="49" fontId="64" fillId="0" borderId="2" xfId="0" applyNumberFormat="1" applyFont="1" applyBorder="1" applyAlignment="1">
      <alignment vertical="center"/>
    </xf>
    <xf numFmtId="49" fontId="55" fillId="0" borderId="2" xfId="0" applyNumberFormat="1" applyFont="1" applyBorder="1" applyAlignment="1">
      <alignment horizontal="center" wrapText="1"/>
    </xf>
    <xf numFmtId="43" fontId="64" fillId="0" borderId="2" xfId="1" applyFont="1" applyBorder="1" applyAlignment="1">
      <alignment wrapText="1"/>
    </xf>
    <xf numFmtId="4" fontId="64" fillId="0" borderId="2" xfId="0" applyNumberFormat="1" applyFont="1" applyBorder="1" applyAlignment="1">
      <alignment wrapText="1"/>
    </xf>
    <xf numFmtId="0" fontId="64" fillId="0" borderId="2" xfId="6" applyFont="1" applyFill="1" applyBorder="1" applyAlignment="1" applyProtection="1">
      <alignment wrapText="1"/>
      <protection locked="0"/>
    </xf>
    <xf numFmtId="49" fontId="55" fillId="9" borderId="2" xfId="0" applyNumberFormat="1" applyFont="1" applyFill="1" applyBorder="1" applyAlignment="1">
      <alignment wrapText="1"/>
    </xf>
    <xf numFmtId="49" fontId="55" fillId="3" borderId="2" xfId="0" applyNumberFormat="1" applyFont="1" applyFill="1" applyBorder="1" applyAlignment="1" applyProtection="1">
      <alignment horizontal="center" wrapText="1"/>
      <protection locked="0"/>
    </xf>
    <xf numFmtId="4" fontId="66" fillId="9" borderId="2" xfId="0" applyNumberFormat="1" applyFont="1" applyFill="1" applyBorder="1" applyAlignment="1">
      <alignment wrapText="1"/>
    </xf>
    <xf numFmtId="49" fontId="55" fillId="9" borderId="2" xfId="0" applyNumberFormat="1" applyFont="1" applyFill="1" applyBorder="1" applyAlignment="1">
      <alignment horizontal="center" wrapText="1"/>
    </xf>
    <xf numFmtId="0" fontId="66" fillId="24" borderId="2" xfId="0" applyFont="1" applyFill="1" applyBorder="1" applyAlignment="1">
      <alignment wrapText="1"/>
    </xf>
    <xf numFmtId="49" fontId="55" fillId="17" borderId="2" xfId="0" applyNumberFormat="1" applyFont="1" applyFill="1" applyBorder="1" applyAlignment="1">
      <alignment wrapText="1"/>
    </xf>
    <xf numFmtId="0" fontId="67" fillId="0" borderId="2" xfId="0" applyFont="1" applyBorder="1" applyAlignment="1">
      <alignment vertical="top" wrapText="1"/>
    </xf>
    <xf numFmtId="4" fontId="55" fillId="3" borderId="2" xfId="0" applyNumberFormat="1" applyFont="1" applyFill="1" applyBorder="1" applyAlignment="1" applyProtection="1">
      <alignment wrapText="1"/>
      <protection locked="0"/>
    </xf>
    <xf numFmtId="0" fontId="67" fillId="24" borderId="2" xfId="0" applyFont="1" applyFill="1" applyBorder="1" applyAlignment="1">
      <alignment vertical="top" wrapText="1"/>
    </xf>
    <xf numFmtId="49" fontId="55" fillId="4" borderId="2" xfId="0" applyNumberFormat="1" applyFont="1" applyFill="1" applyBorder="1" applyAlignment="1">
      <alignment horizontal="center"/>
    </xf>
    <xf numFmtId="49" fontId="64" fillId="2" borderId="2" xfId="0" applyNumberFormat="1" applyFont="1" applyFill="1" applyBorder="1" applyAlignment="1">
      <alignment horizontal="center" vertical="center"/>
    </xf>
    <xf numFmtId="49" fontId="64" fillId="0" borderId="2" xfId="0" applyNumberFormat="1" applyFont="1" applyFill="1" applyBorder="1" applyAlignment="1">
      <alignment horizontal="center" vertical="center" wrapText="1"/>
    </xf>
    <xf numFmtId="49" fontId="64" fillId="0" borderId="2" xfId="0" applyNumberFormat="1" applyFont="1" applyBorder="1" applyAlignment="1">
      <alignment horizontal="left" vertical="center"/>
    </xf>
    <xf numFmtId="49" fontId="10" fillId="0" borderId="0" xfId="0" applyNumberFormat="1" applyFont="1"/>
    <xf numFmtId="49" fontId="10" fillId="0" borderId="1" xfId="0" applyNumberFormat="1" applyFont="1" applyFill="1" applyBorder="1"/>
    <xf numFmtId="49" fontId="10" fillId="0" borderId="0" xfId="0" applyNumberFormat="1" applyFont="1" applyAlignment="1">
      <alignment horizontal="center"/>
    </xf>
    <xf numFmtId="49" fontId="10" fillId="0" borderId="0" xfId="0" applyNumberFormat="1" applyFont="1" applyFill="1" applyBorder="1"/>
    <xf numFmtId="49" fontId="10" fillId="0" borderId="0" xfId="0" applyNumberFormat="1" applyFont="1" applyFill="1"/>
    <xf numFmtId="49" fontId="10" fillId="0" borderId="0" xfId="0" applyNumberFormat="1" applyFont="1" applyFill="1" applyBorder="1" applyAlignment="1"/>
    <xf numFmtId="49" fontId="10" fillId="0" borderId="0" xfId="0" applyNumberFormat="1" applyFont="1" applyFill="1" applyBorder="1" applyAlignment="1" applyProtection="1">
      <protection locked="0"/>
    </xf>
    <xf numFmtId="49" fontId="9" fillId="0" borderId="0" xfId="0" applyNumberFormat="1" applyFont="1"/>
    <xf numFmtId="49" fontId="10" fillId="2" borderId="2" xfId="0" applyNumberFormat="1" applyFont="1" applyFill="1" applyBorder="1" applyAlignment="1"/>
    <xf numFmtId="49" fontId="10" fillId="0" borderId="3" xfId="0" applyNumberFormat="1" applyFont="1" applyFill="1" applyBorder="1"/>
    <xf numFmtId="49" fontId="10" fillId="2" borderId="2" xfId="0" applyNumberFormat="1" applyFont="1" applyFill="1" applyBorder="1"/>
    <xf numFmtId="4" fontId="10" fillId="3" borderId="2" xfId="0" applyNumberFormat="1" applyFont="1" applyFill="1" applyBorder="1" applyAlignment="1" applyProtection="1">
      <protection locked="0"/>
    </xf>
    <xf numFmtId="49" fontId="10" fillId="2" borderId="4" xfId="0" applyNumberFormat="1" applyFont="1" applyFill="1" applyBorder="1" applyAlignment="1">
      <alignment horizontal="center" wrapText="1"/>
    </xf>
    <xf numFmtId="3" fontId="10" fillId="3" borderId="2" xfId="0" applyNumberFormat="1" applyFont="1" applyFill="1" applyBorder="1" applyAlignment="1" applyProtection="1">
      <alignment horizontal="center"/>
      <protection locked="0"/>
    </xf>
    <xf numFmtId="49" fontId="10" fillId="2" borderId="3" xfId="0" applyNumberFormat="1" applyFont="1" applyFill="1" applyBorder="1" applyAlignment="1"/>
    <xf numFmtId="49" fontId="10" fillId="0" borderId="1" xfId="0" applyNumberFormat="1" applyFont="1" applyFill="1" applyBorder="1" applyAlignment="1"/>
    <xf numFmtId="49" fontId="10" fillId="2" borderId="5" xfId="0" applyNumberFormat="1" applyFont="1" applyFill="1" applyBorder="1" applyAlignment="1"/>
    <xf numFmtId="4" fontId="10" fillId="3" borderId="1" xfId="0" applyNumberFormat="1" applyFont="1" applyFill="1" applyBorder="1" applyAlignment="1" applyProtection="1">
      <protection locked="0"/>
    </xf>
    <xf numFmtId="49" fontId="10" fillId="2" borderId="6" xfId="0" applyNumberFormat="1" applyFont="1" applyFill="1" applyBorder="1" applyAlignment="1">
      <alignment horizontal="center" wrapText="1"/>
    </xf>
    <xf numFmtId="49" fontId="10" fillId="2" borderId="1" xfId="0" applyNumberFormat="1" applyFont="1" applyFill="1" applyBorder="1" applyAlignment="1"/>
    <xf numFmtId="3" fontId="10" fillId="3" borderId="1" xfId="0" applyNumberFormat="1" applyFont="1" applyFill="1" applyBorder="1" applyAlignment="1" applyProtection="1">
      <alignment horizontal="center"/>
      <protection locked="0"/>
    </xf>
    <xf numFmtId="49" fontId="9" fillId="2" borderId="5" xfId="0" applyNumberFormat="1" applyFont="1" applyFill="1" applyBorder="1" applyAlignment="1"/>
    <xf numFmtId="49" fontId="10" fillId="3" borderId="15" xfId="0" applyNumberFormat="1" applyFont="1" applyFill="1" applyBorder="1" applyAlignment="1" applyProtection="1">
      <protection locked="0"/>
    </xf>
    <xf numFmtId="49" fontId="10" fillId="0" borderId="1" xfId="0" applyNumberFormat="1" applyFont="1" applyFill="1" applyBorder="1" applyAlignment="1" applyProtection="1">
      <protection locked="0"/>
    </xf>
    <xf numFmtId="49" fontId="10" fillId="3" borderId="8" xfId="0" applyNumberFormat="1" applyFont="1" applyFill="1" applyBorder="1" applyAlignment="1" applyProtection="1">
      <protection locked="0"/>
    </xf>
    <xf numFmtId="4" fontId="10" fillId="3" borderId="15" xfId="0" applyNumberFormat="1" applyFont="1" applyFill="1" applyBorder="1" applyAlignment="1" applyProtection="1">
      <protection locked="0"/>
    </xf>
    <xf numFmtId="49" fontId="10" fillId="2" borderId="20" xfId="0" applyNumberFormat="1" applyFont="1" applyFill="1" applyBorder="1" applyAlignment="1">
      <alignment horizontal="center" wrapText="1"/>
    </xf>
    <xf numFmtId="49" fontId="10" fillId="3" borderId="3" xfId="0" applyNumberFormat="1" applyFont="1" applyFill="1" applyBorder="1" applyAlignment="1" applyProtection="1">
      <protection locked="0"/>
    </xf>
    <xf numFmtId="4" fontId="10" fillId="3" borderId="15" xfId="0" applyNumberFormat="1" applyFont="1" applyFill="1" applyBorder="1" applyAlignment="1" applyProtection="1">
      <alignment horizontal="center"/>
      <protection locked="0"/>
    </xf>
    <xf numFmtId="49" fontId="10" fillId="3" borderId="2" xfId="0" applyNumberFormat="1" applyFont="1" applyFill="1" applyBorder="1" applyAlignment="1" applyProtection="1">
      <protection locked="0"/>
    </xf>
    <xf numFmtId="4" fontId="10" fillId="3" borderId="2" xfId="0" applyNumberFormat="1" applyFont="1" applyFill="1" applyBorder="1" applyAlignment="1" applyProtection="1">
      <alignment horizontal="center"/>
      <protection locked="0"/>
    </xf>
    <xf numFmtId="49" fontId="10" fillId="4" borderId="2" xfId="0" applyNumberFormat="1" applyFont="1" applyFill="1" applyBorder="1" applyAlignment="1"/>
    <xf numFmtId="4" fontId="10" fillId="4" borderId="2" xfId="0" applyNumberFormat="1" applyFont="1" applyFill="1" applyBorder="1" applyAlignment="1"/>
    <xf numFmtId="49" fontId="10" fillId="4" borderId="7" xfId="0" applyNumberFormat="1" applyFont="1" applyFill="1" applyBorder="1" applyAlignment="1"/>
    <xf numFmtId="4" fontId="10" fillId="4" borderId="2" xfId="0" applyNumberFormat="1" applyFont="1" applyFill="1" applyBorder="1" applyAlignment="1">
      <alignment horizontal="center"/>
    </xf>
    <xf numFmtId="49" fontId="10" fillId="3" borderId="3" xfId="0" applyNumberFormat="1" applyFont="1" applyFill="1" applyBorder="1" applyAlignment="1" applyProtection="1">
      <alignment horizontal="center"/>
      <protection locked="0"/>
    </xf>
    <xf numFmtId="49" fontId="10" fillId="2" borderId="9" xfId="0" applyNumberFormat="1" applyFont="1" applyFill="1" applyBorder="1" applyAlignment="1">
      <alignment horizontal="center" wrapText="1"/>
    </xf>
    <xf numFmtId="49" fontId="10" fillId="3" borderId="3" xfId="0" applyNumberFormat="1" applyFont="1" applyFill="1" applyBorder="1" applyAlignment="1" applyProtection="1">
      <alignment wrapText="1"/>
      <protection locked="0"/>
    </xf>
    <xf numFmtId="49" fontId="10" fillId="4" borderId="2" xfId="0" applyNumberFormat="1" applyFont="1" applyFill="1" applyBorder="1" applyAlignment="1">
      <alignment wrapText="1"/>
    </xf>
    <xf numFmtId="4" fontId="10" fillId="3" borderId="3" xfId="0" applyNumberFormat="1" applyFont="1" applyFill="1" applyBorder="1" applyAlignment="1" applyProtection="1">
      <protection locked="0"/>
    </xf>
    <xf numFmtId="3" fontId="10" fillId="3" borderId="3" xfId="0" applyNumberFormat="1" applyFont="1" applyFill="1" applyBorder="1" applyAlignment="1" applyProtection="1">
      <alignment horizontal="center"/>
      <protection locked="0"/>
    </xf>
    <xf numFmtId="49" fontId="10" fillId="4" borderId="11" xfId="0" applyNumberFormat="1" applyFont="1" applyFill="1" applyBorder="1" applyAlignment="1"/>
    <xf numFmtId="4" fontId="10" fillId="4" borderId="11" xfId="0" applyNumberFormat="1" applyFont="1" applyFill="1" applyBorder="1" applyAlignment="1"/>
    <xf numFmtId="49" fontId="10" fillId="4" borderId="12" xfId="0" applyNumberFormat="1" applyFont="1" applyFill="1" applyBorder="1" applyAlignment="1"/>
    <xf numFmtId="4" fontId="10" fillId="4" borderId="11" xfId="0" applyNumberFormat="1" applyFont="1" applyFill="1" applyBorder="1" applyAlignment="1">
      <alignment horizontal="center"/>
    </xf>
    <xf numFmtId="49" fontId="10" fillId="4" borderId="11" xfId="0" applyNumberFormat="1" applyFont="1" applyFill="1" applyBorder="1" applyAlignment="1">
      <alignment horizontal="center"/>
    </xf>
    <xf numFmtId="49" fontId="10" fillId="4" borderId="3" xfId="0" applyNumberFormat="1" applyFont="1" applyFill="1" applyBorder="1" applyAlignment="1" applyProtection="1">
      <protection locked="0"/>
    </xf>
    <xf numFmtId="49" fontId="10" fillId="4" borderId="2" xfId="0" applyNumberFormat="1" applyFont="1" applyFill="1" applyBorder="1" applyAlignment="1" applyProtection="1">
      <protection locked="0"/>
    </xf>
    <xf numFmtId="4" fontId="10" fillId="4" borderId="2" xfId="0" applyNumberFormat="1" applyFont="1" applyFill="1" applyBorder="1" applyAlignment="1" applyProtection="1">
      <protection locked="0"/>
    </xf>
    <xf numFmtId="49" fontId="10" fillId="4" borderId="4" xfId="0" applyNumberFormat="1" applyFont="1" applyFill="1" applyBorder="1" applyAlignment="1">
      <alignment horizontal="center" wrapText="1"/>
    </xf>
    <xf numFmtId="4" fontId="10" fillId="4" borderId="2" xfId="0" applyNumberFormat="1" applyFont="1" applyFill="1" applyBorder="1" applyAlignment="1" applyProtection="1">
      <alignment horizontal="center"/>
      <protection locked="0"/>
    </xf>
    <xf numFmtId="49" fontId="10" fillId="4" borderId="3" xfId="0" applyNumberFormat="1" applyFont="1" applyFill="1" applyBorder="1" applyAlignment="1" applyProtection="1">
      <alignment horizontal="center"/>
      <protection locked="0"/>
    </xf>
    <xf numFmtId="4" fontId="10" fillId="4" borderId="3" xfId="0" applyNumberFormat="1" applyFont="1" applyFill="1" applyBorder="1" applyAlignment="1" applyProtection="1">
      <protection locked="0"/>
    </xf>
    <xf numFmtId="49" fontId="10" fillId="4" borderId="9" xfId="0" applyNumberFormat="1" applyFont="1" applyFill="1" applyBorder="1" applyAlignment="1">
      <alignment horizontal="center" wrapText="1"/>
    </xf>
    <xf numFmtId="4" fontId="10" fillId="4" borderId="3" xfId="0" applyNumberFormat="1" applyFont="1" applyFill="1" applyBorder="1" applyAlignment="1" applyProtection="1">
      <alignment horizontal="center"/>
      <protection locked="0"/>
    </xf>
    <xf numFmtId="49" fontId="10" fillId="0" borderId="0" xfId="0" applyNumberFormat="1" applyFont="1" applyAlignment="1">
      <alignment vertical="center"/>
    </xf>
    <xf numFmtId="49" fontId="9" fillId="5" borderId="2" xfId="0" applyNumberFormat="1" applyFont="1" applyFill="1" applyBorder="1" applyAlignment="1">
      <alignment horizontal="center" vertical="center" wrapText="1"/>
    </xf>
    <xf numFmtId="49" fontId="9" fillId="5" borderId="4"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49" fontId="9" fillId="2" borderId="14" xfId="0" applyNumberFormat="1" applyFont="1" applyFill="1" applyBorder="1" applyAlignment="1">
      <alignment horizontal="center" vertical="center" wrapText="1"/>
    </xf>
    <xf numFmtId="49" fontId="9" fillId="2" borderId="15" xfId="0" applyNumberFormat="1" applyFont="1" applyFill="1" applyBorder="1" applyAlignment="1">
      <alignment horizontal="center" vertical="center" wrapText="1"/>
    </xf>
    <xf numFmtId="49" fontId="9" fillId="2" borderId="16" xfId="0" applyNumberFormat="1" applyFont="1" applyFill="1" applyBorder="1" applyAlignment="1">
      <alignment horizontal="center" vertical="center" wrapText="1"/>
    </xf>
    <xf numFmtId="49" fontId="9" fillId="2" borderId="17" xfId="0" applyNumberFormat="1" applyFont="1" applyFill="1" applyBorder="1" applyAlignment="1">
      <alignment horizontal="center" vertical="center" wrapText="1"/>
    </xf>
    <xf numFmtId="49" fontId="9" fillId="2" borderId="15" xfId="0" applyNumberFormat="1" applyFont="1" applyFill="1" applyBorder="1" applyAlignment="1">
      <alignment horizontal="center" vertical="center"/>
    </xf>
    <xf numFmtId="49" fontId="9" fillId="2" borderId="4" xfId="0" applyNumberFormat="1" applyFont="1" applyFill="1" applyBorder="1" applyAlignment="1">
      <alignment horizontal="center" vertical="center"/>
    </xf>
    <xf numFmtId="49" fontId="9" fillId="2" borderId="7" xfId="0" applyNumberFormat="1" applyFont="1" applyFill="1" applyBorder="1" applyAlignment="1">
      <alignment horizontal="center" vertical="center"/>
    </xf>
    <xf numFmtId="49" fontId="9" fillId="2" borderId="18" xfId="0" applyNumberFormat="1" applyFont="1" applyFill="1" applyBorder="1" applyAlignment="1">
      <alignment horizontal="center" vertical="center"/>
    </xf>
    <xf numFmtId="49" fontId="10" fillId="0" borderId="1" xfId="0" applyNumberFormat="1" applyFont="1" applyBorder="1" applyAlignment="1">
      <alignment vertical="center"/>
    </xf>
    <xf numFmtId="49" fontId="9" fillId="2" borderId="2" xfId="0" applyNumberFormat="1" applyFont="1" applyFill="1" applyBorder="1" applyAlignment="1">
      <alignment horizontal="center" vertical="center" wrapText="1"/>
    </xf>
    <xf numFmtId="49" fontId="9" fillId="3" borderId="0" xfId="0" applyNumberFormat="1" applyFont="1" applyFill="1" applyAlignment="1" applyProtection="1">
      <alignment vertical="center"/>
      <protection locked="0"/>
    </xf>
    <xf numFmtId="49" fontId="9" fillId="0" borderId="0" xfId="0" applyNumberFormat="1" applyFont="1" applyAlignment="1">
      <alignment vertical="center"/>
    </xf>
    <xf numFmtId="49" fontId="10" fillId="6" borderId="4" xfId="0" applyNumberFormat="1" applyFont="1" applyFill="1" applyBorder="1"/>
    <xf numFmtId="49" fontId="10" fillId="6" borderId="18" xfId="0" applyNumberFormat="1" applyFont="1" applyFill="1" applyBorder="1"/>
    <xf numFmtId="49" fontId="10" fillId="6" borderId="7" xfId="0" applyNumberFormat="1" applyFont="1" applyFill="1" applyBorder="1"/>
    <xf numFmtId="49" fontId="10" fillId="0" borderId="18" xfId="0" applyNumberFormat="1" applyFont="1" applyFill="1" applyBorder="1" applyProtection="1">
      <protection locked="0"/>
    </xf>
    <xf numFmtId="49" fontId="68" fillId="0" borderId="18" xfId="0" applyNumberFormat="1" applyFont="1" applyBorder="1" applyAlignment="1">
      <alignment horizontal="left" vertical="center"/>
    </xf>
    <xf numFmtId="49" fontId="10" fillId="0" borderId="22" xfId="0" applyNumberFormat="1" applyFont="1" applyFill="1" applyBorder="1" applyProtection="1">
      <protection locked="0"/>
    </xf>
    <xf numFmtId="49" fontId="68" fillId="0" borderId="22" xfId="0" applyNumberFormat="1" applyFont="1" applyBorder="1" applyAlignment="1">
      <alignment horizontal="left" vertical="center"/>
    </xf>
    <xf numFmtId="0" fontId="57" fillId="0" borderId="40" xfId="4" applyFont="1" applyBorder="1" applyAlignment="1">
      <alignment vertical="center" wrapText="1"/>
    </xf>
    <xf numFmtId="43" fontId="0" fillId="0" borderId="39" xfId="5" applyFont="1" applyBorder="1"/>
    <xf numFmtId="164" fontId="56" fillId="0" borderId="0" xfId="7" applyFont="1"/>
    <xf numFmtId="164" fontId="56" fillId="0" borderId="39" xfId="7" applyFont="1" applyBorder="1"/>
    <xf numFmtId="164" fontId="56" fillId="20" borderId="40" xfId="7" applyFont="1" applyFill="1" applyBorder="1" applyAlignment="1">
      <alignment vertical="center" wrapText="1"/>
    </xf>
    <xf numFmtId="164" fontId="56" fillId="20" borderId="40" xfId="7" applyFont="1" applyFill="1" applyBorder="1" applyAlignment="1">
      <alignment horizontal="right" vertical="center" wrapText="1"/>
    </xf>
    <xf numFmtId="0" fontId="59" fillId="20" borderId="40" xfId="4" applyFont="1" applyFill="1" applyBorder="1" applyAlignment="1">
      <alignment vertical="center" wrapText="1"/>
    </xf>
    <xf numFmtId="164" fontId="56" fillId="21" borderId="41" xfId="7" applyFont="1" applyFill="1" applyBorder="1" applyAlignment="1">
      <alignment vertical="center" wrapText="1"/>
    </xf>
    <xf numFmtId="164" fontId="56" fillId="21" borderId="40" xfId="7" applyFont="1" applyFill="1" applyBorder="1" applyAlignment="1">
      <alignment vertical="center" wrapText="1"/>
    </xf>
    <xf numFmtId="164" fontId="56" fillId="22" borderId="41" xfId="7" applyFont="1" applyFill="1" applyBorder="1" applyAlignment="1">
      <alignment horizontal="center" vertical="center" wrapText="1"/>
    </xf>
    <xf numFmtId="0" fontId="63" fillId="0" borderId="0" xfId="0" applyFont="1" applyAlignment="1">
      <alignment vertical="top"/>
    </xf>
    <xf numFmtId="49" fontId="55" fillId="14" borderId="2" xfId="0" applyNumberFormat="1" applyFont="1" applyFill="1" applyBorder="1" applyAlignment="1">
      <alignment vertical="top" wrapText="1"/>
    </xf>
    <xf numFmtId="49" fontId="55" fillId="14" borderId="2" xfId="0" applyNumberFormat="1" applyFont="1" applyFill="1" applyBorder="1" applyAlignment="1">
      <alignment horizontal="center" vertical="top" wrapText="1"/>
    </xf>
    <xf numFmtId="4" fontId="64" fillId="14" borderId="2" xfId="0" applyNumberFormat="1" applyFont="1" applyFill="1" applyBorder="1" applyAlignment="1" applyProtection="1">
      <alignment vertical="top" wrapText="1"/>
      <protection locked="0"/>
    </xf>
    <xf numFmtId="49" fontId="55" fillId="14" borderId="2" xfId="0" applyNumberFormat="1" applyFont="1" applyFill="1" applyBorder="1" applyAlignment="1">
      <alignment vertical="top"/>
    </xf>
    <xf numFmtId="4" fontId="64" fillId="14" borderId="2" xfId="0" applyNumberFormat="1" applyFont="1" applyFill="1" applyBorder="1" applyAlignment="1" applyProtection="1">
      <alignment horizontal="center" vertical="top"/>
      <protection locked="0"/>
    </xf>
    <xf numFmtId="49" fontId="55" fillId="14" borderId="2" xfId="0" applyNumberFormat="1" applyFont="1" applyFill="1" applyBorder="1" applyAlignment="1">
      <alignment horizontal="center" vertical="top"/>
    </xf>
    <xf numFmtId="49" fontId="64" fillId="14" borderId="2" xfId="0" applyNumberFormat="1" applyFont="1" applyFill="1" applyBorder="1" applyAlignment="1">
      <alignment vertical="top"/>
    </xf>
    <xf numFmtId="49" fontId="12" fillId="24" borderId="2" xfId="0" applyNumberFormat="1" applyFont="1" applyFill="1" applyBorder="1" applyAlignment="1" applyProtection="1">
      <alignment horizontal="left" vertical="top" wrapText="1"/>
      <protection locked="0"/>
    </xf>
    <xf numFmtId="0" fontId="12" fillId="24" borderId="2" xfId="0" applyNumberFormat="1" applyFont="1" applyFill="1" applyBorder="1" applyAlignment="1" applyProtection="1">
      <alignment horizontal="left" vertical="top" wrapText="1"/>
      <protection locked="0"/>
    </xf>
    <xf numFmtId="0" fontId="12" fillId="24" borderId="2" xfId="0" applyNumberFormat="1" applyFont="1" applyFill="1" applyBorder="1" applyAlignment="1" applyProtection="1">
      <alignment horizontal="center" vertical="top" wrapText="1"/>
      <protection locked="0"/>
    </xf>
    <xf numFmtId="0" fontId="12" fillId="25" borderId="2" xfId="0" applyNumberFormat="1" applyFont="1" applyFill="1" applyBorder="1" applyAlignment="1">
      <alignment horizontal="center" wrapText="1"/>
    </xf>
    <xf numFmtId="4" fontId="69" fillId="24" borderId="2" xfId="0" applyNumberFormat="1" applyFont="1" applyFill="1" applyBorder="1" applyAlignment="1">
      <alignment horizontal="left" wrapText="1"/>
    </xf>
    <xf numFmtId="0" fontId="12" fillId="25" borderId="2" xfId="0" applyNumberFormat="1" applyFont="1" applyFill="1" applyBorder="1" applyAlignment="1">
      <alignment horizontal="center" vertical="top" wrapText="1"/>
    </xf>
    <xf numFmtId="49" fontId="12" fillId="3" borderId="2" xfId="0" applyNumberFormat="1" applyFont="1" applyFill="1" applyBorder="1" applyAlignment="1" applyProtection="1">
      <alignment vertical="top"/>
      <protection locked="0"/>
    </xf>
    <xf numFmtId="49" fontId="12" fillId="3" borderId="2" xfId="0" applyNumberFormat="1" applyFont="1" applyFill="1" applyBorder="1" applyAlignment="1" applyProtection="1">
      <alignment vertical="top" wrapText="1"/>
      <protection locked="0"/>
    </xf>
    <xf numFmtId="49" fontId="3" fillId="2" borderId="9" xfId="0" applyNumberFormat="1" applyFont="1" applyFill="1" applyBorder="1" applyAlignment="1">
      <alignment horizontal="center" vertical="top" wrapText="1"/>
    </xf>
    <xf numFmtId="49" fontId="3" fillId="3" borderId="3" xfId="0" applyNumberFormat="1" applyFont="1" applyFill="1" applyBorder="1" applyAlignment="1" applyProtection="1">
      <alignment vertical="top"/>
      <protection locked="0"/>
    </xf>
    <xf numFmtId="4" fontId="70" fillId="26" borderId="2" xfId="0" applyNumberFormat="1" applyFont="1" applyFill="1" applyBorder="1" applyAlignment="1">
      <alignment wrapText="1"/>
    </xf>
    <xf numFmtId="49" fontId="3" fillId="3" borderId="2" xfId="0" applyNumberFormat="1" applyFont="1" applyFill="1" applyBorder="1" applyAlignment="1" applyProtection="1">
      <alignment vertical="top"/>
      <protection locked="0"/>
    </xf>
    <xf numFmtId="0" fontId="70" fillId="26" borderId="2" xfId="0" applyFont="1" applyFill="1" applyBorder="1" applyAlignment="1">
      <alignment vertical="top" wrapText="1"/>
    </xf>
    <xf numFmtId="49" fontId="55" fillId="24" borderId="2" xfId="0" applyNumberFormat="1" applyFont="1" applyFill="1" applyBorder="1" applyAlignment="1" applyProtection="1">
      <alignment horizontal="left" vertical="top" wrapText="1"/>
      <protection locked="0"/>
    </xf>
    <xf numFmtId="0" fontId="55" fillId="24" borderId="2" xfId="0" applyNumberFormat="1" applyFont="1" applyFill="1" applyBorder="1" applyAlignment="1" applyProtection="1">
      <alignment horizontal="left" vertical="top" wrapText="1"/>
      <protection locked="0"/>
    </xf>
    <xf numFmtId="49" fontId="55" fillId="25" borderId="2" xfId="0" applyNumberFormat="1" applyFont="1" applyFill="1" applyBorder="1" applyAlignment="1">
      <alignment horizontal="center" vertical="top" wrapText="1"/>
    </xf>
    <xf numFmtId="4" fontId="55" fillId="24" borderId="2" xfId="0" applyNumberFormat="1" applyFont="1" applyFill="1" applyBorder="1" applyAlignment="1" applyProtection="1">
      <alignment vertical="top" wrapText="1"/>
      <protection locked="0"/>
    </xf>
    <xf numFmtId="49" fontId="55" fillId="25" borderId="4" xfId="0" applyNumberFormat="1" applyFont="1" applyFill="1" applyBorder="1" applyAlignment="1">
      <alignment horizontal="center" vertical="top" wrapText="1"/>
    </xf>
    <xf numFmtId="49" fontId="55" fillId="24" borderId="2" xfId="0" applyNumberFormat="1" applyFont="1" applyFill="1" applyBorder="1" applyAlignment="1" applyProtection="1">
      <alignment horizontal="center" vertical="top"/>
      <protection locked="0"/>
    </xf>
    <xf numFmtId="49" fontId="55" fillId="26" borderId="3" xfId="0" applyNumberFormat="1" applyFont="1" applyFill="1" applyBorder="1" applyAlignment="1" applyProtection="1">
      <alignment horizontal="center" vertical="top"/>
      <protection locked="0"/>
    </xf>
    <xf numFmtId="49" fontId="55" fillId="24" borderId="3" xfId="0" applyNumberFormat="1" applyFont="1" applyFill="1" applyBorder="1" applyAlignment="1" applyProtection="1">
      <alignment horizontal="center" vertical="top"/>
      <protection locked="0"/>
    </xf>
    <xf numFmtId="4" fontId="66" fillId="24" borderId="2" xfId="0" applyNumberFormat="1" applyFont="1" applyFill="1" applyBorder="1" applyAlignment="1">
      <alignment horizontal="center" vertical="top" wrapText="1"/>
    </xf>
    <xf numFmtId="49" fontId="55" fillId="24" borderId="2" xfId="0" applyNumberFormat="1" applyFont="1" applyFill="1" applyBorder="1" applyAlignment="1" applyProtection="1">
      <alignment vertical="top"/>
      <protection locked="0"/>
    </xf>
    <xf numFmtId="0" fontId="66" fillId="24" borderId="2" xfId="0" applyFont="1" applyFill="1" applyBorder="1" applyAlignment="1">
      <alignment vertical="top" wrapText="1"/>
    </xf>
    <xf numFmtId="49" fontId="55" fillId="24" borderId="2" xfId="0" applyNumberFormat="1" applyFont="1" applyFill="1" applyBorder="1" applyAlignment="1" applyProtection="1">
      <alignment vertical="top" wrapText="1"/>
      <protection locked="0"/>
    </xf>
    <xf numFmtId="49" fontId="55" fillId="24" borderId="2" xfId="0" applyNumberFormat="1" applyFont="1" applyFill="1" applyBorder="1" applyAlignment="1" applyProtection="1">
      <alignment horizontal="center" vertical="top" wrapText="1"/>
      <protection locked="0"/>
    </xf>
    <xf numFmtId="49" fontId="55" fillId="26" borderId="2" xfId="0" applyNumberFormat="1" applyFont="1" applyFill="1" applyBorder="1" applyAlignment="1" applyProtection="1">
      <alignment horizontal="center" vertical="top"/>
      <protection locked="0"/>
    </xf>
    <xf numFmtId="0" fontId="66" fillId="26" borderId="2" xfId="0" applyFont="1" applyFill="1" applyBorder="1" applyAlignment="1">
      <alignment vertical="top" wrapText="1"/>
    </xf>
    <xf numFmtId="49" fontId="55" fillId="14" borderId="2" xfId="0" applyNumberFormat="1" applyFont="1" applyFill="1" applyBorder="1" applyAlignment="1" applyProtection="1">
      <alignment horizontal="left" vertical="top" wrapText="1"/>
      <protection locked="0"/>
    </xf>
    <xf numFmtId="0" fontId="55" fillId="14" borderId="2" xfId="0" applyNumberFormat="1" applyFont="1" applyFill="1" applyBorder="1" applyAlignment="1" applyProtection="1">
      <alignment horizontal="left" vertical="top" wrapText="1"/>
      <protection locked="0"/>
    </xf>
    <xf numFmtId="0" fontId="71" fillId="24" borderId="2" xfId="0" applyFont="1" applyFill="1" applyBorder="1" applyAlignment="1">
      <alignment horizontal="left" vertical="top" wrapText="1"/>
    </xf>
    <xf numFmtId="49" fontId="55" fillId="24" borderId="2" xfId="0" applyNumberFormat="1" applyFont="1" applyFill="1" applyBorder="1" applyAlignment="1">
      <alignment vertical="top" wrapText="1"/>
    </xf>
    <xf numFmtId="49" fontId="55" fillId="24" borderId="2" xfId="0" applyNumberFormat="1" applyFont="1" applyFill="1" applyBorder="1" applyAlignment="1">
      <alignment horizontal="center" vertical="top" wrapText="1"/>
    </xf>
    <xf numFmtId="4" fontId="55" fillId="24" borderId="2" xfId="0" applyNumberFormat="1" applyFont="1" applyFill="1" applyBorder="1" applyAlignment="1">
      <alignment vertical="top" wrapText="1"/>
    </xf>
    <xf numFmtId="49" fontId="55" fillId="24" borderId="2" xfId="0" applyNumberFormat="1" applyFont="1" applyFill="1" applyBorder="1" applyAlignment="1">
      <alignment vertical="top"/>
    </xf>
    <xf numFmtId="49" fontId="55" fillId="24" borderId="7" xfId="0" applyNumberFormat="1" applyFont="1" applyFill="1" applyBorder="1" applyAlignment="1">
      <alignment vertical="top"/>
    </xf>
    <xf numFmtId="49" fontId="55" fillId="25" borderId="2" xfId="0" applyNumberFormat="1" applyFont="1" applyFill="1" applyBorder="1" applyAlignment="1">
      <alignment horizontal="center" vertical="top"/>
    </xf>
    <xf numFmtId="49" fontId="55" fillId="24" borderId="2" xfId="0" applyNumberFormat="1" applyFont="1" applyFill="1" applyBorder="1" applyAlignment="1">
      <alignment horizontal="center" vertical="top"/>
    </xf>
    <xf numFmtId="49" fontId="55" fillId="26" borderId="2" xfId="0" applyNumberFormat="1" applyFont="1" applyFill="1" applyBorder="1" applyAlignment="1">
      <alignment horizontal="center" vertical="top"/>
    </xf>
    <xf numFmtId="4" fontId="55" fillId="24" borderId="2" xfId="0" applyNumberFormat="1" applyFont="1" applyFill="1" applyBorder="1" applyAlignment="1">
      <alignment horizontal="center" vertical="top"/>
    </xf>
    <xf numFmtId="49" fontId="55" fillId="26" borderId="2" xfId="0" applyNumberFormat="1" applyFont="1" applyFill="1" applyBorder="1" applyAlignment="1">
      <alignment vertical="top"/>
    </xf>
    <xf numFmtId="49" fontId="55" fillId="24" borderId="3" xfId="0" applyNumberFormat="1" applyFont="1" applyFill="1" applyBorder="1" applyAlignment="1" applyProtection="1">
      <alignment vertical="top" wrapText="1"/>
      <protection locked="0"/>
    </xf>
    <xf numFmtId="49" fontId="55" fillId="24" borderId="3" xfId="0" applyNumberFormat="1" applyFont="1" applyFill="1" applyBorder="1" applyAlignment="1" applyProtection="1">
      <alignment horizontal="center" vertical="top" wrapText="1"/>
      <protection locked="0"/>
    </xf>
    <xf numFmtId="49" fontId="55" fillId="24" borderId="3" xfId="0" applyNumberFormat="1" applyFont="1" applyFill="1" applyBorder="1" applyAlignment="1" applyProtection="1">
      <alignment vertical="top"/>
      <protection locked="0"/>
    </xf>
    <xf numFmtId="0" fontId="66" fillId="26" borderId="3" xfId="0" applyFont="1" applyFill="1" applyBorder="1" applyAlignment="1">
      <alignment vertical="top" wrapText="1"/>
    </xf>
    <xf numFmtId="49" fontId="55" fillId="25" borderId="3" xfId="0" applyNumberFormat="1" applyFont="1" applyFill="1" applyBorder="1" applyAlignment="1">
      <alignment horizontal="center" vertical="top" wrapText="1"/>
    </xf>
    <xf numFmtId="4" fontId="55" fillId="3" borderId="2" xfId="0" applyNumberFormat="1" applyFont="1" applyFill="1" applyBorder="1" applyAlignment="1" applyProtection="1">
      <alignment vertical="top" wrapText="1"/>
      <protection locked="0"/>
    </xf>
    <xf numFmtId="49" fontId="55" fillId="2" borderId="4" xfId="0" applyNumberFormat="1" applyFont="1" applyFill="1" applyBorder="1" applyAlignment="1">
      <alignment horizontal="center" vertical="top" wrapText="1"/>
    </xf>
    <xf numFmtId="49" fontId="55" fillId="26" borderId="4" xfId="0" applyNumberFormat="1" applyFont="1" applyFill="1" applyBorder="1" applyAlignment="1">
      <alignment horizontal="center" vertical="top" wrapText="1"/>
    </xf>
    <xf numFmtId="49" fontId="55" fillId="2" borderId="3" xfId="0" applyNumberFormat="1" applyFont="1" applyFill="1" applyBorder="1" applyAlignment="1">
      <alignment vertical="top" wrapText="1"/>
    </xf>
    <xf numFmtId="49" fontId="55" fillId="2" borderId="3" xfId="0" applyNumberFormat="1" applyFont="1" applyFill="1" applyBorder="1" applyAlignment="1">
      <alignment horizontal="center" vertical="top" wrapText="1"/>
    </xf>
    <xf numFmtId="49" fontId="55" fillId="2" borderId="5" xfId="0" applyNumberFormat="1" applyFont="1" applyFill="1" applyBorder="1" applyAlignment="1">
      <alignment vertical="top" wrapText="1"/>
    </xf>
    <xf numFmtId="49" fontId="55" fillId="2" borderId="5" xfId="0" applyNumberFormat="1" applyFont="1" applyFill="1" applyBorder="1" applyAlignment="1">
      <alignment horizontal="center" vertical="top" wrapText="1"/>
    </xf>
    <xf numFmtId="4" fontId="64" fillId="3" borderId="1" xfId="0" applyNumberFormat="1" applyFont="1" applyFill="1" applyBorder="1" applyAlignment="1" applyProtection="1">
      <alignment vertical="top" wrapText="1"/>
      <protection locked="0"/>
    </xf>
    <xf numFmtId="49" fontId="55" fillId="25" borderId="6" xfId="0" applyNumberFormat="1" applyFont="1" applyFill="1" applyBorder="1" applyAlignment="1">
      <alignment horizontal="center" vertical="top" wrapText="1"/>
    </xf>
    <xf numFmtId="49" fontId="55" fillId="2" borderId="5" xfId="0" applyNumberFormat="1" applyFont="1" applyFill="1" applyBorder="1" applyAlignment="1">
      <alignment vertical="top"/>
    </xf>
    <xf numFmtId="49" fontId="55" fillId="2" borderId="6" xfId="0" applyNumberFormat="1" applyFont="1" applyFill="1" applyBorder="1" applyAlignment="1">
      <alignment horizontal="center" vertical="top" wrapText="1"/>
    </xf>
    <xf numFmtId="49" fontId="55" fillId="2" borderId="5" xfId="0" applyNumberFormat="1" applyFont="1" applyFill="1" applyBorder="1" applyAlignment="1">
      <alignment horizontal="center" vertical="top"/>
    </xf>
    <xf numFmtId="49" fontId="55" fillId="26" borderId="6" xfId="0" applyNumberFormat="1" applyFont="1" applyFill="1" applyBorder="1" applyAlignment="1">
      <alignment horizontal="center" vertical="top" wrapText="1"/>
    </xf>
    <xf numFmtId="49" fontId="55" fillId="2" borderId="1" xfId="0" applyNumberFormat="1" applyFont="1" applyFill="1" applyBorder="1" applyAlignment="1">
      <alignment horizontal="center" vertical="top"/>
    </xf>
    <xf numFmtId="4" fontId="64" fillId="3" borderId="1" xfId="0" applyNumberFormat="1" applyFont="1" applyFill="1" applyBorder="1" applyAlignment="1" applyProtection="1">
      <alignment horizontal="center" vertical="top"/>
      <protection locked="0"/>
    </xf>
    <xf numFmtId="49" fontId="64" fillId="2" borderId="5" xfId="0" applyNumberFormat="1" applyFont="1" applyFill="1" applyBorder="1" applyAlignment="1">
      <alignment vertical="top"/>
    </xf>
    <xf numFmtId="49" fontId="55" fillId="3" borderId="15" xfId="0" applyNumberFormat="1" applyFont="1" applyFill="1" applyBorder="1" applyAlignment="1" applyProtection="1">
      <alignment vertical="top" wrapText="1"/>
      <protection locked="0"/>
    </xf>
    <xf numFmtId="49" fontId="55" fillId="3" borderId="15" xfId="0" applyNumberFormat="1" applyFont="1" applyFill="1" applyBorder="1" applyAlignment="1" applyProtection="1">
      <alignment horizontal="center" vertical="top" wrapText="1"/>
      <protection locked="0"/>
    </xf>
    <xf numFmtId="49" fontId="55" fillId="25" borderId="5" xfId="0" applyNumberFormat="1" applyFont="1" applyFill="1" applyBorder="1" applyAlignment="1">
      <alignment horizontal="center" vertical="top" wrapText="1"/>
    </xf>
    <xf numFmtId="49" fontId="55" fillId="3" borderId="8" xfId="0" applyNumberFormat="1" applyFont="1" applyFill="1" applyBorder="1" applyAlignment="1" applyProtection="1">
      <alignment vertical="top" wrapText="1"/>
      <protection locked="0"/>
    </xf>
    <xf numFmtId="49" fontId="55" fillId="3" borderId="8" xfId="0" applyNumberFormat="1" applyFont="1" applyFill="1" applyBorder="1" applyAlignment="1" applyProtection="1">
      <alignment horizontal="center" vertical="top" wrapText="1"/>
      <protection locked="0"/>
    </xf>
    <xf numFmtId="4" fontId="55" fillId="3" borderId="15" xfId="0" applyNumberFormat="1" applyFont="1" applyFill="1" applyBorder="1" applyAlignment="1" applyProtection="1">
      <alignment vertical="top" wrapText="1"/>
      <protection locked="0"/>
    </xf>
    <xf numFmtId="49" fontId="55" fillId="25" borderId="20" xfId="0" applyNumberFormat="1" applyFont="1" applyFill="1" applyBorder="1" applyAlignment="1">
      <alignment horizontal="center" vertical="top" wrapText="1"/>
    </xf>
    <xf numFmtId="49" fontId="55" fillId="3" borderId="8" xfId="0" applyNumberFormat="1" applyFont="1" applyFill="1" applyBorder="1" applyAlignment="1" applyProtection="1">
      <alignment vertical="top"/>
      <protection locked="0"/>
    </xf>
    <xf numFmtId="49" fontId="55" fillId="3" borderId="3" xfId="0" applyNumberFormat="1" applyFont="1" applyFill="1" applyBorder="1" applyAlignment="1" applyProtection="1">
      <alignment vertical="top"/>
      <protection locked="0"/>
    </xf>
    <xf numFmtId="49" fontId="55" fillId="3" borderId="8" xfId="0" applyNumberFormat="1" applyFont="1" applyFill="1" applyBorder="1" applyAlignment="1" applyProtection="1">
      <alignment horizontal="center" vertical="top"/>
      <protection locked="0"/>
    </xf>
    <xf numFmtId="49" fontId="55" fillId="3" borderId="15" xfId="0" applyNumberFormat="1" applyFont="1" applyFill="1" applyBorder="1" applyAlignment="1" applyProtection="1">
      <alignment horizontal="center" vertical="top"/>
      <protection locked="0"/>
    </xf>
    <xf numFmtId="4" fontId="55" fillId="3" borderId="15" xfId="0" applyNumberFormat="1" applyFont="1" applyFill="1" applyBorder="1" applyAlignment="1" applyProtection="1">
      <alignment horizontal="center" vertical="top"/>
      <protection locked="0"/>
    </xf>
    <xf numFmtId="49" fontId="54" fillId="26" borderId="25" xfId="0" applyNumberFormat="1" applyFont="1" applyFill="1" applyBorder="1" applyAlignment="1">
      <alignment vertical="top" wrapText="1"/>
    </xf>
    <xf numFmtId="49" fontId="55" fillId="3" borderId="3" xfId="0" applyNumberFormat="1" applyFont="1" applyFill="1" applyBorder="1" applyAlignment="1" applyProtection="1">
      <alignment vertical="top" wrapText="1"/>
      <protection locked="0"/>
    </xf>
    <xf numFmtId="49" fontId="55" fillId="26" borderId="2" xfId="0" applyNumberFormat="1" applyFont="1" applyFill="1" applyBorder="1" applyAlignment="1" applyProtection="1">
      <alignment horizontal="left" vertical="top" wrapText="1"/>
      <protection locked="0"/>
    </xf>
    <xf numFmtId="0" fontId="55" fillId="26" borderId="2" xfId="0" applyNumberFormat="1" applyFont="1" applyFill="1" applyBorder="1" applyAlignment="1" applyProtection="1">
      <alignment horizontal="left" vertical="top" wrapText="1"/>
      <protection locked="0"/>
    </xf>
    <xf numFmtId="49" fontId="55" fillId="3" borderId="3" xfId="0" applyNumberFormat="1" applyFont="1" applyFill="1" applyBorder="1" applyAlignment="1" applyProtection="1">
      <alignment horizontal="center" vertical="top"/>
      <protection locked="0"/>
    </xf>
    <xf numFmtId="0" fontId="66" fillId="24" borderId="0" xfId="0" applyFont="1" applyFill="1" applyBorder="1" applyAlignment="1">
      <alignment vertical="top" wrapText="1"/>
    </xf>
    <xf numFmtId="4" fontId="55" fillId="4" borderId="2" xfId="0" applyNumberFormat="1" applyFont="1" applyFill="1" applyBorder="1" applyAlignment="1">
      <alignment vertical="top" wrapText="1"/>
    </xf>
    <xf numFmtId="49" fontId="55" fillId="4" borderId="7" xfId="0" applyNumberFormat="1" applyFont="1" applyFill="1" applyBorder="1" applyAlignment="1">
      <alignment vertical="top"/>
    </xf>
    <xf numFmtId="49" fontId="55" fillId="8" borderId="2" xfId="0" applyNumberFormat="1" applyFont="1" applyFill="1" applyBorder="1" applyAlignment="1">
      <alignment horizontal="center" vertical="top"/>
    </xf>
    <xf numFmtId="49" fontId="55" fillId="8" borderId="2" xfId="0" applyNumberFormat="1" applyFont="1" applyFill="1" applyBorder="1" applyAlignment="1">
      <alignment horizontal="center" vertical="top" wrapText="1"/>
    </xf>
    <xf numFmtId="4" fontId="55" fillId="8" borderId="2" xfId="0" applyNumberFormat="1" applyFont="1" applyFill="1" applyBorder="1" applyAlignment="1" applyProtection="1">
      <alignment horizontal="center" vertical="top"/>
      <protection locked="0"/>
    </xf>
    <xf numFmtId="49" fontId="55" fillId="8" borderId="2" xfId="0" applyNumberFormat="1" applyFont="1" applyFill="1" applyBorder="1" applyAlignment="1">
      <alignment vertical="top"/>
    </xf>
    <xf numFmtId="4" fontId="55" fillId="8" borderId="2" xfId="0" applyNumberFormat="1" applyFont="1" applyFill="1" applyBorder="1" applyAlignment="1">
      <alignment vertical="top" wrapText="1"/>
    </xf>
    <xf numFmtId="49" fontId="55" fillId="8" borderId="2" xfId="0" applyNumberFormat="1" applyFont="1" applyFill="1" applyBorder="1" applyAlignment="1">
      <alignment vertical="top" wrapText="1"/>
    </xf>
    <xf numFmtId="49" fontId="64" fillId="8" borderId="2" xfId="0" applyNumberFormat="1" applyFont="1" applyFill="1" applyBorder="1" applyAlignment="1">
      <alignment vertical="top"/>
    </xf>
    <xf numFmtId="49" fontId="55" fillId="25" borderId="2" xfId="0" applyNumberFormat="1" applyFont="1" applyFill="1" applyBorder="1" applyAlignment="1" applyProtection="1">
      <alignment horizontal="center" vertical="top"/>
      <protection locked="0"/>
    </xf>
    <xf numFmtId="0" fontId="63" fillId="0" borderId="0" xfId="0" applyFont="1" applyAlignment="1">
      <alignment horizontal="center" vertical="top"/>
    </xf>
    <xf numFmtId="4" fontId="55" fillId="8" borderId="2" xfId="0" applyNumberFormat="1" applyFont="1" applyFill="1" applyBorder="1" applyAlignment="1">
      <alignment vertical="top"/>
    </xf>
    <xf numFmtId="0" fontId="63" fillId="24" borderId="0" xfId="0" applyFont="1" applyFill="1" applyAlignment="1">
      <alignment horizontal="center" vertical="top"/>
    </xf>
    <xf numFmtId="49" fontId="55" fillId="25" borderId="2" xfId="0" applyNumberFormat="1" applyFont="1" applyFill="1" applyBorder="1" applyAlignment="1" applyProtection="1">
      <alignment horizontal="center" vertical="top" wrapText="1"/>
      <protection locked="0"/>
    </xf>
    <xf numFmtId="49" fontId="55" fillId="26" borderId="2" xfId="0" applyNumberFormat="1" applyFont="1" applyFill="1" applyBorder="1" applyAlignment="1" applyProtection="1">
      <alignment horizontal="center" vertical="top" wrapText="1"/>
      <protection locked="0"/>
    </xf>
    <xf numFmtId="4" fontId="55" fillId="24" borderId="2" xfId="0" applyNumberFormat="1" applyFont="1" applyFill="1" applyBorder="1" applyAlignment="1" applyProtection="1">
      <alignment vertical="top"/>
      <protection locked="0"/>
    </xf>
    <xf numFmtId="0" fontId="55" fillId="25" borderId="2" xfId="0" applyNumberFormat="1" applyFont="1" applyFill="1" applyBorder="1" applyAlignment="1">
      <alignment horizontal="center" vertical="top" wrapText="1"/>
    </xf>
    <xf numFmtId="49" fontId="55" fillId="24" borderId="2" xfId="0" applyNumberFormat="1" applyFont="1" applyFill="1" applyBorder="1" applyAlignment="1">
      <alignment horizontal="left" vertical="top" wrapText="1"/>
    </xf>
    <xf numFmtId="0" fontId="55" fillId="24" borderId="2" xfId="0" applyNumberFormat="1" applyFont="1" applyFill="1" applyBorder="1" applyAlignment="1">
      <alignment horizontal="left" vertical="top" wrapText="1"/>
    </xf>
    <xf numFmtId="4" fontId="64" fillId="24" borderId="2" xfId="0" applyNumberFormat="1" applyFont="1" applyFill="1" applyBorder="1" applyAlignment="1" applyProtection="1">
      <alignment horizontal="left" vertical="top" wrapText="1"/>
      <protection locked="0"/>
    </xf>
    <xf numFmtId="49" fontId="55" fillId="24" borderId="2" xfId="0" applyNumberFormat="1" applyFont="1" applyFill="1" applyBorder="1" applyAlignment="1">
      <alignment horizontal="left" vertical="top"/>
    </xf>
    <xf numFmtId="49" fontId="55" fillId="26" borderId="2" xfId="0" applyNumberFormat="1" applyFont="1" applyFill="1" applyBorder="1" applyAlignment="1">
      <alignment horizontal="center" vertical="top" wrapText="1"/>
    </xf>
    <xf numFmtId="4" fontId="64" fillId="24" borderId="2" xfId="0" applyNumberFormat="1" applyFont="1" applyFill="1" applyBorder="1" applyAlignment="1" applyProtection="1">
      <alignment horizontal="center" vertical="top"/>
      <protection locked="0"/>
    </xf>
    <xf numFmtId="49" fontId="64" fillId="24" borderId="2" xfId="0" applyNumberFormat="1" applyFont="1" applyFill="1" applyBorder="1" applyAlignment="1">
      <alignment horizontal="left" vertical="top"/>
    </xf>
    <xf numFmtId="0" fontId="55" fillId="24" borderId="2" xfId="0" applyNumberFormat="1" applyFont="1" applyFill="1" applyBorder="1" applyAlignment="1" applyProtection="1">
      <alignment horizontal="center" vertical="top" wrapText="1"/>
      <protection locked="0"/>
    </xf>
    <xf numFmtId="4" fontId="66" fillId="24" borderId="2" xfId="0" applyNumberFormat="1" applyFont="1" applyFill="1" applyBorder="1" applyAlignment="1">
      <alignment horizontal="left" vertical="top" wrapText="1"/>
    </xf>
    <xf numFmtId="0" fontId="55" fillId="26" borderId="2" xfId="0" applyNumberFormat="1" applyFont="1" applyFill="1" applyBorder="1" applyAlignment="1" applyProtection="1">
      <alignment horizontal="center" vertical="top" wrapText="1"/>
      <protection locked="0"/>
    </xf>
    <xf numFmtId="49" fontId="55" fillId="24" borderId="2" xfId="0" applyNumberFormat="1" applyFont="1" applyFill="1" applyBorder="1" applyAlignment="1" applyProtection="1">
      <alignment horizontal="left" vertical="top"/>
      <protection locked="0"/>
    </xf>
    <xf numFmtId="0" fontId="66" fillId="24" borderId="2" xfId="0" applyFont="1" applyFill="1" applyBorder="1" applyAlignment="1">
      <alignment horizontal="left" vertical="top" wrapText="1"/>
    </xf>
    <xf numFmtId="0" fontId="55" fillId="24" borderId="2" xfId="0" applyNumberFormat="1" applyFont="1" applyFill="1" applyBorder="1" applyAlignment="1">
      <alignment horizontal="center" vertical="top" wrapText="1"/>
    </xf>
    <xf numFmtId="4" fontId="55" fillId="24" borderId="2" xfId="0" applyNumberFormat="1" applyFont="1" applyFill="1" applyBorder="1" applyAlignment="1">
      <alignment horizontal="left" vertical="top" wrapText="1"/>
    </xf>
    <xf numFmtId="0" fontId="55" fillId="26" borderId="2" xfId="0" applyNumberFormat="1" applyFont="1" applyFill="1" applyBorder="1" applyAlignment="1">
      <alignment horizontal="center" vertical="top" wrapText="1"/>
    </xf>
    <xf numFmtId="4" fontId="55" fillId="24" borderId="2" xfId="0" applyNumberFormat="1" applyFont="1" applyFill="1" applyBorder="1" applyAlignment="1">
      <alignment horizontal="center" vertical="top" wrapText="1"/>
    </xf>
    <xf numFmtId="49" fontId="71" fillId="24" borderId="2" xfId="0" applyNumberFormat="1" applyFont="1" applyFill="1" applyBorder="1" applyAlignment="1" applyProtection="1">
      <alignment horizontal="left" vertical="top" wrapText="1"/>
      <protection locked="0"/>
    </xf>
    <xf numFmtId="4" fontId="55" fillId="24" borderId="2" xfId="0" applyNumberFormat="1" applyFont="1" applyFill="1" applyBorder="1" applyAlignment="1" applyProtection="1">
      <alignment horizontal="left" vertical="top" wrapText="1"/>
      <protection locked="0"/>
    </xf>
    <xf numFmtId="4" fontId="55" fillId="24" borderId="2" xfId="0" applyNumberFormat="1" applyFont="1" applyFill="1" applyBorder="1" applyAlignment="1" applyProtection="1">
      <alignment horizontal="center" vertical="top" wrapText="1"/>
      <protection locked="0"/>
    </xf>
    <xf numFmtId="4" fontId="55" fillId="24" borderId="2" xfId="0" applyNumberFormat="1" applyFont="1" applyFill="1" applyBorder="1" applyAlignment="1">
      <alignment vertical="top"/>
    </xf>
    <xf numFmtId="49" fontId="64" fillId="4" borderId="2" xfId="0" applyNumberFormat="1" applyFont="1" applyFill="1" applyBorder="1" applyAlignment="1">
      <alignment horizontal="center" vertical="top"/>
    </xf>
    <xf numFmtId="49" fontId="55" fillId="4" borderId="2" xfId="0" applyNumberFormat="1" applyFont="1" applyFill="1" applyBorder="1" applyAlignment="1" applyProtection="1">
      <alignment vertical="top" wrapText="1"/>
      <protection locked="0"/>
    </xf>
    <xf numFmtId="4" fontId="55" fillId="4" borderId="2" xfId="0" applyNumberFormat="1" applyFont="1" applyFill="1" applyBorder="1" applyAlignment="1" applyProtection="1">
      <alignment vertical="top" wrapText="1"/>
      <protection locked="0"/>
    </xf>
    <xf numFmtId="49" fontId="55" fillId="4" borderId="2" xfId="0" applyNumberFormat="1" applyFont="1" applyFill="1" applyBorder="1" applyAlignment="1" applyProtection="1">
      <alignment vertical="top"/>
      <protection locked="0"/>
    </xf>
    <xf numFmtId="4" fontId="55" fillId="4" borderId="2" xfId="0" applyNumberFormat="1" applyFont="1" applyFill="1" applyBorder="1" applyAlignment="1" applyProtection="1">
      <alignment vertical="top"/>
      <protection locked="0"/>
    </xf>
    <xf numFmtId="49" fontId="55" fillId="4" borderId="2" xfId="0" applyNumberFormat="1" applyFont="1" applyFill="1" applyBorder="1" applyAlignment="1" applyProtection="1">
      <alignment horizontal="center" vertical="top" wrapText="1"/>
      <protection locked="0"/>
    </xf>
    <xf numFmtId="49" fontId="55" fillId="4" borderId="2" xfId="0" applyNumberFormat="1" applyFont="1" applyFill="1" applyBorder="1" applyAlignment="1" applyProtection="1">
      <alignment horizontal="center" vertical="top"/>
      <protection locked="0"/>
    </xf>
    <xf numFmtId="49" fontId="64" fillId="5" borderId="2" xfId="0" applyNumberFormat="1" applyFont="1" applyFill="1" applyBorder="1" applyAlignment="1">
      <alignment horizontal="center" vertical="top" wrapText="1"/>
    </xf>
    <xf numFmtId="49" fontId="64" fillId="2" borderId="2" xfId="0" applyNumberFormat="1" applyFont="1" applyFill="1" applyBorder="1" applyAlignment="1">
      <alignment horizontal="center" vertical="top" wrapText="1"/>
    </xf>
    <xf numFmtId="49" fontId="64" fillId="15" borderId="2" xfId="0" applyNumberFormat="1" applyFont="1" applyFill="1" applyBorder="1" applyAlignment="1">
      <alignment horizontal="center" vertical="top" wrapText="1"/>
    </xf>
    <xf numFmtId="49" fontId="64" fillId="2" borderId="2" xfId="0" applyNumberFormat="1" applyFont="1" applyFill="1" applyBorder="1" applyAlignment="1">
      <alignment horizontal="center" vertical="top"/>
    </xf>
    <xf numFmtId="49" fontId="64" fillId="14" borderId="2" xfId="0" applyNumberFormat="1" applyFont="1" applyFill="1" applyBorder="1" applyAlignment="1">
      <alignment horizontal="center" vertical="top" wrapText="1"/>
    </xf>
    <xf numFmtId="49" fontId="55" fillId="0" borderId="2" xfId="0" applyNumberFormat="1" applyFont="1" applyBorder="1" applyAlignment="1">
      <alignment vertical="top" wrapText="1"/>
    </xf>
    <xf numFmtId="49" fontId="55" fillId="0" borderId="2" xfId="0" applyNumberFormat="1" applyFont="1" applyBorder="1" applyAlignment="1">
      <alignment vertical="top"/>
    </xf>
    <xf numFmtId="49" fontId="64" fillId="14" borderId="2" xfId="0" applyNumberFormat="1" applyFont="1" applyFill="1" applyBorder="1" applyAlignment="1" applyProtection="1">
      <alignment vertical="top"/>
      <protection locked="0"/>
    </xf>
    <xf numFmtId="49" fontId="64" fillId="0" borderId="2" xfId="0" applyNumberFormat="1" applyFont="1" applyBorder="1" applyAlignment="1">
      <alignment vertical="top" wrapText="1"/>
    </xf>
    <xf numFmtId="49" fontId="55" fillId="0" borderId="2" xfId="0" applyNumberFormat="1" applyFont="1" applyFill="1" applyBorder="1" applyAlignment="1">
      <alignment vertical="top" wrapText="1"/>
    </xf>
    <xf numFmtId="49" fontId="55" fillId="17" borderId="2" xfId="0" applyNumberFormat="1" applyFont="1" applyFill="1" applyBorder="1" applyAlignment="1">
      <alignment vertical="top" wrapText="1"/>
    </xf>
    <xf numFmtId="49" fontId="55" fillId="6" borderId="2" xfId="0" applyNumberFormat="1" applyFont="1" applyFill="1" applyBorder="1" applyAlignment="1">
      <alignment vertical="top"/>
    </xf>
    <xf numFmtId="49" fontId="55" fillId="14" borderId="2" xfId="0" applyNumberFormat="1" applyFont="1" applyFill="1" applyBorder="1" applyAlignment="1" applyProtection="1">
      <alignment vertical="top"/>
      <protection locked="0"/>
    </xf>
    <xf numFmtId="49" fontId="64" fillId="0" borderId="2" xfId="0" applyNumberFormat="1" applyFont="1" applyBorder="1" applyAlignment="1">
      <alignment horizontal="left" vertical="top"/>
    </xf>
    <xf numFmtId="4" fontId="63" fillId="0" borderId="0" xfId="0" applyNumberFormat="1" applyFont="1" applyAlignment="1">
      <alignment horizontal="center"/>
    </xf>
    <xf numFmtId="4" fontId="53" fillId="0" borderId="0" xfId="0" applyNumberFormat="1" applyFont="1" applyAlignment="1">
      <alignment horizontal="center"/>
    </xf>
    <xf numFmtId="0" fontId="53" fillId="0" borderId="0" xfId="0" applyFont="1"/>
    <xf numFmtId="49" fontId="55" fillId="4" borderId="3" xfId="0" applyNumberFormat="1" applyFont="1" applyFill="1" applyBorder="1" applyAlignment="1">
      <alignment vertical="top" wrapText="1"/>
    </xf>
    <xf numFmtId="49" fontId="55" fillId="4" borderId="3" xfId="0" applyNumberFormat="1" applyFont="1" applyFill="1" applyBorder="1" applyAlignment="1">
      <alignment horizontal="center" vertical="top" wrapText="1"/>
    </xf>
    <xf numFmtId="49" fontId="55" fillId="4" borderId="9" xfId="0" applyNumberFormat="1" applyFont="1" applyFill="1" applyBorder="1" applyAlignment="1">
      <alignment horizontal="center" vertical="top" wrapText="1"/>
    </xf>
    <xf numFmtId="49" fontId="55" fillId="4" borderId="19" xfId="0" applyNumberFormat="1" applyFont="1" applyFill="1" applyBorder="1" applyAlignment="1">
      <alignment horizontal="center" vertical="top" wrapText="1"/>
    </xf>
    <xf numFmtId="4" fontId="55" fillId="4" borderId="8" xfId="0" applyNumberFormat="1" applyFont="1" applyFill="1" applyBorder="1" applyAlignment="1">
      <alignment vertical="top" wrapText="1"/>
    </xf>
    <xf numFmtId="49" fontId="55" fillId="4" borderId="9" xfId="0" applyNumberFormat="1" applyFont="1" applyFill="1" applyBorder="1" applyAlignment="1">
      <alignment vertical="top" wrapText="1"/>
    </xf>
    <xf numFmtId="49" fontId="55" fillId="4" borderId="19" xfId="0" applyNumberFormat="1" applyFont="1" applyFill="1" applyBorder="1" applyAlignment="1">
      <alignment vertical="top" wrapText="1"/>
    </xf>
    <xf numFmtId="49" fontId="55" fillId="4" borderId="3" xfId="0" applyNumberFormat="1" applyFont="1" applyFill="1" applyBorder="1" applyAlignment="1">
      <alignment horizontal="center" vertical="top"/>
    </xf>
    <xf numFmtId="0" fontId="72" fillId="8" borderId="2" xfId="8" quotePrefix="1" applyFont="1" applyFill="1" applyBorder="1" applyAlignment="1">
      <alignment horizontal="left" vertical="top" wrapText="1"/>
    </xf>
    <xf numFmtId="49" fontId="73" fillId="26" borderId="2" xfId="0" applyNumberFormat="1" applyFont="1" applyFill="1" applyBorder="1" applyAlignment="1" applyProtection="1">
      <alignment horizontal="left" vertical="center" wrapText="1"/>
      <protection locked="0"/>
    </xf>
    <xf numFmtId="0" fontId="73" fillId="26" borderId="2" xfId="0" applyNumberFormat="1" applyFont="1" applyFill="1" applyBorder="1" applyAlignment="1" applyProtection="1">
      <alignment horizontal="left" vertical="center" wrapText="1"/>
      <protection locked="0"/>
    </xf>
    <xf numFmtId="43" fontId="73" fillId="3" borderId="2" xfId="1" applyFont="1" applyFill="1" applyBorder="1" applyAlignment="1" applyProtection="1">
      <alignment vertical="center" wrapText="1"/>
      <protection locked="0"/>
    </xf>
    <xf numFmtId="49" fontId="73" fillId="3" borderId="2" xfId="0" applyNumberFormat="1" applyFont="1" applyFill="1" applyBorder="1" applyAlignment="1" applyProtection="1">
      <alignment vertical="center" wrapText="1"/>
      <protection locked="0"/>
    </xf>
    <xf numFmtId="4" fontId="74" fillId="26" borderId="2" xfId="0" applyNumberFormat="1" applyFont="1" applyFill="1" applyBorder="1" applyAlignment="1">
      <alignment vertical="center" wrapText="1"/>
    </xf>
    <xf numFmtId="49" fontId="73" fillId="2" borderId="2" xfId="0" applyNumberFormat="1" applyFont="1" applyFill="1" applyBorder="1" applyAlignment="1">
      <alignment horizontal="center" vertical="center" wrapText="1"/>
    </xf>
    <xf numFmtId="49" fontId="12" fillId="2" borderId="2" xfId="0" applyNumberFormat="1" applyFont="1" applyFill="1" applyBorder="1" applyAlignment="1">
      <alignment horizontal="center" wrapText="1"/>
    </xf>
    <xf numFmtId="49" fontId="12" fillId="3" borderId="2" xfId="0" applyNumberFormat="1" applyFont="1" applyFill="1" applyBorder="1" applyAlignment="1" applyProtection="1">
      <alignment wrapText="1"/>
      <protection locked="0"/>
    </xf>
    <xf numFmtId="4" fontId="69" fillId="26" borderId="2" xfId="0" applyNumberFormat="1" applyFont="1" applyFill="1" applyBorder="1" applyAlignment="1">
      <alignment wrapText="1"/>
    </xf>
    <xf numFmtId="0" fontId="69" fillId="26" borderId="2" xfId="0" applyFont="1" applyFill="1" applyBorder="1" applyAlignment="1">
      <alignment vertical="top" wrapText="1"/>
    </xf>
    <xf numFmtId="4" fontId="55" fillId="3" borderId="8" xfId="0" applyNumberFormat="1" applyFont="1" applyFill="1" applyBorder="1" applyAlignment="1" applyProtection="1">
      <alignment vertical="top" wrapText="1"/>
      <protection locked="0"/>
    </xf>
    <xf numFmtId="49" fontId="55" fillId="3" borderId="3" xfId="0" applyNumberFormat="1" applyFont="1" applyFill="1" applyBorder="1" applyAlignment="1" applyProtection="1">
      <alignment horizontal="center" vertical="top" wrapText="1"/>
      <protection locked="0"/>
    </xf>
    <xf numFmtId="49" fontId="55" fillId="3" borderId="9" xfId="0" applyNumberFormat="1" applyFont="1" applyFill="1" applyBorder="1" applyAlignment="1" applyProtection="1">
      <alignment horizontal="center" vertical="top" wrapText="1"/>
      <protection locked="0"/>
    </xf>
    <xf numFmtId="49" fontId="55" fillId="3" borderId="19" xfId="0" applyNumberFormat="1" applyFont="1" applyFill="1" applyBorder="1" applyAlignment="1" applyProtection="1">
      <alignment horizontal="center" vertical="top" wrapText="1"/>
      <protection locked="0"/>
    </xf>
    <xf numFmtId="4" fontId="55" fillId="3" borderId="8" xfId="0" applyNumberFormat="1" applyFont="1" applyFill="1" applyBorder="1" applyAlignment="1" applyProtection="1">
      <alignment horizontal="center" vertical="top" wrapText="1"/>
      <protection locked="0"/>
    </xf>
    <xf numFmtId="49" fontId="55" fillId="2" borderId="9" xfId="0" applyNumberFormat="1" applyFont="1" applyFill="1" applyBorder="1" applyAlignment="1">
      <alignment horizontal="center" vertical="top" wrapText="1"/>
    </xf>
    <xf numFmtId="49" fontId="55" fillId="8" borderId="3" xfId="0" applyNumberFormat="1" applyFont="1" applyFill="1" applyBorder="1" applyAlignment="1" applyProtection="1">
      <alignment vertical="top" wrapText="1"/>
      <protection locked="0"/>
    </xf>
    <xf numFmtId="4" fontId="55" fillId="8" borderId="8" xfId="0" applyNumberFormat="1" applyFont="1" applyFill="1" applyBorder="1" applyAlignment="1" applyProtection="1">
      <alignment vertical="top" wrapText="1"/>
      <protection locked="0"/>
    </xf>
    <xf numFmtId="49" fontId="55" fillId="8" borderId="3" xfId="0" applyNumberFormat="1" applyFont="1" applyFill="1" applyBorder="1" applyAlignment="1" applyProtection="1">
      <alignment horizontal="center" vertical="top" wrapText="1"/>
      <protection locked="0"/>
    </xf>
    <xf numFmtId="49" fontId="55" fillId="8" borderId="9" xfId="0" applyNumberFormat="1" applyFont="1" applyFill="1" applyBorder="1" applyAlignment="1" applyProtection="1">
      <alignment horizontal="center" vertical="top" wrapText="1"/>
      <protection locked="0"/>
    </xf>
    <xf numFmtId="49" fontId="55" fillId="8" borderId="2" xfId="0" applyNumberFormat="1" applyFont="1" applyFill="1" applyBorder="1" applyAlignment="1" applyProtection="1">
      <alignment horizontal="center" vertical="top" wrapText="1"/>
      <protection locked="0"/>
    </xf>
    <xf numFmtId="49" fontId="55" fillId="8" borderId="19" xfId="0" applyNumberFormat="1" applyFont="1" applyFill="1" applyBorder="1" applyAlignment="1" applyProtection="1">
      <alignment horizontal="center" vertical="top" wrapText="1"/>
      <protection locked="0"/>
    </xf>
    <xf numFmtId="49" fontId="55" fillId="8" borderId="9" xfId="0" applyNumberFormat="1" applyFont="1" applyFill="1" applyBorder="1" applyAlignment="1">
      <alignment horizontal="center" vertical="top" wrapText="1"/>
    </xf>
    <xf numFmtId="4" fontId="55" fillId="8" borderId="8" xfId="0" applyNumberFormat="1" applyFont="1" applyFill="1" applyBorder="1" applyAlignment="1" applyProtection="1">
      <alignment horizontal="center" vertical="top" wrapText="1"/>
      <protection locked="0"/>
    </xf>
    <xf numFmtId="49" fontId="55" fillId="8" borderId="3" xfId="0" applyNumberFormat="1" applyFont="1" applyFill="1" applyBorder="1" applyAlignment="1" applyProtection="1">
      <alignment horizontal="center" vertical="top"/>
      <protection locked="0"/>
    </xf>
    <xf numFmtId="49" fontId="55" fillId="8" borderId="2" xfId="0" applyNumberFormat="1" applyFont="1" applyFill="1" applyBorder="1" applyAlignment="1" applyProtection="1">
      <alignment horizontal="center" vertical="top"/>
      <protection locked="0"/>
    </xf>
    <xf numFmtId="4" fontId="55" fillId="4" borderId="8" xfId="0" applyNumberFormat="1" applyFont="1" applyFill="1" applyBorder="1" applyAlignment="1">
      <alignment horizontal="center" vertical="top" wrapText="1"/>
    </xf>
    <xf numFmtId="49" fontId="55" fillId="4" borderId="4" xfId="0" applyNumberFormat="1" applyFont="1" applyFill="1" applyBorder="1" applyAlignment="1">
      <alignment vertical="top" wrapText="1"/>
    </xf>
    <xf numFmtId="0" fontId="72" fillId="8" borderId="2" xfId="0" applyFont="1" applyFill="1" applyBorder="1" applyAlignment="1">
      <alignment horizontal="left" vertical="top"/>
    </xf>
    <xf numFmtId="43" fontId="55" fillId="3" borderId="1" xfId="1" applyFont="1" applyFill="1" applyBorder="1" applyAlignment="1" applyProtection="1">
      <alignment horizontal="center" vertical="top" wrapText="1"/>
      <protection locked="0"/>
    </xf>
    <xf numFmtId="43" fontId="55" fillId="3" borderId="8" xfId="1" applyFont="1" applyFill="1" applyBorder="1" applyAlignment="1" applyProtection="1">
      <alignment horizontal="center" vertical="top" wrapText="1"/>
      <protection locked="0"/>
    </xf>
    <xf numFmtId="43" fontId="55" fillId="3" borderId="3" xfId="1" applyFont="1" applyFill="1" applyBorder="1" applyAlignment="1" applyProtection="1">
      <alignment horizontal="center" vertical="top" wrapText="1"/>
      <protection locked="0"/>
    </xf>
    <xf numFmtId="43" fontId="55" fillId="3" borderId="2" xfId="1" applyFont="1" applyFill="1" applyBorder="1" applyAlignment="1" applyProtection="1">
      <alignment horizontal="center" vertical="top" wrapText="1"/>
      <protection locked="0"/>
    </xf>
    <xf numFmtId="49" fontId="55" fillId="8" borderId="2" xfId="0" applyNumberFormat="1" applyFont="1" applyFill="1" applyBorder="1" applyAlignment="1" applyProtection="1">
      <alignment vertical="top" wrapText="1"/>
      <protection locked="0"/>
    </xf>
    <xf numFmtId="49" fontId="55" fillId="8" borderId="4" xfId="0" applyNumberFormat="1" applyFont="1" applyFill="1" applyBorder="1" applyAlignment="1">
      <alignment horizontal="center" vertical="top" wrapText="1"/>
    </xf>
    <xf numFmtId="0" fontId="72" fillId="8" borderId="2" xfId="0" applyFont="1" applyFill="1" applyBorder="1" applyAlignment="1">
      <alignment horizontal="left" vertical="top" wrapText="1"/>
    </xf>
    <xf numFmtId="0" fontId="72" fillId="8" borderId="2" xfId="0" applyFont="1" applyFill="1" applyBorder="1" applyAlignment="1">
      <alignment vertical="top"/>
    </xf>
    <xf numFmtId="4" fontId="55" fillId="3" borderId="8" xfId="0" applyNumberFormat="1" applyFont="1" applyFill="1" applyBorder="1" applyAlignment="1">
      <alignment vertical="top" wrapText="1"/>
    </xf>
    <xf numFmtId="4" fontId="55" fillId="3" borderId="8" xfId="0" applyNumberFormat="1" applyFont="1" applyFill="1" applyBorder="1" applyAlignment="1">
      <alignment horizontal="center" vertical="top" wrapText="1"/>
    </xf>
    <xf numFmtId="4" fontId="55" fillId="26" borderId="8" xfId="0" applyNumberFormat="1" applyFont="1" applyFill="1" applyBorder="1" applyAlignment="1" applyProtection="1">
      <alignment horizontal="center" vertical="top" wrapText="1"/>
      <protection locked="0"/>
    </xf>
    <xf numFmtId="43" fontId="55" fillId="8" borderId="2" xfId="1" applyFont="1" applyFill="1" applyBorder="1" applyAlignment="1">
      <alignment vertical="top" wrapText="1"/>
    </xf>
    <xf numFmtId="49" fontId="55" fillId="27" borderId="2" xfId="0" applyNumberFormat="1" applyFont="1" applyFill="1" applyBorder="1" applyAlignment="1">
      <alignment horizontal="center" vertical="top" wrapText="1"/>
    </xf>
    <xf numFmtId="0" fontId="55" fillId="8" borderId="2" xfId="6" applyFont="1" applyFill="1" applyBorder="1" applyAlignment="1" applyProtection="1">
      <alignment vertical="top" wrapText="1"/>
      <protection locked="0"/>
    </xf>
    <xf numFmtId="43" fontId="55" fillId="26" borderId="2" xfId="1" applyFont="1" applyFill="1" applyBorder="1" applyAlignment="1" applyProtection="1">
      <alignment vertical="top" wrapText="1"/>
      <protection locked="0"/>
    </xf>
    <xf numFmtId="4" fontId="66" fillId="26" borderId="2" xfId="0" applyNumberFormat="1" applyFont="1" applyFill="1" applyBorder="1" applyAlignment="1">
      <alignment vertical="top" wrapText="1"/>
    </xf>
    <xf numFmtId="4" fontId="66" fillId="26" borderId="2" xfId="0" applyNumberFormat="1" applyFont="1" applyFill="1" applyBorder="1" applyAlignment="1">
      <alignment horizontal="center" vertical="top" wrapText="1"/>
    </xf>
    <xf numFmtId="49" fontId="55" fillId="26" borderId="2" xfId="0" applyNumberFormat="1" applyFont="1" applyFill="1" applyBorder="1" applyAlignment="1">
      <alignment vertical="top" wrapText="1"/>
    </xf>
    <xf numFmtId="0" fontId="71" fillId="26" borderId="2" xfId="0" applyFont="1" applyFill="1" applyBorder="1" applyAlignment="1">
      <alignment horizontal="left" vertical="top" wrapText="1"/>
    </xf>
    <xf numFmtId="43" fontId="55" fillId="26" borderId="2" xfId="1" applyFont="1" applyFill="1" applyBorder="1" applyAlignment="1">
      <alignment vertical="top" wrapText="1"/>
    </xf>
    <xf numFmtId="0" fontId="55" fillId="26" borderId="2" xfId="6" applyFont="1" applyFill="1" applyBorder="1" applyAlignment="1" applyProtection="1">
      <alignment vertical="top" wrapText="1"/>
      <protection locked="0"/>
    </xf>
    <xf numFmtId="43" fontId="55" fillId="3" borderId="2" xfId="1" applyFont="1" applyFill="1" applyBorder="1" applyAlignment="1" applyProtection="1">
      <alignment vertical="top" wrapText="1"/>
      <protection locked="0"/>
    </xf>
    <xf numFmtId="49" fontId="55" fillId="3" borderId="7" xfId="0" applyNumberFormat="1" applyFont="1" applyFill="1" applyBorder="1" applyAlignment="1" applyProtection="1">
      <alignment horizontal="center" vertical="top" wrapText="1"/>
      <protection locked="0"/>
    </xf>
    <xf numFmtId="49" fontId="55" fillId="3" borderId="7" xfId="0" applyNumberFormat="1" applyFont="1" applyFill="1" applyBorder="1" applyAlignment="1" applyProtection="1">
      <alignment vertical="top" wrapText="1"/>
      <protection locked="0"/>
    </xf>
    <xf numFmtId="3" fontId="72" fillId="26" borderId="3" xfId="9" applyNumberFormat="1" applyFont="1" applyFill="1" applyBorder="1" applyAlignment="1" applyProtection="1">
      <alignment horizontal="left" vertical="top" wrapText="1"/>
      <protection locked="0"/>
    </xf>
    <xf numFmtId="49" fontId="55" fillId="4" borderId="4" xfId="0" applyNumberFormat="1" applyFont="1" applyFill="1" applyBorder="1" applyAlignment="1">
      <alignment horizontal="center" vertical="top" wrapText="1"/>
    </xf>
    <xf numFmtId="49" fontId="55" fillId="4" borderId="7" xfId="0" applyNumberFormat="1" applyFont="1" applyFill="1" applyBorder="1" applyAlignment="1">
      <alignment horizontal="center" vertical="top" wrapText="1"/>
    </xf>
    <xf numFmtId="49" fontId="55" fillId="4" borderId="7" xfId="0" applyNumberFormat="1" applyFont="1" applyFill="1" applyBorder="1" applyAlignment="1">
      <alignment vertical="top" wrapText="1"/>
    </xf>
    <xf numFmtId="0" fontId="72" fillId="26" borderId="2" xfId="8" quotePrefix="1" applyFont="1" applyFill="1" applyBorder="1" applyAlignment="1">
      <alignment horizontal="left" vertical="top" wrapText="1"/>
    </xf>
    <xf numFmtId="49" fontId="55" fillId="3" borderId="4" xfId="0" applyNumberFormat="1" applyFont="1" applyFill="1" applyBorder="1" applyAlignment="1" applyProtection="1">
      <alignment horizontal="center" vertical="top" wrapText="1"/>
      <protection locked="0"/>
    </xf>
    <xf numFmtId="0" fontId="54" fillId="26" borderId="2" xfId="0" applyFont="1" applyFill="1" applyBorder="1" applyAlignment="1">
      <alignment vertical="top"/>
    </xf>
    <xf numFmtId="0" fontId="54" fillId="8" borderId="2" xfId="0" applyFont="1" applyFill="1" applyBorder="1" applyAlignment="1">
      <alignment vertical="top"/>
    </xf>
    <xf numFmtId="0" fontId="75" fillId="24" borderId="8" xfId="0" applyFont="1" applyFill="1" applyBorder="1" applyAlignment="1">
      <alignment vertical="top" wrapText="1"/>
    </xf>
    <xf numFmtId="164" fontId="55" fillId="26" borderId="0" xfId="1" applyNumberFormat="1" applyFont="1" applyFill="1" applyBorder="1" applyAlignment="1">
      <alignment horizontal="left" vertical="top" wrapText="1"/>
    </xf>
    <xf numFmtId="164" fontId="55" fillId="26" borderId="0" xfId="1" applyNumberFormat="1" applyFont="1" applyFill="1" applyBorder="1" applyAlignment="1">
      <alignment vertical="top" wrapText="1"/>
    </xf>
    <xf numFmtId="0" fontId="75" fillId="8" borderId="2" xfId="0" applyFont="1" applyFill="1" applyBorder="1" applyAlignment="1">
      <alignment vertical="top" wrapText="1"/>
    </xf>
    <xf numFmtId="0" fontId="75" fillId="26" borderId="2" xfId="0" applyFont="1" applyFill="1" applyBorder="1" applyAlignment="1">
      <alignment vertical="top" wrapText="1"/>
    </xf>
    <xf numFmtId="4" fontId="55" fillId="3" borderId="10" xfId="0" applyNumberFormat="1" applyFont="1" applyFill="1" applyBorder="1" applyAlignment="1" applyProtection="1">
      <alignment vertical="top" wrapText="1"/>
      <protection locked="0"/>
    </xf>
    <xf numFmtId="4" fontId="55" fillId="3" borderId="10" xfId="0" applyNumberFormat="1" applyFont="1" applyFill="1" applyBorder="1" applyAlignment="1" applyProtection="1">
      <alignment horizontal="center" vertical="top" wrapText="1"/>
      <protection locked="0"/>
    </xf>
    <xf numFmtId="0" fontId="63" fillId="8" borderId="0" xfId="0" applyFont="1" applyFill="1" applyAlignment="1">
      <alignment vertical="top"/>
    </xf>
    <xf numFmtId="0" fontId="63" fillId="8" borderId="0" xfId="0" applyFont="1" applyFill="1" applyAlignment="1">
      <alignment horizontal="center" vertical="top"/>
    </xf>
    <xf numFmtId="43" fontId="55" fillId="8" borderId="4" xfId="1" applyFont="1" applyFill="1" applyBorder="1" applyAlignment="1" applyProtection="1">
      <alignment vertical="top"/>
      <protection locked="0"/>
    </xf>
    <xf numFmtId="49" fontId="55" fillId="8" borderId="4" xfId="0" applyNumberFormat="1" applyFont="1" applyFill="1" applyBorder="1" applyAlignment="1" applyProtection="1">
      <alignment vertical="top"/>
      <protection locked="0"/>
    </xf>
    <xf numFmtId="49" fontId="55" fillId="8" borderId="2" xfId="0" applyNumberFormat="1" applyFont="1" applyFill="1" applyBorder="1" applyAlignment="1" applyProtection="1">
      <alignment vertical="top"/>
      <protection locked="0"/>
    </xf>
    <xf numFmtId="49" fontId="55" fillId="8" borderId="18" xfId="0" applyNumberFormat="1" applyFont="1" applyFill="1" applyBorder="1" applyAlignment="1" applyProtection="1">
      <alignment vertical="top"/>
      <protection locked="0"/>
    </xf>
    <xf numFmtId="4" fontId="55" fillId="8" borderId="2" xfId="0" applyNumberFormat="1" applyFont="1" applyFill="1" applyBorder="1" applyAlignment="1" applyProtection="1">
      <alignment vertical="top"/>
      <protection locked="0"/>
    </xf>
    <xf numFmtId="49" fontId="55" fillId="27" borderId="4" xfId="0" applyNumberFormat="1" applyFont="1" applyFill="1" applyBorder="1" applyAlignment="1">
      <alignment horizontal="center" vertical="top" wrapText="1"/>
    </xf>
    <xf numFmtId="49" fontId="55" fillId="26" borderId="2" xfId="0" applyNumberFormat="1" applyFont="1" applyFill="1" applyBorder="1" applyAlignment="1" applyProtection="1">
      <alignment vertical="top"/>
      <protection locked="0"/>
    </xf>
    <xf numFmtId="4" fontId="55" fillId="26" borderId="8" xfId="0" applyNumberFormat="1" applyFont="1" applyFill="1" applyBorder="1" applyAlignment="1" applyProtection="1">
      <alignment vertical="top" wrapText="1"/>
      <protection locked="0"/>
    </xf>
    <xf numFmtId="49" fontId="55" fillId="26" borderId="3" xfId="0" applyNumberFormat="1" applyFont="1" applyFill="1" applyBorder="1" applyAlignment="1" applyProtection="1">
      <alignment vertical="top" wrapText="1"/>
      <protection locked="0"/>
    </xf>
    <xf numFmtId="49" fontId="55" fillId="26" borderId="3" xfId="0" applyNumberFormat="1" applyFont="1" applyFill="1" applyBorder="1" applyAlignment="1" applyProtection="1">
      <alignment horizontal="center" vertical="top" wrapText="1"/>
      <protection locked="0"/>
    </xf>
    <xf numFmtId="49" fontId="55" fillId="26" borderId="9" xfId="0" applyNumberFormat="1" applyFont="1" applyFill="1" applyBorder="1" applyAlignment="1" applyProtection="1">
      <alignment horizontal="center" vertical="top" wrapText="1"/>
      <protection locked="0"/>
    </xf>
    <xf numFmtId="49" fontId="55" fillId="26" borderId="2" xfId="0" applyNumberFormat="1" applyFont="1" applyFill="1" applyBorder="1" applyAlignment="1" applyProtection="1">
      <alignment vertical="top" wrapText="1"/>
      <protection locked="0"/>
    </xf>
    <xf numFmtId="43" fontId="55" fillId="4" borderId="2" xfId="1" applyFont="1" applyFill="1" applyBorder="1" applyAlignment="1">
      <alignment vertical="top"/>
    </xf>
    <xf numFmtId="49" fontId="55" fillId="4" borderId="4" xfId="0" applyNumberFormat="1" applyFont="1" applyFill="1" applyBorder="1" applyAlignment="1">
      <alignment vertical="top"/>
    </xf>
    <xf numFmtId="43" fontId="55" fillId="3" borderId="2" xfId="1" applyFont="1" applyFill="1" applyBorder="1" applyAlignment="1" applyProtection="1">
      <alignment vertical="top"/>
      <protection locked="0"/>
    </xf>
    <xf numFmtId="49" fontId="55" fillId="3" borderId="4" xfId="0" applyNumberFormat="1" applyFont="1" applyFill="1" applyBorder="1" applyAlignment="1" applyProtection="1">
      <alignment vertical="top"/>
      <protection locked="0"/>
    </xf>
    <xf numFmtId="49" fontId="55" fillId="3" borderId="7" xfId="0" applyNumberFormat="1" applyFont="1" applyFill="1" applyBorder="1" applyAlignment="1" applyProtection="1">
      <alignment vertical="top"/>
      <protection locked="0"/>
    </xf>
    <xf numFmtId="43" fontId="55" fillId="3" borderId="3" xfId="1" applyFont="1" applyFill="1" applyBorder="1" applyAlignment="1" applyProtection="1">
      <alignment vertical="top"/>
      <protection locked="0"/>
    </xf>
    <xf numFmtId="49" fontId="55" fillId="3" borderId="9" xfId="0" applyNumberFormat="1" applyFont="1" applyFill="1" applyBorder="1" applyAlignment="1" applyProtection="1">
      <alignment vertical="top"/>
      <protection locked="0"/>
    </xf>
    <xf numFmtId="49" fontId="55" fillId="3" borderId="19" xfId="0" applyNumberFormat="1" applyFont="1" applyFill="1" applyBorder="1" applyAlignment="1" applyProtection="1">
      <alignment vertical="top"/>
      <protection locked="0"/>
    </xf>
    <xf numFmtId="43" fontId="55" fillId="0" borderId="2" xfId="1" applyFont="1" applyBorder="1" applyAlignment="1">
      <alignment vertical="top" wrapText="1"/>
    </xf>
    <xf numFmtId="43" fontId="55" fillId="24" borderId="2" xfId="1" applyFont="1" applyFill="1" applyBorder="1" applyAlignment="1">
      <alignment vertical="top" wrapText="1"/>
    </xf>
    <xf numFmtId="43" fontId="55" fillId="17" borderId="2" xfId="1" applyFont="1" applyFill="1" applyBorder="1" applyAlignment="1">
      <alignment vertical="top" wrapText="1"/>
    </xf>
    <xf numFmtId="49" fontId="55" fillId="17" borderId="2" xfId="0" applyNumberFormat="1" applyFont="1" applyFill="1" applyBorder="1" applyAlignment="1">
      <alignment horizontal="center" vertical="top" wrapText="1"/>
    </xf>
    <xf numFmtId="0" fontId="71" fillId="26" borderId="2" xfId="0" applyFont="1" applyFill="1" applyBorder="1" applyAlignment="1">
      <alignment vertical="top" wrapText="1"/>
    </xf>
    <xf numFmtId="4" fontId="55" fillId="8" borderId="2" xfId="0" applyNumberFormat="1" applyFont="1" applyFill="1" applyBorder="1" applyAlignment="1" applyProtection="1">
      <alignment vertical="top" wrapText="1"/>
      <protection locked="0"/>
    </xf>
    <xf numFmtId="43" fontId="55" fillId="8" borderId="2" xfId="1" applyFont="1" applyFill="1" applyBorder="1" applyAlignment="1" applyProtection="1">
      <alignment vertical="top" wrapText="1"/>
      <protection locked="0"/>
    </xf>
    <xf numFmtId="49" fontId="55" fillId="0" borderId="2" xfId="0" applyNumberFormat="1" applyFont="1" applyBorder="1" applyAlignment="1">
      <alignment horizontal="center" vertical="top" wrapText="1"/>
    </xf>
    <xf numFmtId="0" fontId="55" fillId="0" borderId="2" xfId="6" applyFont="1" applyFill="1" applyBorder="1" applyAlignment="1" applyProtection="1">
      <alignment vertical="top" wrapText="1"/>
      <protection locked="0"/>
    </xf>
    <xf numFmtId="4" fontId="55" fillId="8" borderId="2" xfId="0" applyNumberFormat="1" applyFont="1" applyFill="1" applyBorder="1" applyAlignment="1" applyProtection="1">
      <alignment horizontal="center" vertical="top" wrapText="1"/>
      <protection locked="0"/>
    </xf>
    <xf numFmtId="43" fontId="55" fillId="4" borderId="2" xfId="1" applyFont="1" applyFill="1" applyBorder="1" applyAlignment="1">
      <alignment vertical="top" wrapText="1"/>
    </xf>
    <xf numFmtId="0" fontId="55" fillId="8" borderId="2" xfId="0" applyFont="1" applyFill="1" applyBorder="1" applyAlignment="1">
      <alignment vertical="top"/>
    </xf>
    <xf numFmtId="0" fontId="67" fillId="26" borderId="2" xfId="0" applyFont="1" applyFill="1" applyBorder="1" applyAlignment="1">
      <alignment vertical="top" wrapText="1"/>
    </xf>
    <xf numFmtId="0" fontId="67" fillId="8" borderId="2" xfId="0" applyFont="1" applyFill="1" applyBorder="1" applyAlignment="1">
      <alignment vertical="top" wrapText="1"/>
    </xf>
    <xf numFmtId="49" fontId="55" fillId="14" borderId="2" xfId="0" applyNumberFormat="1" applyFont="1" applyFill="1" applyBorder="1" applyAlignment="1" applyProtection="1">
      <alignment vertical="top" wrapText="1"/>
      <protection locked="0"/>
    </xf>
    <xf numFmtId="43" fontId="55" fillId="14" borderId="2" xfId="1" applyFont="1" applyFill="1" applyBorder="1" applyAlignment="1" applyProtection="1">
      <alignment vertical="top" wrapText="1"/>
      <protection locked="0"/>
    </xf>
    <xf numFmtId="43" fontId="64" fillId="0" borderId="2" xfId="1" applyFont="1" applyBorder="1" applyAlignment="1">
      <alignment vertical="top" wrapText="1"/>
    </xf>
    <xf numFmtId="4" fontId="64" fillId="0" borderId="2" xfId="0" applyNumberFormat="1" applyFont="1" applyBorder="1" applyAlignment="1">
      <alignment horizontal="center" vertical="top" wrapText="1"/>
    </xf>
    <xf numFmtId="0" fontId="64" fillId="14" borderId="2" xfId="6" applyFont="1" applyFill="1" applyBorder="1" applyAlignment="1" applyProtection="1">
      <alignment vertical="top" wrapText="1"/>
      <protection locked="0"/>
    </xf>
    <xf numFmtId="49" fontId="55" fillId="9" borderId="2" xfId="0" applyNumberFormat="1" applyFont="1" applyFill="1" applyBorder="1" applyAlignment="1">
      <alignment vertical="top" wrapText="1"/>
    </xf>
    <xf numFmtId="43" fontId="55" fillId="9" borderId="2" xfId="1" applyFont="1" applyFill="1" applyBorder="1" applyAlignment="1">
      <alignment vertical="top" wrapText="1"/>
    </xf>
    <xf numFmtId="0" fontId="63" fillId="26" borderId="0" xfId="0" applyFont="1" applyFill="1" applyAlignment="1">
      <alignment horizontal="center" vertical="top"/>
    </xf>
    <xf numFmtId="49" fontId="54" fillId="26" borderId="2" xfId="0" applyNumberFormat="1" applyFont="1" applyFill="1" applyBorder="1" applyAlignment="1">
      <alignment vertical="top" wrapText="1"/>
    </xf>
    <xf numFmtId="4" fontId="55" fillId="8" borderId="2" xfId="0" applyNumberFormat="1" applyFont="1" applyFill="1" applyBorder="1" applyAlignment="1">
      <alignment horizontal="center" vertical="top"/>
    </xf>
    <xf numFmtId="0" fontId="63" fillId="26" borderId="0" xfId="0" applyFont="1" applyFill="1"/>
    <xf numFmtId="4" fontId="55" fillId="26" borderId="2" xfId="0" applyNumberFormat="1" applyFont="1" applyFill="1" applyBorder="1" applyAlignment="1" applyProtection="1">
      <alignment horizontal="center" vertical="top"/>
      <protection locked="0"/>
    </xf>
    <xf numFmtId="0" fontId="55" fillId="0" borderId="2" xfId="0" applyFont="1" applyBorder="1" applyAlignment="1">
      <alignment vertical="top"/>
    </xf>
    <xf numFmtId="4" fontId="55" fillId="8" borderId="2" xfId="0" applyNumberFormat="1" applyFont="1" applyFill="1" applyBorder="1" applyAlignment="1">
      <alignment horizontal="center" vertical="top" wrapText="1"/>
    </xf>
    <xf numFmtId="49" fontId="55" fillId="13" borderId="2" xfId="0" applyNumberFormat="1" applyFont="1" applyFill="1" applyBorder="1" applyAlignment="1">
      <alignment vertical="top" wrapText="1"/>
    </xf>
    <xf numFmtId="43" fontId="55" fillId="4" borderId="2" xfId="1" applyFont="1" applyFill="1" applyBorder="1" applyAlignment="1" applyProtection="1">
      <alignment vertical="top" wrapText="1"/>
      <protection locked="0"/>
    </xf>
    <xf numFmtId="49" fontId="54" fillId="4" borderId="2" xfId="0" applyNumberFormat="1" applyFont="1" applyFill="1" applyBorder="1" applyAlignment="1">
      <alignment horizontal="center" vertical="top" wrapText="1"/>
    </xf>
    <xf numFmtId="43" fontId="55" fillId="4" borderId="2" xfId="1" applyFont="1" applyFill="1" applyBorder="1" applyAlignment="1" applyProtection="1">
      <alignment horizontal="center" vertical="top" wrapText="1"/>
      <protection locked="0"/>
    </xf>
    <xf numFmtId="43" fontId="64" fillId="2" borderId="2" xfId="1" applyFont="1" applyFill="1" applyBorder="1" applyAlignment="1">
      <alignment horizontal="center" vertical="center" wrapText="1"/>
    </xf>
    <xf numFmtId="43" fontId="55" fillId="0" borderId="2" xfId="1" applyFont="1" applyBorder="1" applyAlignment="1">
      <alignment wrapText="1"/>
    </xf>
    <xf numFmtId="0" fontId="63" fillId="0" borderId="2" xfId="0" applyFont="1" applyBorder="1"/>
    <xf numFmtId="0" fontId="63" fillId="0" borderId="0" xfId="0" applyFont="1" applyBorder="1"/>
    <xf numFmtId="0" fontId="63" fillId="0" borderId="7" xfId="0" applyFont="1" applyBorder="1"/>
    <xf numFmtId="49" fontId="78" fillId="3" borderId="2" xfId="0" applyNumberFormat="1" applyFont="1" applyFill="1" applyBorder="1" applyAlignment="1" applyProtection="1">
      <alignment vertical="top" wrapText="1"/>
      <protection locked="0"/>
    </xf>
    <xf numFmtId="49" fontId="78" fillId="24" borderId="2" xfId="0" applyNumberFormat="1" applyFont="1" applyFill="1" applyBorder="1" applyAlignment="1">
      <alignment horizontal="center" vertical="top" wrapText="1"/>
    </xf>
    <xf numFmtId="49" fontId="78" fillId="2" borderId="2" xfId="0" applyNumberFormat="1" applyFont="1" applyFill="1" applyBorder="1" applyAlignment="1">
      <alignment horizontal="center" vertical="top" wrapText="1"/>
    </xf>
    <xf numFmtId="49" fontId="78" fillId="3" borderId="2" xfId="0" applyNumberFormat="1" applyFont="1" applyFill="1" applyBorder="1" applyAlignment="1" applyProtection="1">
      <alignment horizontal="center" vertical="top" wrapText="1"/>
      <protection locked="0"/>
    </xf>
    <xf numFmtId="4" fontId="78" fillId="3" borderId="2" xfId="0" applyNumberFormat="1" applyFont="1" applyFill="1" applyBorder="1" applyAlignment="1" applyProtection="1">
      <alignment vertical="top" wrapText="1"/>
      <protection locked="0"/>
    </xf>
    <xf numFmtId="0" fontId="63" fillId="24" borderId="2" xfId="0" applyFont="1" applyFill="1" applyBorder="1" applyAlignment="1">
      <alignment vertical="top"/>
    </xf>
    <xf numFmtId="0" fontId="63" fillId="26" borderId="2" xfId="0" applyFont="1" applyFill="1" applyBorder="1" applyAlignment="1">
      <alignment vertical="top"/>
    </xf>
    <xf numFmtId="49" fontId="12" fillId="26" borderId="2" xfId="0" applyNumberFormat="1" applyFont="1" applyFill="1" applyBorder="1" applyAlignment="1">
      <alignment horizontal="center" wrapText="1"/>
    </xf>
    <xf numFmtId="49" fontId="12" fillId="26" borderId="2" xfId="0" applyNumberFormat="1" applyFont="1" applyFill="1" applyBorder="1" applyAlignment="1" applyProtection="1">
      <protection locked="0"/>
    </xf>
    <xf numFmtId="4" fontId="12" fillId="26" borderId="2" xfId="0" applyNumberFormat="1" applyFont="1" applyFill="1" applyBorder="1" applyAlignment="1" applyProtection="1">
      <protection locked="0"/>
    </xf>
    <xf numFmtId="49" fontId="78" fillId="3" borderId="2" xfId="0" applyNumberFormat="1" applyFont="1" applyFill="1" applyBorder="1" applyAlignment="1" applyProtection="1">
      <alignment vertical="top"/>
      <protection locked="0"/>
    </xf>
    <xf numFmtId="0" fontId="78" fillId="24" borderId="2" xfId="0" applyNumberFormat="1" applyFont="1" applyFill="1" applyBorder="1" applyAlignment="1" applyProtection="1">
      <alignment horizontal="left" vertical="top" wrapText="1"/>
      <protection locked="0"/>
    </xf>
    <xf numFmtId="49" fontId="12" fillId="26" borderId="2" xfId="0" applyNumberFormat="1" applyFont="1" applyFill="1" applyBorder="1" applyAlignment="1" applyProtection="1">
      <alignment horizontal="center"/>
      <protection locked="0"/>
    </xf>
    <xf numFmtId="49" fontId="3" fillId="26" borderId="2" xfId="0" applyNumberFormat="1" applyFont="1" applyFill="1" applyBorder="1" applyAlignment="1"/>
    <xf numFmtId="4" fontId="3" fillId="26" borderId="2" xfId="0" applyNumberFormat="1" applyFont="1" applyFill="1" applyBorder="1" applyAlignment="1"/>
    <xf numFmtId="0" fontId="0" fillId="26" borderId="2" xfId="0" applyFill="1" applyBorder="1" applyAlignment="1">
      <alignment wrapText="1"/>
    </xf>
    <xf numFmtId="49" fontId="12" fillId="3" borderId="4" xfId="0" applyNumberFormat="1" applyFont="1" applyFill="1" applyBorder="1" applyAlignment="1" applyProtection="1">
      <protection locked="0"/>
    </xf>
    <xf numFmtId="49" fontId="12" fillId="2" borderId="4" xfId="0" applyNumberFormat="1" applyFont="1" applyFill="1" applyBorder="1" applyAlignment="1">
      <alignment horizontal="center" wrapText="1"/>
    </xf>
    <xf numFmtId="49" fontId="12" fillId="3" borderId="7" xfId="0" applyNumberFormat="1" applyFont="1" applyFill="1" applyBorder="1" applyAlignment="1" applyProtection="1">
      <protection locked="0"/>
    </xf>
    <xf numFmtId="49" fontId="12" fillId="3" borderId="3" xfId="0" applyNumberFormat="1" applyFont="1" applyFill="1" applyBorder="1" applyAlignment="1" applyProtection="1">
      <alignment horizontal="center"/>
      <protection locked="0"/>
    </xf>
    <xf numFmtId="49" fontId="12" fillId="2" borderId="3" xfId="0" applyNumberFormat="1" applyFont="1" applyFill="1" applyBorder="1" applyAlignment="1">
      <alignment horizontal="center" wrapText="1"/>
    </xf>
    <xf numFmtId="49" fontId="12" fillId="2" borderId="9" xfId="0" applyNumberFormat="1" applyFont="1" applyFill="1" applyBorder="1" applyAlignment="1">
      <alignment horizontal="center" wrapText="1"/>
    </xf>
    <xf numFmtId="49" fontId="78" fillId="3" borderId="2" xfId="0" applyNumberFormat="1" applyFont="1" applyFill="1" applyBorder="1" applyAlignment="1" applyProtection="1">
      <alignment horizontal="center" vertical="top"/>
      <protection locked="0"/>
    </xf>
    <xf numFmtId="0" fontId="78" fillId="26" borderId="3" xfId="8" applyFont="1" applyFill="1" applyBorder="1" applyAlignment="1">
      <alignment vertical="top" wrapText="1"/>
    </xf>
    <xf numFmtId="49" fontId="78" fillId="4" borderId="2" xfId="0" applyNumberFormat="1" applyFont="1" applyFill="1" applyBorder="1" applyAlignment="1">
      <alignment vertical="top" wrapText="1"/>
    </xf>
    <xf numFmtId="4" fontId="78" fillId="8" borderId="2" xfId="0" applyNumberFormat="1" applyFont="1" applyFill="1" applyBorder="1" applyAlignment="1">
      <alignment vertical="top" wrapText="1"/>
    </xf>
    <xf numFmtId="0" fontId="63" fillId="8" borderId="2" xfId="0" applyFont="1" applyFill="1" applyBorder="1" applyAlignment="1">
      <alignment vertical="top"/>
    </xf>
    <xf numFmtId="49" fontId="78" fillId="8" borderId="2" xfId="0" applyNumberFormat="1" applyFont="1" applyFill="1" applyBorder="1" applyAlignment="1">
      <alignment vertical="top" wrapText="1"/>
    </xf>
    <xf numFmtId="49" fontId="78" fillId="4" borderId="2" xfId="0" applyNumberFormat="1" applyFont="1" applyFill="1" applyBorder="1" applyAlignment="1">
      <alignment horizontal="center" vertical="top" wrapText="1"/>
    </xf>
    <xf numFmtId="49" fontId="78" fillId="8" borderId="2" xfId="0" applyNumberFormat="1" applyFont="1" applyFill="1" applyBorder="1" applyAlignment="1">
      <alignment horizontal="center" vertical="top" wrapText="1"/>
    </xf>
    <xf numFmtId="4" fontId="78" fillId="4" borderId="2" xfId="0" applyNumberFormat="1" applyFont="1" applyFill="1" applyBorder="1" applyAlignment="1">
      <alignment vertical="top" wrapText="1"/>
    </xf>
    <xf numFmtId="49" fontId="78" fillId="4" borderId="2" xfId="0" applyNumberFormat="1" applyFont="1" applyFill="1" applyBorder="1" applyAlignment="1">
      <alignment horizontal="center" vertical="top"/>
    </xf>
    <xf numFmtId="0" fontId="78" fillId="8" borderId="2" xfId="8" quotePrefix="1" applyFont="1" applyFill="1" applyBorder="1" applyAlignment="1">
      <alignment vertical="top" wrapText="1"/>
    </xf>
    <xf numFmtId="0" fontId="78" fillId="8" borderId="2" xfId="0" applyFont="1" applyFill="1" applyBorder="1" applyAlignment="1">
      <alignment vertical="top"/>
    </xf>
    <xf numFmtId="43" fontId="78" fillId="3" borderId="2" xfId="1" applyFont="1" applyFill="1" applyBorder="1" applyAlignment="1" applyProtection="1">
      <alignment horizontal="center" vertical="top" wrapText="1"/>
      <protection locked="0"/>
    </xf>
    <xf numFmtId="0" fontId="79" fillId="8" borderId="2" xfId="0" applyFont="1" applyFill="1" applyBorder="1" applyAlignment="1">
      <alignment vertical="top"/>
    </xf>
    <xf numFmtId="4" fontId="78" fillId="3" borderId="2" xfId="0" applyNumberFormat="1" applyFont="1" applyFill="1" applyBorder="1" applyAlignment="1">
      <alignment vertical="top" wrapText="1"/>
    </xf>
    <xf numFmtId="49" fontId="78" fillId="8" borderId="2" xfId="0" applyNumberFormat="1" applyFont="1" applyFill="1" applyBorder="1" applyAlignment="1" applyProtection="1">
      <alignment horizontal="center" vertical="top" wrapText="1"/>
      <protection locked="0"/>
    </xf>
    <xf numFmtId="49" fontId="78" fillId="24" borderId="2" xfId="0" applyNumberFormat="1" applyFont="1" applyFill="1" applyBorder="1" applyAlignment="1" applyProtection="1">
      <alignment horizontal="center" vertical="top" wrapText="1"/>
      <protection locked="0"/>
    </xf>
    <xf numFmtId="0" fontId="63" fillId="0" borderId="2" xfId="0" applyFont="1" applyBorder="1" applyAlignment="1">
      <alignment vertical="top"/>
    </xf>
    <xf numFmtId="49" fontId="80" fillId="3" borderId="2" xfId="0" applyNumberFormat="1" applyFont="1" applyFill="1" applyBorder="1" applyAlignment="1" applyProtection="1">
      <alignment horizontal="center" vertical="top"/>
      <protection locked="0"/>
    </xf>
    <xf numFmtId="49" fontId="78" fillId="8" borderId="2" xfId="0" applyNumberFormat="1" applyFont="1" applyFill="1" applyBorder="1" applyAlignment="1" applyProtection="1">
      <alignment vertical="top" wrapText="1"/>
      <protection locked="0"/>
    </xf>
    <xf numFmtId="4" fontId="78" fillId="8" borderId="2" xfId="0" applyNumberFormat="1" applyFont="1" applyFill="1" applyBorder="1" applyAlignment="1" applyProtection="1">
      <alignment vertical="top" wrapText="1"/>
      <protection locked="0"/>
    </xf>
    <xf numFmtId="49" fontId="78" fillId="8" borderId="2" xfId="0" applyNumberFormat="1" applyFont="1" applyFill="1" applyBorder="1" applyAlignment="1" applyProtection="1">
      <alignment horizontal="center" vertical="top"/>
      <protection locked="0"/>
    </xf>
    <xf numFmtId="0" fontId="78" fillId="8" borderId="2" xfId="0" applyFont="1" applyFill="1" applyBorder="1" applyAlignment="1">
      <alignment vertical="top" wrapText="1"/>
    </xf>
    <xf numFmtId="4" fontId="63" fillId="24" borderId="2" xfId="0" applyNumberFormat="1" applyFont="1" applyFill="1" applyBorder="1" applyAlignment="1">
      <alignment vertical="top" wrapText="1"/>
    </xf>
    <xf numFmtId="49" fontId="80" fillId="24" borderId="2" xfId="0" applyNumberFormat="1" applyFont="1" applyFill="1" applyBorder="1" applyAlignment="1">
      <alignment horizontal="center" vertical="top" wrapText="1"/>
    </xf>
    <xf numFmtId="0" fontId="63" fillId="14" borderId="0" xfId="0" applyFont="1" applyFill="1" applyBorder="1"/>
    <xf numFmtId="0" fontId="53" fillId="8" borderId="2" xfId="0" applyFont="1" applyFill="1" applyBorder="1" applyAlignment="1">
      <alignment vertical="top"/>
    </xf>
    <xf numFmtId="49" fontId="78" fillId="8" borderId="2" xfId="0" applyNumberFormat="1" applyFont="1" applyFill="1" applyBorder="1" applyAlignment="1">
      <alignment vertical="top"/>
    </xf>
    <xf numFmtId="49" fontId="80" fillId="8" borderId="2" xfId="0" applyNumberFormat="1" applyFont="1" applyFill="1" applyBorder="1" applyAlignment="1">
      <alignment vertical="top"/>
    </xf>
    <xf numFmtId="49" fontId="78" fillId="8" borderId="2" xfId="0" applyNumberFormat="1" applyFont="1" applyFill="1" applyBorder="1" applyAlignment="1">
      <alignment horizontal="center" vertical="top"/>
    </xf>
    <xf numFmtId="4" fontId="78" fillId="27" borderId="2" xfId="0" applyNumberFormat="1" applyFont="1" applyFill="1" applyBorder="1" applyAlignment="1" applyProtection="1">
      <alignment vertical="top"/>
      <protection locked="0"/>
    </xf>
    <xf numFmtId="49" fontId="78" fillId="2" borderId="2" xfId="0" applyNumberFormat="1" applyFont="1" applyFill="1" applyBorder="1" applyAlignment="1">
      <alignment vertical="top"/>
    </xf>
    <xf numFmtId="49" fontId="80" fillId="2" borderId="2" xfId="0" applyNumberFormat="1" applyFont="1" applyFill="1" applyBorder="1" applyAlignment="1">
      <alignment horizontal="center" vertical="top" wrapText="1"/>
    </xf>
    <xf numFmtId="49" fontId="78" fillId="2" borderId="2" xfId="0" applyNumberFormat="1" applyFont="1" applyFill="1" applyBorder="1" applyAlignment="1">
      <alignment horizontal="center" vertical="top"/>
    </xf>
    <xf numFmtId="49" fontId="78" fillId="26" borderId="2" xfId="0" applyNumberFormat="1" applyFont="1" applyFill="1" applyBorder="1" applyAlignment="1">
      <alignment vertical="top"/>
    </xf>
    <xf numFmtId="4" fontId="78" fillId="26" borderId="2" xfId="0" applyNumberFormat="1" applyFont="1" applyFill="1" applyBorder="1" applyAlignment="1">
      <alignment vertical="top"/>
    </xf>
    <xf numFmtId="49" fontId="80" fillId="26" borderId="2" xfId="0" applyNumberFormat="1" applyFont="1" applyFill="1" applyBorder="1" applyAlignment="1">
      <alignment vertical="top"/>
    </xf>
    <xf numFmtId="49" fontId="78" fillId="26" borderId="2" xfId="0" applyNumberFormat="1" applyFont="1" applyFill="1" applyBorder="1" applyAlignment="1">
      <alignment horizontal="center" vertical="top"/>
    </xf>
    <xf numFmtId="4" fontId="78" fillId="3" borderId="2" xfId="0" applyNumberFormat="1" applyFont="1" applyFill="1" applyBorder="1" applyAlignment="1" applyProtection="1">
      <alignment vertical="top"/>
      <protection locked="0"/>
    </xf>
    <xf numFmtId="49" fontId="78" fillId="4" borderId="2" xfId="0" applyNumberFormat="1" applyFont="1" applyFill="1" applyBorder="1" applyAlignment="1">
      <alignment vertical="top"/>
    </xf>
    <xf numFmtId="4" fontId="78" fillId="4" borderId="2" xfId="0" applyNumberFormat="1" applyFont="1" applyFill="1" applyBorder="1" applyAlignment="1">
      <alignment vertical="top"/>
    </xf>
    <xf numFmtId="49" fontId="80" fillId="4" borderId="2" xfId="0" applyNumberFormat="1" applyFont="1" applyFill="1" applyBorder="1" applyAlignment="1">
      <alignment vertical="top"/>
    </xf>
    <xf numFmtId="49" fontId="78" fillId="26" borderId="2" xfId="0" applyNumberFormat="1" applyFont="1" applyFill="1" applyBorder="1" applyAlignment="1" applyProtection="1">
      <alignment horizontal="center" vertical="top" wrapText="1"/>
      <protection locked="0"/>
    </xf>
    <xf numFmtId="4" fontId="80" fillId="3" borderId="2" xfId="0" applyNumberFormat="1" applyFont="1" applyFill="1" applyBorder="1" applyAlignment="1" applyProtection="1">
      <alignment vertical="top" wrapText="1"/>
      <protection locked="0"/>
    </xf>
    <xf numFmtId="49" fontId="78" fillId="4" borderId="2" xfId="0" applyNumberFormat="1" applyFont="1" applyFill="1" applyBorder="1" applyAlignment="1" applyProtection="1">
      <alignment vertical="top" wrapText="1"/>
      <protection locked="0"/>
    </xf>
    <xf numFmtId="4" fontId="78" fillId="4" borderId="2" xfId="0" applyNumberFormat="1" applyFont="1" applyFill="1" applyBorder="1" applyAlignment="1" applyProtection="1">
      <alignment vertical="top" wrapText="1"/>
      <protection locked="0"/>
    </xf>
    <xf numFmtId="49" fontId="78" fillId="4" borderId="2" xfId="0" applyNumberFormat="1" applyFont="1" applyFill="1" applyBorder="1" applyAlignment="1" applyProtection="1">
      <alignment horizontal="center" vertical="top" wrapText="1"/>
      <protection locked="0"/>
    </xf>
    <xf numFmtId="49" fontId="79" fillId="8" borderId="2" xfId="0" applyNumberFormat="1" applyFont="1" applyFill="1" applyBorder="1" applyAlignment="1" applyProtection="1">
      <alignment horizontal="center" vertical="top" wrapText="1"/>
      <protection locked="0"/>
    </xf>
    <xf numFmtId="49" fontId="80" fillId="2" borderId="2" xfId="0" applyNumberFormat="1" applyFont="1" applyFill="1" applyBorder="1" applyAlignment="1">
      <alignment horizontal="center" vertical="center" wrapText="1"/>
    </xf>
    <xf numFmtId="49" fontId="80" fillId="15" borderId="2" xfId="0" applyNumberFormat="1" applyFont="1" applyFill="1" applyBorder="1" applyAlignment="1">
      <alignment horizontal="center" vertical="center" wrapText="1"/>
    </xf>
    <xf numFmtId="49" fontId="80" fillId="2" borderId="2" xfId="0" applyNumberFormat="1" applyFont="1" applyFill="1" applyBorder="1" applyAlignment="1">
      <alignment horizontal="center" vertical="center"/>
    </xf>
    <xf numFmtId="49" fontId="78" fillId="27" borderId="2" xfId="0" applyNumberFormat="1" applyFont="1" applyFill="1" applyBorder="1" applyAlignment="1">
      <alignment vertical="center" wrapText="1"/>
    </xf>
    <xf numFmtId="49" fontId="78" fillId="0" borderId="2" xfId="0" applyNumberFormat="1" applyFont="1" applyBorder="1" applyAlignment="1">
      <alignment vertical="center" wrapText="1"/>
    </xf>
    <xf numFmtId="49" fontId="80" fillId="3" borderId="2" xfId="0" applyNumberFormat="1" applyFont="1" applyFill="1" applyBorder="1" applyAlignment="1" applyProtection="1">
      <alignment vertical="center" wrapText="1"/>
      <protection locked="0"/>
    </xf>
    <xf numFmtId="49" fontId="80" fillId="0" borderId="2" xfId="0" applyNumberFormat="1" applyFont="1" applyBorder="1" applyAlignment="1">
      <alignment vertical="center"/>
    </xf>
    <xf numFmtId="49" fontId="78" fillId="0" borderId="2" xfId="0" applyNumberFormat="1" applyFont="1" applyBorder="1" applyAlignment="1">
      <alignment wrapText="1"/>
    </xf>
    <xf numFmtId="0" fontId="78" fillId="0" borderId="2" xfId="0" applyFont="1" applyBorder="1" applyAlignment="1">
      <alignment horizontal="center" vertical="center" wrapText="1"/>
    </xf>
    <xf numFmtId="49" fontId="78" fillId="3" borderId="2" xfId="0" applyNumberFormat="1" applyFont="1" applyFill="1" applyBorder="1" applyAlignment="1" applyProtection="1">
      <alignment wrapText="1"/>
      <protection locked="0"/>
    </xf>
    <xf numFmtId="49" fontId="80" fillId="0" borderId="2" xfId="0" applyNumberFormat="1" applyFont="1" applyBorder="1" applyAlignment="1">
      <alignment horizontal="left" vertical="center"/>
    </xf>
    <xf numFmtId="49" fontId="78" fillId="0" borderId="2" xfId="0" applyNumberFormat="1" applyFont="1" applyFill="1" applyBorder="1" applyAlignment="1">
      <alignment wrapText="1"/>
    </xf>
    <xf numFmtId="0" fontId="63" fillId="0" borderId="0" xfId="0" applyFont="1" applyAlignment="1">
      <alignment horizontal="left" vertical="top"/>
    </xf>
    <xf numFmtId="4" fontId="55" fillId="4" borderId="2" xfId="0" applyNumberFormat="1" applyFont="1" applyFill="1" applyBorder="1" applyAlignment="1">
      <alignment horizontal="left" vertical="top"/>
    </xf>
    <xf numFmtId="4" fontId="55" fillId="3" borderId="2" xfId="0" applyNumberFormat="1" applyFont="1" applyFill="1" applyBorder="1" applyAlignment="1" applyProtection="1">
      <alignment horizontal="left" vertical="top"/>
      <protection locked="0"/>
    </xf>
    <xf numFmtId="49" fontId="55" fillId="25" borderId="2" xfId="0" applyNumberFormat="1" applyFont="1" applyFill="1" applyBorder="1" applyAlignment="1">
      <alignment vertical="top" wrapText="1"/>
    </xf>
    <xf numFmtId="0" fontId="55" fillId="24" borderId="2" xfId="0" applyNumberFormat="1" applyFont="1" applyFill="1" applyBorder="1" applyAlignment="1" applyProtection="1">
      <alignment vertical="top" wrapText="1"/>
      <protection locked="0"/>
    </xf>
    <xf numFmtId="0" fontId="55" fillId="25" borderId="2" xfId="0" applyNumberFormat="1" applyFont="1" applyFill="1" applyBorder="1" applyAlignment="1">
      <alignment vertical="top" wrapText="1"/>
    </xf>
    <xf numFmtId="49" fontId="55" fillId="3" borderId="2" xfId="0" applyNumberFormat="1" applyFont="1" applyFill="1" applyBorder="1" applyAlignment="1" applyProtection="1">
      <alignment horizontal="left" vertical="top"/>
      <protection locked="0"/>
    </xf>
    <xf numFmtId="43" fontId="55" fillId="4" borderId="2" xfId="1" applyFont="1" applyFill="1" applyBorder="1" applyAlignment="1">
      <alignment horizontal="left" vertical="top" wrapText="1"/>
    </xf>
    <xf numFmtId="4" fontId="55" fillId="4" borderId="2" xfId="0" applyNumberFormat="1" applyFont="1" applyFill="1" applyBorder="1" applyAlignment="1">
      <alignment horizontal="left" vertical="top" wrapText="1"/>
    </xf>
    <xf numFmtId="43" fontId="55" fillId="4" borderId="2" xfId="1" applyFont="1" applyFill="1" applyBorder="1" applyAlignment="1" applyProtection="1">
      <alignment horizontal="left" vertical="top" wrapText="1"/>
      <protection locked="0"/>
    </xf>
    <xf numFmtId="4" fontId="55" fillId="4" borderId="2" xfId="0" applyNumberFormat="1" applyFont="1" applyFill="1" applyBorder="1" applyAlignment="1" applyProtection="1">
      <alignment horizontal="left" vertical="top" wrapText="1"/>
      <protection locked="0"/>
    </xf>
    <xf numFmtId="49" fontId="55" fillId="4" borderId="2" xfId="0" applyNumberFormat="1" applyFont="1" applyFill="1" applyBorder="1" applyAlignment="1" applyProtection="1">
      <alignment horizontal="left" vertical="top" wrapText="1"/>
      <protection locked="0"/>
    </xf>
    <xf numFmtId="43" fontId="64" fillId="2" borderId="2" xfId="1" applyFont="1" applyFill="1" applyBorder="1" applyAlignment="1">
      <alignment horizontal="center" vertical="top" wrapText="1"/>
    </xf>
    <xf numFmtId="49" fontId="55" fillId="13" borderId="2" xfId="0" applyNumberFormat="1" applyFont="1" applyFill="1" applyBorder="1" applyAlignment="1">
      <alignment horizontal="center" vertical="top" wrapText="1"/>
    </xf>
    <xf numFmtId="49" fontId="64" fillId="0" borderId="2" xfId="0" applyNumberFormat="1" applyFont="1" applyFill="1" applyBorder="1" applyAlignment="1">
      <alignment horizontal="center" vertical="top" wrapText="1"/>
    </xf>
    <xf numFmtId="49" fontId="64" fillId="3" borderId="2" xfId="0" applyNumberFormat="1" applyFont="1" applyFill="1" applyBorder="1" applyAlignment="1" applyProtection="1">
      <alignment horizontal="center" vertical="top" wrapText="1"/>
      <protection locked="0"/>
    </xf>
    <xf numFmtId="49" fontId="64" fillId="0" borderId="2" xfId="0" applyNumberFormat="1" applyFont="1" applyBorder="1" applyAlignment="1">
      <alignment horizontal="center" vertical="top" wrapText="1"/>
    </xf>
    <xf numFmtId="43" fontId="55" fillId="0" borderId="2" xfId="1" applyFont="1" applyBorder="1" applyAlignment="1">
      <alignment horizontal="left" vertical="top" wrapText="1"/>
    </xf>
    <xf numFmtId="49" fontId="55" fillId="0" borderId="2" xfId="0" applyNumberFormat="1" applyFont="1" applyBorder="1" applyAlignment="1">
      <alignment horizontal="left" vertical="top" wrapText="1"/>
    </xf>
    <xf numFmtId="49" fontId="64" fillId="0" borderId="2" xfId="0" applyNumberFormat="1" applyFont="1" applyBorder="1" applyAlignment="1">
      <alignment horizontal="center" vertical="top"/>
    </xf>
    <xf numFmtId="0" fontId="63" fillId="0" borderId="0" xfId="0" applyFont="1" applyBorder="1" applyAlignment="1">
      <alignment vertical="top"/>
    </xf>
    <xf numFmtId="0" fontId="63" fillId="0" borderId="7" xfId="0" applyFont="1" applyBorder="1" applyAlignment="1">
      <alignment vertical="top"/>
    </xf>
    <xf numFmtId="0" fontId="63" fillId="0" borderId="2" xfId="0" applyFont="1" applyBorder="1" applyAlignment="1">
      <alignment horizontal="left" vertical="top"/>
    </xf>
    <xf numFmtId="0" fontId="63" fillId="0" borderId="0" xfId="0" applyFont="1" applyBorder="1" applyAlignment="1">
      <alignment horizontal="left" vertical="top"/>
    </xf>
    <xf numFmtId="0" fontId="63" fillId="0" borderId="24" xfId="0" applyFont="1" applyBorder="1" applyAlignment="1">
      <alignment vertical="top"/>
    </xf>
    <xf numFmtId="0" fontId="63" fillId="0" borderId="24" xfId="0" applyFont="1" applyBorder="1" applyAlignment="1">
      <alignment horizontal="left" vertical="top"/>
    </xf>
    <xf numFmtId="0" fontId="63" fillId="0" borderId="8" xfId="0" applyFont="1" applyBorder="1" applyAlignment="1">
      <alignment vertical="top"/>
    </xf>
    <xf numFmtId="0" fontId="63" fillId="0" borderId="35" xfId="0" applyFont="1" applyBorder="1" applyAlignment="1">
      <alignment vertical="top"/>
    </xf>
    <xf numFmtId="49" fontId="55" fillId="3" borderId="21" xfId="0" applyNumberFormat="1" applyFont="1" applyFill="1" applyBorder="1" applyAlignment="1" applyProtection="1">
      <alignment vertical="top"/>
      <protection locked="0"/>
    </xf>
    <xf numFmtId="49" fontId="55" fillId="3" borderId="8" xfId="0" applyNumberFormat="1" applyFont="1" applyFill="1" applyBorder="1" applyAlignment="1" applyProtection="1">
      <alignment horizontal="left" vertical="top"/>
      <protection locked="0"/>
    </xf>
    <xf numFmtId="4" fontId="55" fillId="3" borderId="8" xfId="0" applyNumberFormat="1" applyFont="1" applyFill="1" applyBorder="1" applyAlignment="1" applyProtection="1">
      <alignment horizontal="left" vertical="top"/>
      <protection locked="0"/>
    </xf>
    <xf numFmtId="49" fontId="55" fillId="25" borderId="8" xfId="0" applyNumberFormat="1" applyFont="1" applyFill="1" applyBorder="1" applyAlignment="1">
      <alignment vertical="top" wrapText="1"/>
    </xf>
    <xf numFmtId="4" fontId="55" fillId="3" borderId="8" xfId="0" applyNumberFormat="1" applyFont="1" applyFill="1" applyBorder="1" applyAlignment="1" applyProtection="1">
      <alignment vertical="top"/>
      <protection locked="0"/>
    </xf>
    <xf numFmtId="49" fontId="55" fillId="4" borderId="8" xfId="0" applyNumberFormat="1" applyFont="1" applyFill="1" applyBorder="1" applyAlignment="1">
      <alignment vertical="top" wrapText="1"/>
    </xf>
    <xf numFmtId="49" fontId="55" fillId="2" borderId="8" xfId="0" applyNumberFormat="1" applyFont="1" applyFill="1" applyBorder="1" applyAlignment="1">
      <alignment vertical="top" wrapText="1"/>
    </xf>
    <xf numFmtId="49" fontId="55" fillId="4" borderId="2" xfId="0" applyNumberFormat="1" applyFont="1" applyFill="1" applyBorder="1" applyAlignment="1">
      <alignment horizontal="left" vertical="top"/>
    </xf>
    <xf numFmtId="43" fontId="55" fillId="3" borderId="2" xfId="1" applyFont="1" applyFill="1" applyBorder="1" applyAlignment="1" applyProtection="1">
      <alignment horizontal="left" vertical="top"/>
      <protection locked="0"/>
    </xf>
    <xf numFmtId="43" fontId="55" fillId="4" borderId="2" xfId="1" applyFont="1" applyFill="1" applyBorder="1" applyAlignment="1">
      <alignment horizontal="left" vertical="top"/>
    </xf>
    <xf numFmtId="49" fontId="55" fillId="4" borderId="7" xfId="0" applyNumberFormat="1" applyFont="1" applyFill="1" applyBorder="1" applyAlignment="1" applyProtection="1">
      <alignment vertical="top" wrapText="1"/>
      <protection locked="0"/>
    </xf>
    <xf numFmtId="49" fontId="64" fillId="2" borderId="7" xfId="0" applyNumberFormat="1" applyFont="1" applyFill="1" applyBorder="1" applyAlignment="1">
      <alignment horizontal="center" vertical="top" wrapText="1"/>
    </xf>
    <xf numFmtId="49" fontId="55" fillId="13" borderId="7" xfId="0" applyNumberFormat="1" applyFont="1" applyFill="1" applyBorder="1" applyAlignment="1">
      <alignment horizontal="center" vertical="top" wrapText="1"/>
    </xf>
    <xf numFmtId="49" fontId="55" fillId="0" borderId="7" xfId="0" applyNumberFormat="1" applyFont="1" applyBorder="1" applyAlignment="1">
      <alignment horizontal="center" vertical="top" wrapText="1"/>
    </xf>
    <xf numFmtId="49" fontId="55" fillId="0" borderId="7" xfId="0" applyNumberFormat="1" applyFont="1" applyBorder="1" applyAlignment="1">
      <alignment vertical="top" wrapText="1"/>
    </xf>
    <xf numFmtId="0" fontId="63" fillId="0" borderId="7" xfId="0" applyFont="1" applyBorder="1" applyAlignment="1">
      <alignment horizontal="left" vertical="top"/>
    </xf>
    <xf numFmtId="0" fontId="63" fillId="0" borderId="22" xfId="0" applyFont="1" applyBorder="1" applyAlignment="1">
      <alignment vertical="top"/>
    </xf>
    <xf numFmtId="0" fontId="63" fillId="0" borderId="22" xfId="0" applyFont="1" applyBorder="1" applyAlignment="1">
      <alignment horizontal="left" vertical="top"/>
    </xf>
    <xf numFmtId="49" fontId="55" fillId="4" borderId="21" xfId="0" applyNumberFormat="1" applyFont="1" applyFill="1" applyBorder="1" applyAlignment="1">
      <alignment horizontal="left" vertical="top"/>
    </xf>
    <xf numFmtId="49" fontId="55" fillId="4" borderId="8" xfId="0" applyNumberFormat="1" applyFont="1" applyFill="1" applyBorder="1" applyAlignment="1">
      <alignment vertical="top"/>
    </xf>
    <xf numFmtId="4" fontId="55" fillId="4" borderId="8" xfId="0" applyNumberFormat="1" applyFont="1" applyFill="1" applyBorder="1" applyAlignment="1">
      <alignment vertical="top"/>
    </xf>
    <xf numFmtId="49" fontId="55" fillId="3" borderId="7" xfId="0" applyNumberFormat="1" applyFont="1" applyFill="1" applyBorder="1" applyAlignment="1" applyProtection="1">
      <alignment horizontal="left" vertical="top"/>
      <protection locked="0"/>
    </xf>
    <xf numFmtId="49" fontId="55" fillId="4" borderId="7" xfId="0" applyNumberFormat="1" applyFont="1" applyFill="1" applyBorder="1" applyAlignment="1">
      <alignment horizontal="left" vertical="top"/>
    </xf>
    <xf numFmtId="4" fontId="55" fillId="3" borderId="7" xfId="0" applyNumberFormat="1" applyFont="1" applyFill="1" applyBorder="1" applyAlignment="1" applyProtection="1">
      <alignment horizontal="left" vertical="top"/>
      <protection locked="0"/>
    </xf>
    <xf numFmtId="49" fontId="55" fillId="4" borderId="7" xfId="0" applyNumberFormat="1" applyFont="1" applyFill="1" applyBorder="1" applyAlignment="1" applyProtection="1">
      <alignment horizontal="left" vertical="top"/>
      <protection locked="0"/>
    </xf>
    <xf numFmtId="49" fontId="55" fillId="28" borderId="2" xfId="0" applyNumberFormat="1" applyFont="1" applyFill="1" applyBorder="1" applyAlignment="1" applyProtection="1">
      <alignment horizontal="center" vertical="top"/>
      <protection locked="0"/>
    </xf>
    <xf numFmtId="49" fontId="64" fillId="2" borderId="7" xfId="0" applyNumberFormat="1" applyFont="1" applyFill="1" applyBorder="1" applyAlignment="1">
      <alignment horizontal="left" vertical="top" wrapText="1"/>
    </xf>
    <xf numFmtId="49" fontId="55" fillId="0" borderId="7" xfId="0" applyNumberFormat="1" applyFont="1" applyBorder="1" applyAlignment="1">
      <alignment horizontal="left" vertical="top"/>
    </xf>
    <xf numFmtId="49" fontId="64" fillId="3" borderId="2" xfId="0" applyNumberFormat="1" applyFont="1" applyFill="1" applyBorder="1" applyAlignment="1" applyProtection="1">
      <alignment vertical="top"/>
      <protection locked="0"/>
    </xf>
    <xf numFmtId="49" fontId="64" fillId="0" borderId="2" xfId="0" applyNumberFormat="1" applyFont="1" applyBorder="1" applyAlignment="1">
      <alignment vertical="top"/>
    </xf>
    <xf numFmtId="0" fontId="54" fillId="0" borderId="2" xfId="0" applyFont="1" applyBorder="1" applyAlignment="1">
      <alignment horizontal="center" vertical="top" wrapText="1"/>
    </xf>
    <xf numFmtId="49" fontId="55" fillId="0" borderId="2" xfId="0" applyNumberFormat="1" applyFont="1" applyFill="1" applyBorder="1" applyAlignment="1">
      <alignment vertical="top"/>
    </xf>
    <xf numFmtId="49" fontId="64" fillId="0" borderId="2" xfId="0" applyNumberFormat="1" applyFont="1" applyFill="1" applyBorder="1" applyAlignment="1">
      <alignment vertical="top"/>
    </xf>
    <xf numFmtId="43" fontId="0" fillId="0" borderId="0" xfId="5" applyFont="1"/>
    <xf numFmtId="43" fontId="0" fillId="20" borderId="40" xfId="5" applyFont="1" applyFill="1" applyBorder="1" applyAlignment="1">
      <alignment vertical="center" wrapText="1"/>
    </xf>
    <xf numFmtId="43" fontId="0" fillId="21" borderId="41" xfId="5" applyFont="1" applyFill="1" applyBorder="1" applyAlignment="1">
      <alignment vertical="center" wrapText="1"/>
    </xf>
    <xf numFmtId="43" fontId="0" fillId="21" borderId="40" xfId="5" applyFont="1" applyFill="1" applyBorder="1" applyAlignment="1">
      <alignment vertical="center" wrapText="1"/>
    </xf>
    <xf numFmtId="43" fontId="0" fillId="22" borderId="41" xfId="5" applyFont="1" applyFill="1" applyBorder="1" applyAlignment="1">
      <alignment horizontal="center" vertical="center" wrapText="1"/>
    </xf>
    <xf numFmtId="165" fontId="0" fillId="0" borderId="0" xfId="5" applyNumberFormat="1" applyFont="1"/>
    <xf numFmtId="165" fontId="0" fillId="0" borderId="39" xfId="5" applyNumberFormat="1" applyFont="1" applyBorder="1"/>
    <xf numFmtId="165" fontId="0" fillId="20" borderId="40" xfId="5" applyNumberFormat="1" applyFont="1" applyFill="1" applyBorder="1" applyAlignment="1">
      <alignment vertical="center" wrapText="1"/>
    </xf>
    <xf numFmtId="165" fontId="0" fillId="20" borderId="40" xfId="5" applyNumberFormat="1" applyFont="1" applyFill="1" applyBorder="1" applyAlignment="1">
      <alignment horizontal="right" vertical="center" wrapText="1"/>
    </xf>
    <xf numFmtId="165" fontId="0" fillId="21" borderId="41" xfId="5" applyNumberFormat="1" applyFont="1" applyFill="1" applyBorder="1" applyAlignment="1">
      <alignment vertical="center" wrapText="1"/>
    </xf>
    <xf numFmtId="165" fontId="0" fillId="21" borderId="40" xfId="5" applyNumberFormat="1" applyFont="1" applyFill="1" applyBorder="1" applyAlignment="1">
      <alignment vertical="center" wrapText="1"/>
    </xf>
    <xf numFmtId="165" fontId="0" fillId="22" borderId="41" xfId="5" applyNumberFormat="1" applyFont="1" applyFill="1" applyBorder="1" applyAlignment="1">
      <alignment horizontal="center" vertical="center" wrapText="1"/>
    </xf>
    <xf numFmtId="0" fontId="56" fillId="0" borderId="0" xfId="4" applyAlignment="1">
      <alignment vertical="center" wrapText="1"/>
    </xf>
    <xf numFmtId="0" fontId="56" fillId="0" borderId="0" xfId="4"/>
    <xf numFmtId="0" fontId="56" fillId="22" borderId="40" xfId="4" applyFill="1" applyBorder="1" applyAlignment="1">
      <alignment horizontal="center" vertical="center" wrapText="1"/>
    </xf>
    <xf numFmtId="0" fontId="56" fillId="0" borderId="43" xfId="4" applyBorder="1"/>
    <xf numFmtId="0" fontId="56" fillId="0" borderId="42" xfId="4" applyBorder="1"/>
    <xf numFmtId="49" fontId="55" fillId="3" borderId="2" xfId="0" applyNumberFormat="1" applyFont="1" applyFill="1" applyBorder="1" applyAlignment="1" applyProtection="1">
      <alignment vertical="top" wrapText="1"/>
      <protection locked="0"/>
    </xf>
    <xf numFmtId="49" fontId="64" fillId="0" borderId="2" xfId="0" applyNumberFormat="1" applyFont="1" applyBorder="1" applyAlignment="1">
      <alignment vertical="top" wrapText="1"/>
    </xf>
    <xf numFmtId="49" fontId="64" fillId="2" borderId="2" xfId="0" applyNumberFormat="1" applyFont="1" applyFill="1" applyBorder="1" applyAlignment="1">
      <alignment horizontal="center" vertical="top" wrapText="1"/>
    </xf>
    <xf numFmtId="49" fontId="55" fillId="6" borderId="2" xfId="0" applyNumberFormat="1" applyFont="1" applyFill="1" applyBorder="1" applyAlignment="1">
      <alignment horizontal="center" vertical="top" wrapText="1"/>
    </xf>
    <xf numFmtId="49" fontId="55" fillId="4" borderId="2" xfId="0" applyNumberFormat="1" applyFont="1" applyFill="1" applyBorder="1" applyAlignment="1" applyProtection="1">
      <alignment vertical="top" wrapText="1"/>
      <protection locked="0"/>
    </xf>
    <xf numFmtId="49" fontId="54" fillId="4" borderId="2" xfId="0" applyNumberFormat="1" applyFont="1" applyFill="1" applyBorder="1" applyAlignment="1">
      <alignment vertical="top" wrapText="1"/>
    </xf>
    <xf numFmtId="49" fontId="55" fillId="3" borderId="8" xfId="0" applyNumberFormat="1" applyFont="1" applyFill="1" applyBorder="1" applyAlignment="1" applyProtection="1">
      <alignment vertical="top" wrapText="1"/>
      <protection locked="0"/>
    </xf>
    <xf numFmtId="49" fontId="54" fillId="0" borderId="2" xfId="0" applyNumberFormat="1" applyFont="1" applyBorder="1" applyAlignment="1">
      <alignment vertical="top" wrapText="1"/>
    </xf>
    <xf numFmtId="49" fontId="64" fillId="2" borderId="2" xfId="0" applyNumberFormat="1" applyFont="1" applyFill="1" applyBorder="1" applyAlignment="1">
      <alignment horizontal="center" vertical="top"/>
    </xf>
    <xf numFmtId="0" fontId="54" fillId="0" borderId="2" xfId="0" applyFont="1" applyBorder="1" applyAlignment="1">
      <alignment vertical="top"/>
    </xf>
    <xf numFmtId="49" fontId="55" fillId="4" borderId="2" xfId="0" applyNumberFormat="1" applyFont="1" applyFill="1" applyBorder="1" applyAlignment="1" applyProtection="1">
      <alignment horizontal="center" vertical="top" wrapText="1"/>
      <protection locked="0"/>
    </xf>
    <xf numFmtId="49" fontId="54" fillId="4" borderId="2" xfId="0" applyNumberFormat="1" applyFont="1" applyFill="1" applyBorder="1" applyAlignment="1">
      <alignment horizontal="center" vertical="top" wrapText="1"/>
    </xf>
    <xf numFmtId="49" fontId="64" fillId="0" borderId="2" xfId="0" applyNumberFormat="1" applyFont="1" applyBorder="1" applyAlignment="1">
      <alignment horizontal="left" vertical="top" wrapText="1"/>
    </xf>
    <xf numFmtId="49" fontId="64" fillId="2" borderId="7" xfId="0" applyNumberFormat="1" applyFont="1" applyFill="1" applyBorder="1" applyAlignment="1">
      <alignment horizontal="center" vertical="top" wrapText="1"/>
    </xf>
    <xf numFmtId="49" fontId="64" fillId="2" borderId="18" xfId="0" applyNumberFormat="1" applyFont="1" applyFill="1" applyBorder="1" applyAlignment="1">
      <alignment horizontal="center" vertical="top" wrapText="1"/>
    </xf>
    <xf numFmtId="49" fontId="64" fillId="2" borderId="4" xfId="0" applyNumberFormat="1" applyFont="1" applyFill="1" applyBorder="1" applyAlignment="1">
      <alignment horizontal="center" vertical="top" wrapText="1"/>
    </xf>
    <xf numFmtId="0" fontId="72" fillId="26" borderId="8" xfId="0" applyFont="1" applyFill="1" applyBorder="1" applyAlignment="1">
      <alignment horizontal="left" vertical="top" wrapText="1"/>
    </xf>
    <xf numFmtId="0" fontId="72" fillId="26" borderId="3" xfId="0" applyFont="1" applyFill="1" applyBorder="1" applyAlignment="1">
      <alignment horizontal="left" vertical="top" wrapText="1"/>
    </xf>
    <xf numFmtId="0" fontId="72" fillId="26" borderId="8" xfId="8" applyFont="1" applyFill="1" applyBorder="1" applyAlignment="1">
      <alignment horizontal="left" vertical="top" wrapText="1"/>
    </xf>
    <xf numFmtId="0" fontId="72" fillId="26" borderId="3" xfId="8" quotePrefix="1" applyFont="1" applyFill="1" applyBorder="1" applyAlignment="1">
      <alignment horizontal="left" vertical="top" wrapText="1"/>
    </xf>
    <xf numFmtId="0" fontId="72" fillId="24" borderId="8" xfId="0" applyFont="1" applyFill="1" applyBorder="1" applyAlignment="1">
      <alignment horizontal="left" vertical="top" wrapText="1"/>
    </xf>
    <xf numFmtId="0" fontId="72" fillId="24" borderId="3" xfId="0" applyFont="1" applyFill="1" applyBorder="1" applyAlignment="1">
      <alignment horizontal="left" vertical="top" wrapText="1"/>
    </xf>
    <xf numFmtId="0" fontId="72" fillId="26" borderId="8" xfId="0" applyFont="1" applyFill="1" applyBorder="1" applyAlignment="1">
      <alignment vertical="top" wrapText="1"/>
    </xf>
    <xf numFmtId="0" fontId="72" fillId="26" borderId="3" xfId="0" applyFont="1" applyFill="1" applyBorder="1" applyAlignment="1">
      <alignment vertical="top" wrapText="1"/>
    </xf>
    <xf numFmtId="49" fontId="76" fillId="3" borderId="10" xfId="0" applyNumberFormat="1" applyFont="1" applyFill="1" applyBorder="1" applyAlignment="1" applyProtection="1">
      <alignment vertical="top" wrapText="1"/>
      <protection locked="0"/>
    </xf>
    <xf numFmtId="49" fontId="77" fillId="3" borderId="3" xfId="0" applyNumberFormat="1" applyFont="1" applyFill="1" applyBorder="1" applyAlignment="1" applyProtection="1">
      <alignment vertical="top" wrapText="1"/>
      <protection locked="0"/>
    </xf>
    <xf numFmtId="49" fontId="76" fillId="3" borderId="8" xfId="0" applyNumberFormat="1" applyFont="1" applyFill="1" applyBorder="1" applyAlignment="1" applyProtection="1">
      <alignment vertical="top" wrapText="1"/>
      <protection locked="0"/>
    </xf>
    <xf numFmtId="49" fontId="76" fillId="3" borderId="3" xfId="0" applyNumberFormat="1" applyFont="1" applyFill="1" applyBorder="1" applyAlignment="1" applyProtection="1">
      <alignment vertical="top" wrapText="1"/>
      <protection locked="0"/>
    </xf>
    <xf numFmtId="49" fontId="76" fillId="26" borderId="8" xfId="0" applyNumberFormat="1" applyFont="1" applyFill="1" applyBorder="1" applyAlignment="1" applyProtection="1">
      <alignment vertical="top" wrapText="1"/>
      <protection locked="0"/>
    </xf>
    <xf numFmtId="49" fontId="76" fillId="26" borderId="3" xfId="0" applyNumberFormat="1" applyFont="1" applyFill="1" applyBorder="1" applyAlignment="1" applyProtection="1">
      <alignment vertical="top" wrapText="1"/>
      <protection locked="0"/>
    </xf>
    <xf numFmtId="49" fontId="64" fillId="2" borderId="2" xfId="0" applyNumberFormat="1" applyFont="1" applyFill="1" applyBorder="1" applyAlignment="1">
      <alignment horizontal="center" vertical="center" wrapText="1"/>
    </xf>
    <xf numFmtId="49" fontId="64" fillId="0" borderId="2" xfId="0" applyNumberFormat="1" applyFont="1" applyBorder="1" applyAlignment="1">
      <alignment horizontal="left" vertical="center" wrapText="1"/>
    </xf>
    <xf numFmtId="49" fontId="80" fillId="2" borderId="7" xfId="0" applyNumberFormat="1" applyFont="1" applyFill="1" applyBorder="1" applyAlignment="1">
      <alignment horizontal="center" vertical="center" wrapText="1"/>
    </xf>
    <xf numFmtId="49" fontId="80" fillId="2" borderId="18" xfId="0" applyNumberFormat="1" applyFont="1" applyFill="1" applyBorder="1" applyAlignment="1">
      <alignment horizontal="center" vertical="center" wrapText="1"/>
    </xf>
    <xf numFmtId="49" fontId="80" fillId="2" borderId="4" xfId="0" applyNumberFormat="1" applyFont="1" applyFill="1" applyBorder="1" applyAlignment="1">
      <alignment horizontal="center" vertical="center" wrapText="1"/>
    </xf>
    <xf numFmtId="49" fontId="78" fillId="3" borderId="8" xfId="0" applyNumberFormat="1" applyFont="1" applyFill="1" applyBorder="1" applyAlignment="1" applyProtection="1">
      <alignment vertical="top" wrapText="1"/>
      <protection locked="0"/>
    </xf>
    <xf numFmtId="49" fontId="78" fillId="3" borderId="3" xfId="0" applyNumberFormat="1" applyFont="1" applyFill="1" applyBorder="1" applyAlignment="1" applyProtection="1">
      <alignment vertical="top" wrapText="1"/>
      <protection locked="0"/>
    </xf>
    <xf numFmtId="49" fontId="78" fillId="4" borderId="8" xfId="0" applyNumberFormat="1" applyFont="1" applyFill="1" applyBorder="1" applyAlignment="1" applyProtection="1">
      <alignment vertical="top" wrapText="1"/>
      <protection locked="0"/>
    </xf>
    <xf numFmtId="49" fontId="78" fillId="4" borderId="3" xfId="0" applyNumberFormat="1" applyFont="1" applyFill="1" applyBorder="1" applyAlignment="1" applyProtection="1">
      <alignment vertical="top" wrapText="1"/>
      <protection locked="0"/>
    </xf>
    <xf numFmtId="49" fontId="80" fillId="2" borderId="21" xfId="0" applyNumberFormat="1" applyFont="1" applyFill="1" applyBorder="1" applyAlignment="1">
      <alignment horizontal="center" vertical="center" wrapText="1"/>
    </xf>
    <xf numFmtId="49" fontId="80" fillId="2" borderId="20" xfId="0" applyNumberFormat="1" applyFont="1" applyFill="1" applyBorder="1" applyAlignment="1">
      <alignment horizontal="center" vertical="center" wrapText="1"/>
    </xf>
    <xf numFmtId="49" fontId="80" fillId="2" borderId="19" xfId="0" applyNumberFormat="1" applyFont="1" applyFill="1" applyBorder="1" applyAlignment="1">
      <alignment horizontal="center" vertical="center" wrapText="1"/>
    </xf>
    <xf numFmtId="49" fontId="80" fillId="2" borderId="9" xfId="0" applyNumberFormat="1" applyFont="1" applyFill="1" applyBorder="1" applyAlignment="1">
      <alignment horizontal="center" vertical="center" wrapText="1"/>
    </xf>
    <xf numFmtId="0" fontId="78" fillId="26" borderId="8" xfId="8" applyFont="1" applyFill="1" applyBorder="1" applyAlignment="1">
      <alignment vertical="top" wrapText="1"/>
    </xf>
    <xf numFmtId="0" fontId="78" fillId="26" borderId="3" xfId="8" applyFont="1" applyFill="1" applyBorder="1" applyAlignment="1">
      <alignment vertical="top" wrapText="1"/>
    </xf>
    <xf numFmtId="0" fontId="78" fillId="26" borderId="8" xfId="0" applyFont="1" applyFill="1" applyBorder="1" applyAlignment="1">
      <alignment vertical="top" wrapText="1"/>
    </xf>
    <xf numFmtId="0" fontId="78" fillId="26" borderId="3" xfId="0" applyFont="1" applyFill="1" applyBorder="1" applyAlignment="1">
      <alignment vertical="top" wrapText="1"/>
    </xf>
    <xf numFmtId="0" fontId="78" fillId="24" borderId="8" xfId="0" applyFont="1" applyFill="1" applyBorder="1" applyAlignment="1">
      <alignment vertical="top" wrapText="1"/>
    </xf>
    <xf numFmtId="0" fontId="78" fillId="24" borderId="3" xfId="0" applyFont="1" applyFill="1" applyBorder="1" applyAlignment="1">
      <alignment vertical="top" wrapText="1"/>
    </xf>
    <xf numFmtId="49" fontId="12" fillId="3" borderId="10" xfId="0" applyNumberFormat="1" applyFont="1" applyFill="1" applyBorder="1" applyAlignment="1" applyProtection="1">
      <alignment vertical="top" wrapText="1"/>
      <protection locked="0"/>
    </xf>
    <xf numFmtId="49" fontId="2" fillId="0" borderId="3" xfId="0" applyNumberFormat="1" applyFont="1" applyBorder="1" applyAlignment="1">
      <alignment vertical="top" wrapText="1"/>
    </xf>
    <xf numFmtId="49" fontId="12" fillId="26" borderId="2" xfId="0" applyNumberFormat="1" applyFont="1" applyFill="1" applyBorder="1" applyAlignment="1" applyProtection="1">
      <alignment vertical="top" wrapText="1"/>
      <protection locked="0"/>
    </xf>
    <xf numFmtId="49" fontId="2" fillId="26" borderId="2" xfId="0" applyNumberFormat="1" applyFont="1" applyFill="1" applyBorder="1" applyAlignment="1">
      <alignment vertical="top" wrapText="1"/>
    </xf>
    <xf numFmtId="49" fontId="80" fillId="0" borderId="7" xfId="0" applyNumberFormat="1" applyFont="1" applyBorder="1" applyAlignment="1">
      <alignment horizontal="left" vertical="center" wrapText="1"/>
    </xf>
    <xf numFmtId="49" fontId="80" fillId="0" borderId="18" xfId="0" applyNumberFormat="1" applyFont="1" applyBorder="1" applyAlignment="1">
      <alignment horizontal="left" vertical="center" wrapText="1"/>
    </xf>
    <xf numFmtId="49" fontId="80" fillId="0" borderId="4" xfId="0" applyNumberFormat="1" applyFont="1" applyBorder="1" applyAlignment="1">
      <alignment horizontal="left" vertical="center" wrapText="1"/>
    </xf>
    <xf numFmtId="49" fontId="78" fillId="6" borderId="7" xfId="0" applyNumberFormat="1" applyFont="1" applyFill="1" applyBorder="1" applyAlignment="1">
      <alignment horizontal="center" wrapText="1"/>
    </xf>
    <xf numFmtId="49" fontId="78" fillId="6" borderId="18" xfId="0" applyNumberFormat="1" applyFont="1" applyFill="1" applyBorder="1" applyAlignment="1">
      <alignment horizontal="center" wrapText="1"/>
    </xf>
    <xf numFmtId="49" fontId="78" fillId="6" borderId="4" xfId="0" applyNumberFormat="1" applyFont="1" applyFill="1" applyBorder="1" applyAlignment="1">
      <alignment horizontal="center" wrapText="1"/>
    </xf>
    <xf numFmtId="0" fontId="63" fillId="24" borderId="8" xfId="8" quotePrefix="1" applyFont="1" applyFill="1" applyBorder="1" applyAlignment="1">
      <alignment vertical="top" wrapText="1"/>
    </xf>
    <xf numFmtId="0" fontId="63" fillId="24" borderId="3" xfId="8" quotePrefix="1" applyFont="1" applyFill="1" applyBorder="1" applyAlignment="1">
      <alignment vertical="top" wrapText="1"/>
    </xf>
    <xf numFmtId="49" fontId="9" fillId="2" borderId="7" xfId="0" applyNumberFormat="1" applyFont="1" applyFill="1" applyBorder="1" applyAlignment="1">
      <alignment horizontal="center" vertical="center"/>
    </xf>
    <xf numFmtId="49" fontId="9" fillId="2" borderId="18" xfId="0" applyNumberFormat="1" applyFont="1" applyFill="1" applyBorder="1" applyAlignment="1">
      <alignment horizontal="center" vertical="center"/>
    </xf>
    <xf numFmtId="49" fontId="9" fillId="2" borderId="4" xfId="0" applyNumberFormat="1" applyFont="1" applyFill="1" applyBorder="1" applyAlignment="1">
      <alignment horizontal="center" vertical="center"/>
    </xf>
    <xf numFmtId="49" fontId="10" fillId="3" borderId="8" xfId="0" applyNumberFormat="1" applyFont="1" applyFill="1" applyBorder="1" applyAlignment="1" applyProtection="1">
      <alignment wrapText="1"/>
      <protection locked="0"/>
    </xf>
    <xf numFmtId="49" fontId="10" fillId="3" borderId="3" xfId="0" applyNumberFormat="1" applyFont="1" applyFill="1" applyBorder="1" applyAlignment="1" applyProtection="1">
      <alignment wrapText="1"/>
      <protection locked="0"/>
    </xf>
    <xf numFmtId="49" fontId="10" fillId="3" borderId="25" xfId="0" applyNumberFormat="1" applyFont="1" applyFill="1" applyBorder="1" applyAlignment="1" applyProtection="1">
      <alignment wrapText="1"/>
      <protection locked="0"/>
    </xf>
    <xf numFmtId="49" fontId="37" fillId="0" borderId="0" xfId="0" applyNumberFormat="1" applyFont="1" applyAlignment="1">
      <alignment horizontal="center"/>
    </xf>
    <xf numFmtId="49" fontId="10" fillId="4" borderId="13" xfId="0" applyNumberFormat="1" applyFont="1" applyFill="1" applyBorder="1" applyAlignment="1" applyProtection="1">
      <alignment horizontal="center" vertical="center" wrapText="1"/>
      <protection locked="0"/>
    </xf>
    <xf numFmtId="49" fontId="13" fillId="4" borderId="3" xfId="0" applyNumberFormat="1" applyFont="1" applyFill="1" applyBorder="1" applyAlignment="1">
      <alignment horizontal="center" vertical="center" wrapText="1"/>
    </xf>
    <xf numFmtId="49" fontId="10" fillId="3" borderId="1" xfId="0" applyNumberFormat="1" applyFont="1" applyFill="1" applyBorder="1" applyAlignment="1" applyProtection="1">
      <alignment wrapText="1"/>
      <protection locked="0"/>
    </xf>
    <xf numFmtId="49" fontId="9" fillId="2" borderId="21" xfId="0" applyNumberFormat="1" applyFont="1" applyFill="1" applyBorder="1" applyAlignment="1">
      <alignment horizontal="center" vertical="center" wrapText="1"/>
    </xf>
    <xf numFmtId="49" fontId="9" fillId="2" borderId="20" xfId="0" applyNumberFormat="1" applyFont="1" applyFill="1" applyBorder="1" applyAlignment="1">
      <alignment horizontal="center" vertical="center" wrapText="1"/>
    </xf>
    <xf numFmtId="49" fontId="9" fillId="2" borderId="19" xfId="0" applyNumberFormat="1" applyFont="1" applyFill="1" applyBorder="1" applyAlignment="1">
      <alignment horizontal="center" vertical="center" wrapText="1"/>
    </xf>
    <xf numFmtId="49" fontId="9" fillId="2" borderId="9" xfId="0" applyNumberFormat="1" applyFont="1" applyFill="1" applyBorder="1" applyAlignment="1">
      <alignment horizontal="center" vertical="center" wrapText="1"/>
    </xf>
    <xf numFmtId="49" fontId="55" fillId="2" borderId="8" xfId="0" applyNumberFormat="1" applyFont="1" applyFill="1" applyBorder="1" applyAlignment="1">
      <alignment horizontal="center" vertical="top"/>
    </xf>
    <xf numFmtId="49" fontId="55" fillId="2" borderId="3" xfId="0" applyNumberFormat="1" applyFont="1" applyFill="1" applyBorder="1" applyAlignment="1">
      <alignment horizontal="center" vertical="top"/>
    </xf>
    <xf numFmtId="49" fontId="64" fillId="2" borderId="7" xfId="0" applyNumberFormat="1" applyFont="1" applyFill="1" applyBorder="1" applyAlignment="1">
      <alignment horizontal="center" vertical="center" wrapText="1"/>
    </xf>
    <xf numFmtId="49" fontId="64" fillId="2" borderId="18" xfId="0" applyNumberFormat="1" applyFont="1" applyFill="1" applyBorder="1" applyAlignment="1">
      <alignment horizontal="center" vertical="center" wrapText="1"/>
    </xf>
    <xf numFmtId="49" fontId="64" fillId="2" borderId="4" xfId="0" applyNumberFormat="1" applyFont="1" applyFill="1" applyBorder="1" applyAlignment="1">
      <alignment horizontal="center" vertical="center" wrapText="1"/>
    </xf>
    <xf numFmtId="49" fontId="55" fillId="4" borderId="2" xfId="0" applyNumberFormat="1" applyFont="1" applyFill="1" applyBorder="1" applyAlignment="1" applyProtection="1">
      <alignment vertical="center" wrapText="1"/>
      <protection locked="0"/>
    </xf>
    <xf numFmtId="49" fontId="54" fillId="4" borderId="2" xfId="0" applyNumberFormat="1" applyFont="1" applyFill="1" applyBorder="1" applyAlignment="1">
      <alignment vertical="center" wrapText="1"/>
    </xf>
    <xf numFmtId="49" fontId="55" fillId="4" borderId="2" xfId="0" applyNumberFormat="1" applyFont="1" applyFill="1" applyBorder="1" applyAlignment="1" applyProtection="1">
      <alignment horizontal="center" vertical="center" wrapText="1"/>
      <protection locked="0"/>
    </xf>
    <xf numFmtId="49" fontId="54" fillId="4" borderId="2" xfId="0" applyNumberFormat="1" applyFont="1" applyFill="1" applyBorder="1" applyAlignment="1">
      <alignment horizontal="center" vertical="center" wrapText="1"/>
    </xf>
    <xf numFmtId="49" fontId="8" fillId="2" borderId="7" xfId="2" applyNumberFormat="1" applyFont="1" applyFill="1" applyBorder="1" applyAlignment="1">
      <alignment horizontal="center" vertical="center"/>
    </xf>
    <xf numFmtId="49" fontId="8" fillId="2" borderId="4" xfId="2" applyNumberFormat="1" applyFont="1" applyFill="1" applyBorder="1" applyAlignment="1">
      <alignment horizontal="center" vertical="center"/>
    </xf>
    <xf numFmtId="49" fontId="8" fillId="2" borderId="18" xfId="2" applyNumberFormat="1" applyFont="1" applyFill="1" applyBorder="1" applyAlignment="1">
      <alignment horizontal="center" vertical="center"/>
    </xf>
    <xf numFmtId="49" fontId="8" fillId="2" borderId="21" xfId="2" applyNumberFormat="1" applyFont="1" applyFill="1" applyBorder="1" applyAlignment="1">
      <alignment horizontal="center" vertical="center" wrapText="1"/>
    </xf>
    <xf numFmtId="49" fontId="8" fillId="2" borderId="20" xfId="2" applyNumberFormat="1" applyFont="1" applyFill="1" applyBorder="1" applyAlignment="1">
      <alignment horizontal="center" vertical="center" wrapText="1"/>
    </xf>
    <xf numFmtId="49" fontId="8" fillId="2" borderId="19" xfId="2" applyNumberFormat="1" applyFont="1" applyFill="1" applyBorder="1" applyAlignment="1">
      <alignment horizontal="center" vertical="center" wrapText="1"/>
    </xf>
    <xf numFmtId="49" fontId="8" fillId="2" borderId="9" xfId="2" applyNumberFormat="1" applyFont="1" applyFill="1" applyBorder="1" applyAlignment="1">
      <alignment horizontal="center" vertical="center" wrapText="1"/>
    </xf>
    <xf numFmtId="49" fontId="3" fillId="4" borderId="13" xfId="2" applyNumberFormat="1" applyFont="1" applyFill="1" applyBorder="1" applyAlignment="1" applyProtection="1">
      <alignment horizontal="center" vertical="center" wrapText="1"/>
      <protection locked="0"/>
    </xf>
    <xf numFmtId="49" fontId="2" fillId="4" borderId="3" xfId="2" applyNumberFormat="1" applyFill="1" applyBorder="1" applyAlignment="1">
      <alignment horizontal="center" vertical="center" wrapText="1"/>
    </xf>
    <xf numFmtId="49" fontId="3" fillId="3" borderId="1" xfId="2" applyNumberFormat="1" applyFont="1" applyFill="1" applyBorder="1" applyAlignment="1" applyProtection="1">
      <alignment wrapText="1"/>
      <protection locked="0"/>
    </xf>
    <xf numFmtId="49" fontId="3" fillId="3" borderId="3" xfId="2" applyNumberFormat="1" applyFont="1" applyFill="1" applyBorder="1" applyAlignment="1" applyProtection="1">
      <alignment wrapText="1"/>
      <protection locked="0"/>
    </xf>
    <xf numFmtId="49" fontId="3" fillId="3" borderId="8" xfId="2" applyNumberFormat="1" applyFont="1" applyFill="1" applyBorder="1" applyAlignment="1" applyProtection="1">
      <alignment wrapText="1"/>
      <protection locked="0"/>
    </xf>
    <xf numFmtId="49" fontId="2" fillId="0" borderId="25" xfId="2" applyNumberFormat="1" applyBorder="1" applyAlignment="1">
      <alignment wrapText="1"/>
    </xf>
    <xf numFmtId="49" fontId="2" fillId="0" borderId="3" xfId="2" applyNumberFormat="1" applyBorder="1" applyAlignment="1">
      <alignment wrapText="1"/>
    </xf>
    <xf numFmtId="49" fontId="8" fillId="2" borderId="7" xfId="2" applyNumberFormat="1" applyFont="1" applyFill="1" applyBorder="1" applyAlignment="1">
      <alignment horizontal="center" vertical="center" wrapText="1"/>
    </xf>
    <xf numFmtId="49" fontId="8" fillId="2" borderId="18" xfId="2" applyNumberFormat="1" applyFont="1" applyFill="1" applyBorder="1" applyAlignment="1">
      <alignment horizontal="center" vertical="center" wrapText="1"/>
    </xf>
    <xf numFmtId="49" fontId="8" fillId="2" borderId="4" xfId="2" applyNumberFormat="1" applyFont="1" applyFill="1" applyBorder="1" applyAlignment="1">
      <alignment horizontal="center" vertical="center" wrapText="1"/>
    </xf>
    <xf numFmtId="0" fontId="2" fillId="0" borderId="18" xfId="2" applyBorder="1"/>
    <xf numFmtId="0" fontId="2" fillId="0" borderId="4" xfId="2" applyBorder="1"/>
    <xf numFmtId="49" fontId="3" fillId="3" borderId="10" xfId="2" applyNumberFormat="1" applyFont="1" applyFill="1" applyBorder="1" applyAlignment="1" applyProtection="1">
      <alignment vertical="top" wrapText="1"/>
      <protection locked="0"/>
    </xf>
    <xf numFmtId="49" fontId="2" fillId="0" borderId="3" xfId="2" applyNumberFormat="1" applyBorder="1" applyAlignment="1">
      <alignment vertical="top" wrapText="1"/>
    </xf>
    <xf numFmtId="49" fontId="3" fillId="3" borderId="3" xfId="2" applyNumberFormat="1" applyFont="1" applyFill="1" applyBorder="1" applyAlignment="1" applyProtection="1">
      <alignment vertical="top" wrapText="1"/>
      <protection locked="0"/>
    </xf>
    <xf numFmtId="49" fontId="3" fillId="3" borderId="8" xfId="2" applyNumberFormat="1" applyFont="1" applyFill="1" applyBorder="1" applyAlignment="1" applyProtection="1">
      <alignment vertical="top" wrapText="1"/>
      <protection locked="0"/>
    </xf>
    <xf numFmtId="49" fontId="55" fillId="3" borderId="10" xfId="2" applyNumberFormat="1" applyFont="1" applyFill="1" applyBorder="1" applyAlignment="1" applyProtection="1">
      <alignment horizontal="left" vertical="top" wrapText="1"/>
      <protection locked="0"/>
    </xf>
    <xf numFmtId="49" fontId="54" fillId="0" borderId="3" xfId="2" applyNumberFormat="1" applyFont="1" applyBorder="1" applyAlignment="1">
      <alignment horizontal="left" vertical="top" wrapText="1"/>
    </xf>
    <xf numFmtId="49" fontId="55" fillId="3" borderId="8" xfId="2" applyNumberFormat="1" applyFont="1" applyFill="1" applyBorder="1" applyAlignment="1" applyProtection="1">
      <alignment horizontal="left" vertical="top" wrapText="1"/>
      <protection locked="0"/>
    </xf>
    <xf numFmtId="49" fontId="3" fillId="3" borderId="10" xfId="2" applyNumberFormat="1" applyFont="1" applyFill="1" applyBorder="1" applyAlignment="1" applyProtection="1">
      <alignment horizontal="left" vertical="top" wrapText="1"/>
      <protection locked="0"/>
    </xf>
    <xf numFmtId="49" fontId="3" fillId="3" borderId="3" xfId="2" applyNumberFormat="1" applyFont="1" applyFill="1" applyBorder="1" applyAlignment="1" applyProtection="1">
      <alignment horizontal="left" vertical="top" wrapText="1"/>
      <protection locked="0"/>
    </xf>
    <xf numFmtId="49" fontId="3" fillId="3" borderId="8" xfId="2" applyNumberFormat="1" applyFont="1" applyFill="1" applyBorder="1" applyAlignment="1" applyProtection="1">
      <alignment horizontal="left" vertical="top" wrapText="1"/>
      <protection locked="0"/>
    </xf>
    <xf numFmtId="49" fontId="3" fillId="3" borderId="1" xfId="2" applyNumberFormat="1" applyFont="1" applyFill="1" applyBorder="1" applyAlignment="1" applyProtection="1">
      <alignment horizontal="left" vertical="top" wrapText="1"/>
      <protection locked="0"/>
    </xf>
    <xf numFmtId="49" fontId="2" fillId="0" borderId="25" xfId="2" applyNumberFormat="1" applyBorder="1" applyAlignment="1">
      <alignment horizontal="left" vertical="top" wrapText="1"/>
    </xf>
    <xf numFmtId="49" fontId="12" fillId="3" borderId="8" xfId="2" applyNumberFormat="1" applyFont="1" applyFill="1" applyBorder="1" applyAlignment="1" applyProtection="1">
      <alignment vertical="top" wrapText="1"/>
      <protection locked="0"/>
    </xf>
    <xf numFmtId="49" fontId="2" fillId="0" borderId="3" xfId="2" applyNumberFormat="1" applyFont="1" applyBorder="1" applyAlignment="1">
      <alignment vertical="top" wrapText="1"/>
    </xf>
    <xf numFmtId="49" fontId="15" fillId="3" borderId="8" xfId="2" applyNumberFormat="1" applyFont="1" applyFill="1" applyBorder="1" applyAlignment="1" applyProtection="1">
      <alignment vertical="top" wrapText="1"/>
      <protection locked="0"/>
    </xf>
    <xf numFmtId="49" fontId="18" fillId="0" borderId="3" xfId="2" applyNumberFormat="1" applyFont="1" applyBorder="1" applyAlignment="1">
      <alignment vertical="top" wrapText="1"/>
    </xf>
    <xf numFmtId="49" fontId="2" fillId="0" borderId="3" xfId="2" applyNumberFormat="1" applyBorder="1" applyAlignment="1">
      <alignment horizontal="left" vertical="top" wrapText="1"/>
    </xf>
    <xf numFmtId="49" fontId="15" fillId="3" borderId="10" xfId="2" applyNumberFormat="1" applyFont="1" applyFill="1" applyBorder="1" applyAlignment="1" applyProtection="1">
      <alignment horizontal="left" vertical="top" wrapText="1"/>
      <protection locked="0"/>
    </xf>
    <xf numFmtId="49" fontId="15" fillId="3" borderId="3" xfId="2" applyNumberFormat="1" applyFont="1" applyFill="1" applyBorder="1" applyAlignment="1" applyProtection="1">
      <alignment horizontal="left" vertical="top" wrapText="1"/>
      <protection locked="0"/>
    </xf>
    <xf numFmtId="49" fontId="15" fillId="3" borderId="8" xfId="2" applyNumberFormat="1" applyFont="1" applyFill="1" applyBorder="1" applyAlignment="1" applyProtection="1">
      <alignment horizontal="left" vertical="top" wrapText="1"/>
      <protection locked="0"/>
    </xf>
    <xf numFmtId="49" fontId="18" fillId="0" borderId="3" xfId="2" applyNumberFormat="1" applyFont="1" applyBorder="1" applyAlignment="1">
      <alignment horizontal="left" vertical="top" wrapText="1"/>
    </xf>
    <xf numFmtId="49" fontId="15" fillId="0" borderId="3" xfId="2" applyNumberFormat="1" applyFont="1" applyBorder="1" applyAlignment="1">
      <alignment horizontal="left" vertical="top" wrapText="1"/>
    </xf>
    <xf numFmtId="49" fontId="17" fillId="0" borderId="25" xfId="2" applyNumberFormat="1" applyFont="1" applyBorder="1" applyAlignment="1">
      <alignment wrapText="1"/>
    </xf>
    <xf numFmtId="49" fontId="3" fillId="3" borderId="2" xfId="2" applyNumberFormat="1" applyFont="1" applyFill="1" applyBorder="1" applyAlignment="1" applyProtection="1">
      <alignment wrapText="1"/>
      <protection locked="0"/>
    </xf>
    <xf numFmtId="49" fontId="17" fillId="0" borderId="2" xfId="2" applyNumberFormat="1" applyFont="1" applyBorder="1" applyAlignment="1">
      <alignment wrapText="1"/>
    </xf>
    <xf numFmtId="0" fontId="52" fillId="0" borderId="0" xfId="2" applyFont="1" applyAlignment="1">
      <alignment horizontal="left" vertical="top" wrapText="1"/>
    </xf>
    <xf numFmtId="0" fontId="51" fillId="0" borderId="0" xfId="2" applyFont="1" applyAlignment="1">
      <alignment horizontal="left" vertical="top" wrapText="1"/>
    </xf>
    <xf numFmtId="49" fontId="3" fillId="4" borderId="13" xfId="2" applyNumberFormat="1" applyFont="1" applyFill="1" applyBorder="1" applyAlignment="1" applyProtection="1">
      <alignment horizontal="center" vertical="top" wrapText="1"/>
      <protection locked="0"/>
    </xf>
    <xf numFmtId="49" fontId="17" fillId="4" borderId="3" xfId="2" applyNumberFormat="1" applyFont="1" applyFill="1" applyBorder="1" applyAlignment="1">
      <alignment horizontal="center" vertical="top" wrapText="1"/>
    </xf>
    <xf numFmtId="49" fontId="17" fillId="0" borderId="3" xfId="2" applyNumberFormat="1" applyFont="1" applyBorder="1" applyAlignment="1">
      <alignment vertical="top" wrapText="1"/>
    </xf>
    <xf numFmtId="49" fontId="17" fillId="0" borderId="3" xfId="2" applyNumberFormat="1" applyFont="1" applyBorder="1" applyAlignment="1">
      <alignment wrapText="1"/>
    </xf>
    <xf numFmtId="49" fontId="8" fillId="2" borderId="7" xfId="2" applyNumberFormat="1" applyFont="1" applyFill="1" applyBorder="1" applyAlignment="1">
      <alignment horizontal="center" vertical="top"/>
    </xf>
    <xf numFmtId="49" fontId="8" fillId="2" borderId="4" xfId="2" applyNumberFormat="1" applyFont="1" applyFill="1" applyBorder="1" applyAlignment="1">
      <alignment horizontal="center" vertical="top"/>
    </xf>
    <xf numFmtId="49" fontId="8" fillId="2" borderId="18" xfId="2" applyNumberFormat="1" applyFont="1" applyFill="1" applyBorder="1" applyAlignment="1">
      <alignment horizontal="center" vertical="top"/>
    </xf>
    <xf numFmtId="49" fontId="8" fillId="2" borderId="21" xfId="2" applyNumberFormat="1" applyFont="1" applyFill="1" applyBorder="1" applyAlignment="1">
      <alignment horizontal="center" vertical="top" wrapText="1"/>
    </xf>
    <xf numFmtId="49" fontId="8" fillId="2" borderId="20" xfId="2" applyNumberFormat="1" applyFont="1" applyFill="1" applyBorder="1" applyAlignment="1">
      <alignment horizontal="center" vertical="top" wrapText="1"/>
    </xf>
    <xf numFmtId="49" fontId="8" fillId="2" borderId="19" xfId="2" applyNumberFormat="1" applyFont="1" applyFill="1" applyBorder="1" applyAlignment="1">
      <alignment horizontal="center" vertical="top" wrapText="1"/>
    </xf>
    <xf numFmtId="49" fontId="8" fillId="2" borderId="9" xfId="2" applyNumberFormat="1" applyFont="1" applyFill="1" applyBorder="1" applyAlignment="1">
      <alignment horizontal="center" vertical="top" wrapText="1"/>
    </xf>
    <xf numFmtId="0" fontId="2" fillId="0" borderId="25" xfId="2" applyBorder="1"/>
    <xf numFmtId="49" fontId="15" fillId="3" borderId="8" xfId="2" applyNumberFormat="1" applyFont="1" applyFill="1" applyBorder="1" applyAlignment="1" applyProtection="1">
      <alignment wrapText="1"/>
      <protection locked="0"/>
    </xf>
    <xf numFmtId="49" fontId="18" fillId="0" borderId="3" xfId="2" applyNumberFormat="1" applyFont="1" applyBorder="1" applyAlignment="1">
      <alignment wrapText="1"/>
    </xf>
    <xf numFmtId="49" fontId="17" fillId="4" borderId="3" xfId="2" applyNumberFormat="1" applyFont="1" applyFill="1" applyBorder="1" applyAlignment="1">
      <alignment horizontal="center" vertical="center" wrapText="1"/>
    </xf>
    <xf numFmtId="0" fontId="17" fillId="0" borderId="18" xfId="2" applyFont="1" applyBorder="1"/>
    <xf numFmtId="0" fontId="17" fillId="0" borderId="4" xfId="2" applyFont="1" applyBorder="1"/>
    <xf numFmtId="49" fontId="17" fillId="0" borderId="25" xfId="2" applyNumberFormat="1" applyFont="1" applyBorder="1" applyAlignment="1">
      <alignment vertical="top" wrapText="1"/>
    </xf>
    <xf numFmtId="0" fontId="43" fillId="0" borderId="2" xfId="2" applyFont="1" applyBorder="1" applyAlignment="1">
      <alignment horizontal="center"/>
    </xf>
    <xf numFmtId="49" fontId="35" fillId="3" borderId="2" xfId="2" applyNumberFormat="1" applyFont="1" applyFill="1" applyBorder="1" applyAlignment="1" applyProtection="1">
      <alignment horizontal="center"/>
      <protection locked="0"/>
    </xf>
    <xf numFmtId="49" fontId="35" fillId="6" borderId="7" xfId="2" applyNumberFormat="1" applyFont="1" applyFill="1" applyBorder="1" applyAlignment="1">
      <alignment horizontal="left"/>
    </xf>
    <xf numFmtId="49" fontId="35" fillId="6" borderId="18" xfId="2" applyNumberFormat="1" applyFont="1" applyFill="1" applyBorder="1" applyAlignment="1">
      <alignment horizontal="left"/>
    </xf>
    <xf numFmtId="49" fontId="35" fillId="6" borderId="4" xfId="2" applyNumberFormat="1" applyFont="1" applyFill="1" applyBorder="1" applyAlignment="1">
      <alignment horizontal="left"/>
    </xf>
    <xf numFmtId="49" fontId="38" fillId="14" borderId="2" xfId="2" applyNumberFormat="1" applyFont="1" applyFill="1" applyBorder="1" applyAlignment="1" applyProtection="1">
      <alignment horizontal="center" vertical="top" wrapText="1"/>
      <protection locked="0"/>
    </xf>
    <xf numFmtId="49" fontId="35" fillId="14" borderId="2" xfId="2" applyNumberFormat="1" applyFont="1" applyFill="1" applyBorder="1" applyAlignment="1" applyProtection="1">
      <alignment vertical="top"/>
      <protection locked="0"/>
    </xf>
    <xf numFmtId="0" fontId="36" fillId="14" borderId="2" xfId="2" applyFont="1" applyFill="1" applyBorder="1" applyAlignment="1">
      <alignment vertical="top"/>
    </xf>
    <xf numFmtId="49" fontId="35" fillId="14" borderId="8" xfId="2" applyNumberFormat="1" applyFont="1" applyFill="1" applyBorder="1" applyAlignment="1" applyProtection="1">
      <alignment horizontal="center" vertical="top"/>
      <protection locked="0"/>
    </xf>
    <xf numFmtId="49" fontId="35" fillId="14" borderId="3" xfId="2" applyNumberFormat="1" applyFont="1" applyFill="1" applyBorder="1" applyAlignment="1" applyProtection="1">
      <alignment horizontal="center" vertical="top"/>
      <protection locked="0"/>
    </xf>
    <xf numFmtId="49" fontId="3" fillId="0" borderId="8" xfId="2" applyNumberFormat="1" applyFont="1" applyBorder="1" applyAlignment="1">
      <alignment horizontal="center"/>
    </xf>
    <xf numFmtId="49" fontId="3" fillId="0" borderId="1" xfId="2" applyNumberFormat="1" applyFont="1" applyBorder="1" applyAlignment="1">
      <alignment horizontal="center"/>
    </xf>
    <xf numFmtId="49" fontId="3" fillId="0" borderId="28" xfId="2" applyNumberFormat="1" applyFont="1" applyBorder="1" applyAlignment="1">
      <alignment horizontal="center"/>
    </xf>
    <xf numFmtId="49" fontId="35" fillId="9" borderId="2" xfId="2" applyNumberFormat="1" applyFont="1" applyFill="1" applyBorder="1" applyAlignment="1" applyProtection="1">
      <alignment vertical="top"/>
      <protection locked="0"/>
    </xf>
    <xf numFmtId="0" fontId="36" fillId="0" borderId="2" xfId="2" applyFont="1" applyBorder="1" applyAlignment="1">
      <alignment vertical="top"/>
    </xf>
    <xf numFmtId="49" fontId="37" fillId="2" borderId="0" xfId="2" applyNumberFormat="1" applyFont="1" applyFill="1" applyBorder="1" applyAlignment="1">
      <alignment horizontal="center" vertical="center"/>
    </xf>
    <xf numFmtId="49" fontId="37" fillId="2" borderId="27" xfId="2" applyNumberFormat="1" applyFont="1" applyFill="1" applyBorder="1" applyAlignment="1">
      <alignment horizontal="center" vertical="center"/>
    </xf>
    <xf numFmtId="49" fontId="35" fillId="4" borderId="2" xfId="2" applyNumberFormat="1" applyFont="1" applyFill="1" applyBorder="1" applyAlignment="1" applyProtection="1">
      <alignment horizontal="left" vertical="center" wrapText="1"/>
      <protection locked="0"/>
    </xf>
    <xf numFmtId="49" fontId="36" fillId="4" borderId="2" xfId="2" applyNumberFormat="1" applyFont="1" applyFill="1" applyBorder="1" applyAlignment="1">
      <alignment horizontal="left" vertical="center" wrapText="1"/>
    </xf>
    <xf numFmtId="49" fontId="37" fillId="2" borderId="35" xfId="2" applyNumberFormat="1" applyFont="1" applyFill="1" applyBorder="1" applyAlignment="1">
      <alignment horizontal="center" vertical="center"/>
    </xf>
    <xf numFmtId="49" fontId="37" fillId="2" borderId="35" xfId="2" applyNumberFormat="1" applyFont="1" applyFill="1" applyBorder="1" applyAlignment="1">
      <alignment horizontal="center" vertical="center" wrapText="1"/>
    </xf>
    <xf numFmtId="49" fontId="37" fillId="2" borderId="27" xfId="2" applyNumberFormat="1" applyFont="1" applyFill="1" applyBorder="1" applyAlignment="1">
      <alignment horizontal="center" vertical="center" wrapText="1"/>
    </xf>
    <xf numFmtId="49" fontId="35" fillId="7" borderId="10" xfId="2" applyNumberFormat="1" applyFont="1" applyFill="1" applyBorder="1" applyAlignment="1" applyProtection="1">
      <alignment horizontal="center" vertical="top" wrapText="1"/>
      <protection locked="0"/>
    </xf>
    <xf numFmtId="49" fontId="35" fillId="7" borderId="28" xfId="2" applyNumberFormat="1" applyFont="1" applyFill="1" applyBorder="1" applyAlignment="1" applyProtection="1">
      <alignment horizontal="center" vertical="top" wrapText="1"/>
      <protection locked="0"/>
    </xf>
    <xf numFmtId="49" fontId="35" fillId="9" borderId="2" xfId="2" applyNumberFormat="1" applyFont="1" applyFill="1" applyBorder="1" applyAlignment="1" applyProtection="1">
      <alignment horizontal="left" vertical="top" wrapText="1"/>
      <protection locked="0"/>
    </xf>
    <xf numFmtId="49" fontId="35" fillId="3" borderId="11" xfId="2" applyNumberFormat="1" applyFont="1" applyFill="1" applyBorder="1" applyAlignment="1" applyProtection="1">
      <alignment horizontal="left" vertical="top" wrapText="1"/>
      <protection locked="0"/>
    </xf>
    <xf numFmtId="0" fontId="36" fillId="0" borderId="11" xfId="2" applyFont="1" applyBorder="1" applyAlignment="1">
      <alignment vertical="top"/>
    </xf>
    <xf numFmtId="49" fontId="35" fillId="3" borderId="8" xfId="2" applyNumberFormat="1" applyFont="1" applyFill="1" applyBorder="1" applyAlignment="1" applyProtection="1">
      <alignment horizontal="center" vertical="top"/>
      <protection locked="0"/>
    </xf>
    <xf numFmtId="49" fontId="35" fillId="3" borderId="28" xfId="2" applyNumberFormat="1" applyFont="1" applyFill="1" applyBorder="1" applyAlignment="1" applyProtection="1">
      <alignment horizontal="center" vertical="top"/>
      <protection locked="0"/>
    </xf>
    <xf numFmtId="43" fontId="35" fillId="0" borderId="8" xfId="3" applyFont="1" applyBorder="1" applyAlignment="1">
      <alignment horizontal="center"/>
    </xf>
    <xf numFmtId="43" fontId="3" fillId="0" borderId="1" xfId="3" applyFont="1" applyBorder="1" applyAlignment="1">
      <alignment horizontal="center"/>
    </xf>
    <xf numFmtId="43" fontId="3" fillId="0" borderId="28" xfId="3" applyFont="1" applyBorder="1" applyAlignment="1">
      <alignment horizontal="center"/>
    </xf>
    <xf numFmtId="43" fontId="37" fillId="0" borderId="8" xfId="3" applyFont="1" applyBorder="1" applyAlignment="1">
      <alignment horizontal="center"/>
    </xf>
    <xf numFmtId="43" fontId="8" fillId="0" borderId="1" xfId="3" applyFont="1" applyBorder="1" applyAlignment="1">
      <alignment horizontal="center"/>
    </xf>
    <xf numFmtId="43" fontId="8" fillId="0" borderId="28" xfId="3" applyFont="1" applyBorder="1" applyAlignment="1">
      <alignment horizontal="center"/>
    </xf>
    <xf numFmtId="49" fontId="35" fillId="3" borderId="10" xfId="2" applyNumberFormat="1" applyFont="1" applyFill="1" applyBorder="1" applyAlignment="1" applyProtection="1">
      <alignment horizontal="center" vertical="top" wrapText="1"/>
      <protection locked="0"/>
    </xf>
    <xf numFmtId="49" fontId="35" fillId="3" borderId="28" xfId="2" applyNumberFormat="1" applyFont="1" applyFill="1" applyBorder="1" applyAlignment="1" applyProtection="1">
      <alignment horizontal="center" vertical="top" wrapText="1"/>
      <protection locked="0"/>
    </xf>
    <xf numFmtId="49" fontId="35" fillId="2" borderId="8" xfId="2" applyNumberFormat="1" applyFont="1" applyFill="1" applyBorder="1" applyAlignment="1">
      <alignment horizontal="center" vertical="top" wrapText="1"/>
    </xf>
    <xf numFmtId="49" fontId="35" fillId="2" borderId="28" xfId="2" applyNumberFormat="1" applyFont="1" applyFill="1" applyBorder="1" applyAlignment="1">
      <alignment horizontal="center" vertical="top" wrapText="1"/>
    </xf>
    <xf numFmtId="4" fontId="35" fillId="3" borderId="8" xfId="2" applyNumberFormat="1" applyFont="1" applyFill="1" applyBorder="1" applyAlignment="1" applyProtection="1">
      <alignment horizontal="center" vertical="top"/>
      <protection locked="0"/>
    </xf>
    <xf numFmtId="4" fontId="35" fillId="3" borderId="28" xfId="2" applyNumberFormat="1" applyFont="1" applyFill="1" applyBorder="1" applyAlignment="1" applyProtection="1">
      <alignment horizontal="center" vertical="top"/>
      <protection locked="0"/>
    </xf>
    <xf numFmtId="49" fontId="35" fillId="7" borderId="8" xfId="2" applyNumberFormat="1" applyFont="1" applyFill="1" applyBorder="1" applyAlignment="1" applyProtection="1">
      <alignment horizontal="center" vertical="top"/>
      <protection locked="0"/>
    </xf>
    <xf numFmtId="49" fontId="35" fillId="7" borderId="28" xfId="2" applyNumberFormat="1" applyFont="1" applyFill="1" applyBorder="1" applyAlignment="1" applyProtection="1">
      <alignment horizontal="center" vertical="top"/>
      <protection locked="0"/>
    </xf>
    <xf numFmtId="49" fontId="47" fillId="2" borderId="21" xfId="2" applyNumberFormat="1" applyFont="1" applyFill="1" applyBorder="1" applyAlignment="1">
      <alignment horizontal="center" vertical="center" wrapText="1"/>
    </xf>
    <xf numFmtId="49" fontId="47" fillId="2" borderId="20" xfId="2" applyNumberFormat="1" applyFont="1" applyFill="1" applyBorder="1" applyAlignment="1">
      <alignment horizontal="center" vertical="center" wrapText="1"/>
    </xf>
    <xf numFmtId="0" fontId="46" fillId="0" borderId="24" xfId="2" applyFont="1" applyBorder="1"/>
    <xf numFmtId="0" fontId="46" fillId="0" borderId="20" xfId="2" applyFont="1" applyBorder="1"/>
    <xf numFmtId="49" fontId="47" fillId="2" borderId="24" xfId="2" applyNumberFormat="1" applyFont="1" applyFill="1" applyBorder="1" applyAlignment="1">
      <alignment horizontal="center" vertical="center"/>
    </xf>
    <xf numFmtId="49" fontId="47" fillId="2" borderId="20" xfId="2" applyNumberFormat="1" applyFont="1" applyFill="1" applyBorder="1" applyAlignment="1">
      <alignment horizontal="center" vertical="center"/>
    </xf>
    <xf numFmtId="49" fontId="47" fillId="2" borderId="35" xfId="2" applyNumberFormat="1" applyFont="1" applyFill="1" applyBorder="1" applyAlignment="1">
      <alignment horizontal="center" vertical="center" wrapText="1"/>
    </xf>
    <xf numFmtId="49" fontId="47" fillId="2" borderId="27" xfId="2" applyNumberFormat="1" applyFont="1" applyFill="1" applyBorder="1" applyAlignment="1">
      <alignment horizontal="center" vertical="center" wrapText="1"/>
    </xf>
    <xf numFmtId="49" fontId="39" fillId="3" borderId="30" xfId="2" applyNumberFormat="1" applyFont="1" applyFill="1" applyBorder="1" applyAlignment="1" applyProtection="1">
      <alignment vertical="top" wrapText="1"/>
      <protection locked="0"/>
    </xf>
    <xf numFmtId="49" fontId="47" fillId="2" borderId="21" xfId="2" applyNumberFormat="1" applyFont="1" applyFill="1" applyBorder="1" applyAlignment="1">
      <alignment horizontal="center" vertical="center"/>
    </xf>
    <xf numFmtId="49" fontId="35" fillId="4" borderId="30" xfId="2" applyNumberFormat="1" applyFont="1" applyFill="1" applyBorder="1" applyAlignment="1" applyProtection="1">
      <alignment horizontal="center" vertical="center" wrapText="1"/>
      <protection locked="0"/>
    </xf>
    <xf numFmtId="49" fontId="36" fillId="4" borderId="30" xfId="2" applyNumberFormat="1" applyFont="1" applyFill="1" applyBorder="1" applyAlignment="1">
      <alignment horizontal="center" vertical="center" wrapText="1"/>
    </xf>
    <xf numFmtId="49" fontId="47" fillId="2" borderId="24" xfId="2" applyNumberFormat="1" applyFont="1" applyFill="1" applyBorder="1" applyAlignment="1">
      <alignment horizontal="center" vertical="center" wrapText="1"/>
    </xf>
    <xf numFmtId="0" fontId="46" fillId="0" borderId="30" xfId="2" applyFont="1" applyBorder="1" applyAlignment="1">
      <alignment vertical="top" wrapText="1"/>
    </xf>
    <xf numFmtId="49" fontId="35" fillId="2" borderId="11" xfId="2" applyNumberFormat="1" applyFont="1" applyFill="1" applyBorder="1" applyAlignment="1">
      <alignment vertical="top"/>
    </xf>
    <xf numFmtId="0" fontId="2" fillId="0" borderId="11" xfId="2" applyBorder="1" applyAlignment="1">
      <alignment vertical="top"/>
    </xf>
    <xf numFmtId="49" fontId="35" fillId="12" borderId="0" xfId="2" applyNumberFormat="1" applyFont="1" applyFill="1" applyBorder="1" applyAlignment="1">
      <alignment vertical="center" wrapText="1"/>
    </xf>
    <xf numFmtId="0" fontId="2" fillId="0" borderId="0" xfId="2" applyAlignment="1">
      <alignment wrapText="1"/>
    </xf>
    <xf numFmtId="49" fontId="10" fillId="3" borderId="8" xfId="2" applyNumberFormat="1" applyFont="1" applyFill="1" applyBorder="1" applyAlignment="1" applyProtection="1">
      <alignment vertical="top" wrapText="1"/>
      <protection locked="0"/>
    </xf>
    <xf numFmtId="49" fontId="10" fillId="3" borderId="3" xfId="2" applyNumberFormat="1" applyFont="1" applyFill="1" applyBorder="1" applyAlignment="1" applyProtection="1">
      <alignment vertical="top" wrapText="1"/>
      <protection locked="0"/>
    </xf>
    <xf numFmtId="49" fontId="10" fillId="19" borderId="8" xfId="2" applyNumberFormat="1" applyFont="1" applyFill="1" applyBorder="1" applyAlignment="1">
      <alignment horizontal="left" vertical="top" wrapText="1"/>
    </xf>
    <xf numFmtId="49" fontId="10" fillId="19" borderId="25" xfId="2" applyNumberFormat="1" applyFont="1" applyFill="1" applyBorder="1" applyAlignment="1">
      <alignment horizontal="left" vertical="top" wrapText="1"/>
    </xf>
    <xf numFmtId="49" fontId="9" fillId="2" borderId="7" xfId="2" applyNumberFormat="1" applyFont="1" applyFill="1" applyBorder="1" applyAlignment="1">
      <alignment horizontal="center" vertical="top"/>
    </xf>
    <xf numFmtId="49" fontId="9" fillId="2" borderId="4" xfId="2" applyNumberFormat="1" applyFont="1" applyFill="1" applyBorder="1" applyAlignment="1">
      <alignment horizontal="center" vertical="top"/>
    </xf>
    <xf numFmtId="49" fontId="10" fillId="4" borderId="13" xfId="2" applyNumberFormat="1" applyFont="1" applyFill="1" applyBorder="1" applyAlignment="1" applyProtection="1">
      <alignment horizontal="center" vertical="top" wrapText="1"/>
      <protection locked="0"/>
    </xf>
    <xf numFmtId="49" fontId="13" fillId="4" borderId="3" xfId="2" applyNumberFormat="1" applyFont="1" applyFill="1" applyBorder="1" applyAlignment="1">
      <alignment horizontal="center" vertical="top" wrapText="1"/>
    </xf>
    <xf numFmtId="49" fontId="10" fillId="19" borderId="3" xfId="2" applyNumberFormat="1" applyFont="1" applyFill="1" applyBorder="1" applyAlignment="1">
      <alignment horizontal="left" vertical="top" wrapText="1"/>
    </xf>
    <xf numFmtId="49" fontId="9" fillId="2" borderId="18" xfId="2" applyNumberFormat="1" applyFont="1" applyFill="1" applyBorder="1" applyAlignment="1">
      <alignment horizontal="center" vertical="top"/>
    </xf>
    <xf numFmtId="49" fontId="9" fillId="2" borderId="21" xfId="2" applyNumberFormat="1" applyFont="1" applyFill="1" applyBorder="1" applyAlignment="1">
      <alignment horizontal="center" vertical="top" wrapText="1"/>
    </xf>
    <xf numFmtId="49" fontId="9" fillId="2" borderId="20" xfId="2" applyNumberFormat="1" applyFont="1" applyFill="1" applyBorder="1" applyAlignment="1">
      <alignment horizontal="center" vertical="top" wrapText="1"/>
    </xf>
    <xf numFmtId="49" fontId="9" fillId="2" borderId="19" xfId="2" applyNumberFormat="1" applyFont="1" applyFill="1" applyBorder="1" applyAlignment="1">
      <alignment horizontal="center" vertical="top" wrapText="1"/>
    </xf>
    <xf numFmtId="49" fontId="9" fillId="2" borderId="9" xfId="2" applyNumberFormat="1" applyFont="1" applyFill="1" applyBorder="1" applyAlignment="1">
      <alignment horizontal="center" vertical="top" wrapText="1"/>
    </xf>
    <xf numFmtId="49" fontId="9" fillId="2" borderId="18" xfId="2" applyNumberFormat="1" applyFont="1" applyFill="1" applyBorder="1" applyAlignment="1">
      <alignment horizontal="center" vertical="center"/>
    </xf>
    <xf numFmtId="49" fontId="9" fillId="2" borderId="4" xfId="2" applyNumberFormat="1" applyFont="1" applyFill="1" applyBorder="1" applyAlignment="1">
      <alignment horizontal="center" vertical="center"/>
    </xf>
    <xf numFmtId="49" fontId="9" fillId="2" borderId="21" xfId="2" applyNumberFormat="1" applyFont="1" applyFill="1" applyBorder="1" applyAlignment="1">
      <alignment horizontal="center" vertical="center" wrapText="1"/>
    </xf>
    <xf numFmtId="49" fontId="9" fillId="2" borderId="20" xfId="2" applyNumberFormat="1" applyFont="1" applyFill="1" applyBorder="1" applyAlignment="1">
      <alignment horizontal="center" vertical="center" wrapText="1"/>
    </xf>
    <xf numFmtId="49" fontId="9" fillId="2" borderId="19" xfId="2" applyNumberFormat="1" applyFont="1" applyFill="1" applyBorder="1" applyAlignment="1">
      <alignment horizontal="center" vertical="center" wrapText="1"/>
    </xf>
    <xf numFmtId="49" fontId="9" fillId="2" borderId="9" xfId="2" applyNumberFormat="1" applyFont="1" applyFill="1" applyBorder="1" applyAlignment="1">
      <alignment horizontal="center" vertical="center" wrapText="1"/>
    </xf>
    <xf numFmtId="49" fontId="10" fillId="4" borderId="13" xfId="2" applyNumberFormat="1" applyFont="1" applyFill="1" applyBorder="1" applyAlignment="1" applyProtection="1">
      <alignment horizontal="center" vertical="center" wrapText="1"/>
      <protection locked="0"/>
    </xf>
    <xf numFmtId="49" fontId="13" fillId="4" borderId="3" xfId="2" applyNumberFormat="1" applyFont="1" applyFill="1" applyBorder="1" applyAlignment="1">
      <alignment horizontal="center" vertical="center" wrapText="1"/>
    </xf>
    <xf numFmtId="49" fontId="9" fillId="2" borderId="7" xfId="2" applyNumberFormat="1" applyFont="1" applyFill="1" applyBorder="1" applyAlignment="1">
      <alignment horizontal="center" vertical="center"/>
    </xf>
    <xf numFmtId="49" fontId="10" fillId="3" borderId="8" xfId="2" applyNumberFormat="1" applyFont="1" applyFill="1" applyBorder="1" applyAlignment="1" applyProtection="1">
      <alignment horizontal="left" vertical="top" wrapText="1"/>
      <protection locked="0"/>
    </xf>
    <xf numFmtId="49" fontId="10" fillId="3" borderId="3" xfId="2" applyNumberFormat="1" applyFont="1" applyFill="1" applyBorder="1" applyAlignment="1" applyProtection="1">
      <alignment horizontal="left" vertical="top" wrapText="1"/>
      <protection locked="0"/>
    </xf>
    <xf numFmtId="49" fontId="10" fillId="3" borderId="1" xfId="2" applyNumberFormat="1" applyFont="1" applyFill="1" applyBorder="1" applyAlignment="1" applyProtection="1">
      <alignment vertical="top" wrapText="1"/>
      <protection locked="0"/>
    </xf>
    <xf numFmtId="49" fontId="13" fillId="0" borderId="1" xfId="2" applyNumberFormat="1" applyFont="1" applyBorder="1" applyAlignment="1">
      <alignment vertical="top" wrapText="1"/>
    </xf>
    <xf numFmtId="49" fontId="13" fillId="0" borderId="3" xfId="2" applyNumberFormat="1" applyFont="1" applyBorder="1" applyAlignment="1">
      <alignment vertical="top" wrapText="1"/>
    </xf>
    <xf numFmtId="49" fontId="9" fillId="2" borderId="7" xfId="2" applyNumberFormat="1" applyFont="1" applyFill="1" applyBorder="1" applyAlignment="1">
      <alignment horizontal="center" vertical="top" wrapText="1"/>
    </xf>
    <xf numFmtId="49" fontId="9" fillId="2" borderId="18" xfId="2" applyNumberFormat="1" applyFont="1" applyFill="1" applyBorder="1" applyAlignment="1">
      <alignment horizontal="center" vertical="top" wrapText="1"/>
    </xf>
    <xf numFmtId="49" fontId="9" fillId="2" borderId="4" xfId="2" applyNumberFormat="1" applyFont="1" applyFill="1" applyBorder="1" applyAlignment="1">
      <alignment horizontal="center" vertical="top" wrapText="1"/>
    </xf>
    <xf numFmtId="49" fontId="9" fillId="2" borderId="7" xfId="2" applyNumberFormat="1" applyFont="1" applyFill="1" applyBorder="1" applyAlignment="1">
      <alignment horizontal="center" vertical="center" wrapText="1"/>
    </xf>
    <xf numFmtId="49" fontId="9" fillId="2" borderId="4" xfId="2" applyNumberFormat="1" applyFont="1" applyFill="1" applyBorder="1" applyAlignment="1">
      <alignment horizontal="center" vertical="center" wrapText="1"/>
    </xf>
    <xf numFmtId="0" fontId="13" fillId="0" borderId="18" xfId="2" applyFont="1" applyBorder="1"/>
    <xf numFmtId="0" fontId="13" fillId="0" borderId="4" xfId="2" applyFont="1" applyBorder="1"/>
    <xf numFmtId="49" fontId="10" fillId="3" borderId="10" xfId="2" applyNumberFormat="1" applyFont="1" applyFill="1" applyBorder="1" applyAlignment="1" applyProtection="1">
      <alignment vertical="top" wrapText="1"/>
      <protection locked="0"/>
    </xf>
    <xf numFmtId="49" fontId="4" fillId="4" borderId="13" xfId="0" applyNumberFormat="1" applyFont="1" applyFill="1" applyBorder="1" applyAlignment="1" applyProtection="1">
      <alignment horizontal="center" vertical="top" wrapText="1"/>
      <protection locked="0"/>
    </xf>
    <xf numFmtId="49" fontId="6" fillId="4" borderId="3" xfId="0" applyNumberFormat="1" applyFont="1" applyFill="1" applyBorder="1" applyAlignment="1">
      <alignment horizontal="center" vertical="top" wrapText="1"/>
    </xf>
    <xf numFmtId="49" fontId="5" fillId="2" borderId="21" xfId="0" applyNumberFormat="1" applyFont="1" applyFill="1" applyBorder="1" applyAlignment="1">
      <alignment horizontal="center" vertical="top" wrapText="1"/>
    </xf>
    <xf numFmtId="49" fontId="5" fillId="2" borderId="20" xfId="0" applyNumberFormat="1" applyFont="1" applyFill="1" applyBorder="1" applyAlignment="1">
      <alignment horizontal="center" vertical="top" wrapText="1"/>
    </xf>
    <xf numFmtId="49" fontId="5" fillId="2" borderId="19" xfId="0" applyNumberFormat="1" applyFont="1" applyFill="1" applyBorder="1" applyAlignment="1">
      <alignment horizontal="center" vertical="top" wrapText="1"/>
    </xf>
    <xf numFmtId="49" fontId="5" fillId="2" borderId="9" xfId="0" applyNumberFormat="1" applyFont="1" applyFill="1" applyBorder="1" applyAlignment="1">
      <alignment horizontal="center" vertical="top" wrapText="1"/>
    </xf>
    <xf numFmtId="49" fontId="5" fillId="2" borderId="7" xfId="0" applyNumberFormat="1" applyFont="1" applyFill="1" applyBorder="1" applyAlignment="1">
      <alignment horizontal="center" vertical="top"/>
    </xf>
    <xf numFmtId="49" fontId="5" fillId="2" borderId="18" xfId="0" applyNumberFormat="1" applyFont="1" applyFill="1" applyBorder="1" applyAlignment="1">
      <alignment horizontal="center" vertical="top"/>
    </xf>
    <xf numFmtId="49" fontId="5" fillId="2" borderId="4" xfId="0" applyNumberFormat="1" applyFont="1" applyFill="1" applyBorder="1" applyAlignment="1">
      <alignment horizontal="center" vertical="top"/>
    </xf>
    <xf numFmtId="49" fontId="4" fillId="0" borderId="8" xfId="0" applyNumberFormat="1" applyFont="1" applyFill="1" applyBorder="1" applyAlignment="1" applyProtection="1">
      <alignment wrapText="1"/>
      <protection locked="0"/>
    </xf>
    <xf numFmtId="49" fontId="4" fillId="0" borderId="3" xfId="0" applyNumberFormat="1" applyFont="1" applyFill="1" applyBorder="1" applyAlignment="1" applyProtection="1">
      <alignment wrapText="1"/>
      <protection locked="0"/>
    </xf>
    <xf numFmtId="49" fontId="4" fillId="0" borderId="8" xfId="0" applyNumberFormat="1" applyFont="1" applyFill="1" applyBorder="1" applyAlignment="1" applyProtection="1">
      <alignment vertical="top" wrapText="1"/>
      <protection locked="0"/>
    </xf>
    <xf numFmtId="49" fontId="6" fillId="0" borderId="25" xfId="0" applyNumberFormat="1" applyFont="1" applyFill="1" applyBorder="1" applyAlignment="1">
      <alignment vertical="top" wrapText="1"/>
    </xf>
    <xf numFmtId="49" fontId="4" fillId="0" borderId="10" xfId="0" applyNumberFormat="1" applyFont="1" applyFill="1" applyBorder="1" applyAlignment="1" applyProtection="1">
      <alignment vertical="top" wrapText="1"/>
      <protection locked="0"/>
    </xf>
    <xf numFmtId="49" fontId="4" fillId="0" borderId="3" xfId="0" applyNumberFormat="1" applyFont="1" applyFill="1" applyBorder="1" applyAlignment="1" applyProtection="1">
      <alignment vertical="top" wrapText="1"/>
      <protection locked="0"/>
    </xf>
    <xf numFmtId="49" fontId="4" fillId="16" borderId="7" xfId="0" applyNumberFormat="1" applyFont="1" applyFill="1" applyBorder="1" applyAlignment="1">
      <alignment horizontal="center" vertical="top" wrapText="1"/>
    </xf>
    <xf numFmtId="49" fontId="4" fillId="16" borderId="18" xfId="0" applyNumberFormat="1" applyFont="1" applyFill="1" applyBorder="1" applyAlignment="1">
      <alignment horizontal="center" vertical="top" wrapText="1"/>
    </xf>
    <xf numFmtId="49" fontId="4" fillId="16" borderId="4" xfId="0" applyNumberFormat="1" applyFont="1" applyFill="1" applyBorder="1" applyAlignment="1">
      <alignment horizontal="center" vertical="top" wrapText="1"/>
    </xf>
    <xf numFmtId="49" fontId="4" fillId="16" borderId="7" xfId="0" applyNumberFormat="1" applyFont="1" applyFill="1" applyBorder="1" applyAlignment="1">
      <alignment horizontal="center" vertical="top"/>
    </xf>
    <xf numFmtId="49" fontId="4" fillId="16" borderId="18" xfId="0" applyNumberFormat="1" applyFont="1" applyFill="1" applyBorder="1" applyAlignment="1">
      <alignment horizontal="center" vertical="top"/>
    </xf>
    <xf numFmtId="49" fontId="4" fillId="16" borderId="4" xfId="0" applyNumberFormat="1" applyFont="1" applyFill="1" applyBorder="1" applyAlignment="1">
      <alignment horizontal="center" vertical="top"/>
    </xf>
    <xf numFmtId="49" fontId="3" fillId="3" borderId="8" xfId="0" applyNumberFormat="1" applyFont="1" applyFill="1" applyBorder="1" applyAlignment="1" applyProtection="1">
      <alignment wrapText="1"/>
      <protection locked="0"/>
    </xf>
    <xf numFmtId="49" fontId="3" fillId="3" borderId="3" xfId="0" applyNumberFormat="1" applyFont="1" applyFill="1" applyBorder="1" applyAlignment="1" applyProtection="1">
      <alignment wrapText="1"/>
      <protection locked="0"/>
    </xf>
    <xf numFmtId="49" fontId="17" fillId="0" borderId="25" xfId="0" applyNumberFormat="1" applyFont="1" applyBorder="1" applyAlignment="1">
      <alignment wrapText="1"/>
    </xf>
    <xf numFmtId="49" fontId="3" fillId="4" borderId="13" xfId="0" applyNumberFormat="1" applyFont="1" applyFill="1" applyBorder="1" applyAlignment="1" applyProtection="1">
      <alignment horizontal="center" vertical="center" wrapText="1"/>
      <protection locked="0"/>
    </xf>
    <xf numFmtId="49" fontId="17" fillId="4" borderId="3" xfId="0" applyNumberFormat="1" applyFont="1" applyFill="1" applyBorder="1" applyAlignment="1">
      <alignment horizontal="center" vertical="center" wrapText="1"/>
    </xf>
    <xf numFmtId="49" fontId="12" fillId="3" borderId="1" xfId="0" applyNumberFormat="1" applyFont="1" applyFill="1" applyBorder="1" applyAlignment="1" applyProtection="1">
      <alignment wrapText="1"/>
      <protection locked="0"/>
    </xf>
    <xf numFmtId="49" fontId="12" fillId="3" borderId="3" xfId="0" applyNumberFormat="1" applyFont="1" applyFill="1" applyBorder="1" applyAlignment="1" applyProtection="1">
      <alignment wrapText="1"/>
      <protection locked="0"/>
    </xf>
    <xf numFmtId="49" fontId="8" fillId="2" borderId="18" xfId="0" applyNumberFormat="1" applyFont="1" applyFill="1" applyBorder="1" applyAlignment="1">
      <alignment horizontal="center" vertical="center"/>
    </xf>
    <xf numFmtId="49" fontId="8" fillId="2" borderId="4" xfId="0" applyNumberFormat="1" applyFont="1" applyFill="1" applyBorder="1" applyAlignment="1">
      <alignment horizontal="center" vertical="center"/>
    </xf>
    <xf numFmtId="49" fontId="8" fillId="2" borderId="21" xfId="0" applyNumberFormat="1" applyFont="1" applyFill="1" applyBorder="1" applyAlignment="1">
      <alignment horizontal="center" vertical="center" wrapText="1"/>
    </xf>
    <xf numFmtId="49" fontId="8" fillId="2" borderId="20" xfId="0" applyNumberFormat="1" applyFont="1" applyFill="1" applyBorder="1" applyAlignment="1">
      <alignment horizontal="center" vertical="center" wrapText="1"/>
    </xf>
    <xf numFmtId="49" fontId="8" fillId="2" borderId="19" xfId="0" applyNumberFormat="1" applyFont="1" applyFill="1" applyBorder="1" applyAlignment="1">
      <alignment horizontal="center" vertical="center" wrapText="1"/>
    </xf>
    <xf numFmtId="49" fontId="8" fillId="2" borderId="9" xfId="0" applyNumberFormat="1" applyFont="1" applyFill="1" applyBorder="1" applyAlignment="1">
      <alignment horizontal="center" vertical="center" wrapText="1"/>
    </xf>
    <xf numFmtId="49" fontId="8" fillId="2" borderId="7" xfId="0" applyNumberFormat="1" applyFont="1" applyFill="1" applyBorder="1" applyAlignment="1">
      <alignment horizontal="center" vertical="center"/>
    </xf>
    <xf numFmtId="49" fontId="4" fillId="3" borderId="8" xfId="0" applyNumberFormat="1" applyFont="1" applyFill="1" applyBorder="1" applyAlignment="1" applyProtection="1">
      <alignment wrapText="1"/>
      <protection locked="0"/>
    </xf>
    <xf numFmtId="49" fontId="4" fillId="3" borderId="3" xfId="0" applyNumberFormat="1" applyFont="1" applyFill="1" applyBorder="1" applyAlignment="1" applyProtection="1">
      <alignment wrapText="1"/>
      <protection locked="0"/>
    </xf>
    <xf numFmtId="49" fontId="6" fillId="0" borderId="3" xfId="0" applyNumberFormat="1" applyFont="1" applyBorder="1" applyAlignment="1">
      <alignment wrapText="1"/>
    </xf>
    <xf numFmtId="49" fontId="4" fillId="3" borderId="8" xfId="0" applyNumberFormat="1" applyFont="1" applyFill="1" applyBorder="1" applyAlignment="1" applyProtection="1">
      <alignment vertical="top" wrapText="1"/>
      <protection locked="0"/>
    </xf>
    <xf numFmtId="49" fontId="6" fillId="0" borderId="25" xfId="0" applyNumberFormat="1" applyFont="1" applyBorder="1" applyAlignment="1">
      <alignment vertical="top" wrapText="1"/>
    </xf>
    <xf numFmtId="49" fontId="6" fillId="0" borderId="25" xfId="0" applyNumberFormat="1" applyFont="1" applyBorder="1" applyAlignment="1">
      <alignment wrapText="1"/>
    </xf>
    <xf numFmtId="49" fontId="4" fillId="3" borderId="2" xfId="0" applyNumberFormat="1" applyFont="1" applyFill="1" applyBorder="1" applyAlignment="1" applyProtection="1">
      <alignment wrapText="1"/>
      <protection locked="0"/>
    </xf>
    <xf numFmtId="49" fontId="6" fillId="0" borderId="2" xfId="0" applyNumberFormat="1" applyFont="1" applyBorder="1" applyAlignment="1">
      <alignment wrapText="1"/>
    </xf>
    <xf numFmtId="49" fontId="6" fillId="0" borderId="3" xfId="0" applyNumberFormat="1" applyFont="1" applyFill="1" applyBorder="1" applyAlignment="1">
      <alignment wrapText="1"/>
    </xf>
    <xf numFmtId="49" fontId="6" fillId="0" borderId="3" xfId="0" applyNumberFormat="1" applyFont="1" applyBorder="1" applyAlignment="1">
      <alignment vertical="top" wrapText="1"/>
    </xf>
    <xf numFmtId="49" fontId="5" fillId="2" borderId="7" xfId="0" applyNumberFormat="1" applyFont="1" applyFill="1" applyBorder="1" applyAlignment="1">
      <alignment horizontal="center" vertical="center"/>
    </xf>
    <xf numFmtId="49" fontId="5" fillId="2" borderId="18" xfId="0" applyNumberFormat="1" applyFont="1" applyFill="1" applyBorder="1" applyAlignment="1">
      <alignment horizontal="center" vertical="center"/>
    </xf>
    <xf numFmtId="49" fontId="5" fillId="2" borderId="4" xfId="0" applyNumberFormat="1" applyFont="1" applyFill="1" applyBorder="1" applyAlignment="1">
      <alignment horizontal="center" vertical="center"/>
    </xf>
    <xf numFmtId="49" fontId="4" fillId="4" borderId="13" xfId="0" applyNumberFormat="1" applyFont="1" applyFill="1" applyBorder="1" applyAlignment="1" applyProtection="1">
      <alignment horizontal="center" vertical="center" wrapText="1"/>
      <protection locked="0"/>
    </xf>
    <xf numFmtId="49" fontId="6" fillId="4" borderId="3" xfId="0" applyNumberFormat="1" applyFont="1" applyFill="1" applyBorder="1" applyAlignment="1">
      <alignment horizontal="center" vertical="center" wrapText="1"/>
    </xf>
    <xf numFmtId="49" fontId="5" fillId="2" borderId="7" xfId="0" applyNumberFormat="1" applyFont="1" applyFill="1" applyBorder="1" applyAlignment="1">
      <alignment horizontal="center" vertical="center" wrapText="1"/>
    </xf>
    <xf numFmtId="0" fontId="6" fillId="0" borderId="18" xfId="0" applyFont="1" applyBorder="1"/>
    <xf numFmtId="0" fontId="6" fillId="0" borderId="4" xfId="0" applyFont="1" applyBorder="1"/>
    <xf numFmtId="49" fontId="5" fillId="2" borderId="21" xfId="0" applyNumberFormat="1" applyFont="1" applyFill="1" applyBorder="1" applyAlignment="1">
      <alignment horizontal="center" vertical="center" wrapText="1"/>
    </xf>
    <xf numFmtId="49" fontId="5" fillId="2" borderId="20" xfId="0" applyNumberFormat="1" applyFont="1" applyFill="1" applyBorder="1" applyAlignment="1">
      <alignment horizontal="center" vertical="center" wrapText="1"/>
    </xf>
    <xf numFmtId="49" fontId="5" fillId="2" borderId="19"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4" xfId="0" applyNumberFormat="1" applyFont="1" applyFill="1" applyBorder="1" applyAlignment="1">
      <alignment horizontal="center" vertical="center" wrapText="1"/>
    </xf>
    <xf numFmtId="49" fontId="5" fillId="2" borderId="18" xfId="0" applyNumberFormat="1" applyFont="1" applyFill="1" applyBorder="1" applyAlignment="1">
      <alignment horizontal="center" vertical="center" wrapText="1"/>
    </xf>
    <xf numFmtId="49" fontId="15" fillId="3" borderId="3" xfId="2" applyNumberFormat="1" applyFont="1" applyFill="1" applyBorder="1" applyAlignment="1" applyProtection="1">
      <alignment vertical="top" wrapText="1"/>
      <protection locked="0"/>
    </xf>
    <xf numFmtId="49" fontId="18" fillId="0" borderId="25" xfId="2" applyNumberFormat="1" applyFont="1" applyBorder="1" applyAlignment="1">
      <alignment vertical="top" wrapText="1"/>
    </xf>
    <xf numFmtId="49" fontId="27" fillId="3" borderId="8" xfId="2" applyNumberFormat="1" applyFont="1" applyFill="1" applyBorder="1" applyAlignment="1" applyProtection="1">
      <alignment wrapText="1"/>
      <protection locked="0"/>
    </xf>
    <xf numFmtId="49" fontId="27" fillId="3" borderId="3" xfId="2" applyNumberFormat="1" applyFont="1" applyFill="1" applyBorder="1" applyAlignment="1" applyProtection="1">
      <alignment wrapText="1"/>
      <protection locked="0"/>
    </xf>
    <xf numFmtId="49" fontId="28" fillId="2" borderId="7" xfId="2" applyNumberFormat="1" applyFont="1" applyFill="1" applyBorder="1" applyAlignment="1">
      <alignment horizontal="center" vertical="center"/>
    </xf>
    <xf numFmtId="49" fontId="28" fillId="2" borderId="4" xfId="2" applyNumberFormat="1" applyFont="1" applyFill="1" applyBorder="1" applyAlignment="1">
      <alignment horizontal="center" vertical="center"/>
    </xf>
    <xf numFmtId="49" fontId="28" fillId="2" borderId="18" xfId="2" applyNumberFormat="1" applyFont="1" applyFill="1" applyBorder="1" applyAlignment="1">
      <alignment horizontal="center" vertical="center"/>
    </xf>
    <xf numFmtId="49" fontId="28" fillId="2" borderId="21" xfId="2" applyNumberFormat="1" applyFont="1" applyFill="1" applyBorder="1" applyAlignment="1">
      <alignment horizontal="center" vertical="center" wrapText="1"/>
    </xf>
    <xf numFmtId="49" fontId="28" fillId="2" borderId="20" xfId="2" applyNumberFormat="1" applyFont="1" applyFill="1" applyBorder="1" applyAlignment="1">
      <alignment horizontal="center" vertical="center" wrapText="1"/>
    </xf>
    <xf numFmtId="49" fontId="28" fillId="2" borderId="19" xfId="2" applyNumberFormat="1" applyFont="1" applyFill="1" applyBorder="1" applyAlignment="1">
      <alignment horizontal="center" vertical="center" wrapText="1"/>
    </xf>
    <xf numFmtId="49" fontId="28" fillId="2" borderId="9" xfId="2" applyNumberFormat="1" applyFont="1" applyFill="1" applyBorder="1" applyAlignment="1">
      <alignment horizontal="center" vertical="center" wrapText="1"/>
    </xf>
    <xf numFmtId="49" fontId="29" fillId="0" borderId="25" xfId="2" applyNumberFormat="1" applyFont="1" applyBorder="1" applyAlignment="1">
      <alignment wrapText="1"/>
    </xf>
    <xf numFmtId="49" fontId="27" fillId="4" borderId="13" xfId="2" applyNumberFormat="1" applyFont="1" applyFill="1" applyBorder="1" applyAlignment="1" applyProtection="1">
      <alignment horizontal="center" vertical="center" wrapText="1"/>
      <protection locked="0"/>
    </xf>
    <xf numFmtId="49" fontId="29" fillId="4" borderId="3" xfId="2" applyNumberFormat="1" applyFont="1" applyFill="1" applyBorder="1" applyAlignment="1">
      <alignment horizontal="center" vertical="center" wrapText="1"/>
    </xf>
    <xf numFmtId="49" fontId="27" fillId="3" borderId="1" xfId="2" applyNumberFormat="1" applyFont="1" applyFill="1" applyBorder="1" applyAlignment="1" applyProtection="1">
      <alignment wrapText="1"/>
      <protection locked="0"/>
    </xf>
    <xf numFmtId="49" fontId="29" fillId="0" borderId="3" xfId="2" applyNumberFormat="1" applyFont="1" applyBorder="1" applyAlignment="1">
      <alignment wrapText="1"/>
    </xf>
    <xf numFmtId="49" fontId="27" fillId="3" borderId="8" xfId="2" applyNumberFormat="1" applyFont="1" applyFill="1" applyBorder="1" applyAlignment="1" applyProtection="1">
      <alignment vertical="top" wrapText="1"/>
      <protection locked="0"/>
    </xf>
    <xf numFmtId="49" fontId="29" fillId="0" borderId="3" xfId="2" applyNumberFormat="1" applyFont="1" applyBorder="1" applyAlignment="1">
      <alignment vertical="top" wrapText="1"/>
    </xf>
    <xf numFmtId="49" fontId="28" fillId="2" borderId="7" xfId="2" applyNumberFormat="1" applyFont="1" applyFill="1" applyBorder="1" applyAlignment="1">
      <alignment horizontal="center" vertical="center" wrapText="1"/>
    </xf>
    <xf numFmtId="49" fontId="28" fillId="2" borderId="18" xfId="2" applyNumberFormat="1" applyFont="1" applyFill="1" applyBorder="1" applyAlignment="1">
      <alignment horizontal="center" vertical="center" wrapText="1"/>
    </xf>
    <xf numFmtId="49" fontId="28" fillId="2" borderId="4" xfId="2" applyNumberFormat="1" applyFont="1" applyFill="1" applyBorder="1" applyAlignment="1">
      <alignment horizontal="center" vertical="center" wrapText="1"/>
    </xf>
    <xf numFmtId="0" fontId="29" fillId="0" borderId="18" xfId="2" applyFont="1" applyBorder="1"/>
    <xf numFmtId="0" fontId="29" fillId="0" borderId="4" xfId="2" applyFont="1" applyBorder="1"/>
    <xf numFmtId="0" fontId="27" fillId="3" borderId="10" xfId="2" applyNumberFormat="1" applyFont="1" applyFill="1" applyBorder="1" applyAlignment="1" applyProtection="1">
      <alignment vertical="top" wrapText="1"/>
      <protection locked="0"/>
    </xf>
    <xf numFmtId="0" fontId="29" fillId="0" borderId="3" xfId="2" applyNumberFormat="1" applyFont="1" applyBorder="1" applyAlignment="1">
      <alignment vertical="top" wrapText="1"/>
    </xf>
    <xf numFmtId="0" fontId="33" fillId="3" borderId="8" xfId="2" applyNumberFormat="1" applyFont="1" applyFill="1" applyBorder="1" applyAlignment="1" applyProtection="1">
      <alignment vertical="top" wrapText="1"/>
      <protection locked="0"/>
    </xf>
    <xf numFmtId="0" fontId="32" fillId="0" borderId="3" xfId="2" applyNumberFormat="1" applyFont="1" applyBorder="1" applyAlignment="1">
      <alignment vertical="top" wrapText="1"/>
    </xf>
    <xf numFmtId="49" fontId="29" fillId="0" borderId="25" xfId="2" applyNumberFormat="1" applyFont="1" applyBorder="1" applyAlignment="1">
      <alignment vertical="top" wrapText="1"/>
    </xf>
    <xf numFmtId="49" fontId="27" fillId="3" borderId="2" xfId="2" applyNumberFormat="1" applyFont="1" applyFill="1" applyBorder="1" applyAlignment="1" applyProtection="1">
      <alignment wrapText="1"/>
      <protection locked="0"/>
    </xf>
    <xf numFmtId="49" fontId="29" fillId="0" borderId="2" xfId="2" applyNumberFormat="1" applyFont="1" applyBorder="1" applyAlignment="1">
      <alignment wrapText="1"/>
    </xf>
    <xf numFmtId="49" fontId="19" fillId="4" borderId="13" xfId="2" applyNumberFormat="1" applyFont="1" applyFill="1" applyBorder="1" applyAlignment="1" applyProtection="1">
      <alignment horizontal="center" vertical="center" wrapText="1"/>
      <protection locked="0"/>
    </xf>
    <xf numFmtId="49" fontId="20" fillId="4" borderId="3" xfId="2" applyNumberFormat="1" applyFont="1" applyFill="1" applyBorder="1" applyAlignment="1">
      <alignment horizontal="center" vertical="center" wrapText="1"/>
    </xf>
    <xf numFmtId="49" fontId="21" fillId="2" borderId="7" xfId="2" applyNumberFormat="1" applyFont="1" applyFill="1" applyBorder="1" applyAlignment="1">
      <alignment horizontal="center" vertical="center"/>
    </xf>
    <xf numFmtId="49" fontId="21" fillId="2" borderId="4" xfId="2" applyNumberFormat="1" applyFont="1" applyFill="1" applyBorder="1" applyAlignment="1">
      <alignment horizontal="center" vertical="center"/>
    </xf>
    <xf numFmtId="49" fontId="21" fillId="2" borderId="18" xfId="2" applyNumberFormat="1" applyFont="1" applyFill="1" applyBorder="1" applyAlignment="1">
      <alignment horizontal="center" vertical="center"/>
    </xf>
    <xf numFmtId="49" fontId="21" fillId="2" borderId="21" xfId="2" applyNumberFormat="1" applyFont="1" applyFill="1" applyBorder="1" applyAlignment="1">
      <alignment horizontal="center" vertical="center" wrapText="1"/>
    </xf>
    <xf numFmtId="49" fontId="21" fillId="2" borderId="20" xfId="2" applyNumberFormat="1" applyFont="1" applyFill="1" applyBorder="1" applyAlignment="1">
      <alignment horizontal="center" vertical="center" wrapText="1"/>
    </xf>
    <xf numFmtId="49" fontId="21" fillId="2" borderId="19" xfId="2" applyNumberFormat="1" applyFont="1" applyFill="1" applyBorder="1" applyAlignment="1">
      <alignment horizontal="center" vertical="center" wrapText="1"/>
    </xf>
    <xf numFmtId="49" fontId="21" fillId="2" borderId="9" xfId="2" applyNumberFormat="1" applyFont="1" applyFill="1" applyBorder="1" applyAlignment="1">
      <alignment horizontal="center" vertical="center" wrapText="1"/>
    </xf>
    <xf numFmtId="49" fontId="19" fillId="3" borderId="1" xfId="2" applyNumberFormat="1" applyFont="1" applyFill="1" applyBorder="1" applyAlignment="1" applyProtection="1">
      <alignment wrapText="1"/>
      <protection locked="0"/>
    </xf>
    <xf numFmtId="49" fontId="19" fillId="3" borderId="3" xfId="2" applyNumberFormat="1" applyFont="1" applyFill="1" applyBorder="1" applyAlignment="1" applyProtection="1">
      <alignment wrapText="1"/>
      <protection locked="0"/>
    </xf>
    <xf numFmtId="49" fontId="19" fillId="3" borderId="8" xfId="2" applyNumberFormat="1" applyFont="1" applyFill="1" applyBorder="1" applyAlignment="1" applyProtection="1">
      <alignment wrapText="1"/>
      <protection locked="0"/>
    </xf>
    <xf numFmtId="49" fontId="20" fillId="0" borderId="25" xfId="2" applyNumberFormat="1" applyFont="1" applyBorder="1" applyAlignment="1">
      <alignment wrapText="1"/>
    </xf>
    <xf numFmtId="49" fontId="27" fillId="3" borderId="10" xfId="2" applyNumberFormat="1" applyFont="1" applyFill="1" applyBorder="1" applyAlignment="1" applyProtection="1">
      <alignment vertical="top" wrapText="1"/>
      <protection locked="0"/>
    </xf>
    <xf numFmtId="49" fontId="19" fillId="16" borderId="7" xfId="0" applyNumberFormat="1" applyFont="1" applyFill="1" applyBorder="1" applyAlignment="1">
      <alignment horizontal="center" vertical="top" wrapText="1"/>
    </xf>
    <xf numFmtId="49" fontId="19" fillId="16" borderId="18" xfId="0" applyNumberFormat="1" applyFont="1" applyFill="1" applyBorder="1" applyAlignment="1">
      <alignment horizontal="center" vertical="top" wrapText="1"/>
    </xf>
    <xf numFmtId="49" fontId="19" fillId="16" borderId="4" xfId="0" applyNumberFormat="1" applyFont="1" applyFill="1" applyBorder="1" applyAlignment="1">
      <alignment horizontal="center" vertical="top" wrapText="1"/>
    </xf>
    <xf numFmtId="49" fontId="19" fillId="16" borderId="7" xfId="0" applyNumberFormat="1" applyFont="1" applyFill="1" applyBorder="1" applyAlignment="1">
      <alignment horizontal="center" vertical="top"/>
    </xf>
    <xf numFmtId="49" fontId="19" fillId="16" borderId="18" xfId="0" applyNumberFormat="1" applyFont="1" applyFill="1" applyBorder="1" applyAlignment="1">
      <alignment horizontal="center" vertical="top"/>
    </xf>
    <xf numFmtId="49" fontId="19" fillId="16" borderId="4" xfId="0" applyNumberFormat="1" applyFont="1" applyFill="1" applyBorder="1" applyAlignment="1">
      <alignment horizontal="center" vertical="top"/>
    </xf>
    <xf numFmtId="49" fontId="19" fillId="4" borderId="13" xfId="0" applyNumberFormat="1" applyFont="1" applyFill="1" applyBorder="1" applyAlignment="1" applyProtection="1">
      <alignment horizontal="center" vertical="top" wrapText="1"/>
      <protection locked="0"/>
    </xf>
    <xf numFmtId="49" fontId="20" fillId="4" borderId="3" xfId="0" applyNumberFormat="1" applyFont="1" applyFill="1" applyBorder="1" applyAlignment="1">
      <alignment horizontal="center" vertical="top" wrapText="1"/>
    </xf>
    <xf numFmtId="49" fontId="21" fillId="2" borderId="21" xfId="0" applyNumberFormat="1" applyFont="1" applyFill="1" applyBorder="1" applyAlignment="1">
      <alignment horizontal="center" vertical="top" wrapText="1"/>
    </xf>
    <xf numFmtId="49" fontId="21" fillId="2" borderId="20" xfId="0" applyNumberFormat="1" applyFont="1" applyFill="1" applyBorder="1" applyAlignment="1">
      <alignment horizontal="center" vertical="top" wrapText="1"/>
    </xf>
    <xf numFmtId="49" fontId="21" fillId="2" borderId="19" xfId="0" applyNumberFormat="1" applyFont="1" applyFill="1" applyBorder="1" applyAlignment="1">
      <alignment horizontal="center" vertical="top" wrapText="1"/>
    </xf>
    <xf numFmtId="49" fontId="21" fillId="2" borderId="9" xfId="0" applyNumberFormat="1" applyFont="1" applyFill="1" applyBorder="1" applyAlignment="1">
      <alignment horizontal="center" vertical="top" wrapText="1"/>
    </xf>
    <xf numFmtId="49" fontId="21" fillId="2" borderId="7" xfId="0" applyNumberFormat="1" applyFont="1" applyFill="1" applyBorder="1" applyAlignment="1">
      <alignment horizontal="center" vertical="top"/>
    </xf>
    <xf numFmtId="49" fontId="21" fillId="2" borderId="18" xfId="0" applyNumberFormat="1" applyFont="1" applyFill="1" applyBorder="1" applyAlignment="1">
      <alignment horizontal="center" vertical="top"/>
    </xf>
    <xf numFmtId="49" fontId="21" fillId="2" borderId="4" xfId="0" applyNumberFormat="1" applyFont="1" applyFill="1" applyBorder="1" applyAlignment="1">
      <alignment horizontal="center" vertical="top"/>
    </xf>
    <xf numFmtId="49" fontId="19" fillId="0" borderId="8" xfId="0" applyNumberFormat="1" applyFont="1" applyFill="1" applyBorder="1" applyAlignment="1" applyProtection="1">
      <alignment wrapText="1"/>
      <protection locked="0"/>
    </xf>
    <xf numFmtId="49" fontId="19" fillId="0" borderId="3" xfId="0" applyNumberFormat="1" applyFont="1" applyFill="1" applyBorder="1" applyAlignment="1" applyProtection="1">
      <alignment wrapText="1"/>
      <protection locked="0"/>
    </xf>
    <xf numFmtId="49" fontId="19" fillId="0" borderId="8" xfId="0" applyNumberFormat="1" applyFont="1" applyFill="1" applyBorder="1" applyAlignment="1" applyProtection="1">
      <alignment vertical="top" wrapText="1"/>
      <protection locked="0"/>
    </xf>
    <xf numFmtId="49" fontId="20" fillId="0" borderId="25" xfId="0" applyNumberFormat="1" applyFont="1" applyFill="1" applyBorder="1" applyAlignment="1">
      <alignment vertical="top" wrapText="1"/>
    </xf>
    <xf numFmtId="49" fontId="19" fillId="0" borderId="10" xfId="0" applyNumberFormat="1" applyFont="1" applyFill="1" applyBorder="1" applyAlignment="1" applyProtection="1">
      <alignment vertical="top" wrapText="1"/>
      <protection locked="0"/>
    </xf>
    <xf numFmtId="49" fontId="19" fillId="0" borderId="3" xfId="0" applyNumberFormat="1" applyFont="1" applyFill="1" applyBorder="1" applyAlignment="1" applyProtection="1">
      <alignment vertical="top" wrapText="1"/>
      <protection locked="0"/>
    </xf>
    <xf numFmtId="49" fontId="8" fillId="2" borderId="7" xfId="0" applyNumberFormat="1" applyFont="1" applyFill="1" applyBorder="1" applyAlignment="1">
      <alignment horizontal="center" vertical="center" wrapText="1"/>
    </xf>
    <xf numFmtId="49" fontId="8" fillId="2" borderId="4" xfId="0" applyNumberFormat="1" applyFont="1" applyFill="1" applyBorder="1" applyAlignment="1">
      <alignment horizontal="center" vertical="center" wrapText="1"/>
    </xf>
    <xf numFmtId="49" fontId="17" fillId="0" borderId="3" xfId="0" applyNumberFormat="1" applyFont="1" applyBorder="1" applyAlignment="1">
      <alignment wrapText="1"/>
    </xf>
    <xf numFmtId="49" fontId="8" fillId="2" borderId="18" xfId="0" applyNumberFormat="1" applyFont="1" applyFill="1" applyBorder="1" applyAlignment="1">
      <alignment horizontal="center" vertical="center" wrapText="1"/>
    </xf>
    <xf numFmtId="0" fontId="17" fillId="0" borderId="18" xfId="0" applyFont="1" applyBorder="1"/>
    <xf numFmtId="0" fontId="17" fillId="0" borderId="4" xfId="0" applyFont="1" applyBorder="1"/>
    <xf numFmtId="49" fontId="3" fillId="3" borderId="8" xfId="0" applyNumberFormat="1" applyFont="1" applyFill="1" applyBorder="1" applyAlignment="1" applyProtection="1">
      <alignment vertical="top" wrapText="1"/>
      <protection locked="0"/>
    </xf>
    <xf numFmtId="49" fontId="17" fillId="0" borderId="3" xfId="0" applyNumberFormat="1" applyFont="1" applyBorder="1" applyAlignment="1">
      <alignment vertical="top" wrapText="1"/>
    </xf>
    <xf numFmtId="49" fontId="3" fillId="3" borderId="2" xfId="0" applyNumberFormat="1" applyFont="1" applyFill="1" applyBorder="1" applyAlignment="1" applyProtection="1">
      <alignment wrapText="1"/>
      <protection locked="0"/>
    </xf>
    <xf numFmtId="49" fontId="17" fillId="0" borderId="2" xfId="0" applyNumberFormat="1" applyFont="1" applyBorder="1" applyAlignment="1">
      <alignment wrapText="1"/>
    </xf>
    <xf numFmtId="49" fontId="17" fillId="0" borderId="25" xfId="0" applyNumberFormat="1" applyFont="1" applyBorder="1" applyAlignment="1">
      <alignment vertical="top" wrapText="1"/>
    </xf>
    <xf numFmtId="49" fontId="9" fillId="0" borderId="0" xfId="2" applyNumberFormat="1" applyFont="1" applyBorder="1" applyAlignment="1">
      <alignment horizontal="left" vertical="center"/>
    </xf>
    <xf numFmtId="49" fontId="10" fillId="3" borderId="8" xfId="2" applyNumberFormat="1" applyFont="1" applyFill="1" applyBorder="1" applyAlignment="1" applyProtection="1">
      <alignment wrapText="1"/>
      <protection locked="0"/>
    </xf>
    <xf numFmtId="49" fontId="13" fillId="0" borderId="3" xfId="2" applyNumberFormat="1" applyFont="1" applyBorder="1" applyAlignment="1">
      <alignment wrapText="1"/>
    </xf>
    <xf numFmtId="49" fontId="13" fillId="0" borderId="25" xfId="2" applyNumberFormat="1" applyFont="1" applyBorder="1" applyAlignment="1">
      <alignment wrapText="1"/>
    </xf>
    <xf numFmtId="49" fontId="10" fillId="3" borderId="1" xfId="2" applyNumberFormat="1" applyFont="1" applyFill="1" applyBorder="1" applyAlignment="1" applyProtection="1">
      <alignment wrapText="1"/>
      <protection locked="0"/>
    </xf>
    <xf numFmtId="49" fontId="9" fillId="2" borderId="18" xfId="2" applyNumberFormat="1" applyFont="1" applyFill="1" applyBorder="1" applyAlignment="1">
      <alignment horizontal="center" vertical="center" wrapText="1"/>
    </xf>
    <xf numFmtId="49" fontId="10" fillId="3" borderId="3" xfId="2" applyNumberFormat="1" applyFont="1" applyFill="1" applyBorder="1" applyAlignment="1" applyProtection="1">
      <alignment wrapText="1"/>
      <protection locked="0"/>
    </xf>
    <xf numFmtId="49" fontId="10" fillId="10" borderId="3" xfId="2" applyNumberFormat="1" applyFont="1" applyFill="1" applyBorder="1" applyAlignment="1" applyProtection="1">
      <alignment vertical="top" wrapText="1"/>
      <protection locked="0"/>
    </xf>
    <xf numFmtId="49" fontId="13" fillId="0" borderId="25" xfId="2" applyNumberFormat="1" applyFont="1" applyBorder="1" applyAlignment="1">
      <alignment vertical="top" wrapText="1"/>
    </xf>
    <xf numFmtId="49" fontId="15" fillId="3" borderId="1" xfId="2" applyNumberFormat="1" applyFont="1" applyFill="1" applyBorder="1" applyAlignment="1" applyProtection="1">
      <alignment vertical="top" wrapText="1"/>
      <protection locked="0"/>
    </xf>
    <xf numFmtId="49" fontId="3" fillId="10" borderId="3" xfId="2" applyNumberFormat="1" applyFont="1" applyFill="1" applyBorder="1" applyAlignment="1" applyProtection="1">
      <alignment vertical="top" wrapText="1"/>
      <protection locked="0"/>
    </xf>
    <xf numFmtId="49" fontId="10" fillId="10" borderId="3" xfId="2" applyNumberFormat="1" applyFont="1" applyFill="1" applyBorder="1" applyAlignment="1" applyProtection="1">
      <alignment wrapText="1"/>
      <protection locked="0"/>
    </xf>
    <xf numFmtId="49" fontId="3" fillId="10" borderId="3" xfId="2" applyNumberFormat="1" applyFont="1" applyFill="1" applyBorder="1" applyAlignment="1" applyProtection="1">
      <alignment wrapText="1"/>
      <protection locked="0"/>
    </xf>
    <xf numFmtId="49" fontId="3" fillId="3" borderId="1" xfId="2" applyNumberFormat="1" applyFont="1" applyFill="1" applyBorder="1" applyAlignment="1" applyProtection="1">
      <alignment vertical="top" wrapText="1"/>
      <protection locked="0"/>
    </xf>
    <xf numFmtId="49" fontId="21" fillId="2" borderId="7" xfId="2" applyNumberFormat="1" applyFont="1" applyFill="1" applyBorder="1" applyAlignment="1">
      <alignment horizontal="center" vertical="center" wrapText="1"/>
    </xf>
    <xf numFmtId="49" fontId="21" fillId="2" borderId="18" xfId="2" applyNumberFormat="1" applyFont="1" applyFill="1" applyBorder="1" applyAlignment="1">
      <alignment horizontal="center" vertical="center" wrapText="1"/>
    </xf>
    <xf numFmtId="49" fontId="21" fillId="2" borderId="4" xfId="2" applyNumberFormat="1" applyFont="1" applyFill="1" applyBorder="1" applyAlignment="1">
      <alignment horizontal="center" vertical="center" wrapText="1"/>
    </xf>
    <xf numFmtId="0" fontId="20" fillId="0" borderId="18" xfId="2" applyFont="1" applyBorder="1"/>
    <xf numFmtId="0" fontId="20" fillId="0" borderId="4" xfId="2" applyFont="1" applyBorder="1"/>
    <xf numFmtId="49" fontId="19" fillId="3" borderId="8" xfId="2" applyNumberFormat="1" applyFont="1" applyFill="1" applyBorder="1" applyAlignment="1" applyProtection="1">
      <alignment vertical="top" wrapText="1"/>
      <protection locked="0"/>
    </xf>
    <xf numFmtId="49" fontId="19" fillId="3" borderId="3" xfId="2" applyNumberFormat="1" applyFont="1" applyFill="1" applyBorder="1" applyAlignment="1" applyProtection="1">
      <alignment vertical="top" wrapText="1"/>
      <protection locked="0"/>
    </xf>
    <xf numFmtId="49" fontId="20" fillId="0" borderId="3" xfId="2" applyNumberFormat="1" applyFont="1" applyBorder="1" applyAlignment="1">
      <alignment vertical="top" wrapText="1"/>
    </xf>
    <xf numFmtId="49" fontId="5" fillId="2" borderId="7" xfId="2" applyNumberFormat="1" applyFont="1" applyFill="1" applyBorder="1" applyAlignment="1">
      <alignment horizontal="center" vertical="center" wrapText="1"/>
    </xf>
    <xf numFmtId="49" fontId="5" fillId="2" borderId="4" xfId="2" applyNumberFormat="1" applyFont="1" applyFill="1" applyBorder="1" applyAlignment="1">
      <alignment horizontal="center" vertical="center" wrapText="1"/>
    </xf>
    <xf numFmtId="0" fontId="6" fillId="0" borderId="18" xfId="2" applyFont="1" applyBorder="1"/>
    <xf numFmtId="0" fontId="6" fillId="0" borderId="4" xfId="2" applyFont="1" applyBorder="1"/>
    <xf numFmtId="49" fontId="5" fillId="2" borderId="18" xfId="2" applyNumberFormat="1" applyFont="1" applyFill="1" applyBorder="1" applyAlignment="1">
      <alignment horizontal="center" vertical="center"/>
    </xf>
    <xf numFmtId="49" fontId="5" fillId="2" borderId="4" xfId="2" applyNumberFormat="1" applyFont="1" applyFill="1" applyBorder="1" applyAlignment="1">
      <alignment horizontal="center" vertical="center"/>
    </xf>
    <xf numFmtId="49" fontId="5" fillId="2" borderId="21" xfId="2" applyNumberFormat="1" applyFont="1" applyFill="1" applyBorder="1" applyAlignment="1">
      <alignment horizontal="center" vertical="center" wrapText="1"/>
    </xf>
    <xf numFmtId="49" fontId="5" fillId="2" borderId="20" xfId="2" applyNumberFormat="1" applyFont="1" applyFill="1" applyBorder="1" applyAlignment="1">
      <alignment horizontal="center" vertical="center" wrapText="1"/>
    </xf>
    <xf numFmtId="49" fontId="5" fillId="2" borderId="19" xfId="2" applyNumberFormat="1" applyFont="1" applyFill="1" applyBorder="1" applyAlignment="1">
      <alignment horizontal="center" vertical="center" wrapText="1"/>
    </xf>
    <xf numFmtId="49" fontId="5" fillId="2" borderId="9" xfId="2" applyNumberFormat="1" applyFont="1" applyFill="1" applyBorder="1" applyAlignment="1">
      <alignment horizontal="center" vertical="center" wrapText="1"/>
    </xf>
    <xf numFmtId="49" fontId="5" fillId="2" borderId="7" xfId="2" applyNumberFormat="1" applyFont="1" applyFill="1" applyBorder="1" applyAlignment="1">
      <alignment horizontal="center" vertical="center"/>
    </xf>
    <xf numFmtId="49" fontId="4" fillId="3" borderId="8" xfId="2" applyNumberFormat="1" applyFont="1" applyFill="1" applyBorder="1" applyAlignment="1" applyProtection="1">
      <alignment vertical="top" wrapText="1"/>
      <protection locked="0"/>
    </xf>
    <xf numFmtId="49" fontId="4" fillId="3" borderId="3" xfId="2" applyNumberFormat="1" applyFont="1" applyFill="1" applyBorder="1" applyAlignment="1" applyProtection="1">
      <alignment vertical="top" wrapText="1"/>
      <protection locked="0"/>
    </xf>
    <xf numFmtId="49" fontId="6" fillId="0" borderId="3" xfId="2" applyNumberFormat="1" applyFont="1" applyBorder="1" applyAlignment="1">
      <alignment vertical="top" wrapText="1"/>
    </xf>
    <xf numFmtId="49" fontId="4" fillId="4" borderId="13" xfId="2" applyNumberFormat="1" applyFont="1" applyFill="1" applyBorder="1" applyAlignment="1" applyProtection="1">
      <alignment horizontal="center" vertical="center" wrapText="1"/>
      <protection locked="0"/>
    </xf>
    <xf numFmtId="49" fontId="6" fillId="4" borderId="3" xfId="2" applyNumberFormat="1" applyFont="1" applyFill="1" applyBorder="1" applyAlignment="1">
      <alignment horizontal="center" vertical="center" wrapText="1"/>
    </xf>
    <xf numFmtId="49" fontId="4" fillId="3" borderId="10" xfId="2" applyNumberFormat="1" applyFont="1" applyFill="1" applyBorder="1" applyAlignment="1" applyProtection="1">
      <alignment vertical="top" wrapText="1"/>
      <protection locked="0"/>
    </xf>
    <xf numFmtId="0" fontId="6" fillId="0" borderId="3" xfId="2" applyFont="1" applyBorder="1"/>
    <xf numFmtId="49" fontId="5" fillId="2" borderId="18" xfId="2" applyNumberFormat="1" applyFont="1" applyFill="1" applyBorder="1" applyAlignment="1">
      <alignment horizontal="center" vertical="center" wrapText="1"/>
    </xf>
    <xf numFmtId="49" fontId="3" fillId="7" borderId="8" xfId="2" applyNumberFormat="1" applyFont="1" applyFill="1" applyBorder="1" applyAlignment="1">
      <alignment horizontal="center" vertical="center" wrapText="1"/>
    </xf>
    <xf numFmtId="49" fontId="3" fillId="7" borderId="3" xfId="2" applyNumberFormat="1" applyFont="1" applyFill="1" applyBorder="1" applyAlignment="1">
      <alignment horizontal="center" vertical="center" wrapText="1"/>
    </xf>
    <xf numFmtId="49" fontId="10" fillId="3" borderId="10" xfId="2" applyNumberFormat="1" applyFont="1" applyFill="1" applyBorder="1" applyAlignment="1" applyProtection="1">
      <alignment horizontal="center" vertical="center" wrapText="1"/>
      <protection locked="0"/>
    </xf>
    <xf numFmtId="49" fontId="10" fillId="3" borderId="3" xfId="2" applyNumberFormat="1" applyFont="1" applyFill="1" applyBorder="1" applyAlignment="1" applyProtection="1">
      <alignment horizontal="center" vertical="center" wrapText="1"/>
      <protection locked="0"/>
    </xf>
    <xf numFmtId="49" fontId="10" fillId="3" borderId="8" xfId="2" applyNumberFormat="1" applyFont="1" applyFill="1" applyBorder="1" applyAlignment="1" applyProtection="1">
      <alignment horizontal="center" vertical="center" wrapText="1"/>
      <protection locked="0"/>
    </xf>
    <xf numFmtId="49" fontId="3" fillId="3" borderId="8" xfId="2" applyNumberFormat="1" applyFont="1" applyFill="1" applyBorder="1" applyAlignment="1" applyProtection="1">
      <alignment horizontal="center" vertical="center" wrapText="1"/>
      <protection locked="0"/>
    </xf>
    <xf numFmtId="49" fontId="3" fillId="3" borderId="3" xfId="2" applyNumberFormat="1" applyFont="1" applyFill="1" applyBorder="1" applyAlignment="1" applyProtection="1">
      <alignment horizontal="center" vertical="center" wrapText="1"/>
      <protection locked="0"/>
    </xf>
    <xf numFmtId="49" fontId="3" fillId="0" borderId="20" xfId="2" applyNumberFormat="1" applyFont="1" applyBorder="1" applyAlignment="1">
      <alignment horizontal="center" wrapText="1"/>
    </xf>
    <xf numFmtId="49" fontId="3" fillId="0" borderId="9" xfId="2" applyNumberFormat="1" applyFont="1" applyBorder="1" applyAlignment="1">
      <alignment horizontal="center" wrapText="1"/>
    </xf>
    <xf numFmtId="49" fontId="12" fillId="3" borderId="10" xfId="2" applyNumberFormat="1" applyFont="1" applyFill="1" applyBorder="1" applyAlignment="1" applyProtection="1">
      <alignment vertical="top" wrapText="1"/>
      <protection locked="0"/>
    </xf>
    <xf numFmtId="49" fontId="3" fillId="9" borderId="20" xfId="2" applyNumberFormat="1" applyFont="1" applyFill="1" applyBorder="1" applyAlignment="1">
      <alignment horizontal="center" vertical="center" wrapText="1"/>
    </xf>
    <xf numFmtId="49" fontId="3" fillId="9" borderId="27" xfId="2" applyNumberFormat="1" applyFont="1" applyFill="1" applyBorder="1" applyAlignment="1">
      <alignment horizontal="center" vertical="center" wrapText="1"/>
    </xf>
    <xf numFmtId="49" fontId="3" fillId="0" borderId="20" xfId="2" applyNumberFormat="1" applyFont="1" applyBorder="1" applyAlignment="1">
      <alignment horizontal="center" vertical="center" wrapText="1"/>
    </xf>
    <xf numFmtId="49" fontId="3" fillId="0" borderId="9" xfId="2" applyNumberFormat="1" applyFont="1" applyBorder="1" applyAlignment="1">
      <alignment horizontal="center" vertical="center" wrapText="1"/>
    </xf>
    <xf numFmtId="49" fontId="3" fillId="7" borderId="8" xfId="2" applyNumberFormat="1" applyFont="1" applyFill="1" applyBorder="1" applyAlignment="1">
      <alignment horizontal="center" vertical="center"/>
    </xf>
    <xf numFmtId="49" fontId="3" fillId="7" borderId="3" xfId="2" applyNumberFormat="1" applyFont="1" applyFill="1" applyBorder="1" applyAlignment="1">
      <alignment horizontal="center" vertical="center"/>
    </xf>
    <xf numFmtId="49" fontId="3" fillId="7" borderId="8" xfId="2" applyNumberFormat="1" applyFont="1" applyFill="1" applyBorder="1" applyAlignment="1">
      <alignment horizontal="center" wrapText="1"/>
    </xf>
    <xf numFmtId="49" fontId="3" fillId="7" borderId="3" xfId="2" applyNumberFormat="1" applyFont="1" applyFill="1" applyBorder="1" applyAlignment="1">
      <alignment horizontal="center" wrapText="1"/>
    </xf>
    <xf numFmtId="49" fontId="3" fillId="3" borderId="10" xfId="2" applyNumberFormat="1" applyFont="1" applyFill="1" applyBorder="1" applyAlignment="1" applyProtection="1">
      <alignment horizontal="center" vertical="center" wrapText="1"/>
      <protection locked="0"/>
    </xf>
    <xf numFmtId="49" fontId="4" fillId="7" borderId="8" xfId="2" applyNumberFormat="1" applyFont="1" applyFill="1" applyBorder="1" applyAlignment="1">
      <alignment horizontal="center" vertical="center"/>
    </xf>
    <xf numFmtId="49" fontId="4" fillId="7" borderId="3" xfId="2" applyNumberFormat="1" applyFont="1" applyFill="1" applyBorder="1" applyAlignment="1">
      <alignment horizontal="center" vertical="center"/>
    </xf>
    <xf numFmtId="49" fontId="4" fillId="3" borderId="10" xfId="2" applyNumberFormat="1" applyFont="1" applyFill="1" applyBorder="1" applyAlignment="1" applyProtection="1">
      <alignment horizontal="center" vertical="center" wrapText="1"/>
      <protection locked="0"/>
    </xf>
    <xf numFmtId="49" fontId="4" fillId="3" borderId="3" xfId="2" applyNumberFormat="1" applyFont="1" applyFill="1" applyBorder="1" applyAlignment="1" applyProtection="1">
      <alignment horizontal="center" vertical="center" wrapText="1"/>
      <protection locked="0"/>
    </xf>
    <xf numFmtId="49" fontId="4" fillId="3" borderId="8" xfId="2" applyNumberFormat="1" applyFont="1" applyFill="1" applyBorder="1" applyAlignment="1" applyProtection="1">
      <alignment horizontal="center" vertical="center" wrapText="1"/>
      <protection locked="0"/>
    </xf>
    <xf numFmtId="49" fontId="3" fillId="9" borderId="8" xfId="2" applyNumberFormat="1" applyFont="1" applyFill="1" applyBorder="1" applyAlignment="1">
      <alignment horizontal="center" vertical="center" wrapText="1"/>
    </xf>
    <xf numFmtId="49" fontId="3" fillId="9" borderId="3" xfId="2" applyNumberFormat="1" applyFont="1" applyFill="1" applyBorder="1" applyAlignment="1">
      <alignment horizontal="center" vertical="center" wrapText="1"/>
    </xf>
    <xf numFmtId="49" fontId="3" fillId="0" borderId="8" xfId="2" applyNumberFormat="1" applyFont="1" applyFill="1" applyBorder="1" applyAlignment="1">
      <alignment horizontal="center" wrapText="1"/>
    </xf>
    <xf numFmtId="49" fontId="3" fillId="0" borderId="3" xfId="2" applyNumberFormat="1" applyFont="1" applyFill="1" applyBorder="1" applyAlignment="1">
      <alignment horizontal="center" wrapText="1"/>
    </xf>
    <xf numFmtId="49" fontId="3" fillId="0" borderId="8" xfId="2" applyNumberFormat="1" applyFont="1" applyFill="1" applyBorder="1" applyAlignment="1">
      <alignment horizontal="center" vertical="center"/>
    </xf>
    <xf numFmtId="49" fontId="3" fillId="0" borderId="3" xfId="2" applyNumberFormat="1" applyFont="1" applyFill="1" applyBorder="1" applyAlignment="1">
      <alignment horizontal="center" vertical="center"/>
    </xf>
    <xf numFmtId="0" fontId="6" fillId="0" borderId="3" xfId="2" applyFont="1" applyBorder="1" applyAlignment="1">
      <alignment wrapText="1"/>
    </xf>
    <xf numFmtId="49" fontId="4" fillId="9" borderId="8" xfId="2" applyNumberFormat="1" applyFont="1" applyFill="1" applyBorder="1" applyAlignment="1">
      <alignment horizontal="center" vertical="center" wrapText="1"/>
    </xf>
    <xf numFmtId="49" fontId="4" fillId="9" borderId="3" xfId="2" applyNumberFormat="1" applyFont="1" applyFill="1" applyBorder="1" applyAlignment="1">
      <alignment horizontal="center" vertical="center" wrapText="1"/>
    </xf>
    <xf numFmtId="49" fontId="4" fillId="0" borderId="8" xfId="2" applyNumberFormat="1" applyFont="1" applyFill="1" applyBorder="1" applyAlignment="1">
      <alignment horizontal="center" wrapText="1"/>
    </xf>
    <xf numFmtId="49" fontId="4" fillId="0" borderId="3" xfId="2" applyNumberFormat="1" applyFont="1" applyFill="1" applyBorder="1" applyAlignment="1">
      <alignment horizontal="center" wrapText="1"/>
    </xf>
    <xf numFmtId="49" fontId="4" fillId="0" borderId="8" xfId="2" applyNumberFormat="1" applyFont="1" applyFill="1" applyBorder="1" applyAlignment="1">
      <alignment horizontal="center" vertical="center"/>
    </xf>
    <xf numFmtId="49" fontId="4" fillId="0" borderId="3" xfId="2" applyNumberFormat="1" applyFont="1" applyFill="1" applyBorder="1" applyAlignment="1">
      <alignment horizontal="center" vertical="center"/>
    </xf>
    <xf numFmtId="49" fontId="4" fillId="7" borderId="8" xfId="2" applyNumberFormat="1" applyFont="1" applyFill="1" applyBorder="1" applyAlignment="1">
      <alignment horizontal="center" vertical="center" wrapText="1"/>
    </xf>
    <xf numFmtId="49" fontId="4" fillId="7" borderId="3" xfId="2" applyNumberFormat="1" applyFont="1" applyFill="1" applyBorder="1" applyAlignment="1">
      <alignment horizontal="center" vertical="center" wrapText="1"/>
    </xf>
    <xf numFmtId="49" fontId="4" fillId="7" borderId="8" xfId="2" applyNumberFormat="1" applyFont="1" applyFill="1" applyBorder="1" applyAlignment="1">
      <alignment horizontal="center" wrapText="1"/>
    </xf>
    <xf numFmtId="49" fontId="4" fillId="7" borderId="3" xfId="2" applyNumberFormat="1" applyFont="1" applyFill="1" applyBorder="1" applyAlignment="1">
      <alignment horizontal="center" wrapText="1"/>
    </xf>
    <xf numFmtId="49" fontId="3" fillId="0" borderId="0" xfId="10" applyNumberFormat="1" applyFont="1"/>
    <xf numFmtId="49" fontId="3" fillId="0" borderId="1" xfId="10" applyNumberFormat="1" applyFont="1" applyFill="1" applyBorder="1"/>
    <xf numFmtId="49" fontId="3" fillId="0" borderId="0" xfId="10" applyNumberFormat="1" applyFont="1" applyFill="1" applyBorder="1"/>
    <xf numFmtId="49" fontId="3" fillId="3" borderId="2" xfId="10" applyNumberFormat="1" applyFont="1" applyFill="1" applyBorder="1" applyAlignment="1" applyProtection="1">
      <protection locked="0"/>
    </xf>
    <xf numFmtId="49" fontId="3" fillId="0" borderId="1" xfId="10" applyNumberFormat="1" applyFont="1" applyFill="1" applyBorder="1" applyAlignment="1" applyProtection="1">
      <protection locked="0"/>
    </xf>
    <xf numFmtId="4" fontId="3" fillId="3" borderId="2" xfId="10" applyNumberFormat="1" applyFont="1" applyFill="1" applyBorder="1" applyAlignment="1" applyProtection="1">
      <protection locked="0"/>
    </xf>
    <xf numFmtId="49" fontId="3" fillId="2" borderId="4" xfId="10" applyNumberFormat="1" applyFont="1" applyFill="1" applyBorder="1" applyAlignment="1">
      <alignment horizontal="center" wrapText="1"/>
    </xf>
    <xf numFmtId="49" fontId="3" fillId="3" borderId="3" xfId="10" applyNumberFormat="1" applyFont="1" applyFill="1" applyBorder="1" applyAlignment="1" applyProtection="1">
      <protection locked="0"/>
    </xf>
    <xf numFmtId="49" fontId="3" fillId="3" borderId="3" xfId="10" applyNumberFormat="1" applyFont="1" applyFill="1" applyBorder="1" applyAlignment="1" applyProtection="1">
      <alignment wrapText="1"/>
      <protection locked="0"/>
    </xf>
    <xf numFmtId="49" fontId="3" fillId="3" borderId="3" xfId="10" applyNumberFormat="1" applyFont="1" applyFill="1" applyBorder="1" applyAlignment="1" applyProtection="1">
      <alignment wrapText="1"/>
      <protection locked="0"/>
    </xf>
    <xf numFmtId="49" fontId="3" fillId="3" borderId="8" xfId="10" applyNumberFormat="1" applyFont="1" applyFill="1" applyBorder="1" applyAlignment="1" applyProtection="1">
      <alignment wrapText="1"/>
      <protection locked="0"/>
    </xf>
    <xf numFmtId="49" fontId="3" fillId="4" borderId="2" xfId="10" applyNumberFormat="1" applyFont="1" applyFill="1" applyBorder="1" applyAlignment="1"/>
    <xf numFmtId="49" fontId="3" fillId="0" borderId="1" xfId="10" applyNumberFormat="1" applyFont="1" applyFill="1" applyBorder="1" applyAlignment="1"/>
    <xf numFmtId="4" fontId="3" fillId="4" borderId="2" xfId="10" applyNumberFormat="1" applyFont="1" applyFill="1" applyBorder="1" applyAlignment="1"/>
    <xf numFmtId="49" fontId="3" fillId="4" borderId="7" xfId="10" applyNumberFormat="1" applyFont="1" applyFill="1" applyBorder="1" applyAlignment="1"/>
    <xf numFmtId="49" fontId="3" fillId="4" borderId="2" xfId="10" applyNumberFormat="1" applyFont="1" applyFill="1" applyBorder="1" applyAlignment="1">
      <alignment wrapText="1"/>
    </xf>
    <xf numFmtId="4" fontId="3" fillId="3" borderId="3" xfId="10" applyNumberFormat="1" applyFont="1" applyFill="1" applyBorder="1" applyAlignment="1" applyProtection="1">
      <protection locked="0"/>
    </xf>
    <xf numFmtId="49" fontId="3" fillId="2" borderId="9" xfId="10" applyNumberFormat="1" applyFont="1" applyFill="1" applyBorder="1" applyAlignment="1">
      <alignment horizontal="center" wrapText="1"/>
    </xf>
    <xf numFmtId="49" fontId="3" fillId="3" borderId="1" xfId="10" applyNumberFormat="1" applyFont="1" applyFill="1" applyBorder="1" applyAlignment="1" applyProtection="1">
      <alignment wrapText="1"/>
      <protection locked="0"/>
    </xf>
    <xf numFmtId="49" fontId="3" fillId="4" borderId="3" xfId="10" applyNumberFormat="1" applyFont="1" applyFill="1" applyBorder="1" applyAlignment="1"/>
    <xf numFmtId="49" fontId="3" fillId="4" borderId="4" xfId="10" applyNumberFormat="1" applyFont="1" applyFill="1" applyBorder="1" applyAlignment="1"/>
    <xf numFmtId="49" fontId="3" fillId="4" borderId="8" xfId="10" applyNumberFormat="1" applyFont="1" applyFill="1" applyBorder="1" applyAlignment="1"/>
    <xf numFmtId="43" fontId="83" fillId="14" borderId="2" xfId="3" applyFont="1" applyFill="1" applyBorder="1" applyAlignment="1">
      <alignment horizontal="center"/>
    </xf>
    <xf numFmtId="49" fontId="3" fillId="4" borderId="11" xfId="10" applyNumberFormat="1" applyFont="1" applyFill="1" applyBorder="1" applyAlignment="1"/>
    <xf numFmtId="4" fontId="3" fillId="4" borderId="11" xfId="10" applyNumberFormat="1" applyFont="1" applyFill="1" applyBorder="1" applyAlignment="1"/>
    <xf numFmtId="49" fontId="3" fillId="4" borderId="12" xfId="10" applyNumberFormat="1" applyFont="1" applyFill="1" applyBorder="1" applyAlignment="1"/>
    <xf numFmtId="49" fontId="3" fillId="4" borderId="11" xfId="10" applyNumberFormat="1" applyFont="1" applyFill="1" applyBorder="1" applyAlignment="1">
      <alignment horizontal="center"/>
    </xf>
    <xf numFmtId="49" fontId="3" fillId="4" borderId="3" xfId="10" applyNumberFormat="1" applyFont="1" applyFill="1" applyBorder="1" applyAlignment="1" applyProtection="1">
      <protection locked="0"/>
    </xf>
    <xf numFmtId="49" fontId="3" fillId="4" borderId="2" xfId="10" applyNumberFormat="1" applyFont="1" applyFill="1" applyBorder="1" applyAlignment="1" applyProtection="1">
      <protection locked="0"/>
    </xf>
    <xf numFmtId="4" fontId="3" fillId="4" borderId="2" xfId="10" applyNumberFormat="1" applyFont="1" applyFill="1" applyBorder="1" applyAlignment="1" applyProtection="1">
      <protection locked="0"/>
    </xf>
    <xf numFmtId="49" fontId="3" fillId="4" borderId="4" xfId="10" applyNumberFormat="1" applyFont="1" applyFill="1" applyBorder="1" applyAlignment="1">
      <alignment horizontal="center" wrapText="1"/>
    </xf>
    <xf numFmtId="49" fontId="83" fillId="4" borderId="3" xfId="10" applyNumberFormat="1" applyFill="1" applyBorder="1" applyAlignment="1">
      <alignment horizontal="center" vertical="center" wrapText="1"/>
    </xf>
    <xf numFmtId="49" fontId="3" fillId="4" borderId="3" xfId="10" applyNumberFormat="1" applyFont="1" applyFill="1" applyBorder="1" applyAlignment="1" applyProtection="1">
      <alignment horizontal="center"/>
      <protection locked="0"/>
    </xf>
    <xf numFmtId="4" fontId="3" fillId="4" borderId="3" xfId="10" applyNumberFormat="1" applyFont="1" applyFill="1" applyBorder="1" applyAlignment="1" applyProtection="1">
      <protection locked="0"/>
    </xf>
    <xf numFmtId="49" fontId="3" fillId="4" borderId="9" xfId="10" applyNumberFormat="1" applyFont="1" applyFill="1" applyBorder="1" applyAlignment="1">
      <alignment horizontal="center" wrapText="1"/>
    </xf>
    <xf numFmtId="49" fontId="3" fillId="4" borderId="13" xfId="10" applyNumberFormat="1" applyFont="1" applyFill="1" applyBorder="1" applyAlignment="1" applyProtection="1">
      <alignment horizontal="center" vertical="center" wrapText="1"/>
      <protection locked="0"/>
    </xf>
    <xf numFmtId="49" fontId="3" fillId="0" borderId="0" xfId="10" applyNumberFormat="1" applyFont="1" applyAlignment="1">
      <alignment vertical="center"/>
    </xf>
    <xf numFmtId="49" fontId="8" fillId="5" borderId="2" xfId="10" applyNumberFormat="1" applyFont="1" applyFill="1" applyBorder="1" applyAlignment="1">
      <alignment horizontal="center" vertical="center" wrapText="1"/>
    </xf>
    <xf numFmtId="49" fontId="8" fillId="5" borderId="4" xfId="10" applyNumberFormat="1" applyFont="1" applyFill="1" applyBorder="1" applyAlignment="1">
      <alignment horizontal="center" vertical="center" wrapText="1"/>
    </xf>
    <xf numFmtId="49" fontId="8" fillId="0" borderId="1" xfId="10" applyNumberFormat="1" applyFont="1" applyFill="1" applyBorder="1" applyAlignment="1">
      <alignment horizontal="center" vertical="center" wrapText="1"/>
    </xf>
    <xf numFmtId="49" fontId="8" fillId="2" borderId="14" xfId="10" applyNumberFormat="1" applyFont="1" applyFill="1" applyBorder="1" applyAlignment="1">
      <alignment horizontal="center" vertical="center" wrapText="1"/>
    </xf>
    <xf numFmtId="49" fontId="8" fillId="2" borderId="15" xfId="10" applyNumberFormat="1" applyFont="1" applyFill="1" applyBorder="1" applyAlignment="1">
      <alignment horizontal="center" vertical="center" wrapText="1"/>
    </xf>
    <xf numFmtId="49" fontId="8" fillId="2" borderId="16" xfId="10" applyNumberFormat="1" applyFont="1" applyFill="1" applyBorder="1" applyAlignment="1">
      <alignment horizontal="center" vertical="center" wrapText="1"/>
    </xf>
    <xf numFmtId="49" fontId="8" fillId="2" borderId="17" xfId="10" applyNumberFormat="1" applyFont="1" applyFill="1" applyBorder="1" applyAlignment="1">
      <alignment horizontal="center" vertical="center" wrapText="1"/>
    </xf>
    <xf numFmtId="49" fontId="8" fillId="2" borderId="15" xfId="10" applyNumberFormat="1" applyFont="1" applyFill="1" applyBorder="1" applyAlignment="1">
      <alignment horizontal="center" vertical="center"/>
    </xf>
    <xf numFmtId="49" fontId="8" fillId="2" borderId="4" xfId="10" applyNumberFormat="1" applyFont="1" applyFill="1" applyBorder="1" applyAlignment="1">
      <alignment horizontal="center" vertical="center"/>
    </xf>
    <xf numFmtId="49" fontId="8" fillId="2" borderId="7" xfId="10" applyNumberFormat="1" applyFont="1" applyFill="1" applyBorder="1" applyAlignment="1">
      <alignment horizontal="center" vertical="center"/>
    </xf>
    <xf numFmtId="49" fontId="8" fillId="2" borderId="18" xfId="10" applyNumberFormat="1" applyFont="1" applyFill="1" applyBorder="1" applyAlignment="1">
      <alignment horizontal="center" vertical="center"/>
    </xf>
    <xf numFmtId="49" fontId="3" fillId="0" borderId="1" xfId="10" applyNumberFormat="1" applyFont="1" applyBorder="1" applyAlignment="1">
      <alignment vertical="center"/>
    </xf>
    <xf numFmtId="49" fontId="8" fillId="2" borderId="18" xfId="10" applyNumberFormat="1" applyFont="1" applyFill="1" applyBorder="1" applyAlignment="1">
      <alignment horizontal="center" vertical="center"/>
    </xf>
    <xf numFmtId="49" fontId="8" fillId="2" borderId="7" xfId="10" applyNumberFormat="1" applyFont="1" applyFill="1" applyBorder="1" applyAlignment="1">
      <alignment horizontal="center" vertical="center"/>
    </xf>
    <xf numFmtId="49" fontId="8" fillId="2" borderId="4" xfId="10" applyNumberFormat="1" applyFont="1" applyFill="1" applyBorder="1" applyAlignment="1">
      <alignment horizontal="center" vertical="center"/>
    </xf>
    <xf numFmtId="49" fontId="8" fillId="2" borderId="2" xfId="10" applyNumberFormat="1" applyFont="1" applyFill="1" applyBorder="1" applyAlignment="1">
      <alignment horizontal="center" vertical="center" wrapText="1"/>
    </xf>
    <xf numFmtId="49" fontId="8" fillId="2" borderId="9" xfId="10" applyNumberFormat="1" applyFont="1" applyFill="1" applyBorder="1" applyAlignment="1">
      <alignment horizontal="center" vertical="center" wrapText="1"/>
    </xf>
    <xf numFmtId="49" fontId="8" fillId="2" borderId="19" xfId="10" applyNumberFormat="1" applyFont="1" applyFill="1" applyBorder="1" applyAlignment="1">
      <alignment horizontal="center" vertical="center" wrapText="1"/>
    </xf>
    <xf numFmtId="49" fontId="8" fillId="3" borderId="0" xfId="10" applyNumberFormat="1" applyFont="1" applyFill="1" applyAlignment="1" applyProtection="1">
      <alignment vertical="center"/>
      <protection locked="0"/>
    </xf>
    <xf numFmtId="49" fontId="8" fillId="0" borderId="0" xfId="10" applyNumberFormat="1" applyFont="1" applyAlignment="1">
      <alignment vertical="center"/>
    </xf>
    <xf numFmtId="49" fontId="3" fillId="6" borderId="4" xfId="10" applyNumberFormat="1" applyFont="1" applyFill="1" applyBorder="1"/>
    <xf numFmtId="49" fontId="3" fillId="6" borderId="18" xfId="10" applyNumberFormat="1" applyFont="1" applyFill="1" applyBorder="1"/>
    <xf numFmtId="49" fontId="3" fillId="6" borderId="7" xfId="10" applyNumberFormat="1" applyFont="1" applyFill="1" applyBorder="1"/>
    <xf numFmtId="49" fontId="8" fillId="2" borderId="20" xfId="10" applyNumberFormat="1" applyFont="1" applyFill="1" applyBorder="1" applyAlignment="1">
      <alignment horizontal="center" vertical="center" wrapText="1"/>
    </xf>
    <xf numFmtId="49" fontId="8" fillId="2" borderId="21" xfId="10" applyNumberFormat="1" applyFont="1" applyFill="1" applyBorder="1" applyAlignment="1">
      <alignment horizontal="center" vertical="center" wrapText="1"/>
    </xf>
    <xf numFmtId="49" fontId="3" fillId="3" borderId="18" xfId="10" applyNumberFormat="1" applyFont="1" applyFill="1" applyBorder="1" applyProtection="1">
      <protection locked="0"/>
    </xf>
    <xf numFmtId="49" fontId="8" fillId="0" borderId="18" xfId="10" applyNumberFormat="1" applyFont="1" applyBorder="1" applyAlignment="1">
      <alignment horizontal="left" vertical="center"/>
    </xf>
    <xf numFmtId="49" fontId="3" fillId="3" borderId="22" xfId="10" applyNumberFormat="1" applyFont="1" applyFill="1" applyBorder="1" applyProtection="1">
      <protection locked="0"/>
    </xf>
    <xf numFmtId="49" fontId="8" fillId="0" borderId="22" xfId="10" applyNumberFormat="1" applyFont="1" applyBorder="1" applyAlignment="1">
      <alignment horizontal="left" vertical="center"/>
    </xf>
    <xf numFmtId="49" fontId="8" fillId="0" borderId="0" xfId="10" applyNumberFormat="1" applyFont="1"/>
    <xf numFmtId="49" fontId="3" fillId="2" borderId="2" xfId="10" applyNumberFormat="1" applyFont="1" applyFill="1" applyBorder="1"/>
    <xf numFmtId="49" fontId="3" fillId="2" borderId="4" xfId="10" applyNumberFormat="1" applyFont="1" applyFill="1" applyBorder="1"/>
    <xf numFmtId="49" fontId="3" fillId="0" borderId="3" xfId="10" applyNumberFormat="1" applyFont="1" applyFill="1" applyBorder="1"/>
    <xf numFmtId="49" fontId="3" fillId="2" borderId="7" xfId="10" applyNumberFormat="1" applyFont="1" applyFill="1" applyBorder="1"/>
    <xf numFmtId="4" fontId="3" fillId="3" borderId="1" xfId="10" applyNumberFormat="1" applyFont="1" applyFill="1" applyBorder="1" applyAlignment="1" applyProtection="1">
      <protection locked="0"/>
    </xf>
    <xf numFmtId="49" fontId="3" fillId="2" borderId="5" xfId="10" applyNumberFormat="1" applyFont="1" applyFill="1" applyBorder="1" applyAlignment="1"/>
    <xf numFmtId="49" fontId="3" fillId="2" borderId="6" xfId="10" applyNumberFormat="1" applyFont="1" applyFill="1" applyBorder="1" applyAlignment="1"/>
    <xf numFmtId="49" fontId="3" fillId="2" borderId="23" xfId="10" applyNumberFormat="1" applyFont="1" applyFill="1" applyBorder="1" applyAlignment="1"/>
    <xf numFmtId="49" fontId="3" fillId="2" borderId="6" xfId="10" applyNumberFormat="1" applyFont="1" applyFill="1" applyBorder="1" applyAlignment="1">
      <alignment horizontal="center" wrapText="1"/>
    </xf>
    <xf numFmtId="49" fontId="8" fillId="2" borderId="5" xfId="10" applyNumberFormat="1" applyFont="1" applyFill="1" applyBorder="1" applyAlignment="1"/>
    <xf numFmtId="49" fontId="3" fillId="4" borderId="1" xfId="10" applyNumberFormat="1" applyFont="1" applyFill="1" applyBorder="1" applyAlignment="1"/>
    <xf numFmtId="49" fontId="3" fillId="4" borderId="9" xfId="10" applyNumberFormat="1" applyFont="1" applyFill="1" applyBorder="1" applyAlignment="1"/>
    <xf numFmtId="49" fontId="3" fillId="4" borderId="19" xfId="10" applyNumberFormat="1" applyFont="1" applyFill="1" applyBorder="1" applyAlignment="1"/>
    <xf numFmtId="4" fontId="3" fillId="4" borderId="1" xfId="10" applyNumberFormat="1" applyFont="1" applyFill="1" applyBorder="1" applyAlignment="1"/>
    <xf numFmtId="49" fontId="3" fillId="3" borderId="4" xfId="10" applyNumberFormat="1" applyFont="1" applyFill="1" applyBorder="1" applyAlignment="1" applyProtection="1">
      <protection locked="0"/>
    </xf>
    <xf numFmtId="49" fontId="3" fillId="3" borderId="18" xfId="10" applyNumberFormat="1" applyFont="1" applyFill="1" applyBorder="1" applyAlignment="1" applyProtection="1">
      <protection locked="0"/>
    </xf>
    <xf numFmtId="43" fontId="83" fillId="14" borderId="2" xfId="3" applyFont="1" applyFill="1" applyBorder="1"/>
    <xf numFmtId="49" fontId="3" fillId="3" borderId="2" xfId="10" applyNumberFormat="1" applyFont="1" applyFill="1" applyBorder="1" applyAlignment="1" applyProtection="1">
      <alignment horizontal="center"/>
      <protection locked="0"/>
    </xf>
    <xf numFmtId="49" fontId="3" fillId="3" borderId="7" xfId="10" applyNumberFormat="1" applyFont="1" applyFill="1" applyBorder="1" applyAlignment="1" applyProtection="1">
      <protection locked="0"/>
    </xf>
    <xf numFmtId="49" fontId="3" fillId="3" borderId="9" xfId="10" applyNumberFormat="1" applyFont="1" applyFill="1" applyBorder="1" applyAlignment="1" applyProtection="1">
      <protection locked="0"/>
    </xf>
    <xf numFmtId="49" fontId="3" fillId="3" borderId="19" xfId="10" applyNumberFormat="1" applyFont="1" applyFill="1" applyBorder="1" applyAlignment="1" applyProtection="1">
      <protection locked="0"/>
    </xf>
    <xf numFmtId="43" fontId="0" fillId="0" borderId="2" xfId="3" applyFont="1" applyFill="1" applyBorder="1"/>
    <xf numFmtId="49" fontId="3" fillId="4" borderId="26" xfId="10" applyNumberFormat="1" applyFont="1" applyFill="1" applyBorder="1" applyAlignment="1"/>
    <xf numFmtId="4" fontId="3" fillId="3" borderId="15" xfId="10" applyNumberFormat="1" applyFont="1" applyFill="1" applyBorder="1" applyAlignment="1" applyProtection="1">
      <protection locked="0"/>
    </xf>
    <xf numFmtId="49" fontId="3" fillId="3" borderId="20" xfId="10" applyNumberFormat="1" applyFont="1" applyFill="1" applyBorder="1" applyAlignment="1" applyProtection="1">
      <protection locked="0"/>
    </xf>
    <xf numFmtId="49" fontId="3" fillId="3" borderId="24" xfId="10" applyNumberFormat="1" applyFont="1" applyFill="1" applyBorder="1" applyAlignment="1" applyProtection="1">
      <protection locked="0"/>
    </xf>
    <xf numFmtId="49" fontId="3" fillId="3" borderId="8" xfId="10" applyNumberFormat="1" applyFont="1" applyFill="1" applyBorder="1" applyAlignment="1" applyProtection="1">
      <protection locked="0"/>
    </xf>
    <xf numFmtId="49" fontId="3" fillId="2" borderId="20" xfId="10" applyNumberFormat="1" applyFont="1" applyFill="1" applyBorder="1" applyAlignment="1">
      <alignment horizontal="center" wrapText="1"/>
    </xf>
    <xf numFmtId="49" fontId="83" fillId="0" borderId="25" xfId="10" applyNumberFormat="1" applyBorder="1" applyAlignment="1">
      <alignment wrapText="1"/>
    </xf>
    <xf numFmtId="4" fontId="3" fillId="3" borderId="8" xfId="10" applyNumberFormat="1" applyFont="1" applyFill="1" applyBorder="1" applyAlignment="1" applyProtection="1">
      <protection locked="0"/>
    </xf>
    <xf numFmtId="43" fontId="84" fillId="0" borderId="2" xfId="3" applyFont="1" applyFill="1" applyBorder="1"/>
    <xf numFmtId="43" fontId="83" fillId="14" borderId="2" xfId="3" applyFont="1" applyFill="1" applyBorder="1" applyAlignment="1">
      <alignment wrapText="1"/>
    </xf>
    <xf numFmtId="49" fontId="3" fillId="3" borderId="3" xfId="10" applyNumberFormat="1" applyFont="1" applyFill="1" applyBorder="1" applyAlignment="1" applyProtection="1">
      <alignment horizontal="center" vertical="center"/>
      <protection locked="0"/>
    </xf>
    <xf numFmtId="49" fontId="3" fillId="4" borderId="4" xfId="10" applyNumberFormat="1" applyFont="1" applyFill="1" applyBorder="1" applyAlignment="1" applyProtection="1">
      <protection locked="0"/>
    </xf>
    <xf numFmtId="49" fontId="3" fillId="4" borderId="7" xfId="10" applyNumberFormat="1" applyFont="1" applyFill="1" applyBorder="1" applyAlignment="1" applyProtection="1">
      <protection locked="0"/>
    </xf>
    <xf numFmtId="49" fontId="3" fillId="4" borderId="9" xfId="10" applyNumberFormat="1" applyFont="1" applyFill="1" applyBorder="1" applyAlignment="1" applyProtection="1">
      <protection locked="0"/>
    </xf>
    <xf numFmtId="49" fontId="3" fillId="4" borderId="19" xfId="10" applyNumberFormat="1" applyFont="1" applyFill="1" applyBorder="1" applyAlignment="1" applyProtection="1">
      <alignment horizontal="center"/>
      <protection locked="0"/>
    </xf>
    <xf numFmtId="49" fontId="3" fillId="4" borderId="19" xfId="10" applyNumberFormat="1" applyFont="1" applyFill="1" applyBorder="1" applyAlignment="1" applyProtection="1">
      <protection locked="0"/>
    </xf>
    <xf numFmtId="49" fontId="3" fillId="4" borderId="5" xfId="10" applyNumberFormat="1" applyFont="1" applyFill="1" applyBorder="1" applyAlignment="1" applyProtection="1">
      <protection locked="0"/>
    </xf>
    <xf numFmtId="49" fontId="3" fillId="0" borderId="0" xfId="10" applyNumberFormat="1" applyFont="1" applyAlignment="1">
      <alignment horizontal="center" vertical="center"/>
    </xf>
    <xf numFmtId="49" fontId="8" fillId="2" borderId="8" xfId="10" applyNumberFormat="1" applyFont="1" applyFill="1" applyBorder="1" applyAlignment="1">
      <alignment horizontal="center" vertical="center" wrapText="1"/>
    </xf>
    <xf numFmtId="49" fontId="8" fillId="2" borderId="2" xfId="10" applyNumberFormat="1" applyFont="1" applyFill="1" applyBorder="1" applyAlignment="1">
      <alignment horizontal="center" vertical="center"/>
    </xf>
    <xf numFmtId="49" fontId="8" fillId="0" borderId="8" xfId="10" applyNumberFormat="1" applyFont="1" applyFill="1" applyBorder="1" applyAlignment="1">
      <alignment horizontal="center" vertical="center"/>
    </xf>
    <xf numFmtId="49" fontId="8" fillId="0" borderId="3" xfId="10" applyNumberFormat="1" applyFont="1" applyFill="1" applyBorder="1" applyAlignment="1">
      <alignment horizontal="center" vertical="center" wrapText="1"/>
    </xf>
    <xf numFmtId="49" fontId="8" fillId="0" borderId="3" xfId="10" applyNumberFormat="1" applyFont="1" applyFill="1" applyBorder="1" applyAlignment="1">
      <alignment horizontal="center" wrapText="1"/>
    </xf>
    <xf numFmtId="49" fontId="8" fillId="3" borderId="20" xfId="10" applyNumberFormat="1" applyFont="1" applyFill="1" applyBorder="1" applyProtection="1">
      <protection locked="0"/>
    </xf>
    <xf numFmtId="49" fontId="3" fillId="0" borderId="0" xfId="10" applyNumberFormat="1" applyFont="1" applyBorder="1"/>
    <xf numFmtId="49" fontId="3" fillId="0" borderId="27" xfId="10" applyNumberFormat="1" applyFont="1" applyBorder="1"/>
    <xf numFmtId="49" fontId="3" fillId="0" borderId="24" xfId="10" applyNumberFormat="1" applyFont="1" applyBorder="1"/>
    <xf numFmtId="49" fontId="3" fillId="2" borderId="2" xfId="10" applyNumberFormat="1" applyFont="1" applyFill="1" applyBorder="1" applyAlignment="1">
      <alignment horizontal="center" wrapText="1"/>
    </xf>
    <xf numFmtId="49" fontId="3" fillId="2" borderId="5" xfId="10" applyNumberFormat="1" applyFont="1" applyFill="1" applyBorder="1" applyAlignment="1">
      <alignment horizontal="center" wrapText="1"/>
    </xf>
    <xf numFmtId="49" fontId="3" fillId="2" borderId="1" xfId="10" applyNumberFormat="1" applyFont="1" applyFill="1" applyBorder="1" applyAlignment="1"/>
    <xf numFmtId="49" fontId="3" fillId="2" borderId="27" xfId="10" applyNumberFormat="1" applyFont="1" applyFill="1" applyBorder="1" applyAlignment="1"/>
    <xf numFmtId="49" fontId="3" fillId="3" borderId="8" xfId="10" applyNumberFormat="1" applyFont="1" applyFill="1" applyBorder="1" applyAlignment="1" applyProtection="1">
      <alignment wrapText="1"/>
      <protection locked="0"/>
    </xf>
    <xf numFmtId="49" fontId="83" fillId="0" borderId="3" xfId="10" applyNumberFormat="1" applyBorder="1" applyAlignment="1">
      <alignment wrapText="1"/>
    </xf>
    <xf numFmtId="49" fontId="3" fillId="2" borderId="3" xfId="10" applyNumberFormat="1" applyFont="1" applyFill="1" applyBorder="1" applyAlignment="1">
      <alignment horizontal="center" wrapText="1"/>
    </xf>
    <xf numFmtId="49" fontId="3" fillId="4" borderId="2" xfId="10" applyNumberFormat="1" applyFont="1" applyFill="1" applyBorder="1" applyAlignment="1">
      <alignment horizontal="center" wrapText="1"/>
    </xf>
    <xf numFmtId="49" fontId="3" fillId="4" borderId="5" xfId="10" applyNumberFormat="1" applyFont="1" applyFill="1" applyBorder="1" applyAlignment="1">
      <alignment horizontal="center" wrapText="1"/>
    </xf>
    <xf numFmtId="49" fontId="3" fillId="4" borderId="5" xfId="10" applyNumberFormat="1" applyFont="1" applyFill="1" applyBorder="1" applyAlignment="1" applyProtection="1">
      <alignment horizontal="center"/>
      <protection locked="0"/>
    </xf>
    <xf numFmtId="49" fontId="3" fillId="4" borderId="6" xfId="10" applyNumberFormat="1" applyFont="1" applyFill="1" applyBorder="1" applyAlignment="1" applyProtection="1">
      <protection locked="0"/>
    </xf>
    <xf numFmtId="4" fontId="3" fillId="4" borderId="5" xfId="10" applyNumberFormat="1" applyFont="1" applyFill="1" applyBorder="1" applyAlignment="1" applyProtection="1">
      <protection locked="0"/>
    </xf>
    <xf numFmtId="49" fontId="3" fillId="4" borderId="6" xfId="10" applyNumberFormat="1" applyFont="1" applyFill="1" applyBorder="1" applyAlignment="1" applyProtection="1">
      <alignment horizontal="center"/>
      <protection locked="0"/>
    </xf>
    <xf numFmtId="49" fontId="3" fillId="4" borderId="6" xfId="10" applyNumberFormat="1" applyFont="1" applyFill="1" applyBorder="1" applyAlignment="1">
      <alignment horizontal="center" wrapText="1"/>
    </xf>
    <xf numFmtId="49" fontId="3" fillId="4" borderId="23" xfId="10" applyNumberFormat="1" applyFont="1" applyFill="1" applyBorder="1" applyAlignment="1" applyProtection="1">
      <alignment horizontal="center"/>
      <protection locked="0"/>
    </xf>
    <xf numFmtId="49" fontId="8" fillId="2" borderId="4" xfId="10" applyNumberFormat="1" applyFont="1" applyFill="1" applyBorder="1" applyAlignment="1">
      <alignment horizontal="center" vertical="center" wrapText="1"/>
    </xf>
    <xf numFmtId="49" fontId="8" fillId="2" borderId="18" xfId="10" applyNumberFormat="1" applyFont="1" applyFill="1" applyBorder="1" applyAlignment="1">
      <alignment horizontal="center" vertical="center" wrapText="1"/>
    </xf>
    <xf numFmtId="49" fontId="8" fillId="2" borderId="7" xfId="10" applyNumberFormat="1" applyFont="1" applyFill="1" applyBorder="1" applyAlignment="1">
      <alignment horizontal="center" vertical="center" wrapText="1"/>
    </xf>
    <xf numFmtId="0" fontId="83" fillId="0" borderId="4" xfId="10" applyBorder="1"/>
    <xf numFmtId="0" fontId="83" fillId="0" borderId="18" xfId="10" applyBorder="1"/>
    <xf numFmtId="49" fontId="8" fillId="2" borderId="3" xfId="10" applyNumberFormat="1" applyFont="1" applyFill="1" applyBorder="1" applyAlignment="1">
      <alignment horizontal="center" vertical="center" wrapText="1"/>
    </xf>
    <xf numFmtId="49" fontId="3" fillId="0" borderId="22" xfId="10" applyNumberFormat="1" applyFont="1" applyBorder="1"/>
    <xf numFmtId="0" fontId="83" fillId="0" borderId="9" xfId="10" applyBorder="1" applyAlignment="1">
      <alignment horizontal="center" vertical="center" wrapText="1"/>
    </xf>
    <xf numFmtId="49" fontId="3" fillId="0" borderId="0" xfId="10" applyNumberFormat="1" applyFont="1" applyFill="1"/>
    <xf numFmtId="49" fontId="8" fillId="0" borderId="0" xfId="10" applyNumberFormat="1" applyFont="1" applyFill="1"/>
    <xf numFmtId="49" fontId="3" fillId="3" borderId="1" xfId="10" applyNumberFormat="1" applyFont="1" applyFill="1" applyBorder="1" applyAlignment="1" applyProtection="1">
      <alignment wrapText="1"/>
      <protection locked="0"/>
    </xf>
    <xf numFmtId="49" fontId="12" fillId="4" borderId="2" xfId="0" applyNumberFormat="1" applyFont="1" applyFill="1" applyBorder="1" applyAlignment="1">
      <alignment horizontal="justify" vertical="top"/>
    </xf>
    <xf numFmtId="49" fontId="12" fillId="0" borderId="1" xfId="0" applyNumberFormat="1" applyFont="1" applyFill="1" applyBorder="1" applyAlignment="1">
      <alignment horizontal="justify" vertical="top"/>
    </xf>
    <xf numFmtId="4" fontId="12" fillId="4" borderId="2" xfId="0" applyNumberFormat="1" applyFont="1" applyFill="1" applyBorder="1" applyAlignment="1">
      <alignment horizontal="justify" vertical="top"/>
    </xf>
    <xf numFmtId="49" fontId="12" fillId="4" borderId="7" xfId="0" applyNumberFormat="1" applyFont="1" applyFill="1" applyBorder="1" applyAlignment="1">
      <alignment horizontal="justify" vertical="top"/>
    </xf>
    <xf numFmtId="49" fontId="73" fillId="4" borderId="2" xfId="0" applyNumberFormat="1" applyFont="1" applyFill="1" applyBorder="1" applyAlignment="1">
      <alignment vertical="top"/>
    </xf>
    <xf numFmtId="49" fontId="15" fillId="4" borderId="2" xfId="0" applyNumberFormat="1" applyFont="1" applyFill="1" applyBorder="1" applyAlignment="1">
      <alignment vertical="top"/>
    </xf>
    <xf numFmtId="4" fontId="50" fillId="4" borderId="2" xfId="0" applyNumberFormat="1" applyFont="1" applyFill="1" applyBorder="1" applyAlignment="1">
      <alignment vertical="top"/>
    </xf>
    <xf numFmtId="49" fontId="50" fillId="4" borderId="2" xfId="0" applyNumberFormat="1" applyFont="1" applyFill="1" applyBorder="1" applyAlignment="1">
      <alignment vertical="top"/>
    </xf>
    <xf numFmtId="49" fontId="15" fillId="4" borderId="2" xfId="0" applyNumberFormat="1" applyFont="1" applyFill="1" applyBorder="1" applyAlignment="1">
      <alignment horizontal="justify" vertical="top"/>
    </xf>
    <xf numFmtId="49" fontId="12" fillId="3" borderId="2" xfId="0" applyNumberFormat="1" applyFont="1" applyFill="1" applyBorder="1" applyAlignment="1" applyProtection="1">
      <alignment horizontal="justify" vertical="top"/>
      <protection locked="0"/>
    </xf>
    <xf numFmtId="49" fontId="12" fillId="0" borderId="1" xfId="0" applyNumberFormat="1" applyFont="1" applyFill="1" applyBorder="1" applyAlignment="1" applyProtection="1">
      <alignment horizontal="justify" vertical="top"/>
      <protection locked="0"/>
    </xf>
    <xf numFmtId="4" fontId="12" fillId="3" borderId="2" xfId="0" applyNumberFormat="1" applyFont="1" applyFill="1" applyBorder="1" applyAlignment="1" applyProtection="1">
      <alignment horizontal="justify" vertical="top"/>
      <protection locked="0"/>
    </xf>
    <xf numFmtId="49" fontId="12" fillId="2" borderId="4" xfId="0" applyNumberFormat="1" applyFont="1" applyFill="1" applyBorder="1" applyAlignment="1">
      <alignment horizontal="justify" vertical="top"/>
    </xf>
    <xf numFmtId="49" fontId="12" fillId="3" borderId="3" xfId="0" applyNumberFormat="1" applyFont="1" applyFill="1" applyBorder="1" applyAlignment="1" applyProtection="1">
      <alignment horizontal="justify" vertical="top"/>
      <protection locked="0"/>
    </xf>
    <xf numFmtId="49" fontId="73" fillId="2" borderId="4" xfId="0" applyNumberFormat="1" applyFont="1" applyFill="1" applyBorder="1" applyAlignment="1">
      <alignment horizontal="center" vertical="top" wrapText="1"/>
    </xf>
    <xf numFmtId="49" fontId="15" fillId="3" borderId="9" xfId="0" applyNumberFormat="1" applyFont="1" applyFill="1" applyBorder="1" applyAlignment="1" applyProtection="1">
      <alignment vertical="top"/>
      <protection locked="0"/>
    </xf>
    <xf numFmtId="49" fontId="15" fillId="3" borderId="3" xfId="0" applyNumberFormat="1" applyFont="1" applyFill="1" applyBorder="1" applyAlignment="1" applyProtection="1">
      <alignment vertical="top"/>
      <protection locked="0"/>
    </xf>
    <xf numFmtId="49" fontId="15" fillId="3" borderId="2" xfId="0" applyNumberFormat="1" applyFont="1" applyFill="1" applyBorder="1" applyAlignment="1" applyProtection="1">
      <alignment vertical="top"/>
      <protection locked="0"/>
    </xf>
    <xf numFmtId="4" fontId="50" fillId="3" borderId="2" xfId="0" applyNumberFormat="1" applyFont="1" applyFill="1" applyBorder="1" applyAlignment="1" applyProtection="1">
      <alignment vertical="top"/>
      <protection locked="0"/>
    </xf>
    <xf numFmtId="49" fontId="50" fillId="3" borderId="2" xfId="0" applyNumberFormat="1" applyFont="1" applyFill="1" applyBorder="1" applyAlignment="1" applyProtection="1">
      <alignment vertical="top"/>
      <protection locked="0"/>
    </xf>
    <xf numFmtId="49" fontId="15" fillId="3" borderId="3" xfId="0" applyNumberFormat="1" applyFont="1" applyFill="1" applyBorder="1" applyAlignment="1" applyProtection="1">
      <alignment horizontal="justify" vertical="top"/>
      <protection locked="0"/>
    </xf>
    <xf numFmtId="49" fontId="15" fillId="3" borderId="3" xfId="0" applyNumberFormat="1" applyFont="1" applyFill="1" applyBorder="1" applyAlignment="1" applyProtection="1">
      <alignment vertical="top" wrapText="1"/>
      <protection locked="0"/>
    </xf>
    <xf numFmtId="49" fontId="15" fillId="3" borderId="8" xfId="0" applyNumberFormat="1" applyFont="1" applyFill="1" applyBorder="1" applyAlignment="1" applyProtection="1">
      <alignment horizontal="justify" vertical="top"/>
      <protection locked="0"/>
    </xf>
    <xf numFmtId="49" fontId="16" fillId="3" borderId="3" xfId="0" applyNumberFormat="1" applyFont="1" applyFill="1" applyBorder="1" applyAlignment="1" applyProtection="1">
      <alignment horizontal="justify" vertical="top"/>
      <protection locked="0"/>
    </xf>
    <xf numFmtId="4" fontId="73" fillId="4" borderId="2" xfId="0" applyNumberFormat="1" applyFont="1" applyFill="1" applyBorder="1" applyAlignment="1">
      <alignment vertical="top"/>
    </xf>
    <xf numFmtId="4" fontId="73" fillId="3" borderId="2" xfId="0" applyNumberFormat="1" applyFont="1" applyFill="1" applyBorder="1" applyAlignment="1" applyProtection="1">
      <alignment vertical="top"/>
      <protection locked="0"/>
    </xf>
    <xf numFmtId="49" fontId="73" fillId="3" borderId="2" xfId="0" applyNumberFormat="1" applyFont="1" applyFill="1" applyBorder="1" applyAlignment="1" applyProtection="1">
      <alignment vertical="top"/>
      <protection locked="0"/>
    </xf>
    <xf numFmtId="49" fontId="16" fillId="3" borderId="8" xfId="0" applyNumberFormat="1" applyFont="1" applyFill="1" applyBorder="1" applyAlignment="1" applyProtection="1">
      <alignment horizontal="justify" vertical="top"/>
      <protection locked="0"/>
    </xf>
    <xf numFmtId="0" fontId="85" fillId="0" borderId="0" xfId="0" applyFont="1"/>
    <xf numFmtId="0" fontId="0" fillId="0" borderId="0" xfId="0" applyAlignment="1">
      <alignment horizontal="center"/>
    </xf>
    <xf numFmtId="4" fontId="12" fillId="26" borderId="2" xfId="0" applyNumberFormat="1" applyFont="1" applyFill="1" applyBorder="1" applyAlignment="1">
      <alignment horizontal="left" vertical="top"/>
    </xf>
    <xf numFmtId="49" fontId="12" fillId="3" borderId="3" xfId="0" applyNumberFormat="1" applyFont="1" applyFill="1" applyBorder="1" applyAlignment="1" applyProtection="1">
      <alignment vertical="top"/>
      <protection locked="0"/>
    </xf>
    <xf numFmtId="4" fontId="55" fillId="26" borderId="2" xfId="0" applyNumberFormat="1" applyFont="1" applyFill="1" applyBorder="1" applyAlignment="1">
      <alignment vertical="top"/>
    </xf>
    <xf numFmtId="49" fontId="15" fillId="26" borderId="8" xfId="0" applyNumberFormat="1" applyFont="1" applyFill="1" applyBorder="1" applyAlignment="1" applyProtection="1">
      <alignment horizontal="justify" vertical="top"/>
      <protection locked="0"/>
    </xf>
    <xf numFmtId="49" fontId="12" fillId="0" borderId="3" xfId="0" applyNumberFormat="1" applyFont="1" applyFill="1" applyBorder="1" applyAlignment="1" applyProtection="1">
      <alignment horizontal="justify" vertical="top"/>
      <protection locked="0"/>
    </xf>
    <xf numFmtId="4" fontId="12" fillId="0" borderId="2" xfId="0" applyNumberFormat="1" applyFont="1" applyFill="1" applyBorder="1" applyAlignment="1" applyProtection="1">
      <alignment horizontal="justify" vertical="top"/>
      <protection locked="0"/>
    </xf>
    <xf numFmtId="49" fontId="12" fillId="0" borderId="4" xfId="0" applyNumberFormat="1" applyFont="1" applyFill="1" applyBorder="1" applyAlignment="1">
      <alignment horizontal="justify" vertical="top"/>
    </xf>
    <xf numFmtId="49" fontId="73" fillId="0" borderId="4" xfId="0" applyNumberFormat="1" applyFont="1" applyFill="1" applyBorder="1" applyAlignment="1">
      <alignment horizontal="center" vertical="top" wrapText="1"/>
    </xf>
    <xf numFmtId="4" fontId="12" fillId="0" borderId="2" xfId="0" applyNumberFormat="1" applyFont="1" applyFill="1" applyBorder="1" applyAlignment="1">
      <alignment horizontal="left" vertical="top"/>
    </xf>
    <xf numFmtId="49" fontId="12" fillId="0" borderId="3" xfId="0" applyNumberFormat="1" applyFont="1" applyFill="1" applyBorder="1" applyAlignment="1" applyProtection="1">
      <alignment vertical="top"/>
      <protection locked="0"/>
    </xf>
    <xf numFmtId="49" fontId="15" fillId="0" borderId="3" xfId="0" applyNumberFormat="1" applyFont="1" applyFill="1" applyBorder="1" applyAlignment="1" applyProtection="1">
      <alignment vertical="top" wrapText="1"/>
      <protection locked="0"/>
    </xf>
    <xf numFmtId="4" fontId="55" fillId="0" borderId="2" xfId="0" applyNumberFormat="1" applyFont="1" applyFill="1" applyBorder="1" applyAlignment="1">
      <alignment vertical="top"/>
    </xf>
    <xf numFmtId="49" fontId="73" fillId="0" borderId="2" xfId="0" applyNumberFormat="1" applyFont="1" applyFill="1" applyBorder="1" applyAlignment="1" applyProtection="1">
      <alignment vertical="top"/>
      <protection locked="0"/>
    </xf>
    <xf numFmtId="49" fontId="15" fillId="0" borderId="8" xfId="0" applyNumberFormat="1" applyFont="1" applyFill="1" applyBorder="1" applyAlignment="1" applyProtection="1">
      <alignment horizontal="justify" vertical="top"/>
      <protection locked="0"/>
    </xf>
    <xf numFmtId="4" fontId="64" fillId="0" borderId="2" xfId="0" applyNumberFormat="1" applyFont="1" applyFill="1" applyBorder="1" applyAlignment="1">
      <alignment vertical="top"/>
    </xf>
    <xf numFmtId="49" fontId="12" fillId="0" borderId="2" xfId="0" applyNumberFormat="1" applyFont="1" applyFill="1" applyBorder="1" applyAlignment="1" applyProtection="1">
      <alignment horizontal="justify" vertical="top"/>
      <protection locked="0"/>
    </xf>
    <xf numFmtId="4" fontId="55" fillId="0" borderId="2" xfId="0" applyNumberFormat="1" applyFont="1" applyFill="1" applyBorder="1" applyAlignment="1" applyProtection="1">
      <alignment vertical="top"/>
      <protection locked="0"/>
    </xf>
    <xf numFmtId="49" fontId="12" fillId="0" borderId="2" xfId="0" applyNumberFormat="1" applyFont="1" applyFill="1" applyBorder="1" applyAlignment="1" applyProtection="1">
      <alignment vertical="top"/>
      <protection locked="0"/>
    </xf>
    <xf numFmtId="4" fontId="73" fillId="0" borderId="2" xfId="0" applyNumberFormat="1" applyFont="1" applyFill="1" applyBorder="1" applyAlignment="1" applyProtection="1">
      <alignment vertical="top"/>
      <protection locked="0"/>
    </xf>
    <xf numFmtId="49" fontId="86" fillId="0" borderId="8" xfId="0" applyNumberFormat="1" applyFont="1" applyFill="1" applyBorder="1" applyAlignment="1" applyProtection="1">
      <alignment horizontal="justify" vertical="top"/>
      <protection locked="0"/>
    </xf>
    <xf numFmtId="4" fontId="12" fillId="0" borderId="3" xfId="0" applyNumberFormat="1" applyFont="1" applyFill="1" applyBorder="1" applyAlignment="1" applyProtection="1">
      <alignment horizontal="justify" vertical="top"/>
      <protection locked="0"/>
    </xf>
    <xf numFmtId="49" fontId="12" fillId="0" borderId="9" xfId="0" applyNumberFormat="1" applyFont="1" applyFill="1" applyBorder="1" applyAlignment="1">
      <alignment horizontal="justify" vertical="top"/>
    </xf>
    <xf numFmtId="49" fontId="73" fillId="0" borderId="9" xfId="0" applyNumberFormat="1" applyFont="1" applyFill="1" applyBorder="1" applyAlignment="1">
      <alignment horizontal="center" vertical="top" wrapText="1"/>
    </xf>
    <xf numFmtId="4" fontId="73" fillId="0" borderId="2" xfId="0" applyNumberFormat="1" applyFont="1" applyFill="1" applyBorder="1" applyAlignment="1">
      <alignment vertical="top"/>
    </xf>
    <xf numFmtId="49" fontId="12" fillId="0" borderId="3" xfId="0" applyNumberFormat="1" applyFont="1" applyFill="1" applyBorder="1" applyAlignment="1" applyProtection="1">
      <alignment vertical="top" wrapText="1"/>
      <protection locked="0"/>
    </xf>
    <xf numFmtId="4" fontId="50" fillId="0" borderId="2" xfId="0" applyNumberFormat="1" applyFont="1" applyFill="1" applyBorder="1" applyAlignment="1">
      <alignment vertical="top"/>
    </xf>
    <xf numFmtId="49" fontId="16" fillId="0" borderId="8" xfId="0" applyNumberFormat="1" applyFont="1" applyFill="1" applyBorder="1" applyAlignment="1" applyProtection="1">
      <alignment horizontal="justify" vertical="top"/>
      <protection locked="0"/>
    </xf>
    <xf numFmtId="49" fontId="12" fillId="0" borderId="2" xfId="0" applyNumberFormat="1" applyFont="1" applyFill="1" applyBorder="1" applyAlignment="1">
      <alignment horizontal="justify" vertical="top"/>
    </xf>
    <xf numFmtId="4" fontId="12" fillId="0" borderId="2" xfId="0" applyNumberFormat="1" applyFont="1" applyFill="1" applyBorder="1" applyAlignment="1">
      <alignment horizontal="justify" vertical="top"/>
    </xf>
    <xf numFmtId="49" fontId="12" fillId="0" borderId="7" xfId="0" applyNumberFormat="1" applyFont="1" applyFill="1" applyBorder="1" applyAlignment="1">
      <alignment horizontal="justify" vertical="top"/>
    </xf>
    <xf numFmtId="49" fontId="73" fillId="0" borderId="2" xfId="0" applyNumberFormat="1" applyFont="1" applyFill="1" applyBorder="1" applyAlignment="1">
      <alignment vertical="top"/>
    </xf>
    <xf numFmtId="49" fontId="12" fillId="0" borderId="2" xfId="0" applyNumberFormat="1" applyFont="1" applyFill="1" applyBorder="1" applyAlignment="1">
      <alignment vertical="top"/>
    </xf>
    <xf numFmtId="49" fontId="15" fillId="0" borderId="2" xfId="0" applyNumberFormat="1" applyFont="1" applyFill="1" applyBorder="1" applyAlignment="1">
      <alignment horizontal="justify" vertical="top"/>
    </xf>
    <xf numFmtId="49" fontId="15" fillId="0" borderId="2" xfId="0" applyNumberFormat="1" applyFont="1" applyFill="1" applyBorder="1" applyAlignment="1" applyProtection="1">
      <alignment horizontal="justify" vertical="top"/>
      <protection locked="0"/>
    </xf>
    <xf numFmtId="4" fontId="8" fillId="0" borderId="3" xfId="0" applyNumberFormat="1" applyFont="1" applyFill="1" applyBorder="1" applyAlignment="1">
      <alignment vertical="top"/>
    </xf>
    <xf numFmtId="49" fontId="8" fillId="0" borderId="3" xfId="0" applyNumberFormat="1" applyFont="1" applyFill="1" applyBorder="1" applyAlignment="1" applyProtection="1">
      <alignment vertical="top"/>
      <protection locked="0"/>
    </xf>
    <xf numFmtId="49" fontId="8" fillId="0" borderId="1" xfId="0" applyNumberFormat="1" applyFont="1" applyFill="1" applyBorder="1" applyAlignment="1" applyProtection="1">
      <alignment horizontal="justify" vertical="top"/>
      <protection locked="0"/>
    </xf>
    <xf numFmtId="49" fontId="12" fillId="0" borderId="4" xfId="0" applyNumberFormat="1" applyFont="1" applyFill="1" applyBorder="1" applyAlignment="1">
      <alignment vertical="top"/>
    </xf>
    <xf numFmtId="49" fontId="12" fillId="0" borderId="47" xfId="0" applyNumberFormat="1" applyFont="1" applyFill="1" applyBorder="1" applyAlignment="1">
      <alignment vertical="top"/>
    </xf>
    <xf numFmtId="4" fontId="8" fillId="0" borderId="48" xfId="0" applyNumberFormat="1" applyFont="1" applyFill="1" applyBorder="1" applyAlignment="1">
      <alignment vertical="top"/>
    </xf>
    <xf numFmtId="49" fontId="8" fillId="0" borderId="48" xfId="0" applyNumberFormat="1" applyFont="1" applyFill="1" applyBorder="1" applyAlignment="1">
      <alignment vertical="top"/>
    </xf>
    <xf numFmtId="4" fontId="8" fillId="0" borderId="49" xfId="0" applyNumberFormat="1" applyFont="1" applyFill="1" applyBorder="1" applyAlignment="1">
      <alignment horizontal="left" vertical="top"/>
    </xf>
    <xf numFmtId="49" fontId="12" fillId="0" borderId="9" xfId="0" applyNumberFormat="1" applyFont="1" applyFill="1" applyBorder="1" applyAlignment="1" applyProtection="1">
      <alignment vertical="top"/>
      <protection locked="0"/>
    </xf>
    <xf numFmtId="49" fontId="15" fillId="0" borderId="50" xfId="0" applyNumberFormat="1" applyFont="1" applyFill="1" applyBorder="1" applyAlignment="1" applyProtection="1">
      <alignment vertical="top" wrapText="1"/>
      <protection locked="0"/>
    </xf>
    <xf numFmtId="4" fontId="8" fillId="0" borderId="51" xfId="0" applyNumberFormat="1" applyFont="1" applyFill="1" applyBorder="1" applyAlignment="1" applyProtection="1">
      <alignment vertical="top"/>
      <protection locked="0"/>
    </xf>
    <xf numFmtId="49" fontId="8" fillId="0" borderId="51" xfId="0" applyNumberFormat="1" applyFont="1" applyFill="1" applyBorder="1" applyAlignment="1" applyProtection="1">
      <alignment vertical="top"/>
      <protection locked="0"/>
    </xf>
    <xf numFmtId="49" fontId="8" fillId="0" borderId="52" xfId="0" applyNumberFormat="1" applyFont="1" applyFill="1" applyBorder="1" applyAlignment="1" applyProtection="1">
      <alignment vertical="top" wrapText="1"/>
      <protection locked="0"/>
    </xf>
    <xf numFmtId="49" fontId="15" fillId="0" borderId="1" xfId="0" applyNumberFormat="1" applyFont="1" applyFill="1" applyBorder="1" applyAlignment="1" applyProtection="1">
      <alignment vertical="top" wrapText="1"/>
      <protection locked="0"/>
    </xf>
    <xf numFmtId="4" fontId="55" fillId="0" borderId="8" xfId="0" applyNumberFormat="1" applyFont="1" applyFill="1" applyBorder="1" applyAlignment="1" applyProtection="1">
      <alignment vertical="top"/>
      <protection locked="0"/>
    </xf>
    <xf numFmtId="49" fontId="73" fillId="0" borderId="8" xfId="0" applyNumberFormat="1" applyFont="1" applyFill="1" applyBorder="1" applyAlignment="1" applyProtection="1">
      <alignment vertical="top"/>
      <protection locked="0"/>
    </xf>
    <xf numFmtId="4" fontId="64" fillId="0" borderId="2" xfId="0" applyNumberFormat="1" applyFont="1" applyFill="1" applyBorder="1" applyAlignment="1" applyProtection="1">
      <alignment vertical="top"/>
      <protection locked="0"/>
    </xf>
    <xf numFmtId="49" fontId="15" fillId="0" borderId="3" xfId="0" applyNumberFormat="1" applyFont="1" applyFill="1" applyBorder="1" applyAlignment="1" applyProtection="1">
      <alignment horizontal="justify" vertical="top"/>
      <protection locked="0"/>
    </xf>
    <xf numFmtId="49" fontId="15" fillId="26" borderId="2" xfId="0" applyNumberFormat="1" applyFont="1" applyFill="1" applyBorder="1" applyAlignment="1" applyProtection="1">
      <alignment horizontal="justify" vertical="top"/>
      <protection locked="0"/>
    </xf>
    <xf numFmtId="4" fontId="64" fillId="26" borderId="2" xfId="0" applyNumberFormat="1" applyFont="1" applyFill="1" applyBorder="1" applyAlignment="1">
      <alignment vertical="top"/>
    </xf>
    <xf numFmtId="49" fontId="16" fillId="26" borderId="2" xfId="0" applyNumberFormat="1" applyFont="1" applyFill="1" applyBorder="1" applyAlignment="1" applyProtection="1">
      <alignment horizontal="justify" vertical="top"/>
      <protection locked="0"/>
    </xf>
    <xf numFmtId="49" fontId="12" fillId="3" borderId="3" xfId="0" applyNumberFormat="1" applyFont="1" applyFill="1" applyBorder="1" applyAlignment="1" applyProtection="1">
      <alignment vertical="top" wrapText="1"/>
      <protection locked="0"/>
    </xf>
    <xf numFmtId="49" fontId="16" fillId="26" borderId="8" xfId="0" applyNumberFormat="1" applyFont="1" applyFill="1" applyBorder="1" applyAlignment="1" applyProtection="1">
      <alignment horizontal="justify" vertical="top"/>
      <protection locked="0"/>
    </xf>
    <xf numFmtId="49" fontId="12" fillId="4" borderId="2" xfId="0" applyNumberFormat="1" applyFont="1" applyFill="1" applyBorder="1" applyAlignment="1">
      <alignment vertical="top"/>
    </xf>
    <xf numFmtId="43" fontId="73" fillId="3" borderId="2" xfId="1" applyFont="1" applyFill="1" applyBorder="1" applyAlignment="1" applyProtection="1">
      <alignment vertical="top"/>
      <protection locked="0"/>
    </xf>
    <xf numFmtId="4" fontId="12" fillId="3" borderId="3" xfId="0" applyNumberFormat="1" applyFont="1" applyFill="1" applyBorder="1" applyAlignment="1" applyProtection="1">
      <alignment horizontal="justify" vertical="top"/>
      <protection locked="0"/>
    </xf>
    <xf numFmtId="49" fontId="12" fillId="2" borderId="9" xfId="0" applyNumberFormat="1" applyFont="1" applyFill="1" applyBorder="1" applyAlignment="1">
      <alignment horizontal="justify" vertical="top"/>
    </xf>
    <xf numFmtId="4" fontId="55" fillId="26" borderId="2" xfId="0" applyNumberFormat="1" applyFont="1" applyFill="1" applyBorder="1" applyAlignment="1" applyProtection="1">
      <alignment vertical="top"/>
      <protection locked="0"/>
    </xf>
    <xf numFmtId="166" fontId="73" fillId="3" borderId="2" xfId="1" applyNumberFormat="1" applyFont="1" applyFill="1" applyBorder="1" applyAlignment="1" applyProtection="1">
      <alignment vertical="top"/>
      <protection locked="0"/>
    </xf>
    <xf numFmtId="4" fontId="64" fillId="26" borderId="2" xfId="0" applyNumberFormat="1" applyFont="1" applyFill="1" applyBorder="1" applyAlignment="1" applyProtection="1">
      <alignment vertical="top"/>
      <protection locked="0"/>
    </xf>
    <xf numFmtId="0" fontId="0" fillId="29" borderId="0" xfId="0" applyFill="1"/>
    <xf numFmtId="49" fontId="12" fillId="29" borderId="2" xfId="0" applyNumberFormat="1" applyFont="1" applyFill="1" applyBorder="1" applyAlignment="1" applyProtection="1">
      <alignment horizontal="justify" vertical="top"/>
      <protection locked="0"/>
    </xf>
    <xf numFmtId="49" fontId="12" fillId="29" borderId="1" xfId="0" applyNumberFormat="1" applyFont="1" applyFill="1" applyBorder="1" applyAlignment="1" applyProtection="1">
      <alignment horizontal="justify" vertical="top"/>
      <protection locked="0"/>
    </xf>
    <xf numFmtId="4" fontId="12" fillId="29" borderId="2" xfId="0" applyNumberFormat="1" applyFont="1" applyFill="1" applyBorder="1" applyAlignment="1" applyProtection="1">
      <alignment horizontal="justify" vertical="top"/>
      <protection locked="0"/>
    </xf>
    <xf numFmtId="49" fontId="12" fillId="29" borderId="4" xfId="0" applyNumberFormat="1" applyFont="1" applyFill="1" applyBorder="1" applyAlignment="1">
      <alignment horizontal="justify" vertical="top"/>
    </xf>
    <xf numFmtId="49" fontId="12" fillId="29" borderId="3" xfId="0" applyNumberFormat="1" applyFont="1" applyFill="1" applyBorder="1" applyAlignment="1" applyProtection="1">
      <alignment horizontal="justify" vertical="top"/>
      <protection locked="0"/>
    </xf>
    <xf numFmtId="49" fontId="73" fillId="29" borderId="2" xfId="0" applyNumberFormat="1" applyFont="1" applyFill="1" applyBorder="1" applyAlignment="1" applyProtection="1">
      <alignment vertical="top"/>
      <protection locked="0"/>
    </xf>
    <xf numFmtId="49" fontId="12" fillId="29" borderId="3" xfId="0" applyNumberFormat="1" applyFont="1" applyFill="1" applyBorder="1" applyAlignment="1" applyProtection="1">
      <alignment vertical="top"/>
      <protection locked="0"/>
    </xf>
    <xf numFmtId="49" fontId="12" fillId="29" borderId="2" xfId="0" applyNumberFormat="1" applyFont="1" applyFill="1" applyBorder="1" applyAlignment="1" applyProtection="1">
      <alignment vertical="top"/>
      <protection locked="0"/>
    </xf>
    <xf numFmtId="4" fontId="55" fillId="29" borderId="2" xfId="0" applyNumberFormat="1" applyFont="1" applyFill="1" applyBorder="1" applyAlignment="1" applyProtection="1">
      <alignment vertical="top"/>
      <protection locked="0"/>
    </xf>
    <xf numFmtId="4" fontId="73" fillId="29" borderId="2" xfId="0" applyNumberFormat="1" applyFont="1" applyFill="1" applyBorder="1" applyAlignment="1" applyProtection="1">
      <alignment vertical="top"/>
      <protection locked="0"/>
    </xf>
    <xf numFmtId="49" fontId="16" fillId="29" borderId="3" xfId="0" applyNumberFormat="1" applyFont="1" applyFill="1" applyBorder="1" applyAlignment="1" applyProtection="1">
      <alignment horizontal="justify" vertical="top"/>
      <protection locked="0"/>
    </xf>
    <xf numFmtId="4" fontId="55" fillId="26" borderId="3" xfId="0" applyNumberFormat="1" applyFont="1" applyFill="1" applyBorder="1" applyAlignment="1" applyProtection="1">
      <alignment vertical="top"/>
      <protection locked="0"/>
    </xf>
    <xf numFmtId="49" fontId="73" fillId="3" borderId="3" xfId="0" applyNumberFormat="1" applyFont="1" applyFill="1" applyBorder="1" applyAlignment="1" applyProtection="1">
      <alignment vertical="top"/>
      <protection locked="0"/>
    </xf>
    <xf numFmtId="4" fontId="64" fillId="26" borderId="3" xfId="0" applyNumberFormat="1" applyFont="1" applyFill="1" applyBorder="1" applyAlignment="1" applyProtection="1">
      <alignment vertical="top"/>
      <protection locked="0"/>
    </xf>
    <xf numFmtId="49" fontId="16" fillId="3" borderId="1" xfId="0" applyNumberFormat="1" applyFont="1" applyFill="1" applyBorder="1" applyAlignment="1" applyProtection="1">
      <alignment horizontal="justify" vertical="top"/>
      <protection locked="0"/>
    </xf>
    <xf numFmtId="49" fontId="12" fillId="4" borderId="11" xfId="0" applyNumberFormat="1" applyFont="1" applyFill="1" applyBorder="1" applyAlignment="1">
      <alignment horizontal="justify" vertical="top"/>
    </xf>
    <xf numFmtId="4" fontId="12" fillId="4" borderId="11" xfId="0" applyNumberFormat="1" applyFont="1" applyFill="1" applyBorder="1" applyAlignment="1">
      <alignment horizontal="justify" vertical="top"/>
    </xf>
    <xf numFmtId="49" fontId="73" fillId="4" borderId="11" xfId="0" applyNumberFormat="1" applyFont="1" applyFill="1" applyBorder="1" applyAlignment="1">
      <alignment horizontal="justify" vertical="top"/>
    </xf>
    <xf numFmtId="49" fontId="12" fillId="4" borderId="12" xfId="0" applyNumberFormat="1" applyFont="1" applyFill="1" applyBorder="1" applyAlignment="1">
      <alignment horizontal="justify" vertical="top"/>
    </xf>
    <xf numFmtId="49" fontId="73" fillId="4" borderId="11" xfId="0" applyNumberFormat="1" applyFont="1" applyFill="1" applyBorder="1" applyAlignment="1">
      <alignment vertical="top"/>
    </xf>
    <xf numFmtId="49" fontId="12" fillId="4" borderId="11" xfId="0" applyNumberFormat="1" applyFont="1" applyFill="1" applyBorder="1" applyAlignment="1">
      <alignment vertical="top"/>
    </xf>
    <xf numFmtId="4" fontId="55" fillId="4" borderId="11" xfId="0" applyNumberFormat="1" applyFont="1" applyFill="1" applyBorder="1" applyAlignment="1">
      <alignment vertical="top"/>
    </xf>
    <xf numFmtId="4" fontId="73" fillId="4" borderId="11" xfId="0" applyNumberFormat="1" applyFont="1" applyFill="1" applyBorder="1" applyAlignment="1">
      <alignment vertical="top"/>
    </xf>
    <xf numFmtId="49" fontId="16" fillId="4" borderId="11" xfId="0" applyNumberFormat="1" applyFont="1" applyFill="1" applyBorder="1" applyAlignment="1">
      <alignment horizontal="justify" vertical="top"/>
    </xf>
    <xf numFmtId="49" fontId="12" fillId="4" borderId="3" xfId="0" applyNumberFormat="1" applyFont="1" applyFill="1" applyBorder="1" applyAlignment="1" applyProtection="1">
      <alignment horizontal="justify" vertical="top"/>
      <protection locked="0"/>
    </xf>
    <xf numFmtId="49" fontId="12" fillId="4" borderId="2" xfId="0" applyNumberFormat="1" applyFont="1" applyFill="1" applyBorder="1" applyAlignment="1" applyProtection="1">
      <alignment horizontal="justify" vertical="top"/>
      <protection locked="0"/>
    </xf>
    <xf numFmtId="4" fontId="12" fillId="4" borderId="2" xfId="0" applyNumberFormat="1" applyFont="1" applyFill="1" applyBorder="1" applyAlignment="1" applyProtection="1">
      <alignment horizontal="justify" vertical="top"/>
      <protection locked="0"/>
    </xf>
    <xf numFmtId="49" fontId="73" fillId="4" borderId="4" xfId="0" applyNumberFormat="1" applyFont="1" applyFill="1" applyBorder="1" applyAlignment="1">
      <alignment horizontal="justify" vertical="top"/>
    </xf>
    <xf numFmtId="49" fontId="73" fillId="4" borderId="4" xfId="0" applyNumberFormat="1" applyFont="1" applyFill="1" applyBorder="1" applyAlignment="1">
      <alignment horizontal="center" vertical="top" wrapText="1"/>
    </xf>
    <xf numFmtId="49" fontId="12" fillId="4" borderId="9" xfId="0" applyNumberFormat="1" applyFont="1" applyFill="1" applyBorder="1" applyAlignment="1" applyProtection="1">
      <alignment vertical="top"/>
      <protection locked="0"/>
    </xf>
    <xf numFmtId="49" fontId="12" fillId="4" borderId="3" xfId="0" applyNumberFormat="1" applyFont="1" applyFill="1" applyBorder="1" applyAlignment="1" applyProtection="1">
      <alignment vertical="top"/>
      <protection locked="0"/>
    </xf>
    <xf numFmtId="49" fontId="12" fillId="4" borderId="2" xfId="0" applyNumberFormat="1" applyFont="1" applyFill="1" applyBorder="1" applyAlignment="1" applyProtection="1">
      <alignment vertical="top"/>
      <protection locked="0"/>
    </xf>
    <xf numFmtId="4" fontId="73" fillId="4" borderId="2" xfId="0" applyNumberFormat="1" applyFont="1" applyFill="1" applyBorder="1" applyAlignment="1" applyProtection="1">
      <alignment vertical="top"/>
      <protection locked="0"/>
    </xf>
    <xf numFmtId="49" fontId="73" fillId="4" borderId="2" xfId="0" applyNumberFormat="1" applyFont="1" applyFill="1" applyBorder="1" applyAlignment="1" applyProtection="1">
      <alignment vertical="top"/>
      <protection locked="0"/>
    </xf>
    <xf numFmtId="49" fontId="18" fillId="4" borderId="3" xfId="0" applyNumberFormat="1" applyFont="1" applyFill="1" applyBorder="1" applyAlignment="1">
      <alignment horizontal="justify" vertical="top"/>
    </xf>
    <xf numFmtId="4" fontId="12" fillId="4" borderId="3" xfId="0" applyNumberFormat="1" applyFont="1" applyFill="1" applyBorder="1" applyAlignment="1" applyProtection="1">
      <alignment horizontal="justify" vertical="top"/>
      <protection locked="0"/>
    </xf>
    <xf numFmtId="49" fontId="73" fillId="4" borderId="9" xfId="0" applyNumberFormat="1" applyFont="1" applyFill="1" applyBorder="1" applyAlignment="1">
      <alignment horizontal="justify" vertical="top"/>
    </xf>
    <xf numFmtId="49" fontId="73" fillId="4" borderId="9" xfId="0" applyNumberFormat="1" applyFont="1" applyFill="1" applyBorder="1" applyAlignment="1">
      <alignment horizontal="center" vertical="top" wrapText="1"/>
    </xf>
    <xf numFmtId="4" fontId="55" fillId="4" borderId="3" xfId="0" applyNumberFormat="1" applyFont="1" applyFill="1" applyBorder="1" applyAlignment="1" applyProtection="1">
      <alignment vertical="top"/>
      <protection locked="0"/>
    </xf>
    <xf numFmtId="4" fontId="73" fillId="4" borderId="3" xfId="0" applyNumberFormat="1" applyFont="1" applyFill="1" applyBorder="1" applyAlignment="1" applyProtection="1">
      <alignment vertical="top"/>
      <protection locked="0"/>
    </xf>
    <xf numFmtId="49" fontId="73" fillId="4" borderId="3" xfId="0" applyNumberFormat="1" applyFont="1" applyFill="1" applyBorder="1" applyAlignment="1" applyProtection="1">
      <alignment vertical="top"/>
      <protection locked="0"/>
    </xf>
    <xf numFmtId="49" fontId="15" fillId="4" borderId="13" xfId="0" applyNumberFormat="1" applyFont="1" applyFill="1" applyBorder="1" applyAlignment="1" applyProtection="1">
      <alignment horizontal="justify" vertical="top"/>
      <protection locked="0"/>
    </xf>
    <xf numFmtId="0" fontId="51" fillId="0" borderId="0" xfId="0" applyFont="1"/>
    <xf numFmtId="49" fontId="86" fillId="5" borderId="2" xfId="0" applyNumberFormat="1" applyFont="1" applyFill="1" applyBorder="1" applyAlignment="1">
      <alignment horizontal="center" vertical="top" wrapText="1"/>
    </xf>
    <xf numFmtId="49" fontId="86" fillId="5" borderId="4" xfId="0" applyNumberFormat="1" applyFont="1" applyFill="1" applyBorder="1" applyAlignment="1">
      <alignment horizontal="center" vertical="top" wrapText="1"/>
    </xf>
    <xf numFmtId="49" fontId="86" fillId="0" borderId="1" xfId="0" applyNumberFormat="1" applyFont="1" applyFill="1" applyBorder="1" applyAlignment="1">
      <alignment horizontal="center" vertical="top" wrapText="1"/>
    </xf>
    <xf numFmtId="49" fontId="86" fillId="2" borderId="14" xfId="0" applyNumberFormat="1" applyFont="1" applyFill="1" applyBorder="1" applyAlignment="1">
      <alignment horizontal="center" vertical="top" wrapText="1"/>
    </xf>
    <xf numFmtId="49" fontId="86" fillId="2" borderId="15" xfId="0" applyNumberFormat="1" applyFont="1" applyFill="1" applyBorder="1" applyAlignment="1">
      <alignment horizontal="center" vertical="top" wrapText="1"/>
    </xf>
    <xf numFmtId="49" fontId="50" fillId="2" borderId="16" xfId="0" applyNumberFormat="1" applyFont="1" applyFill="1" applyBorder="1" applyAlignment="1">
      <alignment horizontal="center" vertical="top" wrapText="1"/>
    </xf>
    <xf numFmtId="49" fontId="86" fillId="17" borderId="15" xfId="0" applyNumberFormat="1" applyFont="1" applyFill="1" applyBorder="1" applyAlignment="1">
      <alignment horizontal="center" vertical="top" wrapText="1"/>
    </xf>
    <xf numFmtId="49" fontId="86" fillId="2" borderId="16" xfId="0" applyNumberFormat="1" applyFont="1" applyFill="1" applyBorder="1" applyAlignment="1">
      <alignment horizontal="center" vertical="top" wrapText="1"/>
    </xf>
    <xf numFmtId="49" fontId="86" fillId="17" borderId="15" xfId="0" applyNumberFormat="1" applyFont="1" applyFill="1" applyBorder="1" applyAlignment="1">
      <alignment horizontal="center" vertical="center" wrapText="1"/>
    </xf>
    <xf numFmtId="49" fontId="50" fillId="2" borderId="17" xfId="0" applyNumberFormat="1" applyFont="1" applyFill="1" applyBorder="1" applyAlignment="1">
      <alignment horizontal="justify" vertical="top" wrapText="1"/>
    </xf>
    <xf numFmtId="49" fontId="64" fillId="2" borderId="16" xfId="0" applyNumberFormat="1" applyFont="1" applyFill="1" applyBorder="1" applyAlignment="1">
      <alignment horizontal="center" vertical="top" wrapText="1"/>
    </xf>
    <xf numFmtId="49" fontId="50" fillId="2" borderId="16" xfId="0" applyNumberFormat="1" applyFont="1" applyFill="1" applyBorder="1" applyAlignment="1">
      <alignment horizontal="justify" vertical="top"/>
    </xf>
    <xf numFmtId="49" fontId="86" fillId="2" borderId="15" xfId="0" applyNumberFormat="1" applyFont="1" applyFill="1" applyBorder="1" applyAlignment="1">
      <alignment horizontal="justify" vertical="top"/>
    </xf>
    <xf numFmtId="49" fontId="16" fillId="12" borderId="4" xfId="0" applyNumberFormat="1" applyFont="1" applyFill="1" applyBorder="1" applyAlignment="1">
      <alignment horizontal="center" vertical="top"/>
    </xf>
    <xf numFmtId="49" fontId="16" fillId="12" borderId="7" xfId="0" applyNumberFormat="1" applyFont="1" applyFill="1" applyBorder="1" applyAlignment="1">
      <alignment horizontal="center" vertical="top"/>
    </xf>
    <xf numFmtId="49" fontId="16" fillId="2" borderId="4" xfId="0" applyNumberFormat="1" applyFont="1" applyFill="1" applyBorder="1" applyAlignment="1">
      <alignment horizontal="center" vertical="top"/>
    </xf>
    <xf numFmtId="49" fontId="16" fillId="2" borderId="7" xfId="0" applyNumberFormat="1" applyFont="1" applyFill="1" applyBorder="1" applyAlignment="1">
      <alignment horizontal="center" vertical="top"/>
    </xf>
    <xf numFmtId="49" fontId="16" fillId="2" borderId="18" xfId="0" applyNumberFormat="1" applyFont="1" applyFill="1" applyBorder="1" applyAlignment="1">
      <alignment horizontal="center" vertical="top"/>
    </xf>
    <xf numFmtId="49" fontId="15" fillId="0" borderId="8" xfId="0" applyNumberFormat="1" applyFont="1" applyBorder="1" applyAlignment="1">
      <alignment vertical="top"/>
    </xf>
    <xf numFmtId="49" fontId="16" fillId="2" borderId="18" xfId="0" applyNumberFormat="1" applyFont="1" applyFill="1" applyBorder="1" applyAlignment="1">
      <alignment horizontal="center" vertical="top"/>
    </xf>
    <xf numFmtId="49" fontId="16" fillId="2" borderId="7" xfId="0" applyNumberFormat="1" applyFont="1" applyFill="1" applyBorder="1" applyAlignment="1">
      <alignment horizontal="center" vertical="top"/>
    </xf>
    <xf numFmtId="49" fontId="16" fillId="2" borderId="4" xfId="0" applyNumberFormat="1" applyFont="1" applyFill="1" applyBorder="1" applyAlignment="1">
      <alignment horizontal="center" vertical="top"/>
    </xf>
    <xf numFmtId="49" fontId="16" fillId="2" borderId="2" xfId="0" applyNumberFormat="1" applyFont="1" applyFill="1" applyBorder="1" applyAlignment="1">
      <alignment horizontal="center" vertical="top" wrapText="1"/>
    </xf>
    <xf numFmtId="49" fontId="16" fillId="2" borderId="9" xfId="0" applyNumberFormat="1" applyFont="1" applyFill="1" applyBorder="1" applyAlignment="1">
      <alignment horizontal="center" vertical="top" wrapText="1"/>
    </xf>
    <xf numFmtId="49" fontId="16" fillId="2" borderId="19" xfId="0" applyNumberFormat="1" applyFont="1" applyFill="1" applyBorder="1" applyAlignment="1">
      <alignment horizontal="center" vertical="top" wrapText="1"/>
    </xf>
    <xf numFmtId="49" fontId="73" fillId="0" borderId="0" xfId="0" applyNumberFormat="1" applyFont="1" applyAlignment="1">
      <alignment vertical="top"/>
    </xf>
    <xf numFmtId="49" fontId="16" fillId="2" borderId="0" xfId="0" applyNumberFormat="1" applyFont="1" applyFill="1" applyBorder="1" applyAlignment="1">
      <alignment horizontal="center" vertical="top"/>
    </xf>
    <xf numFmtId="49" fontId="50" fillId="3" borderId="0" xfId="0" applyNumberFormat="1" applyFont="1" applyFill="1" applyAlignment="1" applyProtection="1">
      <alignment vertical="top"/>
      <protection locked="0"/>
    </xf>
    <xf numFmtId="49" fontId="16" fillId="0" borderId="0" xfId="0" applyNumberFormat="1" applyFont="1" applyAlignment="1">
      <alignment horizontal="justify" vertical="top"/>
    </xf>
    <xf numFmtId="49" fontId="15" fillId="0" borderId="9" xfId="0" applyNumberFormat="1" applyFont="1" applyBorder="1" applyAlignment="1">
      <alignment vertical="top"/>
    </xf>
    <xf numFmtId="49" fontId="15" fillId="0" borderId="0" xfId="0" applyNumberFormat="1" applyFont="1" applyBorder="1" applyAlignment="1">
      <alignment vertical="top"/>
    </xf>
    <xf numFmtId="49" fontId="15" fillId="6" borderId="0" xfId="0" applyNumberFormat="1" applyFont="1" applyFill="1" applyAlignment="1">
      <alignment vertical="top"/>
    </xf>
    <xf numFmtId="49" fontId="15" fillId="6" borderId="4" xfId="0" applyNumberFormat="1" applyFont="1" applyFill="1" applyBorder="1" applyAlignment="1">
      <alignment vertical="top"/>
    </xf>
    <xf numFmtId="49" fontId="15" fillId="6" borderId="18" xfId="0" applyNumberFormat="1" applyFont="1" applyFill="1" applyBorder="1" applyAlignment="1">
      <alignment vertical="top"/>
    </xf>
    <xf numFmtId="49" fontId="15" fillId="6" borderId="7" xfId="0" applyNumberFormat="1" applyFont="1" applyFill="1" applyBorder="1" applyAlignment="1">
      <alignment vertical="top"/>
    </xf>
    <xf numFmtId="49" fontId="16" fillId="2" borderId="20" xfId="0" applyNumberFormat="1" applyFont="1" applyFill="1" applyBorder="1" applyAlignment="1">
      <alignment horizontal="center" vertical="top" wrapText="1"/>
    </xf>
    <xf numFmtId="49" fontId="16" fillId="2" borderId="21" xfId="0" applyNumberFormat="1" applyFont="1" applyFill="1" applyBorder="1" applyAlignment="1">
      <alignment horizontal="center" vertical="top" wrapText="1"/>
    </xf>
    <xf numFmtId="49" fontId="55" fillId="0" borderId="0" xfId="0" applyNumberFormat="1" applyFont="1" applyAlignment="1">
      <alignment vertical="top"/>
    </xf>
    <xf numFmtId="49" fontId="73" fillId="3" borderId="18" xfId="0" applyNumberFormat="1" applyFont="1" applyFill="1" applyBorder="1" applyAlignment="1" applyProtection="1">
      <alignment vertical="top"/>
      <protection locked="0"/>
    </xf>
    <xf numFmtId="49" fontId="16" fillId="0" borderId="18" xfId="0" applyNumberFormat="1" applyFont="1" applyBorder="1" applyAlignment="1">
      <alignment horizontal="justify" vertical="top"/>
    </xf>
    <xf numFmtId="49" fontId="15" fillId="0" borderId="20" xfId="0" applyNumberFormat="1" applyFont="1" applyBorder="1" applyAlignment="1">
      <alignment vertical="top"/>
    </xf>
    <xf numFmtId="49" fontId="15" fillId="0" borderId="24" xfId="0" applyNumberFormat="1" applyFont="1" applyBorder="1" applyAlignment="1">
      <alignment vertical="top"/>
    </xf>
    <xf numFmtId="49" fontId="15" fillId="0" borderId="24" xfId="0" applyNumberFormat="1" applyFont="1" applyFill="1" applyBorder="1" applyAlignment="1">
      <alignment vertical="top"/>
    </xf>
    <xf numFmtId="49" fontId="73" fillId="0" borderId="24" xfId="0" applyNumberFormat="1" applyFont="1" applyBorder="1" applyAlignment="1">
      <alignment vertical="top"/>
    </xf>
    <xf numFmtId="49" fontId="55" fillId="0" borderId="24" xfId="0" applyNumberFormat="1" applyFont="1" applyBorder="1" applyAlignment="1">
      <alignment vertical="top"/>
    </xf>
    <xf numFmtId="49" fontId="16" fillId="0" borderId="24" xfId="0" applyNumberFormat="1" applyFont="1" applyBorder="1" applyAlignment="1">
      <alignment horizontal="center" vertical="top"/>
    </xf>
    <xf numFmtId="49" fontId="16" fillId="0" borderId="18" xfId="0" applyNumberFormat="1" applyFont="1" applyBorder="1" applyAlignment="1">
      <alignment horizontal="center" vertical="top"/>
    </xf>
    <xf numFmtId="0" fontId="51" fillId="0" borderId="0" xfId="0" applyFont="1" applyAlignment="1">
      <alignment horizontal="left"/>
    </xf>
    <xf numFmtId="0" fontId="0" fillId="0" borderId="0" xfId="0" applyFont="1"/>
    <xf numFmtId="0" fontId="0" fillId="0" borderId="0" xfId="0" applyFont="1" applyAlignment="1">
      <alignment horizontal="justify" vertical="top"/>
    </xf>
    <xf numFmtId="49" fontId="15" fillId="14" borderId="0" xfId="0" applyNumberFormat="1" applyFont="1" applyFill="1" applyBorder="1" applyAlignment="1" applyProtection="1">
      <alignment vertical="top"/>
      <protection locked="0"/>
    </xf>
    <xf numFmtId="4" fontId="55" fillId="14" borderId="0" xfId="0" applyNumberFormat="1" applyFont="1" applyFill="1" applyBorder="1" applyAlignment="1" applyProtection="1">
      <alignment vertical="top"/>
      <protection locked="0"/>
    </xf>
    <xf numFmtId="49" fontId="15" fillId="14" borderId="0" xfId="0" applyNumberFormat="1" applyFont="1" applyFill="1" applyBorder="1" applyAlignment="1">
      <alignment horizontal="center" vertical="top" wrapText="1"/>
    </xf>
    <xf numFmtId="49" fontId="73" fillId="14" borderId="0" xfId="0" applyNumberFormat="1" applyFont="1" applyFill="1" applyBorder="1" applyAlignment="1">
      <alignment horizontal="center" vertical="top" wrapText="1"/>
    </xf>
    <xf numFmtId="4" fontId="12" fillId="14" borderId="0" xfId="0" applyNumberFormat="1" applyFont="1" applyFill="1" applyBorder="1" applyAlignment="1" applyProtection="1">
      <alignment horizontal="left" vertical="top"/>
      <protection locked="0"/>
    </xf>
    <xf numFmtId="4" fontId="15" fillId="14" borderId="0" xfId="0" applyNumberFormat="1" applyFont="1" applyFill="1" applyBorder="1" applyAlignment="1" applyProtection="1">
      <alignment vertical="top"/>
      <protection locked="0"/>
    </xf>
    <xf numFmtId="49" fontId="15" fillId="14" borderId="0" xfId="0" applyNumberFormat="1" applyFont="1" applyFill="1" applyBorder="1" applyAlignment="1" applyProtection="1">
      <alignment horizontal="justify" vertical="top"/>
      <protection locked="0"/>
    </xf>
    <xf numFmtId="49" fontId="3" fillId="14" borderId="0" xfId="0" applyNumberFormat="1" applyFont="1" applyFill="1" applyBorder="1" applyAlignment="1" applyProtection="1">
      <alignment vertical="top"/>
      <protection locked="0"/>
    </xf>
    <xf numFmtId="43" fontId="73" fillId="14" borderId="0" xfId="1" applyFont="1" applyFill="1" applyBorder="1" applyAlignment="1">
      <alignment horizontal="center" vertical="top" wrapText="1"/>
    </xf>
    <xf numFmtId="49" fontId="3" fillId="14" borderId="0" xfId="0" applyNumberFormat="1" applyFont="1" applyFill="1" applyBorder="1" applyAlignment="1" applyProtection="1">
      <alignment vertical="top" wrapText="1"/>
      <protection locked="0"/>
    </xf>
    <xf numFmtId="4" fontId="12" fillId="14" borderId="0" xfId="0" applyNumberFormat="1" applyFont="1" applyFill="1" applyBorder="1" applyAlignment="1">
      <alignment horizontal="left" vertical="top"/>
    </xf>
    <xf numFmtId="49" fontId="15" fillId="14" borderId="0" xfId="0" applyNumberFormat="1" applyFont="1" applyFill="1" applyBorder="1" applyAlignment="1">
      <alignment vertical="top"/>
    </xf>
    <xf numFmtId="4" fontId="55" fillId="14" borderId="0" xfId="0" applyNumberFormat="1" applyFont="1" applyFill="1" applyBorder="1" applyAlignment="1">
      <alignment vertical="top"/>
    </xf>
    <xf numFmtId="49" fontId="73" fillId="14" borderId="0" xfId="0" applyNumberFormat="1" applyFont="1" applyFill="1" applyBorder="1" applyAlignment="1">
      <alignment vertical="top"/>
    </xf>
    <xf numFmtId="4" fontId="15" fillId="14" borderId="0" xfId="0" applyNumberFormat="1" applyFont="1" applyFill="1" applyBorder="1" applyAlignment="1">
      <alignment vertical="top"/>
    </xf>
    <xf numFmtId="49" fontId="15" fillId="14" borderId="0" xfId="0" applyNumberFormat="1" applyFont="1" applyFill="1" applyBorder="1" applyAlignment="1">
      <alignment horizontal="justify" vertical="top"/>
    </xf>
    <xf numFmtId="49" fontId="73" fillId="14" borderId="0" xfId="0" applyNumberFormat="1" applyFont="1" applyFill="1" applyBorder="1" applyAlignment="1" applyProtection="1">
      <alignment vertical="top"/>
      <protection locked="0"/>
    </xf>
    <xf numFmtId="4" fontId="55" fillId="14" borderId="0" xfId="0" applyNumberFormat="1" applyFont="1" applyFill="1" applyBorder="1" applyAlignment="1" applyProtection="1">
      <alignment vertical="top" wrapText="1"/>
      <protection locked="0"/>
    </xf>
    <xf numFmtId="49" fontId="15" fillId="14" borderId="0" xfId="0" applyNumberFormat="1" applyFont="1" applyFill="1" applyBorder="1" applyAlignment="1" applyProtection="1">
      <alignment vertical="top" wrapText="1"/>
      <protection locked="0"/>
    </xf>
    <xf numFmtId="4" fontId="55" fillId="14" borderId="0" xfId="0" applyNumberFormat="1" applyFont="1" applyFill="1" applyBorder="1" applyAlignment="1">
      <alignment vertical="top" wrapText="1"/>
    </xf>
    <xf numFmtId="49" fontId="15" fillId="14" borderId="0" xfId="0" applyNumberFormat="1" applyFont="1" applyFill="1" applyBorder="1" applyAlignment="1">
      <alignment vertical="top" wrapText="1"/>
    </xf>
    <xf numFmtId="49" fontId="12" fillId="14" borderId="0" xfId="0" applyNumberFormat="1" applyFont="1" applyFill="1" applyBorder="1" applyAlignment="1">
      <alignment vertical="top"/>
    </xf>
    <xf numFmtId="49" fontId="12" fillId="14" borderId="0" xfId="0" applyNumberFormat="1" applyFont="1" applyFill="1" applyBorder="1" applyAlignment="1">
      <alignment vertical="top" wrapText="1"/>
    </xf>
    <xf numFmtId="49" fontId="12" fillId="14" borderId="0" xfId="0" applyNumberFormat="1" applyFont="1" applyFill="1" applyBorder="1" applyAlignment="1" applyProtection="1">
      <alignment vertical="top"/>
      <protection locked="0"/>
    </xf>
    <xf numFmtId="49" fontId="12" fillId="14" borderId="0" xfId="0" applyNumberFormat="1" applyFont="1" applyFill="1" applyBorder="1" applyAlignment="1">
      <alignment horizontal="center" vertical="top" wrapText="1"/>
    </xf>
    <xf numFmtId="49" fontId="12" fillId="14" borderId="0" xfId="0" applyNumberFormat="1" applyFont="1" applyFill="1" applyBorder="1" applyAlignment="1" applyProtection="1">
      <alignment vertical="top" wrapText="1"/>
      <protection locked="0"/>
    </xf>
    <xf numFmtId="49" fontId="73" fillId="14" borderId="0" xfId="0" applyNumberFormat="1" applyFont="1" applyFill="1" applyBorder="1" applyAlignment="1" applyProtection="1">
      <alignment vertical="top" wrapText="1"/>
      <protection locked="0"/>
    </xf>
    <xf numFmtId="49" fontId="73" fillId="14" borderId="0" xfId="0" applyNumberFormat="1" applyFont="1" applyFill="1" applyBorder="1" applyAlignment="1">
      <alignment vertical="top" wrapText="1"/>
    </xf>
    <xf numFmtId="49" fontId="73" fillId="4" borderId="2" xfId="0" applyNumberFormat="1" applyFont="1" applyFill="1" applyBorder="1" applyAlignment="1">
      <alignment vertical="top" wrapText="1"/>
    </xf>
    <xf numFmtId="49" fontId="12" fillId="4" borderId="2" xfId="0" applyNumberFormat="1" applyFont="1" applyFill="1" applyBorder="1" applyAlignment="1">
      <alignment vertical="top" wrapText="1"/>
    </xf>
    <xf numFmtId="49" fontId="12" fillId="0" borderId="2" xfId="0" applyNumberFormat="1" applyFont="1" applyFill="1" applyBorder="1" applyAlignment="1">
      <alignment vertical="top" wrapText="1"/>
    </xf>
    <xf numFmtId="4" fontId="12" fillId="4" borderId="2" xfId="0" applyNumberFormat="1" applyFont="1" applyFill="1" applyBorder="1" applyAlignment="1">
      <alignment horizontal="left" vertical="top"/>
    </xf>
    <xf numFmtId="4" fontId="15" fillId="4" borderId="2" xfId="0" applyNumberFormat="1" applyFont="1" applyFill="1" applyBorder="1" applyAlignment="1">
      <alignment vertical="top"/>
    </xf>
    <xf numFmtId="49" fontId="73" fillId="3" borderId="8" xfId="0" applyNumberFormat="1" applyFont="1" applyFill="1" applyBorder="1" applyAlignment="1" applyProtection="1">
      <alignment vertical="top" wrapText="1"/>
      <protection locked="0"/>
    </xf>
    <xf numFmtId="49" fontId="12" fillId="3" borderId="8" xfId="0" applyNumberFormat="1" applyFont="1" applyFill="1" applyBorder="1" applyAlignment="1" applyProtection="1">
      <alignment vertical="top" wrapText="1"/>
      <protection locked="0"/>
    </xf>
    <xf numFmtId="49" fontId="12" fillId="0" borderId="1" xfId="0" applyNumberFormat="1" applyFont="1" applyFill="1" applyBorder="1" applyAlignment="1" applyProtection="1">
      <alignment vertical="top" wrapText="1"/>
      <protection locked="0"/>
    </xf>
    <xf numFmtId="49" fontId="12" fillId="3" borderId="8" xfId="0" applyNumberFormat="1" applyFont="1" applyFill="1" applyBorder="1" applyAlignment="1" applyProtection="1">
      <alignment vertical="top"/>
      <protection locked="0"/>
    </xf>
    <xf numFmtId="49" fontId="12" fillId="2" borderId="20" xfId="0" applyNumberFormat="1" applyFont="1" applyFill="1" applyBorder="1" applyAlignment="1">
      <alignment horizontal="center" vertical="top" wrapText="1"/>
    </xf>
    <xf numFmtId="49" fontId="12" fillId="3" borderId="1" xfId="0" applyNumberFormat="1" applyFont="1" applyFill="1" applyBorder="1" applyAlignment="1" applyProtection="1">
      <alignment vertical="top" wrapText="1"/>
      <protection locked="0"/>
    </xf>
    <xf numFmtId="49" fontId="73" fillId="2" borderId="20" xfId="0" applyNumberFormat="1" applyFont="1" applyFill="1" applyBorder="1" applyAlignment="1">
      <alignment horizontal="center" vertical="top" wrapText="1"/>
    </xf>
    <xf numFmtId="49" fontId="12" fillId="3" borderId="1" xfId="0" applyNumberFormat="1" applyFont="1" applyFill="1" applyBorder="1" applyAlignment="1" applyProtection="1">
      <alignment vertical="top"/>
      <protection locked="0"/>
    </xf>
    <xf numFmtId="49" fontId="15" fillId="3" borderId="8" xfId="0" applyNumberFormat="1" applyFont="1" applyFill="1" applyBorder="1" applyAlignment="1" applyProtection="1">
      <alignment vertical="top"/>
      <protection locked="0"/>
    </xf>
    <xf numFmtId="4" fontId="12" fillId="3" borderId="8" xfId="0" applyNumberFormat="1" applyFont="1" applyFill="1" applyBorder="1" applyAlignment="1" applyProtection="1">
      <alignment horizontal="left" vertical="top"/>
      <protection locked="0"/>
    </xf>
    <xf numFmtId="4" fontId="15" fillId="3" borderId="8" xfId="0" applyNumberFormat="1" applyFont="1" applyFill="1" applyBorder="1" applyAlignment="1" applyProtection="1">
      <alignment vertical="top"/>
      <protection locked="0"/>
    </xf>
    <xf numFmtId="49" fontId="15" fillId="3" borderId="1" xfId="0" applyNumberFormat="1" applyFont="1" applyFill="1" applyBorder="1" applyAlignment="1" applyProtection="1">
      <alignment horizontal="justify" vertical="top"/>
      <protection locked="0"/>
    </xf>
    <xf numFmtId="49" fontId="73" fillId="3" borderId="3" xfId="0" applyNumberFormat="1" applyFont="1" applyFill="1" applyBorder="1" applyAlignment="1" applyProtection="1">
      <alignment vertical="top" wrapText="1"/>
      <protection locked="0"/>
    </xf>
    <xf numFmtId="49" fontId="12" fillId="2" borderId="4" xfId="0" applyNumberFormat="1" applyFont="1" applyFill="1" applyBorder="1" applyAlignment="1">
      <alignment horizontal="center" vertical="top" wrapText="1"/>
    </xf>
    <xf numFmtId="43" fontId="73" fillId="2" borderId="9" xfId="1" applyFont="1" applyFill="1" applyBorder="1" applyAlignment="1">
      <alignment horizontal="center" vertical="top" wrapText="1"/>
    </xf>
    <xf numFmtId="4" fontId="15" fillId="3" borderId="2" xfId="0" applyNumberFormat="1" applyFont="1" applyFill="1" applyBorder="1" applyAlignment="1" applyProtection="1">
      <alignment vertical="top"/>
      <protection locked="0"/>
    </xf>
    <xf numFmtId="49" fontId="15" fillId="3" borderId="8" xfId="0" applyNumberFormat="1" applyFont="1" applyFill="1" applyBorder="1" applyAlignment="1" applyProtection="1">
      <alignment horizontal="justify" vertical="top"/>
      <protection locked="0"/>
    </xf>
    <xf numFmtId="49" fontId="73" fillId="4" borderId="3" xfId="0" applyNumberFormat="1" applyFont="1" applyFill="1" applyBorder="1" applyAlignment="1">
      <alignment vertical="top" wrapText="1"/>
    </xf>
    <xf numFmtId="49" fontId="12" fillId="4" borderId="3" xfId="0" applyNumberFormat="1" applyFont="1" applyFill="1" applyBorder="1" applyAlignment="1">
      <alignment vertical="top" wrapText="1"/>
    </xf>
    <xf numFmtId="49" fontId="12" fillId="0" borderId="1" xfId="0" applyNumberFormat="1" applyFont="1" applyFill="1" applyBorder="1" applyAlignment="1">
      <alignment vertical="top" wrapText="1"/>
    </xf>
    <xf numFmtId="49" fontId="12" fillId="4" borderId="3" xfId="0" applyNumberFormat="1" applyFont="1" applyFill="1" applyBorder="1" applyAlignment="1">
      <alignment vertical="top"/>
    </xf>
    <xf numFmtId="49" fontId="12" fillId="4" borderId="4" xfId="0" applyNumberFormat="1" applyFont="1" applyFill="1" applyBorder="1" applyAlignment="1">
      <alignment vertical="top" wrapText="1"/>
    </xf>
    <xf numFmtId="49" fontId="12" fillId="4" borderId="19" xfId="0" applyNumberFormat="1" applyFont="1" applyFill="1" applyBorder="1" applyAlignment="1">
      <alignment vertical="top" wrapText="1"/>
    </xf>
    <xf numFmtId="49" fontId="73" fillId="4" borderId="9" xfId="0" applyNumberFormat="1" applyFont="1" applyFill="1" applyBorder="1" applyAlignment="1">
      <alignment vertical="top"/>
    </xf>
    <xf numFmtId="49" fontId="15" fillId="4" borderId="3" xfId="0" applyNumberFormat="1" applyFont="1" applyFill="1" applyBorder="1" applyAlignment="1">
      <alignment vertical="top"/>
    </xf>
    <xf numFmtId="49" fontId="15" fillId="4" borderId="8" xfId="0" applyNumberFormat="1" applyFont="1" applyFill="1" applyBorder="1" applyAlignment="1">
      <alignment horizontal="justify" vertical="top"/>
    </xf>
    <xf numFmtId="49" fontId="12" fillId="4" borderId="7" xfId="0" applyNumberFormat="1" applyFont="1" applyFill="1" applyBorder="1" applyAlignment="1">
      <alignment vertical="top" wrapText="1"/>
    </xf>
    <xf numFmtId="49" fontId="73" fillId="3" borderId="2" xfId="0" applyNumberFormat="1" applyFont="1" applyFill="1" applyBorder="1" applyAlignment="1" applyProtection="1">
      <alignment vertical="top" wrapText="1"/>
      <protection locked="0"/>
    </xf>
    <xf numFmtId="4" fontId="12" fillId="3" borderId="2" xfId="0" applyNumberFormat="1" applyFont="1" applyFill="1" applyBorder="1" applyAlignment="1" applyProtection="1">
      <alignment horizontal="left" vertical="top"/>
      <protection locked="0"/>
    </xf>
    <xf numFmtId="49" fontId="16" fillId="3" borderId="3" xfId="0" applyNumberFormat="1" applyFont="1" applyFill="1" applyBorder="1" applyAlignment="1" applyProtection="1">
      <alignment horizontal="justify" vertical="top"/>
      <protection locked="0"/>
    </xf>
    <xf numFmtId="4" fontId="86" fillId="4" borderId="2" xfId="0" applyNumberFormat="1" applyFont="1" applyFill="1" applyBorder="1" applyAlignment="1">
      <alignment horizontal="left" vertical="top"/>
    </xf>
    <xf numFmtId="49" fontId="16" fillId="3" borderId="8" xfId="0" applyNumberFormat="1" applyFont="1" applyFill="1" applyBorder="1" applyAlignment="1" applyProtection="1">
      <alignment horizontal="justify" vertical="top"/>
      <protection locked="0"/>
    </xf>
    <xf numFmtId="49" fontId="15" fillId="3" borderId="3" xfId="0" applyNumberFormat="1" applyFont="1" applyFill="1" applyBorder="1" applyAlignment="1" applyProtection="1">
      <alignment horizontal="justify" vertical="top"/>
      <protection locked="0"/>
    </xf>
    <xf numFmtId="49" fontId="16" fillId="26" borderId="3" xfId="0" applyNumberFormat="1" applyFont="1" applyFill="1" applyBorder="1" applyAlignment="1" applyProtection="1">
      <alignment horizontal="justify" vertical="top"/>
      <protection locked="0"/>
    </xf>
    <xf numFmtId="43" fontId="55" fillId="3" borderId="3" xfId="1" applyFont="1" applyFill="1" applyBorder="1" applyAlignment="1" applyProtection="1">
      <alignment vertical="top" wrapText="1"/>
      <protection locked="0"/>
    </xf>
    <xf numFmtId="4" fontId="86" fillId="26" borderId="2" xfId="0" applyNumberFormat="1" applyFont="1" applyFill="1" applyBorder="1" applyAlignment="1">
      <alignment horizontal="left" vertical="top"/>
    </xf>
    <xf numFmtId="49" fontId="16" fillId="26" borderId="8" xfId="0" applyNumberFormat="1" applyFont="1" applyFill="1" applyBorder="1" applyAlignment="1" applyProtection="1">
      <alignment horizontal="justify" vertical="top"/>
      <protection locked="0"/>
    </xf>
    <xf numFmtId="49" fontId="15" fillId="26" borderId="3" xfId="0" applyNumberFormat="1" applyFont="1" applyFill="1" applyBorder="1" applyAlignment="1" applyProtection="1">
      <alignment horizontal="justify" vertical="top"/>
      <protection locked="0"/>
    </xf>
    <xf numFmtId="49" fontId="12" fillId="3" borderId="7" xfId="0" applyNumberFormat="1" applyFont="1" applyFill="1" applyBorder="1" applyAlignment="1" applyProtection="1">
      <alignment vertical="top" wrapText="1"/>
      <protection locked="0"/>
    </xf>
    <xf numFmtId="49" fontId="86" fillId="26" borderId="3" xfId="0" applyNumberFormat="1" applyFont="1" applyFill="1" applyBorder="1" applyAlignment="1" applyProtection="1">
      <alignment horizontal="justify" vertical="top"/>
      <protection locked="0"/>
    </xf>
    <xf numFmtId="49" fontId="86" fillId="26" borderId="3" xfId="0" applyNumberFormat="1" applyFont="1" applyFill="1" applyBorder="1" applyAlignment="1" applyProtection="1">
      <alignment horizontal="justify" vertical="top"/>
      <protection locked="0"/>
    </xf>
    <xf numFmtId="49" fontId="86" fillId="26" borderId="8" xfId="0" applyNumberFormat="1" applyFont="1" applyFill="1" applyBorder="1" applyAlignment="1" applyProtection="1">
      <alignment horizontal="justify" vertical="top"/>
      <protection locked="0"/>
    </xf>
    <xf numFmtId="4" fontId="12" fillId="4" borderId="2" xfId="0" applyNumberFormat="1" applyFont="1" applyFill="1" applyBorder="1" applyAlignment="1">
      <alignment vertical="top"/>
    </xf>
    <xf numFmtId="49" fontId="15" fillId="26" borderId="2" xfId="0" applyNumberFormat="1" applyFont="1" applyFill="1" applyBorder="1" applyAlignment="1">
      <alignment horizontal="justify" vertical="top"/>
    </xf>
    <xf numFmtId="49" fontId="12" fillId="26" borderId="3" xfId="0" applyNumberFormat="1" applyFont="1" applyFill="1" applyBorder="1" applyAlignment="1" applyProtection="1">
      <alignment horizontal="justify" vertical="top"/>
      <protection locked="0"/>
    </xf>
    <xf numFmtId="4" fontId="12" fillId="3" borderId="2" xfId="0" applyNumberFormat="1" applyFont="1" applyFill="1" applyBorder="1" applyAlignment="1" applyProtection="1">
      <alignment vertical="top"/>
      <protection locked="0"/>
    </xf>
    <xf numFmtId="4" fontId="12" fillId="26" borderId="2" xfId="0" applyNumberFormat="1" applyFont="1" applyFill="1" applyBorder="1" applyAlignment="1" applyProtection="1">
      <alignment vertical="top"/>
      <protection locked="0"/>
    </xf>
    <xf numFmtId="4" fontId="12" fillId="17" borderId="2" xfId="0" applyNumberFormat="1" applyFont="1" applyFill="1" applyBorder="1" applyAlignment="1" applyProtection="1">
      <alignment vertical="top"/>
      <protection locked="0"/>
    </xf>
    <xf numFmtId="4" fontId="86" fillId="3" borderId="2" xfId="0" applyNumberFormat="1" applyFont="1" applyFill="1" applyBorder="1" applyAlignment="1" applyProtection="1">
      <alignment horizontal="left" vertical="top"/>
      <protection locked="0"/>
    </xf>
    <xf numFmtId="43" fontId="12" fillId="3" borderId="3" xfId="1" applyFont="1" applyFill="1" applyBorder="1" applyAlignment="1" applyProtection="1">
      <alignment vertical="top" wrapText="1"/>
      <protection locked="0"/>
    </xf>
    <xf numFmtId="4" fontId="55" fillId="3" borderId="3" xfId="0" applyNumberFormat="1" applyFont="1" applyFill="1" applyBorder="1" applyAlignment="1" applyProtection="1">
      <alignment vertical="top" wrapText="1"/>
      <protection locked="0"/>
    </xf>
    <xf numFmtId="49" fontId="12" fillId="2" borderId="9" xfId="0" applyNumberFormat="1" applyFont="1" applyFill="1" applyBorder="1" applyAlignment="1">
      <alignment horizontal="center" vertical="top" wrapText="1"/>
    </xf>
    <xf numFmtId="49" fontId="3" fillId="3" borderId="3" xfId="0" applyNumberFormat="1" applyFont="1" applyFill="1" applyBorder="1" applyAlignment="1" applyProtection="1">
      <alignment vertical="top" wrapText="1"/>
      <protection locked="0"/>
    </xf>
    <xf numFmtId="4" fontId="86" fillId="26" borderId="3" xfId="0" applyNumberFormat="1" applyFont="1" applyFill="1" applyBorder="1" applyAlignment="1" applyProtection="1">
      <alignment horizontal="left" vertical="top"/>
      <protection locked="0"/>
    </xf>
    <xf numFmtId="4" fontId="15" fillId="3" borderId="3" xfId="0" applyNumberFormat="1" applyFont="1" applyFill="1" applyBorder="1" applyAlignment="1" applyProtection="1">
      <alignment vertical="top"/>
      <protection locked="0"/>
    </xf>
    <xf numFmtId="49" fontId="86" fillId="26" borderId="1" xfId="0" applyNumberFormat="1" applyFont="1" applyFill="1" applyBorder="1" applyAlignment="1" applyProtection="1">
      <alignment horizontal="justify" vertical="top"/>
      <protection locked="0"/>
    </xf>
    <xf numFmtId="49" fontId="12" fillId="4" borderId="11" xfId="0" applyNumberFormat="1" applyFont="1" applyFill="1" applyBorder="1" applyAlignment="1">
      <alignment vertical="top" wrapText="1"/>
    </xf>
    <xf numFmtId="4" fontId="55" fillId="4" borderId="11" xfId="0" applyNumberFormat="1" applyFont="1" applyFill="1" applyBorder="1" applyAlignment="1">
      <alignment vertical="top" wrapText="1"/>
    </xf>
    <xf numFmtId="49" fontId="12" fillId="4" borderId="12" xfId="0" applyNumberFormat="1" applyFont="1" applyFill="1" applyBorder="1" applyAlignment="1">
      <alignment vertical="top" wrapText="1"/>
    </xf>
    <xf numFmtId="49" fontId="3" fillId="4" borderId="11" xfId="0" applyNumberFormat="1" applyFont="1" applyFill="1" applyBorder="1" applyAlignment="1">
      <alignment vertical="top"/>
    </xf>
    <xf numFmtId="4" fontId="12" fillId="4" borderId="11" xfId="0" applyNumberFormat="1" applyFont="1" applyFill="1" applyBorder="1" applyAlignment="1">
      <alignment horizontal="left" vertical="top"/>
    </xf>
    <xf numFmtId="4" fontId="15" fillId="4" borderId="11" xfId="0" applyNumberFormat="1" applyFont="1" applyFill="1" applyBorder="1" applyAlignment="1">
      <alignment vertical="top"/>
    </xf>
    <xf numFmtId="49" fontId="15" fillId="4" borderId="11" xfId="0" applyNumberFormat="1" applyFont="1" applyFill="1" applyBorder="1" applyAlignment="1">
      <alignment vertical="top"/>
    </xf>
    <xf numFmtId="49" fontId="12" fillId="4" borderId="3" xfId="0" applyNumberFormat="1" applyFont="1" applyFill="1" applyBorder="1" applyAlignment="1" applyProtection="1">
      <alignment vertical="top" wrapText="1"/>
      <protection locked="0"/>
    </xf>
    <xf numFmtId="49" fontId="12" fillId="4" borderId="2" xfId="0" applyNumberFormat="1" applyFont="1" applyFill="1" applyBorder="1" applyAlignment="1" applyProtection="1">
      <alignment vertical="top" wrapText="1"/>
      <protection locked="0"/>
    </xf>
    <xf numFmtId="49" fontId="12" fillId="4" borderId="4" xfId="0" applyNumberFormat="1" applyFont="1" applyFill="1" applyBorder="1" applyAlignment="1">
      <alignment horizontal="center" vertical="top" wrapText="1"/>
    </xf>
    <xf numFmtId="49" fontId="3" fillId="4" borderId="2" xfId="0" applyNumberFormat="1" applyFont="1" applyFill="1" applyBorder="1" applyAlignment="1" applyProtection="1">
      <alignment vertical="top"/>
      <protection locked="0"/>
    </xf>
    <xf numFmtId="4" fontId="12" fillId="4" borderId="2" xfId="0" applyNumberFormat="1" applyFont="1" applyFill="1" applyBorder="1" applyAlignment="1" applyProtection="1">
      <alignment horizontal="left" vertical="top"/>
      <protection locked="0"/>
    </xf>
    <xf numFmtId="4" fontId="15" fillId="4" borderId="2" xfId="0" applyNumberFormat="1" applyFont="1" applyFill="1" applyBorder="1" applyAlignment="1" applyProtection="1">
      <alignment vertical="top"/>
      <protection locked="0"/>
    </xf>
    <xf numFmtId="49" fontId="15" fillId="4" borderId="2" xfId="0" applyNumberFormat="1" applyFont="1" applyFill="1" applyBorder="1" applyAlignment="1" applyProtection="1">
      <alignment vertical="top"/>
      <protection locked="0"/>
    </xf>
    <xf numFmtId="49" fontId="18" fillId="4" borderId="3" xfId="0" applyNumberFormat="1" applyFont="1" applyFill="1" applyBorder="1" applyAlignment="1">
      <alignment horizontal="justify" vertical="top"/>
    </xf>
    <xf numFmtId="49" fontId="12" fillId="4" borderId="3" xfId="0" applyNumberFormat="1" applyFont="1" applyFill="1" applyBorder="1" applyAlignment="1" applyProtection="1">
      <alignment horizontal="center" vertical="top" wrapText="1"/>
      <protection locked="0"/>
    </xf>
    <xf numFmtId="49" fontId="12" fillId="4" borderId="3" xfId="0" applyNumberFormat="1" applyFont="1" applyFill="1" applyBorder="1" applyAlignment="1" applyProtection="1">
      <alignment horizontal="center" vertical="top"/>
      <protection locked="0"/>
    </xf>
    <xf numFmtId="4" fontId="55" fillId="4" borderId="3" xfId="0" applyNumberFormat="1" applyFont="1" applyFill="1" applyBorder="1" applyAlignment="1" applyProtection="1">
      <alignment vertical="top" wrapText="1"/>
      <protection locked="0"/>
    </xf>
    <xf numFmtId="49" fontId="12" fillId="4" borderId="9" xfId="0" applyNumberFormat="1" applyFont="1" applyFill="1" applyBorder="1" applyAlignment="1">
      <alignment horizontal="center" vertical="top" wrapText="1"/>
    </xf>
    <xf numFmtId="49" fontId="3" fillId="4" borderId="3" xfId="0" applyNumberFormat="1" applyFont="1" applyFill="1" applyBorder="1" applyAlignment="1" applyProtection="1">
      <alignment vertical="top"/>
      <protection locked="0"/>
    </xf>
    <xf numFmtId="4" fontId="12" fillId="4" borderId="3" xfId="0" applyNumberFormat="1" applyFont="1" applyFill="1" applyBorder="1" applyAlignment="1" applyProtection="1">
      <alignment horizontal="left" vertical="top"/>
      <protection locked="0"/>
    </xf>
    <xf numFmtId="4" fontId="15" fillId="4" borderId="3" xfId="0" applyNumberFormat="1" applyFont="1" applyFill="1" applyBorder="1" applyAlignment="1" applyProtection="1">
      <alignment vertical="top"/>
      <protection locked="0"/>
    </xf>
    <xf numFmtId="49" fontId="15" fillId="4" borderId="3" xfId="0" applyNumberFormat="1" applyFont="1" applyFill="1" applyBorder="1" applyAlignment="1" applyProtection="1">
      <alignment vertical="top"/>
      <protection locked="0"/>
    </xf>
    <xf numFmtId="49" fontId="15" fillId="4" borderId="13" xfId="0" applyNumberFormat="1" applyFont="1" applyFill="1" applyBorder="1" applyAlignment="1" applyProtection="1">
      <alignment horizontal="justify" vertical="top"/>
      <protection locked="0"/>
    </xf>
    <xf numFmtId="49" fontId="86" fillId="5" borderId="2" xfId="0" applyNumberFormat="1" applyFont="1" applyFill="1" applyBorder="1" applyAlignment="1">
      <alignment horizontal="justify" vertical="top" wrapText="1"/>
    </xf>
    <xf numFmtId="49" fontId="86" fillId="5" borderId="4" xfId="0" applyNumberFormat="1" applyFont="1" applyFill="1" applyBorder="1" applyAlignment="1">
      <alignment horizontal="justify" vertical="top" wrapText="1"/>
    </xf>
    <xf numFmtId="49" fontId="86" fillId="0" borderId="1" xfId="0" applyNumberFormat="1" applyFont="1" applyFill="1" applyBorder="1" applyAlignment="1">
      <alignment horizontal="justify" vertical="top" wrapText="1"/>
    </xf>
    <xf numFmtId="49" fontId="64" fillId="2" borderId="14" xfId="0" applyNumberFormat="1" applyFont="1" applyFill="1" applyBorder="1" applyAlignment="1">
      <alignment horizontal="justify" vertical="top" wrapText="1"/>
    </xf>
    <xf numFmtId="49" fontId="86" fillId="2" borderId="15" xfId="0" applyNumberFormat="1" applyFont="1" applyFill="1" applyBorder="1" applyAlignment="1">
      <alignment horizontal="justify" vertical="top" wrapText="1"/>
    </xf>
    <xf numFmtId="49" fontId="64" fillId="2" borderId="15" xfId="0" applyNumberFormat="1" applyFont="1" applyFill="1" applyBorder="1" applyAlignment="1">
      <alignment horizontal="justify" vertical="top" wrapText="1"/>
    </xf>
    <xf numFmtId="49" fontId="86" fillId="2" borderId="16" xfId="0" applyNumberFormat="1" applyFont="1" applyFill="1" applyBorder="1" applyAlignment="1">
      <alignment horizontal="justify" vertical="top" wrapText="1"/>
    </xf>
    <xf numFmtId="49" fontId="86" fillId="17" borderId="15" xfId="0" applyNumberFormat="1" applyFont="1" applyFill="1" applyBorder="1" applyAlignment="1">
      <alignment horizontal="justify" vertical="top" wrapText="1"/>
    </xf>
    <xf numFmtId="49" fontId="64" fillId="2" borderId="16" xfId="0" applyNumberFormat="1" applyFont="1" applyFill="1" applyBorder="1" applyAlignment="1">
      <alignment horizontal="justify" vertical="top" wrapText="1"/>
    </xf>
    <xf numFmtId="49" fontId="50" fillId="2" borderId="16" xfId="0" applyNumberFormat="1" applyFont="1" applyFill="1" applyBorder="1" applyAlignment="1">
      <alignment horizontal="justify" vertical="top" wrapText="1"/>
    </xf>
    <xf numFmtId="49" fontId="73" fillId="2" borderId="16" xfId="0" applyNumberFormat="1" applyFont="1" applyFill="1" applyBorder="1" applyAlignment="1">
      <alignment horizontal="left" vertical="top" wrapText="1"/>
    </xf>
    <xf numFmtId="49" fontId="16" fillId="2" borderId="15" xfId="0" applyNumberFormat="1" applyFont="1" applyFill="1" applyBorder="1" applyAlignment="1">
      <alignment horizontal="justify" vertical="top"/>
    </xf>
    <xf numFmtId="49" fontId="8" fillId="2" borderId="18" xfId="0" applyNumberFormat="1" applyFont="1" applyFill="1" applyBorder="1" applyAlignment="1">
      <alignment horizontal="center" vertical="top"/>
    </xf>
    <xf numFmtId="49" fontId="8" fillId="2" borderId="7" xfId="0" applyNumberFormat="1" applyFont="1" applyFill="1" applyBorder="1" applyAlignment="1">
      <alignment horizontal="center" vertical="top"/>
    </xf>
    <xf numFmtId="49" fontId="3" fillId="0" borderId="0" xfId="0" applyNumberFormat="1" applyFont="1" applyAlignment="1">
      <alignment vertical="top"/>
    </xf>
    <xf numFmtId="49" fontId="8" fillId="2" borderId="4" xfId="0" applyNumberFormat="1" applyFont="1" applyFill="1" applyBorder="1" applyAlignment="1">
      <alignment horizontal="justify" vertical="top"/>
    </xf>
    <xf numFmtId="49" fontId="8" fillId="2" borderId="7" xfId="0" applyNumberFormat="1" applyFont="1" applyFill="1" applyBorder="1" applyAlignment="1">
      <alignment horizontal="justify" vertical="top"/>
    </xf>
    <xf numFmtId="49" fontId="8" fillId="2" borderId="2" xfId="0" applyNumberFormat="1" applyFont="1" applyFill="1" applyBorder="1" applyAlignment="1">
      <alignment horizontal="justify" vertical="top" wrapText="1"/>
    </xf>
    <xf numFmtId="49" fontId="8" fillId="2" borderId="4" xfId="0" applyNumberFormat="1" applyFont="1" applyFill="1" applyBorder="1" applyAlignment="1">
      <alignment horizontal="center" vertical="top"/>
    </xf>
    <xf numFmtId="49" fontId="16" fillId="3" borderId="0" xfId="0" applyNumberFormat="1" applyFont="1" applyFill="1" applyAlignment="1" applyProtection="1">
      <alignment vertical="top"/>
      <protection locked="0"/>
    </xf>
    <xf numFmtId="49" fontId="16" fillId="0" borderId="35" xfId="0" applyNumberFormat="1" applyFont="1" applyBorder="1" applyAlignment="1">
      <alignment horizontal="justify" vertical="top"/>
    </xf>
    <xf numFmtId="49" fontId="3" fillId="6" borderId="0" xfId="0" applyNumberFormat="1" applyFont="1" applyFill="1" applyAlignment="1">
      <alignment vertical="top"/>
    </xf>
    <xf numFmtId="49" fontId="3" fillId="6" borderId="4" xfId="0" applyNumberFormat="1" applyFont="1" applyFill="1" applyBorder="1" applyAlignment="1">
      <alignment vertical="top"/>
    </xf>
    <xf numFmtId="49" fontId="3" fillId="6" borderId="18" xfId="0" applyNumberFormat="1" applyFont="1" applyFill="1" applyBorder="1" applyAlignment="1">
      <alignment vertical="top"/>
    </xf>
    <xf numFmtId="49" fontId="12" fillId="0" borderId="0" xfId="0" applyNumberFormat="1" applyFont="1" applyAlignment="1">
      <alignment horizontal="left" vertical="top"/>
    </xf>
    <xf numFmtId="49" fontId="15" fillId="3" borderId="18" xfId="0" applyNumberFormat="1" applyFont="1" applyFill="1" applyBorder="1" applyAlignment="1" applyProtection="1">
      <alignment vertical="top"/>
      <protection locked="0"/>
    </xf>
    <xf numFmtId="49" fontId="16" fillId="0" borderId="7" xfId="0" applyNumberFormat="1" applyFont="1" applyBorder="1" applyAlignment="1">
      <alignment horizontal="justify" vertical="top"/>
    </xf>
    <xf numFmtId="49" fontId="3" fillId="0" borderId="24" xfId="0" applyNumberFormat="1" applyFont="1" applyBorder="1" applyAlignment="1">
      <alignment vertical="top"/>
    </xf>
    <xf numFmtId="49" fontId="12" fillId="0" borderId="24" xfId="0" applyNumberFormat="1" applyFont="1" applyBorder="1" applyAlignment="1">
      <alignment horizontal="left" vertical="top"/>
    </xf>
    <xf numFmtId="0" fontId="0" fillId="0" borderId="2" xfId="0" applyBorder="1" applyAlignment="1">
      <alignment wrapText="1"/>
    </xf>
    <xf numFmtId="0" fontId="0" fillId="0" borderId="2" xfId="0" applyBorder="1"/>
    <xf numFmtId="0" fontId="87" fillId="0" borderId="0" xfId="0" applyFont="1" applyAlignment="1">
      <alignment vertical="center"/>
    </xf>
    <xf numFmtId="0" fontId="87" fillId="0" borderId="2" xfId="0" applyFont="1" applyBorder="1" applyAlignment="1">
      <alignment vertical="center" wrapText="1"/>
    </xf>
    <xf numFmtId="0" fontId="87" fillId="0" borderId="2" xfId="0" applyFont="1" applyBorder="1" applyAlignment="1">
      <alignment vertical="center"/>
    </xf>
    <xf numFmtId="0" fontId="87" fillId="0" borderId="2" xfId="0" applyFont="1" applyBorder="1" applyAlignment="1">
      <alignment horizontal="center" vertical="center"/>
    </xf>
    <xf numFmtId="0" fontId="88" fillId="0" borderId="0" xfId="0" applyFont="1" applyAlignment="1">
      <alignment vertical="center"/>
    </xf>
    <xf numFmtId="0" fontId="88" fillId="0" borderId="2" xfId="0" applyFont="1" applyBorder="1" applyAlignment="1">
      <alignment vertical="center" wrapText="1"/>
    </xf>
    <xf numFmtId="0" fontId="88" fillId="0" borderId="2" xfId="0" applyFont="1" applyBorder="1" applyAlignment="1">
      <alignment horizontal="center" vertical="center"/>
    </xf>
    <xf numFmtId="0" fontId="89" fillId="0" borderId="0" xfId="0" applyFont="1" applyAlignment="1">
      <alignment vertical="center"/>
    </xf>
    <xf numFmtId="0" fontId="89" fillId="0" borderId="2" xfId="0" applyFont="1" applyBorder="1" applyAlignment="1">
      <alignment vertical="center" wrapText="1"/>
    </xf>
    <xf numFmtId="0" fontId="89" fillId="0" borderId="2" xfId="0" applyFont="1" applyBorder="1" applyAlignment="1">
      <alignment horizontal="center" vertical="center" wrapText="1"/>
    </xf>
    <xf numFmtId="43" fontId="89" fillId="0" borderId="2" xfId="1" applyFont="1" applyBorder="1" applyAlignment="1">
      <alignment vertical="center" wrapText="1"/>
    </xf>
    <xf numFmtId="0" fontId="89" fillId="0" borderId="2" xfId="0" applyFont="1" applyBorder="1" applyAlignment="1">
      <alignment horizontal="center" vertical="center"/>
    </xf>
    <xf numFmtId="15" fontId="89" fillId="0" borderId="2" xfId="0" applyNumberFormat="1" applyFont="1" applyBorder="1" applyAlignment="1">
      <alignment vertical="center"/>
    </xf>
    <xf numFmtId="0" fontId="84" fillId="0" borderId="0" xfId="0" applyFont="1"/>
    <xf numFmtId="0" fontId="90" fillId="0" borderId="2" xfId="0" applyFont="1" applyBorder="1" applyAlignment="1">
      <alignment horizontal="left" vertical="center" wrapText="1"/>
    </xf>
    <xf numFmtId="0" fontId="90" fillId="0" borderId="1" xfId="0" applyFont="1" applyFill="1" applyBorder="1" applyAlignment="1">
      <alignment horizontal="left" vertical="center" wrapText="1"/>
    </xf>
    <xf numFmtId="0" fontId="90" fillId="0" borderId="2" xfId="0" applyFont="1" applyBorder="1" applyAlignment="1">
      <alignment horizontal="left" vertical="center"/>
    </xf>
    <xf numFmtId="0" fontId="82" fillId="0" borderId="0" xfId="0" applyFont="1"/>
    <xf numFmtId="0" fontId="91" fillId="0" borderId="4" xfId="0" applyFont="1" applyBorder="1" applyAlignment="1">
      <alignment horizontal="center" vertical="center" wrapText="1"/>
    </xf>
    <xf numFmtId="0" fontId="91" fillId="0" borderId="18" xfId="0" applyFont="1" applyBorder="1" applyAlignment="1">
      <alignment horizontal="center" vertical="center" wrapText="1"/>
    </xf>
    <xf numFmtId="0" fontId="91" fillId="0" borderId="7" xfId="0" applyFont="1" applyBorder="1" applyAlignment="1">
      <alignment horizontal="center" vertical="center" wrapText="1"/>
    </xf>
    <xf numFmtId="0" fontId="91" fillId="0" borderId="2" xfId="0" applyFont="1" applyBorder="1"/>
    <xf numFmtId="0" fontId="92" fillId="0" borderId="4" xfId="0" applyFont="1" applyBorder="1" applyAlignment="1">
      <alignment horizontal="left" vertical="center" wrapText="1"/>
    </xf>
    <xf numFmtId="0" fontId="92" fillId="0" borderId="18" xfId="0" applyFont="1" applyBorder="1" applyAlignment="1">
      <alignment horizontal="left" vertical="center" wrapText="1"/>
    </xf>
    <xf numFmtId="0" fontId="92" fillId="0" borderId="7" xfId="0" applyFont="1" applyBorder="1" applyAlignment="1">
      <alignment horizontal="left" vertical="center" wrapText="1"/>
    </xf>
    <xf numFmtId="0" fontId="91" fillId="0" borderId="4" xfId="0" applyFont="1" applyBorder="1" applyAlignment="1">
      <alignment vertical="center" wrapText="1"/>
    </xf>
    <xf numFmtId="0" fontId="91" fillId="0" borderId="7" xfId="0" applyFont="1" applyBorder="1" applyAlignment="1">
      <alignment vertical="center" wrapText="1"/>
    </xf>
    <xf numFmtId="0" fontId="92" fillId="0" borderId="2" xfId="0" applyFont="1" applyBorder="1" applyAlignment="1">
      <alignment vertical="center" wrapText="1"/>
    </xf>
    <xf numFmtId="0" fontId="92" fillId="0" borderId="4" xfId="0" applyFont="1" applyBorder="1" applyAlignment="1">
      <alignment vertical="center" wrapText="1"/>
    </xf>
    <xf numFmtId="0" fontId="92" fillId="0" borderId="18" xfId="0" applyFont="1" applyBorder="1" applyAlignment="1">
      <alignment vertical="center" wrapText="1"/>
    </xf>
    <xf numFmtId="0" fontId="85" fillId="0" borderId="2" xfId="0" applyFont="1" applyBorder="1" applyAlignment="1">
      <alignment vertical="top"/>
    </xf>
    <xf numFmtId="0" fontId="85" fillId="0" borderId="2" xfId="0" applyFont="1" applyBorder="1" applyAlignment="1">
      <alignment horizontal="left" vertical="top"/>
    </xf>
    <xf numFmtId="49" fontId="93" fillId="2" borderId="2" xfId="0" applyNumberFormat="1" applyFont="1" applyFill="1" applyBorder="1" applyAlignment="1">
      <alignment horizontal="left" vertical="top" wrapText="1"/>
    </xf>
    <xf numFmtId="49" fontId="93" fillId="2" borderId="2" xfId="0" applyNumberFormat="1" applyFont="1" applyFill="1" applyBorder="1" applyAlignment="1">
      <alignment vertical="top" wrapText="1"/>
    </xf>
    <xf numFmtId="49" fontId="93" fillId="0" borderId="2" xfId="0" applyNumberFormat="1" applyFont="1" applyFill="1" applyBorder="1" applyAlignment="1">
      <alignment vertical="top" wrapText="1"/>
    </xf>
    <xf numFmtId="4" fontId="93" fillId="3" borderId="2" xfId="0" applyNumberFormat="1" applyFont="1" applyFill="1" applyBorder="1" applyAlignment="1" applyProtection="1">
      <alignment horizontal="left" vertical="top" wrapText="1"/>
      <protection locked="0"/>
    </xf>
    <xf numFmtId="49" fontId="93" fillId="2" borderId="2" xfId="0" applyNumberFormat="1" applyFont="1" applyFill="1" applyBorder="1" applyAlignment="1">
      <alignment horizontal="left" vertical="top"/>
    </xf>
    <xf numFmtId="4" fontId="93" fillId="3" borderId="2" xfId="0" applyNumberFormat="1" applyFont="1" applyFill="1" applyBorder="1" applyAlignment="1" applyProtection="1">
      <alignment horizontal="left" vertical="top"/>
      <protection locked="0"/>
    </xf>
    <xf numFmtId="49" fontId="93" fillId="2" borderId="2" xfId="0" applyNumberFormat="1" applyFont="1" applyFill="1" applyBorder="1" applyAlignment="1">
      <alignment horizontal="center" vertical="top" wrapText="1"/>
    </xf>
    <xf numFmtId="4" fontId="94" fillId="3" borderId="2" xfId="0" applyNumberFormat="1" applyFont="1" applyFill="1" applyBorder="1" applyAlignment="1" applyProtection="1">
      <alignment horizontal="left" vertical="top" wrapText="1"/>
      <protection locked="0"/>
    </xf>
    <xf numFmtId="49" fontId="94" fillId="2" borderId="2" xfId="0" applyNumberFormat="1" applyFont="1" applyFill="1" applyBorder="1" applyAlignment="1">
      <alignment vertical="top" wrapText="1"/>
    </xf>
    <xf numFmtId="49" fontId="94" fillId="3" borderId="2" xfId="0" applyNumberFormat="1" applyFont="1" applyFill="1" applyBorder="1" applyAlignment="1" applyProtection="1">
      <alignment horizontal="left" vertical="top" wrapText="1"/>
      <protection locked="0"/>
    </xf>
    <xf numFmtId="49" fontId="94" fillId="3" borderId="2" xfId="0" applyNumberFormat="1" applyFont="1" applyFill="1" applyBorder="1" applyAlignment="1" applyProtection="1">
      <alignment vertical="top" wrapText="1"/>
      <protection locked="0"/>
    </xf>
    <xf numFmtId="49" fontId="94" fillId="2" borderId="2" xfId="0" applyNumberFormat="1" applyFont="1" applyFill="1" applyBorder="1" applyAlignment="1">
      <alignment horizontal="center" vertical="top" wrapText="1"/>
    </xf>
    <xf numFmtId="49" fontId="94" fillId="2" borderId="2" xfId="0" applyNumberFormat="1" applyFont="1" applyFill="1" applyBorder="1" applyAlignment="1">
      <alignment horizontal="left" vertical="top" wrapText="1"/>
    </xf>
    <xf numFmtId="49" fontId="94" fillId="3" borderId="2" xfId="0" applyNumberFormat="1" applyFont="1" applyFill="1" applyBorder="1" applyAlignment="1" applyProtection="1">
      <alignment horizontal="left" vertical="top"/>
      <protection locked="0"/>
    </xf>
    <xf numFmtId="4" fontId="94" fillId="3" borderId="2" xfId="0" applyNumberFormat="1" applyFont="1" applyFill="1" applyBorder="1" applyAlignment="1" applyProtection="1">
      <alignment horizontal="left" vertical="top"/>
      <protection locked="0"/>
    </xf>
    <xf numFmtId="49" fontId="94" fillId="0" borderId="2" xfId="0" applyNumberFormat="1" applyFont="1" applyBorder="1" applyAlignment="1">
      <alignment vertical="top" wrapText="1"/>
    </xf>
    <xf numFmtId="49" fontId="93" fillId="3" borderId="2" xfId="0" applyNumberFormat="1" applyFont="1" applyFill="1" applyBorder="1" applyAlignment="1" applyProtection="1">
      <alignment horizontal="left" vertical="top" wrapText="1"/>
      <protection locked="0"/>
    </xf>
    <xf numFmtId="49" fontId="93" fillId="3" borderId="2" xfId="0" applyNumberFormat="1" applyFont="1" applyFill="1" applyBorder="1" applyAlignment="1" applyProtection="1">
      <alignment vertical="top" wrapText="1"/>
      <protection locked="0"/>
    </xf>
    <xf numFmtId="49" fontId="93" fillId="3" borderId="2" xfId="0" applyNumberFormat="1" applyFont="1" applyFill="1" applyBorder="1" applyAlignment="1" applyProtection="1">
      <alignment horizontal="left" vertical="top"/>
      <protection locked="0"/>
    </xf>
    <xf numFmtId="4" fontId="93" fillId="26" borderId="2" xfId="0" applyNumberFormat="1" applyFont="1" applyFill="1" applyBorder="1" applyAlignment="1">
      <alignment horizontal="left" vertical="top"/>
    </xf>
    <xf numFmtId="49" fontId="93" fillId="24" borderId="2" xfId="0" applyNumberFormat="1" applyFont="1" applyFill="1" applyBorder="1" applyAlignment="1">
      <alignment vertical="top" wrapText="1"/>
    </xf>
    <xf numFmtId="49" fontId="94" fillId="29" borderId="2" xfId="0" applyNumberFormat="1" applyFont="1" applyFill="1" applyBorder="1" applyAlignment="1" applyProtection="1">
      <alignment horizontal="left" vertical="top" wrapText="1"/>
      <protection locked="0"/>
    </xf>
    <xf numFmtId="49" fontId="94" fillId="29" borderId="2" xfId="0" applyNumberFormat="1" applyFont="1" applyFill="1" applyBorder="1" applyAlignment="1" applyProtection="1">
      <alignment vertical="top" wrapText="1"/>
      <protection locked="0"/>
    </xf>
    <xf numFmtId="49" fontId="94" fillId="29" borderId="2" xfId="0" applyNumberFormat="1" applyFont="1" applyFill="1" applyBorder="1" applyAlignment="1">
      <alignment horizontal="center" vertical="top" wrapText="1"/>
    </xf>
    <xf numFmtId="4" fontId="94" fillId="29" borderId="2" xfId="0" applyNumberFormat="1" applyFont="1" applyFill="1" applyBorder="1" applyAlignment="1" applyProtection="1">
      <alignment horizontal="left" vertical="top" wrapText="1"/>
      <protection locked="0"/>
    </xf>
    <xf numFmtId="49" fontId="94" fillId="29" borderId="2" xfId="0" applyNumberFormat="1" applyFont="1" applyFill="1" applyBorder="1" applyAlignment="1">
      <alignment horizontal="left" vertical="top" wrapText="1"/>
    </xf>
    <xf numFmtId="49" fontId="94" fillId="29" borderId="2" xfId="0" applyNumberFormat="1" applyFont="1" applyFill="1" applyBorder="1" applyAlignment="1" applyProtection="1">
      <alignment horizontal="left" vertical="top"/>
      <protection locked="0"/>
    </xf>
    <xf numFmtId="4" fontId="94" fillId="29" borderId="2" xfId="0" applyNumberFormat="1" applyFont="1" applyFill="1" applyBorder="1" applyAlignment="1" applyProtection="1">
      <alignment horizontal="left" vertical="top"/>
      <protection locked="0"/>
    </xf>
    <xf numFmtId="49" fontId="94" fillId="29" borderId="2" xfId="0" applyNumberFormat="1" applyFont="1" applyFill="1" applyBorder="1" applyAlignment="1">
      <alignment vertical="top" wrapText="1"/>
    </xf>
    <xf numFmtId="4" fontId="85" fillId="9" borderId="2" xfId="0" applyNumberFormat="1" applyFont="1" applyFill="1" applyBorder="1" applyAlignment="1">
      <alignment horizontal="left" vertical="top" wrapText="1"/>
    </xf>
    <xf numFmtId="0" fontId="85" fillId="0" borderId="2" xfId="0" applyFont="1" applyBorder="1" applyAlignment="1">
      <alignment vertical="top" wrapText="1"/>
    </xf>
    <xf numFmtId="0" fontId="93" fillId="24" borderId="2" xfId="0" applyFont="1" applyFill="1" applyBorder="1" applyAlignment="1">
      <alignment vertical="top" wrapText="1"/>
    </xf>
    <xf numFmtId="49" fontId="93" fillId="4" borderId="2" xfId="0" applyNumberFormat="1" applyFont="1" applyFill="1" applyBorder="1" applyAlignment="1">
      <alignment horizontal="left" vertical="top" wrapText="1"/>
    </xf>
    <xf numFmtId="49" fontId="93" fillId="4" borderId="2" xfId="0" applyNumberFormat="1" applyFont="1" applyFill="1" applyBorder="1" applyAlignment="1">
      <alignment vertical="top" wrapText="1"/>
    </xf>
    <xf numFmtId="4" fontId="93" fillId="4" borderId="2" xfId="0" applyNumberFormat="1" applyFont="1" applyFill="1" applyBorder="1" applyAlignment="1">
      <alignment horizontal="left" vertical="top" wrapText="1"/>
    </xf>
    <xf numFmtId="49" fontId="93" fillId="4" borderId="2" xfId="0" applyNumberFormat="1" applyFont="1" applyFill="1" applyBorder="1" applyAlignment="1">
      <alignment horizontal="left" vertical="top"/>
    </xf>
    <xf numFmtId="4" fontId="93" fillId="4" borderId="2" xfId="0" applyNumberFormat="1" applyFont="1" applyFill="1" applyBorder="1" applyAlignment="1">
      <alignment horizontal="left" vertical="top"/>
    </xf>
    <xf numFmtId="0" fontId="85" fillId="24" borderId="2" xfId="0" applyFont="1" applyFill="1" applyBorder="1" applyAlignment="1">
      <alignment vertical="top" wrapText="1"/>
    </xf>
    <xf numFmtId="49" fontId="94" fillId="4" borderId="2" xfId="0" applyNumberFormat="1" applyFont="1" applyFill="1" applyBorder="1" applyAlignment="1">
      <alignment horizontal="left" vertical="top" wrapText="1"/>
    </xf>
    <xf numFmtId="49" fontId="94" fillId="4" borderId="2" xfId="0" applyNumberFormat="1" applyFont="1" applyFill="1" applyBorder="1" applyAlignment="1">
      <alignment vertical="top" wrapText="1"/>
    </xf>
    <xf numFmtId="4" fontId="94" fillId="4" borderId="2" xfId="0" applyNumberFormat="1" applyFont="1" applyFill="1" applyBorder="1" applyAlignment="1">
      <alignment horizontal="left" vertical="top" wrapText="1"/>
    </xf>
    <xf numFmtId="49" fontId="94" fillId="4" borderId="2" xfId="0" applyNumberFormat="1" applyFont="1" applyFill="1" applyBorder="1" applyAlignment="1">
      <alignment horizontal="left" vertical="top"/>
    </xf>
    <xf numFmtId="4" fontId="94" fillId="4" borderId="2" xfId="0" applyNumberFormat="1" applyFont="1" applyFill="1" applyBorder="1" applyAlignment="1">
      <alignment horizontal="left" vertical="top"/>
    </xf>
    <xf numFmtId="0" fontId="94" fillId="0" borderId="2" xfId="0" applyFont="1" applyBorder="1" applyAlignment="1">
      <alignment vertical="top" wrapText="1"/>
    </xf>
    <xf numFmtId="49" fontId="93" fillId="4" borderId="2" xfId="0" applyNumberFormat="1" applyFont="1" applyFill="1" applyBorder="1" applyAlignment="1">
      <alignment vertical="top"/>
    </xf>
    <xf numFmtId="49" fontId="93" fillId="3" borderId="2" xfId="0" applyNumberFormat="1" applyFont="1" applyFill="1" applyBorder="1" applyAlignment="1" applyProtection="1">
      <alignment vertical="top" wrapText="1"/>
      <protection locked="0"/>
    </xf>
    <xf numFmtId="4" fontId="93" fillId="26" borderId="2" xfId="0" applyNumberFormat="1" applyFont="1" applyFill="1" applyBorder="1" applyAlignment="1">
      <alignment horizontal="left" vertical="top" wrapText="1"/>
    </xf>
    <xf numFmtId="3" fontId="93" fillId="24" borderId="2" xfId="0" applyNumberFormat="1" applyFont="1" applyFill="1" applyBorder="1" applyAlignment="1">
      <alignment horizontal="left" vertical="top"/>
    </xf>
    <xf numFmtId="49" fontId="93" fillId="24" borderId="2" xfId="0" applyNumberFormat="1" applyFont="1" applyFill="1" applyBorder="1" applyAlignment="1" applyProtection="1">
      <alignment horizontal="left" vertical="top"/>
      <protection locked="0"/>
    </xf>
    <xf numFmtId="0" fontId="93" fillId="24" borderId="2" xfId="0" applyFont="1" applyFill="1" applyBorder="1" applyAlignment="1">
      <alignment horizontal="left" vertical="top" wrapText="1"/>
    </xf>
    <xf numFmtId="0" fontId="95" fillId="24" borderId="2" xfId="0" applyFont="1" applyFill="1" applyBorder="1" applyAlignment="1">
      <alignment vertical="top" wrapText="1"/>
    </xf>
    <xf numFmtId="49" fontId="93" fillId="0" borderId="2" xfId="0" applyNumberFormat="1" applyFont="1" applyBorder="1" applyAlignment="1">
      <alignment vertical="top" wrapText="1"/>
    </xf>
    <xf numFmtId="0" fontId="93" fillId="0" borderId="2" xfId="0" applyFont="1" applyBorder="1" applyAlignment="1">
      <alignment vertical="top" wrapText="1"/>
    </xf>
    <xf numFmtId="0" fontId="93" fillId="0" borderId="2" xfId="0" applyFont="1" applyBorder="1" applyAlignment="1">
      <alignment horizontal="left" vertical="top" wrapText="1"/>
    </xf>
    <xf numFmtId="3" fontId="93" fillId="0" borderId="2" xfId="0" applyNumberFormat="1" applyFont="1" applyBorder="1" applyAlignment="1">
      <alignment horizontal="left" vertical="top" wrapText="1"/>
    </xf>
    <xf numFmtId="3" fontId="93" fillId="26" borderId="2" xfId="0" applyNumberFormat="1" applyFont="1" applyFill="1" applyBorder="1" applyAlignment="1">
      <alignment horizontal="left" vertical="top" wrapText="1"/>
    </xf>
    <xf numFmtId="0" fontId="96" fillId="0" borderId="2" xfId="0" applyFont="1" applyBorder="1" applyAlignment="1">
      <alignment horizontal="left" vertical="top"/>
    </xf>
    <xf numFmtId="0" fontId="96" fillId="0" borderId="2" xfId="0" applyFont="1" applyBorder="1" applyAlignment="1">
      <alignment vertical="top"/>
    </xf>
    <xf numFmtId="0" fontId="96" fillId="30" borderId="2" xfId="0" applyFont="1" applyFill="1" applyBorder="1" applyAlignment="1">
      <alignment vertical="top"/>
    </xf>
    <xf numFmtId="0" fontId="96" fillId="30" borderId="2" xfId="0" applyFont="1" applyFill="1" applyBorder="1" applyAlignment="1">
      <alignment horizontal="left" vertical="top"/>
    </xf>
    <xf numFmtId="0" fontId="96" fillId="30" borderId="2" xfId="0" applyFont="1" applyFill="1" applyBorder="1" applyAlignment="1">
      <alignment horizontal="left" vertical="top" wrapText="1"/>
    </xf>
    <xf numFmtId="0" fontId="96" fillId="12" borderId="2" xfId="0" applyFont="1" applyFill="1" applyBorder="1" applyAlignment="1">
      <alignment horizontal="left" vertical="top" wrapText="1"/>
    </xf>
    <xf numFmtId="0" fontId="96" fillId="12" borderId="2" xfId="0" applyFont="1" applyFill="1" applyBorder="1" applyAlignment="1">
      <alignment horizontal="left" vertical="top"/>
    </xf>
    <xf numFmtId="43" fontId="96" fillId="12" borderId="2" xfId="1" applyFont="1" applyFill="1" applyBorder="1" applyAlignment="1">
      <alignment horizontal="left" vertical="top"/>
    </xf>
    <xf numFmtId="0" fontId="96" fillId="12" borderId="2" xfId="0" applyFont="1" applyFill="1" applyBorder="1" applyAlignment="1">
      <alignment vertical="top" wrapText="1"/>
    </xf>
    <xf numFmtId="43" fontId="97" fillId="30" borderId="2" xfId="0" applyNumberFormat="1" applyFont="1" applyFill="1" applyBorder="1" applyAlignment="1">
      <alignment horizontal="left" vertical="top"/>
    </xf>
    <xf numFmtId="0" fontId="96" fillId="26" borderId="2" xfId="0" applyFont="1" applyFill="1" applyBorder="1" applyAlignment="1">
      <alignment horizontal="left" vertical="top"/>
    </xf>
    <xf numFmtId="0" fontId="96" fillId="24" borderId="2" xfId="0" applyFont="1" applyFill="1" applyBorder="1" applyAlignment="1">
      <alignment horizontal="left" vertical="top"/>
    </xf>
    <xf numFmtId="0" fontId="96" fillId="24" borderId="2" xfId="0" applyFont="1" applyFill="1" applyBorder="1" applyAlignment="1">
      <alignment horizontal="left" vertical="top" wrapText="1"/>
    </xf>
    <xf numFmtId="43" fontId="96" fillId="24" borderId="2" xfId="1" applyFont="1" applyFill="1" applyBorder="1" applyAlignment="1">
      <alignment horizontal="left" vertical="top"/>
    </xf>
    <xf numFmtId="0" fontId="96" fillId="24" borderId="2" xfId="0" applyFont="1" applyFill="1" applyBorder="1" applyAlignment="1">
      <alignment vertical="top" wrapText="1"/>
    </xf>
    <xf numFmtId="43" fontId="96" fillId="26" borderId="2" xfId="1" applyFont="1" applyFill="1" applyBorder="1" applyAlignment="1">
      <alignment horizontal="left" vertical="top" wrapText="1"/>
    </xf>
    <xf numFmtId="43" fontId="96" fillId="12" borderId="2" xfId="1" applyFont="1" applyFill="1" applyBorder="1" applyAlignment="1">
      <alignment horizontal="left" vertical="top" wrapText="1"/>
    </xf>
    <xf numFmtId="49" fontId="93" fillId="0" borderId="2" xfId="0" applyNumberFormat="1" applyFont="1" applyFill="1" applyBorder="1" applyAlignment="1">
      <alignment vertical="top"/>
    </xf>
    <xf numFmtId="49" fontId="93" fillId="26" borderId="2" xfId="0" applyNumberFormat="1" applyFont="1" applyFill="1" applyBorder="1" applyAlignment="1">
      <alignment horizontal="left" vertical="top"/>
    </xf>
    <xf numFmtId="49" fontId="93" fillId="3" borderId="2" xfId="0" applyNumberFormat="1" applyFont="1" applyFill="1" applyBorder="1" applyAlignment="1" applyProtection="1">
      <alignment vertical="top"/>
      <protection locked="0"/>
    </xf>
    <xf numFmtId="49" fontId="93" fillId="0" borderId="2" xfId="0" applyNumberFormat="1" applyFont="1" applyFill="1" applyBorder="1" applyAlignment="1" applyProtection="1">
      <alignment vertical="top"/>
      <protection locked="0"/>
    </xf>
    <xf numFmtId="0" fontId="93" fillId="26" borderId="2" xfId="0" applyNumberFormat="1" applyFont="1" applyFill="1" applyBorder="1" applyAlignment="1" applyProtection="1">
      <alignment horizontal="left" vertical="top" wrapText="1"/>
      <protection locked="0"/>
    </xf>
    <xf numFmtId="49" fontId="94" fillId="3" borderId="2" xfId="0" applyNumberFormat="1" applyFont="1" applyFill="1" applyBorder="1" applyAlignment="1" applyProtection="1">
      <alignment vertical="top" wrapText="1"/>
      <protection locked="0"/>
    </xf>
    <xf numFmtId="49" fontId="93" fillId="0" borderId="2" xfId="0" applyNumberFormat="1" applyFont="1" applyBorder="1" applyAlignment="1">
      <alignment horizontal="left" vertical="top"/>
    </xf>
    <xf numFmtId="0" fontId="93" fillId="26" borderId="2" xfId="0" applyFont="1" applyFill="1" applyBorder="1" applyAlignment="1">
      <alignment horizontal="left" vertical="top"/>
    </xf>
    <xf numFmtId="0" fontId="95" fillId="26" borderId="2" xfId="0" applyFont="1" applyFill="1" applyBorder="1" applyAlignment="1">
      <alignment horizontal="left" vertical="top" wrapText="1"/>
    </xf>
    <xf numFmtId="0" fontId="93" fillId="26" borderId="2" xfId="0" applyFont="1" applyFill="1" applyBorder="1" applyAlignment="1">
      <alignment horizontal="left" vertical="top" wrapText="1"/>
    </xf>
    <xf numFmtId="0" fontId="93" fillId="0" borderId="2" xfId="0" applyFont="1" applyBorder="1" applyAlignment="1">
      <alignment horizontal="left" vertical="top"/>
    </xf>
    <xf numFmtId="0" fontId="95" fillId="24" borderId="2" xfId="0" applyFont="1" applyFill="1" applyBorder="1" applyAlignment="1">
      <alignment horizontal="left" vertical="top" wrapText="1"/>
    </xf>
    <xf numFmtId="0" fontId="93" fillId="0" borderId="2" xfId="0" applyFont="1" applyBorder="1" applyAlignment="1">
      <alignment vertical="top"/>
    </xf>
    <xf numFmtId="0" fontId="93" fillId="31" borderId="2" xfId="0" applyFont="1" applyFill="1" applyBorder="1" applyAlignment="1">
      <alignment horizontal="left" vertical="top"/>
    </xf>
    <xf numFmtId="49" fontId="93" fillId="31" borderId="2" xfId="0" applyNumberFormat="1" applyFont="1" applyFill="1" applyBorder="1" applyAlignment="1">
      <alignment horizontal="left" vertical="top" wrapText="1"/>
    </xf>
    <xf numFmtId="0" fontId="85" fillId="12" borderId="2" xfId="0" applyFont="1" applyFill="1" applyBorder="1" applyAlignment="1">
      <alignment vertical="top" wrapText="1"/>
    </xf>
    <xf numFmtId="0" fontId="85" fillId="12" borderId="2" xfId="0" applyFont="1" applyFill="1" applyBorder="1" applyAlignment="1">
      <alignment horizontal="left" vertical="top" wrapText="1"/>
    </xf>
    <xf numFmtId="0" fontId="85" fillId="0" borderId="2" xfId="0" applyFont="1" applyBorder="1" applyAlignment="1">
      <alignment horizontal="left" vertical="top" wrapText="1"/>
    </xf>
    <xf numFmtId="0" fontId="85" fillId="12" borderId="2" xfId="0" applyFont="1" applyFill="1" applyBorder="1" applyAlignment="1">
      <alignment horizontal="left" vertical="top"/>
    </xf>
    <xf numFmtId="0" fontId="96" fillId="25" borderId="2" xfId="0" applyFont="1" applyFill="1" applyBorder="1" applyAlignment="1">
      <alignment horizontal="left" vertical="top"/>
    </xf>
    <xf numFmtId="0" fontId="85" fillId="12" borderId="2" xfId="0" applyFont="1" applyFill="1" applyBorder="1" applyAlignment="1">
      <alignment vertical="top"/>
    </xf>
    <xf numFmtId="0" fontId="85" fillId="31" borderId="2" xfId="0" applyFont="1" applyFill="1" applyBorder="1" applyAlignment="1">
      <alignment horizontal="left" vertical="top"/>
    </xf>
    <xf numFmtId="4" fontId="85" fillId="0" borderId="2" xfId="0" applyNumberFormat="1" applyFont="1" applyBorder="1" applyAlignment="1">
      <alignment horizontal="left" vertical="top" wrapText="1"/>
    </xf>
    <xf numFmtId="0" fontId="96" fillId="25" borderId="2" xfId="0" applyFont="1" applyFill="1" applyBorder="1" applyAlignment="1">
      <alignment horizontal="left" vertical="top" wrapText="1"/>
    </xf>
    <xf numFmtId="0" fontId="85" fillId="26" borderId="2" xfId="0" applyFont="1" applyFill="1" applyBorder="1" applyAlignment="1">
      <alignment horizontal="left" vertical="top"/>
    </xf>
    <xf numFmtId="4" fontId="85" fillId="26" borderId="2" xfId="0" applyNumberFormat="1" applyFont="1" applyFill="1" applyBorder="1" applyAlignment="1">
      <alignment horizontal="left" vertical="top"/>
    </xf>
    <xf numFmtId="0" fontId="85" fillId="24" borderId="2" xfId="0" applyFont="1" applyFill="1" applyBorder="1" applyAlignment="1">
      <alignment vertical="top" wrapText="1"/>
    </xf>
    <xf numFmtId="4" fontId="85" fillId="12" borderId="2" xfId="0" applyNumberFormat="1" applyFont="1" applyFill="1" applyBorder="1" applyAlignment="1">
      <alignment horizontal="left" vertical="top"/>
    </xf>
    <xf numFmtId="0" fontId="93" fillId="12" borderId="2" xfId="0" applyFont="1" applyFill="1" applyBorder="1" applyAlignment="1">
      <alignment horizontal="left" vertical="top"/>
    </xf>
    <xf numFmtId="49" fontId="93" fillId="9" borderId="2" xfId="0" applyNumberFormat="1" applyFont="1" applyFill="1" applyBorder="1" applyAlignment="1" applyProtection="1">
      <alignment horizontal="left" vertical="top" wrapText="1"/>
      <protection locked="0"/>
    </xf>
    <xf numFmtId="4" fontId="93" fillId="9" borderId="2" xfId="0" applyNumberFormat="1" applyFont="1" applyFill="1" applyBorder="1" applyAlignment="1" applyProtection="1">
      <alignment horizontal="left" vertical="top" wrapText="1"/>
      <protection locked="0"/>
    </xf>
    <xf numFmtId="49" fontId="93" fillId="9" borderId="2" xfId="0" applyNumberFormat="1" applyFont="1" applyFill="1" applyBorder="1" applyAlignment="1">
      <alignment horizontal="left" vertical="top" wrapText="1"/>
    </xf>
    <xf numFmtId="49" fontId="93" fillId="9" borderId="2" xfId="0" applyNumberFormat="1" applyFont="1" applyFill="1" applyBorder="1" applyAlignment="1" applyProtection="1">
      <alignment horizontal="left" vertical="top"/>
      <protection locked="0"/>
    </xf>
    <xf numFmtId="49" fontId="94" fillId="24" borderId="2" xfId="0" applyNumberFormat="1" applyFont="1" applyFill="1" applyBorder="1" applyAlignment="1">
      <alignment vertical="top" wrapText="1"/>
    </xf>
    <xf numFmtId="4" fontId="93" fillId="4" borderId="2" xfId="0" applyNumberFormat="1" applyFont="1" applyFill="1" applyBorder="1" applyAlignment="1">
      <alignment vertical="top" wrapText="1"/>
    </xf>
    <xf numFmtId="4" fontId="93" fillId="4" borderId="2" xfId="0" applyNumberFormat="1" applyFont="1" applyFill="1" applyBorder="1" applyAlignment="1">
      <alignment vertical="top"/>
    </xf>
    <xf numFmtId="49" fontId="94" fillId="4" borderId="2" xfId="0" applyNumberFormat="1" applyFont="1" applyFill="1" applyBorder="1" applyAlignment="1">
      <alignment vertical="top"/>
    </xf>
    <xf numFmtId="49" fontId="93" fillId="4" borderId="2" xfId="0" applyNumberFormat="1" applyFont="1" applyFill="1" applyBorder="1" applyAlignment="1" applyProtection="1">
      <alignment horizontal="left" vertical="top" wrapText="1"/>
      <protection locked="0"/>
    </xf>
    <xf numFmtId="49" fontId="93" fillId="4" borderId="2" xfId="0" applyNumberFormat="1" applyFont="1" applyFill="1" applyBorder="1" applyAlignment="1" applyProtection="1">
      <alignment vertical="top" wrapText="1"/>
      <protection locked="0"/>
    </xf>
    <xf numFmtId="49" fontId="93" fillId="4" borderId="2" xfId="0" applyNumberFormat="1" applyFont="1" applyFill="1" applyBorder="1" applyAlignment="1">
      <alignment horizontal="center" vertical="top" wrapText="1"/>
    </xf>
    <xf numFmtId="4" fontId="93" fillId="4" borderId="2" xfId="0" applyNumberFormat="1" applyFont="1" applyFill="1" applyBorder="1" applyAlignment="1" applyProtection="1">
      <alignment vertical="top" wrapText="1"/>
      <protection locked="0"/>
    </xf>
    <xf numFmtId="49" fontId="93" fillId="4" borderId="2" xfId="0" applyNumberFormat="1" applyFont="1" applyFill="1" applyBorder="1" applyAlignment="1" applyProtection="1">
      <alignment vertical="top"/>
      <protection locked="0"/>
    </xf>
    <xf numFmtId="4" fontId="93" fillId="4" borderId="2" xfId="0" applyNumberFormat="1" applyFont="1" applyFill="1" applyBorder="1" applyAlignment="1" applyProtection="1">
      <alignment vertical="top"/>
      <protection locked="0"/>
    </xf>
    <xf numFmtId="49" fontId="93" fillId="4" borderId="2" xfId="0" applyNumberFormat="1" applyFont="1" applyFill="1" applyBorder="1" applyAlignment="1">
      <alignment vertical="top" wrapText="1"/>
    </xf>
    <xf numFmtId="49" fontId="93" fillId="4" borderId="2" xfId="0" applyNumberFormat="1" applyFont="1" applyFill="1" applyBorder="1" applyAlignment="1" applyProtection="1">
      <alignment horizontal="center" vertical="top" wrapText="1"/>
      <protection locked="0"/>
    </xf>
    <xf numFmtId="49" fontId="93" fillId="4" borderId="2" xfId="0" applyNumberFormat="1" applyFont="1" applyFill="1" applyBorder="1" applyAlignment="1" applyProtection="1">
      <alignment horizontal="center" vertical="top"/>
      <protection locked="0"/>
    </xf>
    <xf numFmtId="49" fontId="93" fillId="4" borderId="2" xfId="0" applyNumberFormat="1" applyFont="1" applyFill="1" applyBorder="1" applyAlignment="1" applyProtection="1">
      <alignment vertical="top" wrapText="1"/>
      <protection locked="0"/>
    </xf>
    <xf numFmtId="49" fontId="94" fillId="5" borderId="2" xfId="0" applyNumberFormat="1" applyFont="1" applyFill="1" applyBorder="1" applyAlignment="1">
      <alignment horizontal="left" vertical="top" wrapText="1"/>
    </xf>
    <xf numFmtId="49" fontId="94" fillId="5" borderId="2" xfId="0" applyNumberFormat="1" applyFont="1" applyFill="1" applyBorder="1" applyAlignment="1">
      <alignment horizontal="center" vertical="top" wrapText="1"/>
    </xf>
    <xf numFmtId="49" fontId="94" fillId="15" borderId="2" xfId="0" applyNumberFormat="1" applyFont="1" applyFill="1" applyBorder="1" applyAlignment="1">
      <alignment horizontal="center" vertical="top" wrapText="1"/>
    </xf>
    <xf numFmtId="49" fontId="94" fillId="2" borderId="2" xfId="0" applyNumberFormat="1" applyFont="1" applyFill="1" applyBorder="1" applyAlignment="1">
      <alignment vertical="top"/>
    </xf>
    <xf numFmtId="49" fontId="94" fillId="2" borderId="2" xfId="0" applyNumberFormat="1" applyFont="1" applyFill="1" applyBorder="1" applyAlignment="1">
      <alignment horizontal="center" vertical="top" wrapText="1"/>
    </xf>
    <xf numFmtId="49" fontId="94" fillId="2" borderId="2" xfId="0" applyNumberFormat="1" applyFont="1" applyFill="1" applyBorder="1" applyAlignment="1">
      <alignment horizontal="center" vertical="top"/>
    </xf>
    <xf numFmtId="49" fontId="93" fillId="0" borderId="2" xfId="0" applyNumberFormat="1" applyFont="1" applyBorder="1" applyAlignment="1">
      <alignment vertical="top"/>
    </xf>
    <xf numFmtId="49" fontId="94" fillId="14" borderId="2" xfId="0" applyNumberFormat="1" applyFont="1" applyFill="1" applyBorder="1" applyAlignment="1" applyProtection="1">
      <alignment vertical="top"/>
      <protection locked="0"/>
    </xf>
    <xf numFmtId="49" fontId="93" fillId="0" borderId="2" xfId="0" applyNumberFormat="1" applyFont="1" applyBorder="1" applyAlignment="1">
      <alignment horizontal="left" vertical="top" wrapText="1"/>
    </xf>
    <xf numFmtId="49" fontId="93" fillId="17" borderId="2" xfId="0" applyNumberFormat="1" applyFont="1" applyFill="1" applyBorder="1" applyAlignment="1">
      <alignment vertical="top" wrapText="1"/>
    </xf>
    <xf numFmtId="49" fontId="93" fillId="6" borderId="2" xfId="0" applyNumberFormat="1" applyFont="1" applyFill="1" applyBorder="1" applyAlignment="1">
      <alignment vertical="top"/>
    </xf>
    <xf numFmtId="49" fontId="93" fillId="14" borderId="2" xfId="0" applyNumberFormat="1" applyFont="1" applyFill="1" applyBorder="1" applyAlignment="1" applyProtection="1">
      <alignment vertical="top"/>
      <protection locked="0"/>
    </xf>
    <xf numFmtId="49" fontId="94" fillId="0" borderId="2" xfId="0" applyNumberFormat="1" applyFont="1" applyBorder="1" applyAlignment="1">
      <alignment vertical="top"/>
    </xf>
    <xf numFmtId="49" fontId="94" fillId="0" borderId="2" xfId="0" applyNumberFormat="1" applyFont="1" applyBorder="1" applyAlignment="1">
      <alignment horizontal="left" vertical="top" wrapText="1"/>
    </xf>
    <xf numFmtId="4" fontId="85" fillId="0" borderId="2" xfId="0" applyNumberFormat="1" applyFont="1" applyBorder="1" applyAlignment="1">
      <alignment vertical="top"/>
    </xf>
    <xf numFmtId="0" fontId="98" fillId="0" borderId="2" xfId="0" applyFont="1" applyBorder="1" applyAlignment="1">
      <alignment vertical="top"/>
    </xf>
    <xf numFmtId="43" fontId="93" fillId="0" borderId="2" xfId="1" applyFont="1" applyBorder="1" applyAlignment="1">
      <alignment vertical="top" wrapText="1"/>
    </xf>
    <xf numFmtId="0" fontId="93" fillId="0" borderId="2" xfId="6" applyFont="1" applyFill="1" applyBorder="1" applyAlignment="1" applyProtection="1">
      <alignment vertical="top" wrapText="1"/>
      <protection locked="0"/>
    </xf>
    <xf numFmtId="49" fontId="93" fillId="24" borderId="2" xfId="0" applyNumberFormat="1" applyFont="1" applyFill="1" applyBorder="1" applyAlignment="1" applyProtection="1">
      <alignment vertical="top" wrapText="1"/>
      <protection locked="0"/>
    </xf>
    <xf numFmtId="4" fontId="85" fillId="24" borderId="2" xfId="0" applyNumberFormat="1" applyFont="1" applyFill="1" applyBorder="1" applyAlignment="1">
      <alignment horizontal="left" vertical="top"/>
    </xf>
    <xf numFmtId="49" fontId="93" fillId="3" borderId="2" xfId="0" applyNumberFormat="1" applyFont="1" applyFill="1" applyBorder="1" applyAlignment="1" applyProtection="1">
      <alignment horizontal="center" vertical="top"/>
      <protection locked="0"/>
    </xf>
    <xf numFmtId="4" fontId="85" fillId="9" borderId="2" xfId="0" applyNumberFormat="1" applyFont="1" applyFill="1" applyBorder="1" applyAlignment="1">
      <alignment vertical="top" wrapText="1"/>
    </xf>
    <xf numFmtId="43" fontId="85" fillId="9" borderId="2" xfId="1" applyFont="1" applyFill="1" applyBorder="1" applyAlignment="1">
      <alignment vertical="top" wrapText="1"/>
    </xf>
    <xf numFmtId="43" fontId="93" fillId="17" borderId="2" xfId="1" applyFont="1" applyFill="1" applyBorder="1" applyAlignment="1">
      <alignment vertical="top" wrapText="1"/>
    </xf>
    <xf numFmtId="0" fontId="93" fillId="14" borderId="2" xfId="6" applyFont="1" applyFill="1" applyBorder="1" applyAlignment="1" applyProtection="1">
      <alignment vertical="top" wrapText="1"/>
      <protection locked="0"/>
    </xf>
    <xf numFmtId="49" fontId="93" fillId="26" borderId="2" xfId="0" applyNumberFormat="1" applyFont="1" applyFill="1" applyBorder="1" applyAlignment="1">
      <alignment vertical="top" wrapText="1"/>
    </xf>
    <xf numFmtId="43" fontId="93" fillId="26" borderId="2" xfId="1" applyFont="1" applyFill="1" applyBorder="1" applyAlignment="1">
      <alignment horizontal="left" vertical="top" wrapText="1"/>
    </xf>
    <xf numFmtId="43" fontId="93" fillId="26" borderId="2" xfId="1" applyFont="1" applyFill="1" applyBorder="1" applyAlignment="1">
      <alignment vertical="top" wrapText="1"/>
    </xf>
    <xf numFmtId="0" fontId="94" fillId="24" borderId="2" xfId="6" applyFont="1" applyFill="1" applyBorder="1" applyAlignment="1" applyProtection="1">
      <alignment vertical="top" wrapText="1"/>
      <protection locked="0"/>
    </xf>
    <xf numFmtId="0" fontId="85" fillId="24" borderId="2" xfId="0" applyFont="1" applyFill="1" applyBorder="1" applyAlignment="1">
      <alignment vertical="top"/>
    </xf>
    <xf numFmtId="43" fontId="93" fillId="17" borderId="2" xfId="1" applyFont="1" applyFill="1" applyBorder="1" applyAlignment="1">
      <alignment horizontal="left" vertical="top" wrapText="1"/>
    </xf>
    <xf numFmtId="0" fontId="93" fillId="24" borderId="2" xfId="6" applyFont="1" applyFill="1" applyBorder="1" applyAlignment="1" applyProtection="1">
      <alignment vertical="top" wrapText="1"/>
      <protection locked="0"/>
    </xf>
    <xf numFmtId="0" fontId="85" fillId="24" borderId="2" xfId="0" applyFont="1" applyFill="1" applyBorder="1" applyAlignment="1">
      <alignment horizontal="left" vertical="top"/>
    </xf>
    <xf numFmtId="43" fontId="93" fillId="24" borderId="2" xfId="1" applyFont="1" applyFill="1" applyBorder="1" applyAlignment="1">
      <alignment horizontal="left" vertical="top" wrapText="1"/>
    </xf>
    <xf numFmtId="43" fontId="93" fillId="3" borderId="2" xfId="1" applyFont="1" applyFill="1" applyBorder="1" applyAlignment="1" applyProtection="1">
      <alignment vertical="top" wrapText="1"/>
      <protection locked="0"/>
    </xf>
    <xf numFmtId="0" fontId="94" fillId="24" borderId="2" xfId="0" applyFont="1" applyFill="1" applyBorder="1" applyAlignment="1">
      <alignment horizontal="left" vertical="top" wrapText="1"/>
    </xf>
    <xf numFmtId="49" fontId="93" fillId="24" borderId="2" xfId="0" applyNumberFormat="1" applyFont="1" applyFill="1" applyBorder="1" applyAlignment="1" applyProtection="1">
      <alignment horizontal="center" vertical="top"/>
      <protection locked="0"/>
    </xf>
    <xf numFmtId="49" fontId="94" fillId="0" borderId="2" xfId="0" applyNumberFormat="1" applyFont="1" applyBorder="1" applyAlignment="1">
      <alignment horizontal="right" vertical="top" wrapText="1"/>
    </xf>
    <xf numFmtId="43" fontId="93" fillId="3" borderId="2" xfId="1" applyFont="1" applyFill="1" applyBorder="1" applyAlignment="1" applyProtection="1">
      <alignment horizontal="left" vertical="top" wrapText="1"/>
      <protection locked="0"/>
    </xf>
    <xf numFmtId="4" fontId="93" fillId="24" borderId="2" xfId="0" applyNumberFormat="1" applyFont="1" applyFill="1" applyBorder="1" applyAlignment="1">
      <alignment vertical="top" wrapText="1"/>
    </xf>
    <xf numFmtId="4" fontId="93" fillId="24" borderId="2" xfId="0" applyNumberFormat="1" applyFont="1" applyFill="1" applyBorder="1" applyAlignment="1">
      <alignment horizontal="left" vertical="top" wrapText="1"/>
    </xf>
    <xf numFmtId="4" fontId="93" fillId="24" borderId="2" xfId="0" applyNumberFormat="1" applyFont="1" applyFill="1" applyBorder="1" applyAlignment="1">
      <alignment horizontal="right" vertical="top" wrapText="1"/>
    </xf>
    <xf numFmtId="0" fontId="93" fillId="17" borderId="2" xfId="0" applyFont="1" applyFill="1" applyBorder="1" applyAlignment="1">
      <alignment vertical="top" wrapText="1"/>
    </xf>
    <xf numFmtId="4" fontId="93" fillId="0" borderId="2" xfId="0" applyNumberFormat="1" applyFont="1" applyBorder="1" applyAlignment="1">
      <alignment horizontal="right" vertical="top" wrapText="1"/>
    </xf>
    <xf numFmtId="49" fontId="93" fillId="24" borderId="2" xfId="0" applyNumberFormat="1" applyFont="1" applyFill="1" applyBorder="1" applyAlignment="1" applyProtection="1">
      <alignment vertical="top"/>
      <protection locked="0"/>
    </xf>
    <xf numFmtId="0" fontId="99" fillId="24" borderId="2" xfId="0" applyFont="1" applyFill="1" applyBorder="1" applyAlignment="1">
      <alignment vertical="top" wrapText="1"/>
    </xf>
    <xf numFmtId="0" fontId="99" fillId="17" borderId="2" xfId="0" applyFont="1" applyFill="1" applyBorder="1" applyAlignment="1">
      <alignment vertical="top" wrapText="1"/>
    </xf>
    <xf numFmtId="0" fontId="93" fillId="24" borderId="2" xfId="0" applyFont="1" applyFill="1" applyBorder="1" applyAlignment="1">
      <alignment horizontal="center" vertical="top" wrapText="1"/>
    </xf>
    <xf numFmtId="0" fontId="93" fillId="24" borderId="2" xfId="0" applyFont="1" applyFill="1" applyBorder="1" applyAlignment="1">
      <alignment horizontal="right" vertical="top" wrapText="1"/>
    </xf>
    <xf numFmtId="49" fontId="93" fillId="24" borderId="2" xfId="0" applyNumberFormat="1" applyFont="1" applyFill="1" applyBorder="1" applyAlignment="1">
      <alignment vertical="top"/>
    </xf>
    <xf numFmtId="0" fontId="94" fillId="24" borderId="2" xfId="0" applyFont="1" applyFill="1" applyBorder="1" applyAlignment="1">
      <alignment vertical="top" wrapText="1"/>
    </xf>
    <xf numFmtId="49" fontId="93" fillId="24" borderId="2" xfId="0" applyNumberFormat="1" applyFont="1" applyFill="1" applyBorder="1" applyAlignment="1">
      <alignment horizontal="left" vertical="top"/>
    </xf>
    <xf numFmtId="0" fontId="93" fillId="0" borderId="2" xfId="0" applyFont="1" applyBorder="1" applyAlignment="1">
      <alignment horizontal="center" vertical="top" wrapText="1"/>
    </xf>
    <xf numFmtId="4" fontId="93" fillId="0" borderId="2" xfId="0" applyNumberFormat="1" applyFont="1" applyBorder="1" applyAlignment="1">
      <alignment vertical="top" wrapText="1"/>
    </xf>
    <xf numFmtId="0" fontId="94" fillId="24" borderId="2" xfId="0" applyFont="1" applyFill="1" applyBorder="1" applyAlignment="1">
      <alignment vertical="top" wrapText="1"/>
    </xf>
    <xf numFmtId="0" fontId="93" fillId="17" borderId="2" xfId="0" applyFont="1" applyFill="1" applyBorder="1" applyAlignment="1">
      <alignment horizontal="center" vertical="top" wrapText="1"/>
    </xf>
    <xf numFmtId="0" fontId="93" fillId="17" borderId="2" xfId="0" applyFont="1" applyFill="1" applyBorder="1" applyAlignment="1">
      <alignment horizontal="right" vertical="top" wrapText="1"/>
    </xf>
    <xf numFmtId="0" fontId="94" fillId="17" borderId="2" xfId="0" applyFont="1" applyFill="1" applyBorder="1" applyAlignment="1">
      <alignment vertical="top" wrapText="1"/>
    </xf>
    <xf numFmtId="0" fontId="93" fillId="0" borderId="2" xfId="0" applyFont="1" applyBorder="1" applyAlignment="1">
      <alignment horizontal="right" vertical="top" wrapText="1"/>
    </xf>
    <xf numFmtId="4" fontId="93" fillId="24" borderId="2" xfId="0" applyNumberFormat="1" applyFont="1" applyFill="1" applyBorder="1" applyAlignment="1">
      <alignment horizontal="left" vertical="top" wrapText="1"/>
    </xf>
    <xf numFmtId="4" fontId="93" fillId="24" borderId="2" xfId="0" applyNumberFormat="1" applyFont="1" applyFill="1" applyBorder="1" applyAlignment="1">
      <alignment vertical="top" wrapText="1"/>
    </xf>
    <xf numFmtId="0" fontId="93" fillId="24" borderId="2" xfId="0" applyFont="1" applyFill="1" applyBorder="1" applyAlignment="1">
      <alignment vertical="top" wrapText="1"/>
    </xf>
    <xf numFmtId="0" fontId="93" fillId="24" borderId="3" xfId="0" applyFont="1" applyFill="1" applyBorder="1" applyAlignment="1">
      <alignment vertical="top" wrapText="1"/>
    </xf>
    <xf numFmtId="3" fontId="93" fillId="24" borderId="2" xfId="0" applyNumberFormat="1" applyFont="1" applyFill="1" applyBorder="1" applyAlignment="1">
      <alignment vertical="top" wrapText="1"/>
    </xf>
    <xf numFmtId="0" fontId="93" fillId="24" borderId="8" xfId="0" applyFont="1" applyFill="1" applyBorder="1" applyAlignment="1">
      <alignment vertical="top" wrapText="1"/>
    </xf>
    <xf numFmtId="43" fontId="96" fillId="24" borderId="2" xfId="1" applyFont="1" applyFill="1" applyBorder="1" applyAlignment="1">
      <alignment horizontal="left" vertical="top" wrapText="1"/>
    </xf>
    <xf numFmtId="0" fontId="96" fillId="24" borderId="2" xfId="0" applyFont="1" applyFill="1" applyBorder="1" applyAlignment="1">
      <alignment vertical="top" wrapText="1"/>
    </xf>
    <xf numFmtId="43" fontId="96" fillId="24" borderId="2" xfId="1" applyFont="1" applyFill="1" applyBorder="1" applyAlignment="1">
      <alignment vertical="top" wrapText="1"/>
    </xf>
    <xf numFmtId="43" fontId="96" fillId="24" borderId="2" xfId="1" applyFont="1" applyFill="1" applyBorder="1" applyAlignment="1">
      <alignment vertical="top"/>
    </xf>
    <xf numFmtId="0" fontId="96" fillId="24" borderId="2" xfId="0" applyFont="1" applyFill="1" applyBorder="1" applyAlignment="1">
      <alignment vertical="top"/>
    </xf>
    <xf numFmtId="0" fontId="97" fillId="24" borderId="2" xfId="0" applyFont="1" applyFill="1" applyBorder="1" applyAlignment="1">
      <alignment horizontal="center" vertical="top" wrapText="1"/>
    </xf>
    <xf numFmtId="4" fontId="93" fillId="3" borderId="2" xfId="0" applyNumberFormat="1" applyFont="1" applyFill="1" applyBorder="1" applyAlignment="1" applyProtection="1">
      <alignment horizontal="center" vertical="top"/>
      <protection locked="0"/>
    </xf>
    <xf numFmtId="49" fontId="93" fillId="4" borderId="2" xfId="0" applyNumberFormat="1" applyFont="1" applyFill="1" applyBorder="1" applyAlignment="1">
      <alignment horizontal="center" vertical="top"/>
    </xf>
    <xf numFmtId="4" fontId="93" fillId="4" borderId="2" xfId="0" applyNumberFormat="1" applyFont="1" applyFill="1" applyBorder="1" applyAlignment="1">
      <alignment horizontal="center" vertical="top"/>
    </xf>
    <xf numFmtId="4" fontId="93" fillId="3" borderId="2" xfId="0" applyNumberFormat="1" applyFont="1" applyFill="1" applyBorder="1" applyAlignment="1" applyProtection="1">
      <alignment horizontal="right" vertical="top"/>
      <protection locked="0"/>
    </xf>
    <xf numFmtId="167" fontId="93" fillId="4" borderId="2" xfId="0" applyNumberFormat="1" applyFont="1" applyFill="1" applyBorder="1" applyAlignment="1">
      <alignment horizontal="left" vertical="top"/>
    </xf>
    <xf numFmtId="4" fontId="93" fillId="3" borderId="2" xfId="0" applyNumberFormat="1" applyFont="1" applyFill="1" applyBorder="1" applyAlignment="1" applyProtection="1">
      <alignment vertical="top"/>
      <protection locked="0"/>
    </xf>
    <xf numFmtId="167" fontId="93" fillId="4" borderId="2" xfId="0" applyNumberFormat="1" applyFont="1" applyFill="1" applyBorder="1" applyAlignment="1" applyProtection="1">
      <alignment horizontal="left" vertical="top"/>
      <protection locked="0"/>
    </xf>
    <xf numFmtId="167" fontId="93" fillId="3" borderId="2" xfId="0" applyNumberFormat="1" applyFont="1" applyFill="1" applyBorder="1" applyAlignment="1" applyProtection="1">
      <alignment horizontal="left" vertical="top"/>
      <protection locked="0"/>
    </xf>
    <xf numFmtId="49" fontId="93" fillId="24" borderId="2" xfId="0" applyNumberFormat="1" applyFont="1" applyFill="1" applyBorder="1" applyAlignment="1">
      <alignment horizontal="left" vertical="top" wrapText="1"/>
    </xf>
    <xf numFmtId="4" fontId="93" fillId="24" borderId="2" xfId="0" applyNumberFormat="1" applyFont="1" applyFill="1" applyBorder="1" applyAlignment="1">
      <alignment horizontal="center" vertical="top"/>
    </xf>
    <xf numFmtId="49" fontId="93" fillId="2" borderId="2" xfId="0" applyNumberFormat="1" applyFont="1" applyFill="1" applyBorder="1" applyAlignment="1">
      <alignment horizontal="center" vertical="top"/>
    </xf>
    <xf numFmtId="4" fontId="93" fillId="26" borderId="2" xfId="0" applyNumberFormat="1" applyFont="1" applyFill="1" applyBorder="1" applyAlignment="1">
      <alignment horizontal="center" vertical="top"/>
    </xf>
    <xf numFmtId="4" fontId="93" fillId="24" borderId="2" xfId="0" applyNumberFormat="1" applyFont="1" applyFill="1" applyBorder="1" applyAlignment="1">
      <alignment horizontal="left" vertical="top"/>
    </xf>
    <xf numFmtId="49" fontId="93" fillId="2" borderId="2" xfId="0" applyNumberFormat="1" applyFont="1" applyFill="1" applyBorder="1" applyAlignment="1">
      <alignment vertical="top"/>
    </xf>
    <xf numFmtId="0" fontId="96" fillId="0" borderId="2" xfId="0" applyFont="1" applyBorder="1" applyAlignment="1">
      <alignment vertical="top" wrapText="1"/>
    </xf>
    <xf numFmtId="43" fontId="96" fillId="26" borderId="2" xfId="1" applyFont="1" applyFill="1" applyBorder="1" applyAlignment="1">
      <alignment vertical="top" wrapText="1"/>
    </xf>
    <xf numFmtId="49" fontId="93" fillId="0" borderId="2" xfId="0" applyNumberFormat="1" applyFont="1" applyBorder="1" applyAlignment="1">
      <alignment vertical="top" wrapText="1"/>
    </xf>
    <xf numFmtId="4" fontId="93" fillId="26" borderId="2" xfId="0" applyNumberFormat="1" applyFont="1" applyFill="1" applyBorder="1" applyAlignment="1">
      <alignment vertical="top"/>
    </xf>
    <xf numFmtId="49" fontId="93" fillId="26" borderId="2" xfId="0" applyNumberFormat="1" applyFont="1" applyFill="1" applyBorder="1" applyAlignment="1">
      <alignment vertical="top"/>
    </xf>
    <xf numFmtId="49" fontId="93" fillId="26" borderId="2" xfId="0" applyNumberFormat="1" applyFont="1" applyFill="1" applyBorder="1" applyAlignment="1" applyProtection="1">
      <alignment vertical="top"/>
      <protection locked="0"/>
    </xf>
    <xf numFmtId="49" fontId="93" fillId="25" borderId="2" xfId="0" applyNumberFormat="1" applyFont="1" applyFill="1" applyBorder="1" applyAlignment="1">
      <alignment vertical="top"/>
    </xf>
    <xf numFmtId="49" fontId="94" fillId="24" borderId="2" xfId="0" applyNumberFormat="1" applyFont="1" applyFill="1" applyBorder="1" applyAlignment="1">
      <alignment vertical="top"/>
    </xf>
    <xf numFmtId="4" fontId="93" fillId="24" borderId="2" xfId="0" applyNumberFormat="1" applyFont="1" applyFill="1" applyBorder="1" applyAlignment="1">
      <alignment vertical="top"/>
    </xf>
    <xf numFmtId="49" fontId="93" fillId="4" borderId="2" xfId="0" applyNumberFormat="1" applyFont="1" applyFill="1" applyBorder="1" applyAlignment="1" applyProtection="1">
      <alignment horizontal="left" vertical="top"/>
      <protection locked="0"/>
    </xf>
    <xf numFmtId="49" fontId="93" fillId="4" borderId="2" xfId="0" applyNumberFormat="1" applyFont="1" applyFill="1" applyBorder="1" applyAlignment="1">
      <alignment horizontal="center" vertical="top" wrapText="1"/>
    </xf>
    <xf numFmtId="49" fontId="93" fillId="4" borderId="2" xfId="0" applyNumberFormat="1" applyFont="1" applyFill="1" applyBorder="1" applyAlignment="1" applyProtection="1">
      <alignment horizontal="center" vertical="top" wrapText="1"/>
      <protection locked="0"/>
    </xf>
    <xf numFmtId="49" fontId="94" fillId="25" borderId="2" xfId="0" applyNumberFormat="1" applyFont="1" applyFill="1" applyBorder="1" applyAlignment="1">
      <alignment horizontal="center" vertical="top" wrapText="1"/>
    </xf>
    <xf numFmtId="49" fontId="94" fillId="2" borderId="2" xfId="0" applyNumberFormat="1" applyFont="1" applyFill="1" applyBorder="1" applyAlignment="1">
      <alignment horizontal="center" vertical="top"/>
    </xf>
    <xf numFmtId="49" fontId="94" fillId="0" borderId="2" xfId="0" applyNumberFormat="1" applyFont="1" applyFill="1" applyBorder="1" applyAlignment="1">
      <alignment horizontal="center" vertical="top" wrapText="1"/>
    </xf>
    <xf numFmtId="49" fontId="94" fillId="3" borderId="2" xfId="0" applyNumberFormat="1" applyFont="1" applyFill="1" applyBorder="1" applyAlignment="1" applyProtection="1">
      <alignment vertical="top"/>
      <protection locked="0"/>
    </xf>
    <xf numFmtId="49" fontId="94" fillId="0" borderId="2" xfId="0" applyNumberFormat="1" applyFont="1" applyBorder="1" applyAlignment="1">
      <alignment horizontal="left" vertical="top"/>
    </xf>
    <xf numFmtId="4" fontId="98" fillId="0" borderId="2" xfId="0" applyNumberFormat="1" applyFont="1" applyBorder="1" applyAlignment="1">
      <alignment vertical="top"/>
    </xf>
    <xf numFmtId="4" fontId="73" fillId="3" borderId="2" xfId="0" applyNumberFormat="1" applyFont="1" applyFill="1" applyBorder="1" applyAlignment="1" applyProtection="1">
      <alignment horizontal="left" vertical="top" wrapText="1"/>
      <protection locked="0"/>
    </xf>
    <xf numFmtId="49" fontId="73" fillId="2" borderId="2" xfId="0" applyNumberFormat="1" applyFont="1" applyFill="1" applyBorder="1" applyAlignment="1">
      <alignment vertical="top" wrapText="1"/>
    </xf>
    <xf numFmtId="49" fontId="73" fillId="2" borderId="2" xfId="0" applyNumberFormat="1" applyFont="1" applyFill="1" applyBorder="1" applyAlignment="1">
      <alignment horizontal="center" vertical="top" wrapText="1"/>
    </xf>
    <xf numFmtId="4" fontId="73" fillId="3" borderId="2" xfId="0" applyNumberFormat="1" applyFont="1" applyFill="1" applyBorder="1" applyAlignment="1" applyProtection="1">
      <alignment vertical="top" wrapText="1"/>
      <protection locked="0"/>
    </xf>
    <xf numFmtId="43" fontId="73" fillId="2" borderId="2" xfId="1" applyFont="1" applyFill="1" applyBorder="1" applyAlignment="1">
      <alignment vertical="top" wrapText="1"/>
    </xf>
    <xf numFmtId="49" fontId="73" fillId="3" borderId="2" xfId="0" applyNumberFormat="1" applyFont="1" applyFill="1" applyBorder="1" applyAlignment="1" applyProtection="1">
      <alignment horizontal="left" vertical="top" wrapText="1"/>
      <protection locked="0"/>
    </xf>
    <xf numFmtId="49" fontId="73" fillId="3" borderId="3" xfId="0" applyNumberFormat="1" applyFont="1" applyFill="1" applyBorder="1" applyAlignment="1" applyProtection="1">
      <alignment horizontal="center" vertical="top" wrapText="1"/>
      <protection locked="0"/>
    </xf>
    <xf numFmtId="49" fontId="73" fillId="3" borderId="2" xfId="0" applyNumberFormat="1" applyFont="1" applyFill="1" applyBorder="1" applyAlignment="1" applyProtection="1">
      <alignment horizontal="center" vertical="top" wrapText="1"/>
      <protection locked="0"/>
    </xf>
    <xf numFmtId="43" fontId="73" fillId="3" borderId="2" xfId="1" applyFont="1" applyFill="1" applyBorder="1" applyAlignment="1" applyProtection="1">
      <alignment vertical="top" wrapText="1"/>
      <protection locked="0"/>
    </xf>
    <xf numFmtId="49" fontId="101" fillId="0" borderId="2" xfId="0" applyNumberFormat="1" applyFont="1" applyBorder="1" applyAlignment="1">
      <alignment vertical="top" wrapText="1"/>
    </xf>
    <xf numFmtId="43" fontId="73" fillId="3" borderId="2" xfId="1" applyFont="1" applyFill="1" applyBorder="1" applyAlignment="1" applyProtection="1">
      <alignment horizontal="left" vertical="top" wrapText="1"/>
      <protection locked="0"/>
    </xf>
    <xf numFmtId="49" fontId="73" fillId="3" borderId="8" xfId="0" applyNumberFormat="1" applyFont="1" applyFill="1" applyBorder="1" applyAlignment="1" applyProtection="1">
      <alignment horizontal="center" vertical="top" wrapText="1"/>
      <protection locked="0"/>
    </xf>
    <xf numFmtId="49" fontId="73" fillId="3" borderId="2" xfId="0" applyNumberFormat="1" applyFont="1" applyFill="1" applyBorder="1" applyAlignment="1" applyProtection="1">
      <alignment vertical="top" wrapText="1"/>
      <protection locked="0"/>
    </xf>
    <xf numFmtId="49" fontId="73" fillId="4" borderId="2" xfId="0" applyNumberFormat="1" applyFont="1" applyFill="1" applyBorder="1" applyAlignment="1">
      <alignment horizontal="left" vertical="top" wrapText="1"/>
    </xf>
    <xf numFmtId="43" fontId="50" fillId="4" borderId="2" xfId="1" applyFont="1" applyFill="1" applyBorder="1" applyAlignment="1">
      <alignment horizontal="left" vertical="top" wrapText="1"/>
    </xf>
    <xf numFmtId="49" fontId="50" fillId="4" borderId="2" xfId="0" applyNumberFormat="1" applyFont="1" applyFill="1" applyBorder="1" applyAlignment="1">
      <alignment vertical="top" wrapText="1"/>
    </xf>
    <xf numFmtId="43" fontId="50" fillId="4" borderId="2" xfId="1" applyFont="1" applyFill="1" applyBorder="1" applyAlignment="1">
      <alignment vertical="top" wrapText="1"/>
    </xf>
    <xf numFmtId="49" fontId="50" fillId="4" borderId="2" xfId="0" applyNumberFormat="1" applyFont="1" applyFill="1" applyBorder="1" applyAlignment="1">
      <alignment horizontal="center" vertical="top" wrapText="1"/>
    </xf>
    <xf numFmtId="43" fontId="73" fillId="4" borderId="2" xfId="1" applyFont="1" applyFill="1" applyBorder="1" applyAlignment="1">
      <alignment horizontal="left" vertical="top" wrapText="1"/>
    </xf>
    <xf numFmtId="43" fontId="73" fillId="4" borderId="2" xfId="1" applyFont="1" applyFill="1" applyBorder="1" applyAlignment="1">
      <alignment vertical="top" wrapText="1"/>
    </xf>
    <xf numFmtId="49" fontId="73" fillId="4" borderId="2" xfId="0" applyNumberFormat="1" applyFont="1" applyFill="1" applyBorder="1" applyAlignment="1">
      <alignment horizontal="center" vertical="top" wrapText="1"/>
    </xf>
    <xf numFmtId="49" fontId="101" fillId="24" borderId="2" xfId="0" applyNumberFormat="1" applyFont="1" applyFill="1" applyBorder="1" applyAlignment="1">
      <alignment vertical="top" wrapText="1"/>
    </xf>
    <xf numFmtId="49" fontId="50" fillId="4" borderId="2" xfId="0" applyNumberFormat="1" applyFont="1" applyFill="1" applyBorder="1" applyAlignment="1">
      <alignment horizontal="left" vertical="top" wrapText="1"/>
    </xf>
    <xf numFmtId="4" fontId="73" fillId="4" borderId="2" xfId="0" applyNumberFormat="1" applyFont="1" applyFill="1" applyBorder="1" applyAlignment="1">
      <alignment vertical="top" wrapText="1"/>
    </xf>
    <xf numFmtId="49" fontId="73" fillId="24" borderId="2" xfId="0" applyNumberFormat="1" applyFont="1" applyFill="1" applyBorder="1" applyAlignment="1">
      <alignment vertical="top" wrapText="1"/>
    </xf>
    <xf numFmtId="0" fontId="102" fillId="27" borderId="2" xfId="0" applyFont="1" applyFill="1" applyBorder="1" applyAlignment="1">
      <alignment vertical="top" wrapText="1"/>
    </xf>
    <xf numFmtId="49" fontId="73" fillId="3" borderId="2" xfId="0" applyNumberFormat="1" applyFont="1" applyFill="1" applyBorder="1" applyAlignment="1" applyProtection="1">
      <alignment horizontal="left" vertical="top" wrapText="1"/>
      <protection locked="0"/>
    </xf>
    <xf numFmtId="49" fontId="73" fillId="3" borderId="2" xfId="0" applyNumberFormat="1" applyFont="1" applyFill="1" applyBorder="1" applyAlignment="1" applyProtection="1">
      <alignment horizontal="center" vertical="top" wrapText="1"/>
      <protection locked="0"/>
    </xf>
    <xf numFmtId="43" fontId="103" fillId="24" borderId="2" xfId="1" applyFont="1" applyFill="1" applyBorder="1" applyAlignment="1">
      <alignment horizontal="left" vertical="top" wrapText="1"/>
    </xf>
    <xf numFmtId="4" fontId="104" fillId="24" borderId="2" xfId="0" applyNumberFormat="1" applyFont="1" applyFill="1" applyBorder="1" applyAlignment="1">
      <alignment horizontal="center" vertical="top" wrapText="1"/>
    </xf>
    <xf numFmtId="0" fontId="103" fillId="26" borderId="2" xfId="0" applyFont="1" applyFill="1" applyBorder="1" applyAlignment="1">
      <alignment horizontal="center" vertical="top" wrapText="1"/>
    </xf>
    <xf numFmtId="43" fontId="103" fillId="26" borderId="2" xfId="1" applyFont="1" applyFill="1" applyBorder="1" applyAlignment="1">
      <alignment horizontal="center" vertical="top" wrapText="1"/>
    </xf>
    <xf numFmtId="49" fontId="101" fillId="26" borderId="2" xfId="0" applyNumberFormat="1" applyFont="1" applyFill="1" applyBorder="1" applyAlignment="1">
      <alignment vertical="top" wrapText="1"/>
    </xf>
    <xf numFmtId="49" fontId="73" fillId="26" borderId="2" xfId="0" applyNumberFormat="1" applyFont="1" applyFill="1" applyBorder="1" applyAlignment="1" applyProtection="1">
      <alignment vertical="top" wrapText="1"/>
      <protection locked="0"/>
    </xf>
    <xf numFmtId="49" fontId="73" fillId="8" borderId="2" xfId="0" applyNumberFormat="1" applyFont="1" applyFill="1" applyBorder="1" applyAlignment="1">
      <alignment vertical="top" wrapText="1"/>
    </xf>
    <xf numFmtId="0" fontId="85" fillId="8" borderId="2" xfId="0" applyFont="1" applyFill="1" applyBorder="1" applyAlignment="1">
      <alignment vertical="top" wrapText="1"/>
    </xf>
    <xf numFmtId="43" fontId="73" fillId="26" borderId="2" xfId="1" applyFont="1" applyFill="1" applyBorder="1" applyAlignment="1" applyProtection="1">
      <alignment vertical="top" wrapText="1"/>
      <protection locked="0"/>
    </xf>
    <xf numFmtId="49" fontId="73" fillId="26" borderId="2" xfId="0" applyNumberFormat="1" applyFont="1" applyFill="1" applyBorder="1" applyAlignment="1" applyProtection="1">
      <alignment vertical="top" wrapText="1"/>
      <protection locked="0"/>
    </xf>
    <xf numFmtId="43" fontId="103" fillId="24" borderId="2" xfId="1" applyFont="1" applyFill="1" applyBorder="1" applyAlignment="1">
      <alignment horizontal="left" vertical="top" wrapText="1"/>
    </xf>
    <xf numFmtId="49" fontId="93" fillId="3" borderId="2" xfId="0" applyNumberFormat="1" applyFont="1" applyFill="1" applyBorder="1" applyAlignment="1" applyProtection="1">
      <alignment horizontal="center" vertical="top" wrapText="1"/>
      <protection locked="0"/>
    </xf>
    <xf numFmtId="4" fontId="104" fillId="24" borderId="2" xfId="0" applyNumberFormat="1" applyFont="1" applyFill="1" applyBorder="1" applyAlignment="1">
      <alignment vertical="top" wrapText="1"/>
    </xf>
    <xf numFmtId="43" fontId="103" fillId="26" borderId="2" xfId="1" applyFont="1" applyFill="1" applyBorder="1" applyAlignment="1">
      <alignment vertical="top" wrapText="1"/>
    </xf>
    <xf numFmtId="0" fontId="103" fillId="26" borderId="2" xfId="0" applyFont="1" applyFill="1" applyBorder="1" applyAlignment="1">
      <alignment vertical="top" wrapText="1"/>
    </xf>
    <xf numFmtId="4" fontId="73" fillId="26" borderId="2" xfId="0" applyNumberFormat="1" applyFont="1" applyFill="1" applyBorder="1" applyAlignment="1" applyProtection="1">
      <alignment vertical="top" wrapText="1"/>
      <protection locked="0"/>
    </xf>
    <xf numFmtId="0" fontId="103" fillId="24" borderId="2" xfId="0" applyFont="1" applyFill="1" applyBorder="1" applyAlignment="1">
      <alignment horizontal="left" vertical="top" wrapText="1"/>
    </xf>
    <xf numFmtId="0" fontId="103" fillId="24" borderId="2" xfId="0" applyFont="1" applyFill="1" applyBorder="1" applyAlignment="1">
      <alignment vertical="top" wrapText="1"/>
    </xf>
    <xf numFmtId="0" fontId="85" fillId="8" borderId="2" xfId="0" applyFont="1" applyFill="1" applyBorder="1" applyAlignment="1">
      <alignment horizontal="left" vertical="top"/>
    </xf>
    <xf numFmtId="0" fontId="85" fillId="8" borderId="2" xfId="0" applyFont="1" applyFill="1" applyBorder="1" applyAlignment="1">
      <alignment vertical="top"/>
    </xf>
    <xf numFmtId="43" fontId="85" fillId="8" borderId="2" xfId="1" applyFont="1" applyFill="1" applyBorder="1" applyAlignment="1">
      <alignment vertical="top" wrapText="1"/>
    </xf>
    <xf numFmtId="0" fontId="102" fillId="8" borderId="2" xfId="0" applyFont="1" applyFill="1" applyBorder="1" applyAlignment="1">
      <alignment vertical="top" wrapText="1"/>
    </xf>
    <xf numFmtId="43" fontId="102" fillId="8" borderId="2" xfId="1" applyFont="1" applyFill="1" applyBorder="1" applyAlignment="1">
      <alignment vertical="top" wrapText="1"/>
    </xf>
    <xf numFmtId="0" fontId="105" fillId="8" borderId="2" xfId="0" applyFont="1" applyFill="1" applyBorder="1" applyAlignment="1">
      <alignment vertical="top" wrapText="1"/>
    </xf>
    <xf numFmtId="0" fontId="105" fillId="24" borderId="2" xfId="0" applyFont="1" applyFill="1" applyBorder="1" applyAlignment="1">
      <alignment vertical="top" wrapText="1"/>
    </xf>
    <xf numFmtId="0" fontId="102" fillId="24" borderId="2" xfId="0" applyFont="1" applyFill="1" applyBorder="1" applyAlignment="1">
      <alignment vertical="top" wrapText="1"/>
    </xf>
    <xf numFmtId="43" fontId="102" fillId="24" borderId="2" xfId="1" applyFont="1" applyFill="1" applyBorder="1" applyAlignment="1">
      <alignment vertical="top" wrapText="1"/>
    </xf>
    <xf numFmtId="0" fontId="85" fillId="26" borderId="2" xfId="0" applyFont="1" applyFill="1" applyBorder="1" applyAlignment="1">
      <alignment vertical="top" wrapText="1"/>
    </xf>
    <xf numFmtId="0" fontId="85" fillId="26" borderId="2" xfId="0" applyFont="1" applyFill="1" applyBorder="1" applyAlignment="1">
      <alignment vertical="top" wrapText="1"/>
    </xf>
    <xf numFmtId="43" fontId="85" fillId="24" borderId="2" xfId="1" applyFont="1" applyFill="1" applyBorder="1" applyAlignment="1">
      <alignment horizontal="left" vertical="top" wrapText="1"/>
    </xf>
    <xf numFmtId="43" fontId="85" fillId="24" borderId="2" xfId="1" applyFont="1" applyFill="1" applyBorder="1" applyAlignment="1">
      <alignment vertical="top" wrapText="1"/>
    </xf>
    <xf numFmtId="43" fontId="85" fillId="26" borderId="2" xfId="1" applyFont="1" applyFill="1" applyBorder="1" applyAlignment="1">
      <alignment vertical="top" wrapText="1"/>
    </xf>
    <xf numFmtId="49" fontId="73" fillId="24" borderId="2" xfId="0" applyNumberFormat="1" applyFont="1" applyFill="1" applyBorder="1" applyAlignment="1" applyProtection="1">
      <alignment vertical="top" wrapText="1"/>
      <protection locked="0"/>
    </xf>
    <xf numFmtId="49" fontId="73" fillId="24" borderId="2" xfId="0" applyNumberFormat="1" applyFont="1" applyFill="1" applyBorder="1" applyAlignment="1">
      <alignment horizontal="center" vertical="top" wrapText="1"/>
    </xf>
    <xf numFmtId="49" fontId="93" fillId="24" borderId="2" xfId="0" applyNumberFormat="1" applyFont="1" applyFill="1" applyBorder="1" applyAlignment="1" applyProtection="1">
      <alignment horizontal="center" vertical="top" wrapText="1"/>
      <protection locked="0"/>
    </xf>
    <xf numFmtId="49" fontId="73" fillId="0" borderId="2" xfId="0" applyNumberFormat="1" applyFont="1" applyBorder="1" applyAlignment="1">
      <alignment vertical="top"/>
    </xf>
    <xf numFmtId="49" fontId="73" fillId="0" borderId="2" xfId="0" applyNumberFormat="1" applyFont="1" applyBorder="1" applyAlignment="1">
      <alignment horizontal="left" vertical="top"/>
    </xf>
    <xf numFmtId="49" fontId="73" fillId="4" borderId="2" xfId="0" applyNumberFormat="1" applyFont="1" applyFill="1" applyBorder="1" applyAlignment="1">
      <alignment horizontal="left" vertical="top"/>
    </xf>
    <xf numFmtId="49" fontId="73" fillId="24" borderId="2" xfId="0" applyNumberFormat="1" applyFont="1" applyFill="1" applyBorder="1" applyAlignment="1">
      <alignment horizontal="left" vertical="top"/>
    </xf>
    <xf numFmtId="49" fontId="73" fillId="3" borderId="2" xfId="0" applyNumberFormat="1" applyFont="1" applyFill="1" applyBorder="1" applyAlignment="1" applyProtection="1">
      <alignment horizontal="left" vertical="top"/>
      <protection locked="0"/>
    </xf>
    <xf numFmtId="49" fontId="73" fillId="24" borderId="2" xfId="0" applyNumberFormat="1" applyFont="1" applyFill="1" applyBorder="1" applyAlignment="1">
      <alignment vertical="top"/>
    </xf>
    <xf numFmtId="49" fontId="104" fillId="0" borderId="2" xfId="0" applyNumberFormat="1" applyFont="1" applyBorder="1" applyAlignment="1">
      <alignment vertical="top" wrapText="1"/>
    </xf>
    <xf numFmtId="49" fontId="104" fillId="3" borderId="2" xfId="0" applyNumberFormat="1" applyFont="1" applyFill="1" applyBorder="1" applyAlignment="1" applyProtection="1">
      <alignment vertical="top" wrapText="1"/>
      <protection locked="0"/>
    </xf>
    <xf numFmtId="0" fontId="104" fillId="24" borderId="2" xfId="0" applyFont="1" applyFill="1" applyBorder="1" applyAlignment="1">
      <alignment horizontal="left" vertical="top" wrapText="1"/>
    </xf>
    <xf numFmtId="0" fontId="104" fillId="24" borderId="2" xfId="0" applyFont="1" applyFill="1" applyBorder="1" applyAlignment="1">
      <alignment horizontal="center" vertical="top" wrapText="1"/>
    </xf>
    <xf numFmtId="0" fontId="98" fillId="8" borderId="2" xfId="0" applyFont="1" applyFill="1" applyBorder="1" applyAlignment="1">
      <alignment vertical="top"/>
    </xf>
    <xf numFmtId="0" fontId="101" fillId="24" borderId="2" xfId="0" applyFont="1" applyFill="1" applyBorder="1" applyAlignment="1">
      <alignment horizontal="left" vertical="top"/>
    </xf>
    <xf numFmtId="0" fontId="101" fillId="24" borderId="2" xfId="0" applyFont="1" applyFill="1" applyBorder="1" applyAlignment="1">
      <alignment vertical="top" wrapText="1"/>
    </xf>
    <xf numFmtId="49" fontId="73" fillId="26" borderId="2" xfId="0" applyNumberFormat="1" applyFont="1" applyFill="1" applyBorder="1" applyAlignment="1" applyProtection="1">
      <alignment horizontal="center" vertical="top" wrapText="1"/>
      <protection locked="0"/>
    </xf>
    <xf numFmtId="0" fontId="101" fillId="0" borderId="2" xfId="0" applyFont="1" applyBorder="1" applyAlignment="1">
      <alignment vertical="top"/>
    </xf>
    <xf numFmtId="0" fontId="101" fillId="24" borderId="2" xfId="0" applyFont="1" applyFill="1" applyBorder="1" applyAlignment="1">
      <alignment vertical="top"/>
    </xf>
    <xf numFmtId="43" fontId="73" fillId="3" borderId="2" xfId="1" applyFont="1" applyFill="1" applyBorder="1" applyAlignment="1" applyProtection="1">
      <alignment horizontal="left" vertical="top"/>
      <protection locked="0"/>
    </xf>
    <xf numFmtId="0" fontId="106" fillId="24" borderId="2" xfId="0" applyFont="1" applyFill="1" applyBorder="1" applyAlignment="1">
      <alignment vertical="top"/>
    </xf>
    <xf numFmtId="49" fontId="73" fillId="24" borderId="2" xfId="0" applyNumberFormat="1" applyFont="1" applyFill="1" applyBorder="1" applyAlignment="1" applyProtection="1">
      <alignment horizontal="left" vertical="top"/>
      <protection locked="0"/>
    </xf>
    <xf numFmtId="43" fontId="73" fillId="24" borderId="2" xfId="1" applyFont="1" applyFill="1" applyBorder="1" applyAlignment="1" applyProtection="1">
      <alignment horizontal="left" vertical="top"/>
      <protection locked="0"/>
    </xf>
    <xf numFmtId="0" fontId="102" fillId="24" borderId="2" xfId="0" applyFont="1" applyFill="1" applyBorder="1" applyAlignment="1">
      <alignment horizontal="left" vertical="top"/>
    </xf>
    <xf numFmtId="0" fontId="85" fillId="24" borderId="2" xfId="0" applyFont="1" applyFill="1" applyBorder="1" applyAlignment="1">
      <alignment horizontal="center" vertical="top"/>
    </xf>
    <xf numFmtId="0" fontId="85" fillId="26" borderId="2" xfId="0" applyFont="1" applyFill="1" applyBorder="1" applyAlignment="1">
      <alignment vertical="top"/>
    </xf>
    <xf numFmtId="4" fontId="85" fillId="24" borderId="2" xfId="0" applyNumberFormat="1" applyFont="1" applyFill="1" applyBorder="1" applyAlignment="1">
      <alignment horizontal="center" vertical="top"/>
    </xf>
    <xf numFmtId="4" fontId="85" fillId="26" borderId="2" xfId="0" applyNumberFormat="1" applyFont="1" applyFill="1" applyBorder="1" applyAlignment="1">
      <alignment vertical="top"/>
    </xf>
    <xf numFmtId="0" fontId="85" fillId="26" borderId="2" xfId="0" applyFont="1" applyFill="1" applyBorder="1" applyAlignment="1">
      <alignment horizontal="center" vertical="top"/>
    </xf>
    <xf numFmtId="0" fontId="105" fillId="12" borderId="2" xfId="0" applyFont="1" applyFill="1" applyBorder="1" applyAlignment="1">
      <alignment vertical="top"/>
    </xf>
    <xf numFmtId="0" fontId="102" fillId="24" borderId="2" xfId="0" applyFont="1" applyFill="1" applyBorder="1" applyAlignment="1">
      <alignment horizontal="center" vertical="top"/>
    </xf>
    <xf numFmtId="0" fontId="102" fillId="12" borderId="2" xfId="0" applyFont="1" applyFill="1" applyBorder="1" applyAlignment="1">
      <alignment horizontal="left" vertical="top"/>
    </xf>
    <xf numFmtId="0" fontId="102" fillId="8" borderId="2" xfId="0" applyFont="1" applyFill="1" applyBorder="1" applyAlignment="1">
      <alignment horizontal="left" vertical="top"/>
    </xf>
    <xf numFmtId="0" fontId="102" fillId="8" borderId="2" xfId="0" applyFont="1" applyFill="1" applyBorder="1" applyAlignment="1">
      <alignment horizontal="center" vertical="top"/>
    </xf>
    <xf numFmtId="0" fontId="105" fillId="8" borderId="2" xfId="0" applyFont="1" applyFill="1" applyBorder="1" applyAlignment="1">
      <alignment vertical="top"/>
    </xf>
    <xf numFmtId="0" fontId="85" fillId="8" borderId="2" xfId="0" applyFont="1" applyFill="1" applyBorder="1" applyAlignment="1">
      <alignment horizontal="center" vertical="top"/>
    </xf>
    <xf numFmtId="4" fontId="102" fillId="24" borderId="2" xfId="0" applyNumberFormat="1" applyFont="1" applyFill="1" applyBorder="1" applyAlignment="1">
      <alignment horizontal="left" vertical="top"/>
    </xf>
    <xf numFmtId="4" fontId="102" fillId="24" borderId="2" xfId="0" applyNumberFormat="1" applyFont="1" applyFill="1" applyBorder="1" applyAlignment="1">
      <alignment horizontal="center" vertical="top"/>
    </xf>
    <xf numFmtId="4" fontId="102" fillId="26" borderId="2" xfId="0" applyNumberFormat="1" applyFont="1" applyFill="1" applyBorder="1" applyAlignment="1">
      <alignment vertical="top"/>
    </xf>
    <xf numFmtId="0" fontId="102" fillId="26" borderId="2" xfId="0" applyFont="1" applyFill="1" applyBorder="1" applyAlignment="1">
      <alignment horizontal="center" vertical="top"/>
    </xf>
    <xf numFmtId="49" fontId="73" fillId="8" borderId="2" xfId="0" applyNumberFormat="1" applyFont="1" applyFill="1" applyBorder="1" applyAlignment="1" applyProtection="1">
      <alignment horizontal="left" vertical="top" wrapText="1"/>
      <protection locked="0"/>
    </xf>
    <xf numFmtId="49" fontId="73" fillId="8" borderId="2" xfId="0" applyNumberFormat="1" applyFont="1" applyFill="1" applyBorder="1" applyAlignment="1" applyProtection="1">
      <alignment vertical="top" wrapText="1"/>
      <protection locked="0"/>
    </xf>
    <xf numFmtId="49" fontId="73" fillId="8" borderId="2" xfId="0" applyNumberFormat="1" applyFont="1" applyFill="1" applyBorder="1" applyAlignment="1">
      <alignment horizontal="center" vertical="top" wrapText="1"/>
    </xf>
    <xf numFmtId="4" fontId="73" fillId="8" borderId="2" xfId="0" applyNumberFormat="1" applyFont="1" applyFill="1" applyBorder="1" applyAlignment="1" applyProtection="1">
      <alignment vertical="top" wrapText="1"/>
      <protection locked="0"/>
    </xf>
    <xf numFmtId="49" fontId="101" fillId="8" borderId="2" xfId="0" applyNumberFormat="1" applyFont="1" applyFill="1" applyBorder="1" applyAlignment="1">
      <alignment vertical="top" wrapText="1"/>
    </xf>
    <xf numFmtId="49" fontId="73" fillId="4" borderId="2" xfId="0" applyNumberFormat="1" applyFont="1" applyFill="1" applyBorder="1" applyAlignment="1" applyProtection="1">
      <alignment horizontal="left" vertical="top" wrapText="1"/>
      <protection locked="0"/>
    </xf>
    <xf numFmtId="49" fontId="73" fillId="4" borderId="2" xfId="0" applyNumberFormat="1" applyFont="1" applyFill="1" applyBorder="1" applyAlignment="1" applyProtection="1">
      <alignment horizontal="center" vertical="top" wrapText="1"/>
      <protection locked="0"/>
    </xf>
    <xf numFmtId="4" fontId="73" fillId="3" borderId="2" xfId="0" applyNumberFormat="1" applyFont="1" applyFill="1" applyBorder="1" applyAlignment="1" applyProtection="1">
      <alignment horizontal="center" vertical="top" wrapText="1"/>
      <protection locked="0"/>
    </xf>
    <xf numFmtId="4" fontId="73" fillId="8" borderId="2" xfId="0" applyNumberFormat="1" applyFont="1" applyFill="1" applyBorder="1" applyAlignment="1">
      <alignment vertical="top" wrapText="1"/>
    </xf>
    <xf numFmtId="49" fontId="50" fillId="3" borderId="2" xfId="0" applyNumberFormat="1" applyFont="1" applyFill="1" applyBorder="1" applyAlignment="1" applyProtection="1">
      <alignment horizontal="left" vertical="top" wrapText="1"/>
      <protection locked="0"/>
    </xf>
    <xf numFmtId="49" fontId="50" fillId="3" borderId="2" xfId="0" applyNumberFormat="1" applyFont="1" applyFill="1" applyBorder="1" applyAlignment="1" applyProtection="1">
      <alignment vertical="top" wrapText="1"/>
      <protection locked="0"/>
    </xf>
    <xf numFmtId="49" fontId="73" fillId="4" borderId="2" xfId="0" applyNumberFormat="1" applyFont="1" applyFill="1" applyBorder="1" applyAlignment="1">
      <alignment horizontal="center" vertical="top"/>
    </xf>
    <xf numFmtId="49" fontId="73" fillId="4" borderId="2" xfId="0" applyNumberFormat="1" applyFont="1" applyFill="1" applyBorder="1" applyAlignment="1" applyProtection="1">
      <alignment vertical="top" wrapText="1"/>
      <protection locked="0"/>
    </xf>
    <xf numFmtId="4" fontId="73" fillId="4" borderId="2" xfId="0" applyNumberFormat="1" applyFont="1" applyFill="1" applyBorder="1" applyAlignment="1" applyProtection="1">
      <alignment vertical="top" wrapText="1"/>
      <protection locked="0"/>
    </xf>
    <xf numFmtId="49" fontId="101" fillId="4" borderId="2" xfId="0" applyNumberFormat="1" applyFont="1" applyFill="1" applyBorder="1" applyAlignment="1">
      <alignment horizontal="center" vertical="top" wrapText="1"/>
    </xf>
    <xf numFmtId="49" fontId="73" fillId="8" borderId="2" xfId="0" applyNumberFormat="1" applyFont="1" applyFill="1" applyBorder="1" applyAlignment="1" applyProtection="1">
      <alignment horizontal="center" vertical="top" wrapText="1"/>
      <protection locked="0"/>
    </xf>
    <xf numFmtId="49" fontId="73" fillId="4" borderId="2" xfId="0" applyNumberFormat="1" applyFont="1" applyFill="1" applyBorder="1" applyAlignment="1" applyProtection="1">
      <alignment horizontal="center" vertical="top" wrapText="1"/>
      <protection locked="0"/>
    </xf>
    <xf numFmtId="49" fontId="50" fillId="2" borderId="2" xfId="0" applyNumberFormat="1" applyFont="1" applyFill="1" applyBorder="1" applyAlignment="1">
      <alignment horizontal="center" vertical="top" wrapText="1"/>
    </xf>
    <xf numFmtId="49" fontId="50" fillId="15" borderId="2" xfId="0" applyNumberFormat="1" applyFont="1" applyFill="1" applyBorder="1" applyAlignment="1">
      <alignment horizontal="center" vertical="top" wrapText="1"/>
    </xf>
    <xf numFmtId="49" fontId="50" fillId="2" borderId="2" xfId="0" applyNumberFormat="1" applyFont="1" applyFill="1" applyBorder="1" applyAlignment="1">
      <alignment horizontal="center" vertical="top"/>
    </xf>
    <xf numFmtId="49" fontId="50" fillId="2" borderId="2" xfId="0" applyNumberFormat="1" applyFont="1" applyFill="1" applyBorder="1" applyAlignment="1">
      <alignment horizontal="center" vertical="top" wrapText="1"/>
    </xf>
    <xf numFmtId="0" fontId="101" fillId="0" borderId="2" xfId="0" applyFont="1" applyBorder="1" applyAlignment="1">
      <alignment vertical="top" wrapText="1"/>
    </xf>
    <xf numFmtId="49" fontId="73" fillId="0" borderId="2" xfId="0" applyNumberFormat="1" applyFont="1" applyBorder="1" applyAlignment="1">
      <alignment vertical="top" wrapText="1"/>
    </xf>
    <xf numFmtId="49" fontId="50" fillId="0" borderId="2" xfId="0" applyNumberFormat="1" applyFont="1" applyBorder="1" applyAlignment="1">
      <alignment vertical="top" wrapText="1"/>
    </xf>
    <xf numFmtId="49" fontId="73" fillId="0" borderId="2" xfId="0" applyNumberFormat="1" applyFont="1" applyBorder="1" applyAlignment="1">
      <alignment vertical="top" wrapText="1"/>
    </xf>
    <xf numFmtId="0" fontId="101" fillId="0" borderId="2" xfId="0" applyFont="1" applyBorder="1" applyAlignment="1">
      <alignment horizontal="center" vertical="top" wrapText="1"/>
    </xf>
    <xf numFmtId="49" fontId="73" fillId="6" borderId="2" xfId="0" applyNumberFormat="1" applyFont="1" applyFill="1" applyBorder="1" applyAlignment="1">
      <alignment horizontal="center" vertical="top" wrapText="1"/>
    </xf>
    <xf numFmtId="49" fontId="50" fillId="0" borderId="2" xfId="0" applyNumberFormat="1" applyFont="1" applyBorder="1" applyAlignment="1">
      <alignment horizontal="left" vertical="top"/>
    </xf>
    <xf numFmtId="49" fontId="50" fillId="0" borderId="4" xfId="0" applyNumberFormat="1" applyFont="1" applyBorder="1" applyAlignment="1">
      <alignment horizontal="left" vertical="top" wrapText="1"/>
    </xf>
    <xf numFmtId="49" fontId="50" fillId="0" borderId="18" xfId="0" applyNumberFormat="1" applyFont="1" applyBorder="1" applyAlignment="1">
      <alignment horizontal="left" vertical="top" wrapText="1"/>
    </xf>
    <xf numFmtId="49" fontId="50" fillId="0" borderId="7" xfId="0" applyNumberFormat="1" applyFont="1" applyBorder="1" applyAlignment="1">
      <alignment horizontal="left" vertical="top" wrapText="1"/>
    </xf>
    <xf numFmtId="0" fontId="108" fillId="0" borderId="0" xfId="11"/>
    <xf numFmtId="0" fontId="108" fillId="0" borderId="39" xfId="11" applyBorder="1"/>
    <xf numFmtId="0" fontId="108" fillId="20" borderId="40" xfId="11" applyFill="1" applyBorder="1" applyAlignment="1">
      <alignment vertical="center" wrapText="1"/>
    </xf>
    <xf numFmtId="0" fontId="108" fillId="20" borderId="40" xfId="11" applyFill="1" applyBorder="1" applyAlignment="1">
      <alignment horizontal="right" vertical="center" wrapText="1"/>
    </xf>
    <xf numFmtId="0" fontId="108" fillId="20" borderId="40" xfId="11" applyFill="1" applyBorder="1" applyAlignment="1">
      <alignment horizontal="center" vertical="center" wrapText="1"/>
    </xf>
    <xf numFmtId="0" fontId="108" fillId="21" borderId="41" xfId="11" applyFill="1" applyBorder="1" applyAlignment="1">
      <alignment vertical="center" wrapText="1"/>
    </xf>
    <xf numFmtId="0" fontId="108" fillId="21" borderId="40" xfId="11" applyFill="1" applyBorder="1" applyAlignment="1">
      <alignment vertical="center" wrapText="1"/>
    </xf>
    <xf numFmtId="0" fontId="108" fillId="21" borderId="0" xfId="11" applyFill="1" applyAlignment="1">
      <alignment vertical="center" wrapText="1"/>
    </xf>
    <xf numFmtId="0" fontId="108" fillId="22" borderId="41" xfId="11" applyFill="1" applyBorder="1" applyAlignment="1">
      <alignment horizontal="center" vertical="center" wrapText="1"/>
    </xf>
    <xf numFmtId="0" fontId="108" fillId="22" borderId="41" xfId="11" applyFill="1" applyBorder="1" applyAlignment="1">
      <alignment vertical="center" wrapText="1"/>
    </xf>
    <xf numFmtId="0" fontId="108" fillId="22" borderId="40" xfId="11" applyFill="1" applyBorder="1" applyAlignment="1">
      <alignment horizontal="center" vertical="center" wrapText="1"/>
    </xf>
    <xf numFmtId="0" fontId="108" fillId="0" borderId="42" xfId="11" applyBorder="1"/>
    <xf numFmtId="0" fontId="108" fillId="0" borderId="43" xfId="11" applyBorder="1"/>
    <xf numFmtId="0" fontId="108" fillId="22" borderId="40" xfId="11" applyFill="1" applyBorder="1" applyAlignment="1">
      <alignment horizontal="center" vertical="center" wrapText="1"/>
    </xf>
    <xf numFmtId="0" fontId="108" fillId="0" borderId="0" xfId="11" applyAlignment="1">
      <alignment vertical="center" wrapText="1"/>
    </xf>
    <xf numFmtId="0" fontId="108" fillId="0" borderId="0" xfId="11"/>
    <xf numFmtId="0" fontId="108" fillId="0" borderId="0" xfId="11" applyAlignment="1">
      <alignment vertical="center" wrapText="1"/>
    </xf>
    <xf numFmtId="0" fontId="108" fillId="0" borderId="40" xfId="11" applyBorder="1" applyAlignment="1">
      <alignment vertical="center" wrapText="1"/>
    </xf>
    <xf numFmtId="0" fontId="108" fillId="0" borderId="40" xfId="11" applyBorder="1" applyAlignment="1">
      <alignment wrapText="1"/>
    </xf>
    <xf numFmtId="164" fontId="108" fillId="0" borderId="0" xfId="12" applyFont="1"/>
    <xf numFmtId="164" fontId="108" fillId="0" borderId="39" xfId="12" applyFont="1" applyBorder="1"/>
    <xf numFmtId="164" fontId="108" fillId="20" borderId="40" xfId="12" applyFont="1" applyFill="1" applyBorder="1" applyAlignment="1">
      <alignment vertical="center" wrapText="1"/>
    </xf>
    <xf numFmtId="164" fontId="108" fillId="20" borderId="40" xfId="12" applyFont="1" applyFill="1" applyBorder="1" applyAlignment="1">
      <alignment horizontal="right" vertical="center" wrapText="1"/>
    </xf>
    <xf numFmtId="164" fontId="108" fillId="21" borderId="41" xfId="12" applyFont="1" applyFill="1" applyBorder="1" applyAlignment="1">
      <alignment vertical="center" wrapText="1"/>
    </xf>
    <xf numFmtId="164" fontId="108" fillId="21" borderId="40" xfId="12" applyFont="1" applyFill="1" applyBorder="1" applyAlignment="1">
      <alignment vertical="center" wrapText="1"/>
    </xf>
    <xf numFmtId="164" fontId="108" fillId="22" borderId="41" xfId="12" applyFont="1" applyFill="1" applyBorder="1" applyAlignment="1">
      <alignment horizontal="center" vertical="center" wrapText="1"/>
    </xf>
    <xf numFmtId="164" fontId="108" fillId="20" borderId="40" xfId="7" applyFont="1" applyFill="1" applyBorder="1" applyAlignment="1">
      <alignment horizontal="right" vertical="center" wrapText="1"/>
    </xf>
    <xf numFmtId="164" fontId="108" fillId="20" borderId="40" xfId="7" applyFont="1" applyFill="1" applyBorder="1" applyAlignment="1">
      <alignment vertical="center" wrapText="1"/>
    </xf>
    <xf numFmtId="0" fontId="57" fillId="0" borderId="40" xfId="11" applyFont="1" applyBorder="1" applyAlignment="1">
      <alignment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xf>
    <xf numFmtId="0" fontId="0" fillId="14" borderId="0" xfId="0" applyFont="1" applyFill="1" applyBorder="1"/>
    <xf numFmtId="0" fontId="0" fillId="14" borderId="0" xfId="0" applyFont="1" applyFill="1" applyBorder="1" applyAlignment="1">
      <alignment vertical="center"/>
    </xf>
    <xf numFmtId="0" fontId="0" fillId="14" borderId="0" xfId="0" applyFont="1" applyFill="1" applyBorder="1" applyAlignment="1">
      <alignment horizontal="center" vertical="center"/>
    </xf>
    <xf numFmtId="0" fontId="0" fillId="14" borderId="0" xfId="0" applyFont="1" applyFill="1" applyBorder="1" applyAlignment="1">
      <alignment horizontal="left"/>
    </xf>
    <xf numFmtId="49" fontId="26" fillId="14" borderId="0" xfId="0" applyNumberFormat="1" applyFont="1" applyFill="1" applyBorder="1" applyAlignment="1">
      <alignment horizontal="center" vertical="top"/>
    </xf>
    <xf numFmtId="49" fontId="26" fillId="14" borderId="0" xfId="0" applyNumberFormat="1" applyFont="1" applyFill="1" applyBorder="1" applyAlignment="1">
      <alignment vertical="top"/>
    </xf>
    <xf numFmtId="49" fontId="26" fillId="14" borderId="0" xfId="0" applyNumberFormat="1" applyFont="1" applyFill="1" applyBorder="1" applyAlignment="1">
      <alignment vertical="top" wrapText="1"/>
    </xf>
    <xf numFmtId="4" fontId="26" fillId="14" borderId="0" xfId="0" applyNumberFormat="1" applyFont="1" applyFill="1" applyBorder="1" applyAlignment="1" applyProtection="1">
      <alignment vertical="top" wrapText="1"/>
      <protection locked="0"/>
    </xf>
    <xf numFmtId="49" fontId="26" fillId="14" borderId="0" xfId="0" applyNumberFormat="1" applyFont="1" applyFill="1" applyBorder="1" applyAlignment="1">
      <alignment horizontal="center" vertical="top" wrapText="1"/>
    </xf>
    <xf numFmtId="49" fontId="26" fillId="14" borderId="0" xfId="0" applyNumberFormat="1" applyFont="1" applyFill="1" applyBorder="1" applyAlignment="1">
      <alignment vertical="center"/>
    </xf>
    <xf numFmtId="49" fontId="26" fillId="14" borderId="0" xfId="0" applyNumberFormat="1" applyFont="1" applyFill="1" applyBorder="1" applyAlignment="1">
      <alignment horizontal="center" vertical="center"/>
    </xf>
    <xf numFmtId="49" fontId="26" fillId="14" borderId="0" xfId="0" applyNumberFormat="1" applyFont="1" applyFill="1" applyBorder="1" applyAlignment="1" applyProtection="1">
      <alignment horizontal="center" vertical="center"/>
      <protection locked="0"/>
    </xf>
    <xf numFmtId="49" fontId="110" fillId="4" borderId="2" xfId="0" applyNumberFormat="1" applyFont="1" applyFill="1" applyBorder="1" applyAlignment="1">
      <alignment horizontal="center" vertical="center"/>
    </xf>
    <xf numFmtId="49" fontId="110" fillId="2" borderId="2" xfId="0" applyNumberFormat="1" applyFont="1" applyFill="1" applyBorder="1" applyAlignment="1">
      <alignment horizontal="center" vertical="center"/>
    </xf>
    <xf numFmtId="49" fontId="110" fillId="3" borderId="2" xfId="0" applyNumberFormat="1" applyFont="1" applyFill="1" applyBorder="1" applyAlignment="1" applyProtection="1">
      <alignment horizontal="center" vertical="center" wrapText="1"/>
      <protection locked="0"/>
    </xf>
    <xf numFmtId="49" fontId="110" fillId="4" borderId="2" xfId="0" applyNumberFormat="1" applyFont="1" applyFill="1" applyBorder="1" applyAlignment="1">
      <alignment horizontal="center" vertical="center" wrapText="1"/>
    </xf>
    <xf numFmtId="4" fontId="110" fillId="3" borderId="2" xfId="0" applyNumberFormat="1" applyFont="1" applyFill="1" applyBorder="1" applyAlignment="1" applyProtection="1">
      <alignment horizontal="center" vertical="center" wrapText="1"/>
      <protection locked="0"/>
    </xf>
    <xf numFmtId="49" fontId="110" fillId="0" borderId="2" xfId="0" applyNumberFormat="1" applyFont="1" applyFill="1" applyBorder="1" applyAlignment="1">
      <alignment horizontal="center" vertical="center"/>
    </xf>
    <xf numFmtId="49" fontId="110" fillId="0" borderId="2" xfId="0" applyNumberFormat="1" applyFont="1" applyFill="1" applyBorder="1" applyAlignment="1">
      <alignment vertical="center"/>
    </xf>
    <xf numFmtId="0" fontId="111" fillId="0" borderId="2" xfId="0" applyFont="1" applyBorder="1" applyAlignment="1">
      <alignment horizontal="left"/>
    </xf>
    <xf numFmtId="49" fontId="110" fillId="0" borderId="7" xfId="0" applyNumberFormat="1" applyFont="1" applyFill="1" applyBorder="1" applyAlignment="1">
      <alignment vertical="top"/>
    </xf>
    <xf numFmtId="49" fontId="110" fillId="0" borderId="2" xfId="0" applyNumberFormat="1" applyFont="1" applyBorder="1" applyAlignment="1">
      <alignment horizontal="left" vertical="top"/>
    </xf>
    <xf numFmtId="49" fontId="110" fillId="0" borderId="7" xfId="0" applyNumberFormat="1" applyFont="1" applyFill="1" applyBorder="1" applyAlignment="1">
      <alignment horizontal="center" vertical="center"/>
    </xf>
    <xf numFmtId="49" fontId="110" fillId="0" borderId="2" xfId="0" applyNumberFormat="1" applyFont="1" applyBorder="1" applyAlignment="1">
      <alignment horizontal="left" vertical="top" wrapText="1"/>
    </xf>
    <xf numFmtId="0" fontId="111" fillId="0" borderId="2" xfId="0" applyFont="1" applyBorder="1" applyAlignment="1">
      <alignment horizontal="left" vertical="top"/>
    </xf>
    <xf numFmtId="0" fontId="111" fillId="0" borderId="2" xfId="0" applyFont="1" applyBorder="1" applyAlignment="1">
      <alignment horizontal="left" vertical="top" wrapText="1"/>
    </xf>
    <xf numFmtId="49" fontId="110" fillId="0" borderId="2" xfId="0" applyNumberFormat="1" applyFont="1" applyFill="1" applyBorder="1" applyAlignment="1">
      <alignment horizontal="left" vertical="top" wrapText="1"/>
    </xf>
    <xf numFmtId="49" fontId="110" fillId="0" borderId="2" xfId="0" applyNumberFormat="1" applyFont="1" applyFill="1" applyBorder="1" applyAlignment="1">
      <alignment vertical="top"/>
    </xf>
    <xf numFmtId="49" fontId="110" fillId="0" borderId="2" xfId="0" applyNumberFormat="1" applyFont="1" applyFill="1" applyBorder="1" applyAlignment="1">
      <alignment horizontal="left" vertical="top"/>
    </xf>
    <xf numFmtId="0" fontId="111" fillId="0" borderId="2" xfId="0" applyFont="1" applyBorder="1" applyAlignment="1">
      <alignment vertical="center"/>
    </xf>
    <xf numFmtId="3" fontId="112" fillId="0" borderId="2" xfId="13" applyNumberFormat="1" applyFont="1" applyBorder="1" applyAlignment="1" applyProtection="1">
      <alignment horizontal="center" vertical="center" wrapText="1"/>
      <protection locked="0"/>
    </xf>
    <xf numFmtId="49" fontId="110" fillId="0" borderId="2" xfId="0" applyNumberFormat="1" applyFont="1" applyFill="1" applyBorder="1" applyAlignment="1">
      <alignment horizontal="center" vertical="center"/>
    </xf>
    <xf numFmtId="0" fontId="113" fillId="0" borderId="2" xfId="0" applyFont="1" applyFill="1" applyBorder="1" applyAlignment="1">
      <alignment horizontal="left" vertical="center" wrapText="1"/>
    </xf>
    <xf numFmtId="49" fontId="110" fillId="0" borderId="21" xfId="0" applyNumberFormat="1" applyFont="1" applyFill="1" applyBorder="1" applyAlignment="1">
      <alignment vertical="top"/>
    </xf>
    <xf numFmtId="3" fontId="112" fillId="0" borderId="3" xfId="13" applyNumberFormat="1" applyFont="1" applyBorder="1" applyAlignment="1" applyProtection="1">
      <alignment horizontal="center" vertical="center" wrapText="1"/>
      <protection locked="0"/>
    </xf>
    <xf numFmtId="49" fontId="110" fillId="0" borderId="3" xfId="0" applyNumberFormat="1" applyFont="1" applyFill="1" applyBorder="1" applyAlignment="1">
      <alignment horizontal="center" vertical="center"/>
    </xf>
    <xf numFmtId="3" fontId="112" fillId="0" borderId="8" xfId="13" applyNumberFormat="1" applyFont="1" applyBorder="1" applyAlignment="1" applyProtection="1">
      <alignment horizontal="center" vertical="center" wrapText="1"/>
      <protection locked="0"/>
    </xf>
    <xf numFmtId="49" fontId="110" fillId="0" borderId="8" xfId="0" applyNumberFormat="1" applyFont="1" applyFill="1" applyBorder="1" applyAlignment="1">
      <alignment horizontal="center" vertical="center"/>
    </xf>
    <xf numFmtId="0" fontId="113" fillId="0" borderId="3" xfId="0" applyFont="1" applyFill="1" applyBorder="1" applyAlignment="1">
      <alignment horizontal="left" vertical="center" wrapText="1"/>
    </xf>
    <xf numFmtId="0" fontId="113" fillId="0" borderId="8" xfId="0" applyFont="1" applyFill="1" applyBorder="1" applyAlignment="1">
      <alignment horizontal="left" vertical="center" wrapText="1"/>
    </xf>
    <xf numFmtId="0" fontId="20" fillId="0" borderId="3" xfId="0" applyFont="1" applyFill="1" applyBorder="1" applyAlignment="1">
      <alignment horizontal="left" vertical="center" wrapText="1"/>
    </xf>
    <xf numFmtId="0" fontId="20" fillId="0" borderId="8" xfId="0" applyFont="1" applyFill="1" applyBorder="1" applyAlignment="1">
      <alignment horizontal="left" vertical="center" wrapText="1"/>
    </xf>
    <xf numFmtId="49" fontId="110" fillId="3" borderId="2" xfId="0" applyNumberFormat="1" applyFont="1" applyFill="1" applyBorder="1" applyAlignment="1" applyProtection="1">
      <alignment horizontal="center" vertical="center"/>
      <protection locked="0"/>
    </xf>
    <xf numFmtId="0" fontId="114" fillId="0" borderId="3" xfId="0" applyFont="1" applyFill="1" applyBorder="1" applyAlignment="1">
      <alignment horizontal="left" vertical="center" wrapText="1"/>
    </xf>
    <xf numFmtId="0" fontId="114" fillId="0" borderId="8" xfId="0" applyFont="1" applyFill="1" applyBorder="1" applyAlignment="1">
      <alignment horizontal="left" vertical="center" wrapText="1"/>
    </xf>
    <xf numFmtId="0" fontId="113" fillId="0" borderId="9" xfId="0" applyFont="1" applyFill="1" applyBorder="1" applyAlignment="1">
      <alignment horizontal="left" vertical="center" wrapText="1"/>
    </xf>
    <xf numFmtId="49" fontId="110" fillId="26" borderId="2" xfId="0" applyNumberFormat="1" applyFont="1" applyFill="1" applyBorder="1" applyAlignment="1">
      <alignment horizontal="center" vertical="center"/>
    </xf>
    <xf numFmtId="0" fontId="113" fillId="0" borderId="20" xfId="0" applyFont="1" applyFill="1" applyBorder="1" applyAlignment="1">
      <alignment horizontal="left" vertical="center" wrapText="1"/>
    </xf>
    <xf numFmtId="49" fontId="110" fillId="17" borderId="2" xfId="0" applyNumberFormat="1" applyFont="1" applyFill="1" applyBorder="1" applyAlignment="1" applyProtection="1">
      <alignment horizontal="center" vertical="center"/>
      <protection locked="0"/>
    </xf>
    <xf numFmtId="49" fontId="110" fillId="4" borderId="2" xfId="0" applyNumberFormat="1" applyFont="1" applyFill="1" applyBorder="1" applyAlignment="1" applyProtection="1">
      <alignment horizontal="center" vertical="center"/>
      <protection locked="0"/>
    </xf>
    <xf numFmtId="49" fontId="110" fillId="17" borderId="2" xfId="0" applyNumberFormat="1" applyFont="1" applyFill="1" applyBorder="1" applyAlignment="1">
      <alignment horizontal="center" vertical="center"/>
    </xf>
    <xf numFmtId="3" fontId="112" fillId="0" borderId="1" xfId="13" applyNumberFormat="1" applyFont="1" applyBorder="1" applyAlignment="1" applyProtection="1">
      <alignment horizontal="center" vertical="center" wrapText="1"/>
      <protection locked="0"/>
    </xf>
    <xf numFmtId="4" fontId="110" fillId="4" borderId="2" xfId="0" applyNumberFormat="1" applyFont="1" applyFill="1" applyBorder="1" applyAlignment="1">
      <alignment horizontal="center" vertical="center" wrapText="1"/>
    </xf>
    <xf numFmtId="3" fontId="112" fillId="0" borderId="3" xfId="13" applyNumberFormat="1" applyFont="1" applyBorder="1" applyAlignment="1" applyProtection="1">
      <alignment horizontal="center" vertical="center"/>
      <protection locked="0"/>
    </xf>
    <xf numFmtId="3" fontId="112" fillId="0" borderId="8" xfId="13" applyNumberFormat="1" applyFont="1" applyBorder="1" applyAlignment="1" applyProtection="1">
      <alignment horizontal="center" vertical="center"/>
      <protection locked="0"/>
    </xf>
    <xf numFmtId="3" fontId="112" fillId="0" borderId="2" xfId="13" applyNumberFormat="1" applyFont="1" applyBorder="1" applyAlignment="1" applyProtection="1">
      <alignment horizontal="center" vertical="center" wrapText="1"/>
      <protection locked="0"/>
    </xf>
    <xf numFmtId="49" fontId="110" fillId="0" borderId="4" xfId="0" applyNumberFormat="1" applyFont="1" applyFill="1" applyBorder="1" applyAlignment="1">
      <alignment horizontal="center" vertical="center"/>
    </xf>
    <xf numFmtId="49" fontId="110" fillId="4" borderId="19" xfId="0" applyNumberFormat="1" applyFont="1" applyFill="1" applyBorder="1" applyAlignment="1" applyProtection="1">
      <alignment horizontal="center" vertical="top"/>
      <protection locked="0"/>
    </xf>
    <xf numFmtId="49" fontId="110" fillId="4" borderId="3" xfId="0" applyNumberFormat="1" applyFont="1" applyFill="1" applyBorder="1" applyAlignment="1" applyProtection="1">
      <alignment horizontal="center" vertical="top"/>
      <protection locked="0"/>
    </xf>
    <xf numFmtId="49" fontId="110" fillId="4" borderId="3" xfId="0" applyNumberFormat="1" applyFont="1" applyFill="1" applyBorder="1" applyAlignment="1" applyProtection="1">
      <alignment horizontal="center" vertical="top" wrapText="1"/>
      <protection locked="0"/>
    </xf>
    <xf numFmtId="4" fontId="110" fillId="4" borderId="3" xfId="0" applyNumberFormat="1" applyFont="1" applyFill="1" applyBorder="1" applyAlignment="1" applyProtection="1">
      <alignment horizontal="center" vertical="top" wrapText="1"/>
      <protection locked="0"/>
    </xf>
    <xf numFmtId="49" fontId="110" fillId="4" borderId="3" xfId="0" applyNumberFormat="1" applyFont="1" applyFill="1" applyBorder="1" applyAlignment="1">
      <alignment horizontal="center" vertical="top" wrapText="1"/>
    </xf>
    <xf numFmtId="49" fontId="115" fillId="2" borderId="3" xfId="0" applyNumberFormat="1" applyFont="1" applyFill="1" applyBorder="1" applyAlignment="1">
      <alignment horizontal="center" vertical="top" wrapText="1"/>
    </xf>
    <xf numFmtId="49" fontId="115" fillId="2" borderId="3" xfId="0" applyNumberFormat="1" applyFont="1" applyFill="1" applyBorder="1" applyAlignment="1">
      <alignment horizontal="center" vertical="center" wrapText="1"/>
    </xf>
    <xf numFmtId="49" fontId="115" fillId="2" borderId="3" xfId="0" applyNumberFormat="1" applyFont="1" applyFill="1" applyBorder="1" applyAlignment="1">
      <alignment horizontal="center" vertical="center"/>
    </xf>
    <xf numFmtId="49" fontId="115" fillId="4" borderId="2" xfId="0" applyNumberFormat="1" applyFont="1" applyFill="1" applyBorder="1" applyAlignment="1">
      <alignment horizontal="left" vertical="center"/>
    </xf>
    <xf numFmtId="49" fontId="110" fillId="4" borderId="35" xfId="0" applyNumberFormat="1" applyFont="1" applyFill="1" applyBorder="1" applyAlignment="1" applyProtection="1">
      <alignment horizontal="center" vertical="top"/>
      <protection locked="0"/>
    </xf>
    <xf numFmtId="49" fontId="110" fillId="4" borderId="1" xfId="0" applyNumberFormat="1" applyFont="1" applyFill="1" applyBorder="1" applyAlignment="1" applyProtection="1">
      <alignment horizontal="center" vertical="top"/>
      <protection locked="0"/>
    </xf>
    <xf numFmtId="49" fontId="110" fillId="4" borderId="1" xfId="0" applyNumberFormat="1" applyFont="1" applyFill="1" applyBorder="1" applyAlignment="1" applyProtection="1">
      <alignment horizontal="center" vertical="top" wrapText="1"/>
      <protection locked="0"/>
    </xf>
    <xf numFmtId="4" fontId="110" fillId="4" borderId="1" xfId="0" applyNumberFormat="1" applyFont="1" applyFill="1" applyBorder="1" applyAlignment="1" applyProtection="1">
      <alignment horizontal="center" vertical="top" wrapText="1"/>
      <protection locked="0"/>
    </xf>
    <xf numFmtId="49" fontId="110" fillId="4" borderId="1" xfId="0" applyNumberFormat="1" applyFont="1" applyFill="1" applyBorder="1" applyAlignment="1">
      <alignment horizontal="center" vertical="top" wrapText="1"/>
    </xf>
    <xf numFmtId="49" fontId="115" fillId="2" borderId="1" xfId="0" applyNumberFormat="1" applyFont="1" applyFill="1" applyBorder="1" applyAlignment="1">
      <alignment horizontal="center" vertical="top" wrapText="1"/>
    </xf>
    <xf numFmtId="49" fontId="115" fillId="2" borderId="1" xfId="0" applyNumberFormat="1" applyFont="1" applyFill="1" applyBorder="1" applyAlignment="1">
      <alignment horizontal="center" vertical="center" wrapText="1"/>
    </xf>
    <xf numFmtId="49" fontId="115" fillId="2" borderId="1" xfId="0" applyNumberFormat="1" applyFont="1" applyFill="1" applyBorder="1" applyAlignment="1">
      <alignment horizontal="center" vertical="center"/>
    </xf>
    <xf numFmtId="49" fontId="110" fillId="4" borderId="3" xfId="0" applyNumberFormat="1" applyFont="1" applyFill="1" applyBorder="1" applyAlignment="1" applyProtection="1">
      <alignment horizontal="left" vertical="top"/>
      <protection locked="0"/>
    </xf>
    <xf numFmtId="49" fontId="110" fillId="0" borderId="3" xfId="0" applyNumberFormat="1" applyFont="1" applyFill="1" applyBorder="1" applyAlignment="1">
      <alignment horizontal="center" vertical="top" wrapText="1"/>
    </xf>
    <xf numFmtId="49" fontId="110" fillId="4" borderId="21" xfId="0" applyNumberFormat="1" applyFont="1" applyFill="1" applyBorder="1" applyAlignment="1" applyProtection="1">
      <alignment horizontal="center" vertical="top"/>
      <protection locked="0"/>
    </xf>
    <xf numFmtId="49" fontId="110" fillId="4" borderId="8" xfId="0" applyNumberFormat="1" applyFont="1" applyFill="1" applyBorder="1" applyAlignment="1" applyProtection="1">
      <alignment horizontal="center" vertical="top"/>
      <protection locked="0"/>
    </xf>
    <xf numFmtId="49" fontId="110" fillId="4" borderId="8" xfId="0" applyNumberFormat="1" applyFont="1" applyFill="1" applyBorder="1" applyAlignment="1" applyProtection="1">
      <alignment horizontal="center" vertical="top" wrapText="1"/>
      <protection locked="0"/>
    </xf>
    <xf numFmtId="4" fontId="110" fillId="4" borderId="8" xfId="0" applyNumberFormat="1" applyFont="1" applyFill="1" applyBorder="1" applyAlignment="1" applyProtection="1">
      <alignment horizontal="center" vertical="top" wrapText="1"/>
      <protection locked="0"/>
    </xf>
    <xf numFmtId="49" fontId="110" fillId="4" borderId="8" xfId="0" applyNumberFormat="1" applyFont="1" applyFill="1" applyBorder="1" applyAlignment="1">
      <alignment horizontal="center" vertical="top" wrapText="1"/>
    </xf>
    <xf numFmtId="49" fontId="110" fillId="4" borderId="8" xfId="0" applyNumberFormat="1" applyFont="1" applyFill="1" applyBorder="1" applyAlignment="1" applyProtection="1">
      <alignment horizontal="left" vertical="top"/>
      <protection locked="0"/>
    </xf>
    <xf numFmtId="49" fontId="110" fillId="0" borderId="8" xfId="0" applyNumberFormat="1" applyFont="1" applyFill="1" applyBorder="1" applyAlignment="1">
      <alignment horizontal="center" vertical="top" wrapText="1"/>
    </xf>
    <xf numFmtId="49" fontId="115" fillId="5" borderId="7" xfId="0" applyNumberFormat="1" applyFont="1" applyFill="1" applyBorder="1" applyAlignment="1">
      <alignment horizontal="center" vertical="top"/>
    </xf>
    <xf numFmtId="49" fontId="115" fillId="5" borderId="2" xfId="0" applyNumberFormat="1" applyFont="1" applyFill="1" applyBorder="1" applyAlignment="1">
      <alignment horizontal="center" vertical="top"/>
    </xf>
    <xf numFmtId="49" fontId="115" fillId="5" borderId="2" xfId="0" applyNumberFormat="1" applyFont="1" applyFill="1" applyBorder="1" applyAlignment="1">
      <alignment horizontal="center" vertical="top" wrapText="1"/>
    </xf>
    <xf numFmtId="49" fontId="115" fillId="2" borderId="2" xfId="0" applyNumberFormat="1" applyFont="1" applyFill="1" applyBorder="1" applyAlignment="1">
      <alignment horizontal="center" vertical="top" wrapText="1"/>
    </xf>
    <xf numFmtId="49" fontId="115" fillId="15" borderId="2" xfId="0" applyNumberFormat="1" applyFont="1" applyFill="1" applyBorder="1" applyAlignment="1">
      <alignment horizontal="center" vertical="top" wrapText="1"/>
    </xf>
    <xf numFmtId="49" fontId="115" fillId="15" borderId="2" xfId="0" applyNumberFormat="1" applyFont="1" applyFill="1" applyBorder="1" applyAlignment="1">
      <alignment horizontal="center" vertical="center" wrapText="1"/>
    </xf>
    <xf numFmtId="49" fontId="115" fillId="2" borderId="8" xfId="0" applyNumberFormat="1" applyFont="1" applyFill="1" applyBorder="1" applyAlignment="1">
      <alignment horizontal="center" vertical="top" wrapText="1"/>
    </xf>
    <xf numFmtId="49" fontId="115" fillId="2" borderId="8" xfId="0" applyNumberFormat="1" applyFont="1" applyFill="1" applyBorder="1" applyAlignment="1">
      <alignment horizontal="center" vertical="center" wrapText="1"/>
    </xf>
    <xf numFmtId="49" fontId="115" fillId="2" borderId="2" xfId="0" applyNumberFormat="1" applyFont="1" applyFill="1" applyBorder="1" applyAlignment="1">
      <alignment horizontal="left" vertical="top"/>
    </xf>
    <xf numFmtId="49" fontId="115" fillId="14" borderId="7" xfId="0" applyNumberFormat="1" applyFont="1" applyFill="1" applyBorder="1" applyAlignment="1">
      <alignment horizontal="center" vertical="top"/>
    </xf>
    <xf numFmtId="49" fontId="115" fillId="14" borderId="2" xfId="0" applyNumberFormat="1" applyFont="1" applyFill="1" applyBorder="1" applyAlignment="1">
      <alignment horizontal="center" vertical="top"/>
    </xf>
    <xf numFmtId="49" fontId="115" fillId="2" borderId="2" xfId="0" applyNumberFormat="1" applyFont="1" applyFill="1" applyBorder="1" applyAlignment="1">
      <alignment horizontal="center" vertical="top"/>
    </xf>
    <xf numFmtId="49" fontId="115" fillId="2" borderId="2" xfId="0" applyNumberFormat="1" applyFont="1" applyFill="1" applyBorder="1" applyAlignment="1">
      <alignment horizontal="center" vertical="top" wrapText="1"/>
    </xf>
    <xf numFmtId="49" fontId="110" fillId="0" borderId="2" xfId="0" applyNumberFormat="1" applyFont="1" applyBorder="1" applyAlignment="1">
      <alignment vertical="top" wrapText="1"/>
    </xf>
    <xf numFmtId="49" fontId="110" fillId="0" borderId="2" xfId="0" applyNumberFormat="1" applyFont="1" applyBorder="1" applyAlignment="1">
      <alignment horizontal="center" vertical="top" wrapText="1"/>
    </xf>
    <xf numFmtId="49" fontId="115" fillId="2" borderId="1" xfId="0" applyNumberFormat="1" applyFont="1" applyFill="1" applyBorder="1" applyAlignment="1">
      <alignment horizontal="center" vertical="top"/>
    </xf>
    <xf numFmtId="49" fontId="115" fillId="3" borderId="27" xfId="0" applyNumberFormat="1" applyFont="1" applyFill="1" applyBorder="1" applyAlignment="1" applyProtection="1">
      <alignment vertical="top"/>
      <protection locked="0"/>
    </xf>
    <xf numFmtId="49" fontId="115" fillId="3" borderId="27" xfId="0" applyNumberFormat="1" applyFont="1" applyFill="1" applyBorder="1" applyAlignment="1" applyProtection="1">
      <alignment vertical="center"/>
      <protection locked="0"/>
    </xf>
    <xf numFmtId="49" fontId="115" fillId="2" borderId="1" xfId="0" applyNumberFormat="1" applyFont="1" applyFill="1" applyBorder="1" applyAlignment="1">
      <alignment horizontal="center" vertical="center"/>
    </xf>
    <xf numFmtId="49" fontId="115" fillId="3" borderId="27" xfId="0" applyNumberFormat="1" applyFont="1" applyFill="1" applyBorder="1" applyAlignment="1" applyProtection="1">
      <alignment horizontal="center" vertical="center"/>
      <protection locked="0"/>
    </xf>
    <xf numFmtId="49" fontId="115" fillId="0" borderId="2" xfId="0" applyNumberFormat="1" applyFont="1" applyBorder="1" applyAlignment="1">
      <alignment horizontal="left" vertical="top" wrapText="1"/>
    </xf>
    <xf numFmtId="49" fontId="110" fillId="0" borderId="7" xfId="0" applyNumberFormat="1" applyFont="1" applyBorder="1" applyAlignment="1">
      <alignment horizontal="center" vertical="top"/>
    </xf>
    <xf numFmtId="49" fontId="110" fillId="0" borderId="2" xfId="0" applyNumberFormat="1" applyFont="1" applyBorder="1" applyAlignment="1">
      <alignment horizontal="center" vertical="top"/>
    </xf>
    <xf numFmtId="49" fontId="110" fillId="0" borderId="2" xfId="0" applyNumberFormat="1" applyFont="1" applyBorder="1" applyAlignment="1">
      <alignment vertical="top"/>
    </xf>
    <xf numFmtId="49" fontId="110" fillId="6" borderId="4" xfId="0" applyNumberFormat="1" applyFont="1" applyFill="1" applyBorder="1" applyAlignment="1">
      <alignment horizontal="center" vertical="top" wrapText="1"/>
    </xf>
    <xf numFmtId="49" fontId="110" fillId="6" borderId="18" xfId="0" applyNumberFormat="1" applyFont="1" applyFill="1" applyBorder="1" applyAlignment="1">
      <alignment horizontal="center" vertical="top" wrapText="1"/>
    </xf>
    <xf numFmtId="49" fontId="110" fillId="6" borderId="7" xfId="0" applyNumberFormat="1" applyFont="1" applyFill="1" applyBorder="1" applyAlignment="1">
      <alignment horizontal="center" vertical="top" wrapText="1"/>
    </xf>
    <xf numFmtId="49" fontId="110" fillId="0" borderId="2" xfId="0" applyNumberFormat="1" applyFont="1" applyBorder="1" applyAlignment="1">
      <alignment horizontal="right" vertical="center" wrapText="1"/>
    </xf>
    <xf numFmtId="49" fontId="110" fillId="0" borderId="1" xfId="0" applyNumberFormat="1" applyFont="1" applyBorder="1" applyAlignment="1">
      <alignment horizontal="center" vertical="center"/>
    </xf>
    <xf numFmtId="49" fontId="110" fillId="3" borderId="27" xfId="0" applyNumberFormat="1" applyFont="1" applyFill="1" applyBorder="1" applyAlignment="1" applyProtection="1">
      <alignment horizontal="center" vertical="center"/>
      <protection locked="0"/>
    </xf>
    <xf numFmtId="49" fontId="115" fillId="0" borderId="2" xfId="0" applyNumberFormat="1" applyFont="1" applyBorder="1" applyAlignment="1">
      <alignment horizontal="left" vertical="top"/>
    </xf>
  </cellXfs>
  <cellStyles count="14">
    <cellStyle name="Comma" xfId="1" builtinId="3"/>
    <cellStyle name="Comma 2" xfId="3"/>
    <cellStyle name="Comma 3" xfId="5"/>
    <cellStyle name="Comma 4" xfId="7"/>
    <cellStyle name="Comma 5" xfId="12"/>
    <cellStyle name="Normal" xfId="0" builtinId="0"/>
    <cellStyle name="Normal 2" xfId="2"/>
    <cellStyle name="Normal 2 2" xfId="9"/>
    <cellStyle name="Normal 3" xfId="4"/>
    <cellStyle name="Normal 3 2" xfId="6"/>
    <cellStyle name="Normal 4" xfId="10"/>
    <cellStyle name="Normal 5" xfId="11"/>
    <cellStyle name="Normal 5 2" xfId="13"/>
    <cellStyle name="Normal_Summary of all the template_July_09_11AM"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rocurement%20Sec\Desktop\PROCUREMENT%20PLANS\2013%20&amp;%202014%20procurement%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works"/>
      <sheetName val="2013 goods"/>
      <sheetName val="2014 WORKS "/>
      <sheetName val="2014 goods"/>
      <sheetName val="Sheet2"/>
      <sheetName val="W 14 (ADJUSTED)"/>
      <sheetName val="W 14"/>
      <sheetName val="G14"/>
      <sheetName val="W 14 DUE"/>
      <sheetName val="Sheet3"/>
    </sheetNames>
    <sheetDataSet>
      <sheetData sheetId="0"/>
      <sheetData sheetId="1"/>
      <sheetData sheetId="2">
        <row r="40">
          <cell r="E40">
            <v>501247113.77999997</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
  <sheetViews>
    <sheetView workbookViewId="0">
      <selection activeCell="AF15" sqref="AF15"/>
    </sheetView>
  </sheetViews>
  <sheetFormatPr defaultRowHeight="15" x14ac:dyDescent="0.25"/>
  <cols>
    <col min="1" max="1" width="40" style="3413" customWidth="1"/>
    <col min="2" max="29" width="18" style="3413" customWidth="1"/>
    <col min="30" max="16384" width="9.140625" style="3413"/>
  </cols>
  <sheetData>
    <row r="1" spans="1:29" ht="30" x14ac:dyDescent="0.25">
      <c r="A1" s="3431" t="s">
        <v>4769</v>
      </c>
    </row>
    <row r="2" spans="1:29" x14ac:dyDescent="0.25">
      <c r="A2" s="3430" t="s">
        <v>4768</v>
      </c>
      <c r="B2" s="3429"/>
      <c r="C2" s="3428"/>
      <c r="D2" s="3428"/>
      <c r="E2" s="3428"/>
      <c r="F2" s="3428"/>
      <c r="G2" s="3428"/>
      <c r="H2" s="3428"/>
      <c r="I2" s="3428"/>
      <c r="J2" s="3428"/>
      <c r="K2" s="3428"/>
      <c r="L2" s="3428"/>
      <c r="M2" s="3428"/>
      <c r="N2" s="3428"/>
      <c r="O2" s="3428"/>
      <c r="P2" s="3428"/>
      <c r="Q2" s="3428"/>
      <c r="R2" s="3428"/>
      <c r="S2" s="3428"/>
      <c r="T2" s="3428"/>
      <c r="U2" s="3428"/>
      <c r="V2" s="3428"/>
      <c r="W2" s="3428"/>
      <c r="X2" s="3428"/>
      <c r="Y2" s="3428"/>
      <c r="Z2" s="3428"/>
      <c r="AA2" s="3428"/>
      <c r="AB2" s="3428"/>
      <c r="AC2" s="3428"/>
    </row>
    <row r="3" spans="1:29" ht="45" x14ac:dyDescent="0.25">
      <c r="A3" s="3427"/>
      <c r="B3" s="3427"/>
      <c r="C3" s="3426" t="s">
        <v>4767</v>
      </c>
      <c r="D3" s="3425"/>
      <c r="E3" s="3425"/>
      <c r="F3" s="3425"/>
      <c r="G3" s="3425"/>
      <c r="H3" s="3425"/>
      <c r="I3" s="3425"/>
      <c r="J3" s="3425"/>
      <c r="K3" s="3424"/>
      <c r="L3" s="3426" t="s">
        <v>4766</v>
      </c>
      <c r="M3" s="3424"/>
      <c r="N3" s="3423" t="s">
        <v>4765</v>
      </c>
      <c r="O3" s="3426" t="s">
        <v>4764</v>
      </c>
      <c r="P3" s="3424"/>
      <c r="Q3" s="3426" t="s">
        <v>4763</v>
      </c>
      <c r="R3" s="3424"/>
      <c r="S3" s="3426" t="s">
        <v>4762</v>
      </c>
      <c r="T3" s="3424"/>
      <c r="U3" s="3426" t="s">
        <v>4761</v>
      </c>
      <c r="V3" s="3425"/>
      <c r="W3" s="3425"/>
      <c r="X3" s="3424"/>
      <c r="Y3" s="3426" t="s">
        <v>4760</v>
      </c>
      <c r="Z3" s="3425"/>
      <c r="AA3" s="3424"/>
      <c r="AB3" s="3423" t="s">
        <v>4759</v>
      </c>
      <c r="AC3" s="3423" t="s">
        <v>4758</v>
      </c>
    </row>
    <row r="4" spans="1:29" ht="45.75" thickBot="1" x14ac:dyDescent="0.3">
      <c r="A4" s="3421" t="s">
        <v>4757</v>
      </c>
      <c r="B4" s="3422"/>
      <c r="C4" s="3421" t="s">
        <v>4756</v>
      </c>
      <c r="D4" s="3421" t="s">
        <v>4755</v>
      </c>
      <c r="E4" s="3421" t="s">
        <v>4754</v>
      </c>
      <c r="F4" s="3421" t="s">
        <v>4753</v>
      </c>
      <c r="G4" s="3421" t="s">
        <v>4752</v>
      </c>
      <c r="H4" s="3421" t="s">
        <v>4751</v>
      </c>
      <c r="I4" s="3421" t="s">
        <v>4750</v>
      </c>
      <c r="J4" s="3421" t="s">
        <v>4749</v>
      </c>
      <c r="K4" s="3421" t="s">
        <v>4748</v>
      </c>
      <c r="L4" s="3421" t="s">
        <v>4747</v>
      </c>
      <c r="M4" s="3421" t="s">
        <v>4746</v>
      </c>
      <c r="N4" s="3421" t="s">
        <v>4745</v>
      </c>
      <c r="O4" s="3421" t="s">
        <v>4744</v>
      </c>
      <c r="P4" s="3421" t="s">
        <v>4743</v>
      </c>
      <c r="Q4" s="3421" t="s">
        <v>4742</v>
      </c>
      <c r="R4" s="3421" t="s">
        <v>4741</v>
      </c>
      <c r="S4" s="3421" t="s">
        <v>4740</v>
      </c>
      <c r="T4" s="3421" t="s">
        <v>4739</v>
      </c>
      <c r="U4" s="3421" t="s">
        <v>4738</v>
      </c>
      <c r="V4" s="3421" t="s">
        <v>4737</v>
      </c>
      <c r="W4" s="3421" t="s">
        <v>4736</v>
      </c>
      <c r="X4" s="3421" t="s">
        <v>4735</v>
      </c>
      <c r="Y4" s="3421" t="s">
        <v>4734</v>
      </c>
      <c r="Z4" s="3421" t="s">
        <v>4733</v>
      </c>
      <c r="AA4" s="3421" t="s">
        <v>4732</v>
      </c>
      <c r="AB4" s="3421" t="s">
        <v>4731</v>
      </c>
      <c r="AC4" s="3421" t="s">
        <v>4731</v>
      </c>
    </row>
    <row r="5" spans="1:29" ht="45.75" thickTop="1" x14ac:dyDescent="0.25">
      <c r="A5" s="3420" t="s">
        <v>3368</v>
      </c>
      <c r="B5" s="3419"/>
      <c r="C5" s="3419"/>
      <c r="D5" s="3419"/>
      <c r="E5" s="3419"/>
      <c r="F5" s="3419"/>
      <c r="G5" s="3419"/>
      <c r="H5" s="3419"/>
      <c r="I5" s="3419"/>
      <c r="J5" s="3419" t="s">
        <v>3367</v>
      </c>
      <c r="K5" s="3419"/>
      <c r="L5" s="3419" t="s">
        <v>3362</v>
      </c>
      <c r="M5" s="3419" t="s">
        <v>3363</v>
      </c>
      <c r="N5" s="3419" t="s">
        <v>3365</v>
      </c>
      <c r="O5" s="3419" t="s">
        <v>3363</v>
      </c>
      <c r="P5" s="3419" t="s">
        <v>3365</v>
      </c>
      <c r="Q5" s="3419" t="s">
        <v>3474</v>
      </c>
      <c r="R5" s="3419" t="s">
        <v>3474</v>
      </c>
      <c r="S5" s="3419" t="s">
        <v>3362</v>
      </c>
      <c r="T5" s="3419" t="s">
        <v>3365</v>
      </c>
      <c r="U5" s="3419"/>
      <c r="V5" s="3419" t="s">
        <v>3363</v>
      </c>
      <c r="W5" s="3419" t="s">
        <v>3364</v>
      </c>
      <c r="X5" s="3419" t="s">
        <v>3363</v>
      </c>
      <c r="Y5" s="3419" t="s">
        <v>3362</v>
      </c>
      <c r="Z5" s="3419"/>
      <c r="AA5" s="3419" t="s">
        <v>3363</v>
      </c>
      <c r="AB5" s="3419"/>
      <c r="AC5" s="3419"/>
    </row>
    <row r="6" spans="1:29" ht="15.75" thickBot="1" x14ac:dyDescent="0.3">
      <c r="A6" s="3418"/>
      <c r="B6" s="3418" t="s">
        <v>3361</v>
      </c>
      <c r="C6" s="3418"/>
      <c r="D6" s="3418"/>
      <c r="E6" s="3418"/>
      <c r="F6" s="3418"/>
      <c r="G6" s="3418"/>
      <c r="H6" s="3418"/>
      <c r="I6" s="3418"/>
      <c r="J6" s="3418"/>
      <c r="K6" s="3418"/>
      <c r="L6" s="3418"/>
      <c r="M6" s="3418"/>
      <c r="N6" s="3418"/>
      <c r="O6" s="3418"/>
      <c r="P6" s="3418"/>
      <c r="Q6" s="3418"/>
      <c r="R6" s="3418"/>
      <c r="S6" s="3418"/>
      <c r="T6" s="3418"/>
      <c r="U6" s="3418"/>
      <c r="V6" s="3418"/>
      <c r="W6" s="3418"/>
      <c r="X6" s="3418"/>
      <c r="Y6" s="3418"/>
      <c r="Z6" s="3418"/>
      <c r="AA6" s="3418"/>
      <c r="AB6" s="3418"/>
      <c r="AC6" s="3418"/>
    </row>
    <row r="7" spans="1:29" ht="90.75" thickTop="1" x14ac:dyDescent="0.25">
      <c r="A7" s="3415" t="s">
        <v>4730</v>
      </c>
      <c r="B7" s="3415" t="s">
        <v>3345</v>
      </c>
      <c r="C7" s="3415" t="s">
        <v>4729</v>
      </c>
      <c r="D7" s="3417" t="s">
        <v>3472</v>
      </c>
      <c r="E7" s="3415" t="s">
        <v>3417</v>
      </c>
      <c r="F7" s="3416">
        <v>65000000</v>
      </c>
      <c r="G7" s="3415" t="s">
        <v>3341</v>
      </c>
      <c r="H7" s="3415" t="s">
        <v>3350</v>
      </c>
      <c r="I7" s="3415" t="s">
        <v>3416</v>
      </c>
      <c r="J7" s="3415" t="s">
        <v>3357</v>
      </c>
      <c r="K7" s="3415" t="s">
        <v>3348</v>
      </c>
      <c r="L7" s="3415"/>
      <c r="M7" s="3415"/>
      <c r="N7" s="3415"/>
      <c r="O7" s="3415"/>
      <c r="P7" s="3415"/>
      <c r="Q7" s="3415"/>
      <c r="R7" s="3415"/>
      <c r="S7" s="3415"/>
      <c r="T7" s="3415"/>
      <c r="U7" s="3415"/>
      <c r="V7" s="3415"/>
      <c r="W7" s="3415"/>
      <c r="X7" s="3415"/>
      <c r="Y7" s="3415"/>
      <c r="Z7" s="3415"/>
      <c r="AA7" s="3415"/>
      <c r="AB7" s="3415"/>
      <c r="AC7" s="3415"/>
    </row>
    <row r="8" spans="1:29" x14ac:dyDescent="0.25">
      <c r="A8" s="3415"/>
      <c r="B8" s="3415" t="s">
        <v>3317</v>
      </c>
      <c r="C8" s="3415"/>
      <c r="D8" s="3415"/>
      <c r="E8" s="3415"/>
      <c r="F8" s="3415"/>
      <c r="G8" s="3415"/>
      <c r="H8" s="3415"/>
      <c r="I8" s="3415"/>
      <c r="J8" s="3415"/>
      <c r="K8" s="3415"/>
      <c r="L8" s="3415"/>
      <c r="M8" s="3415"/>
      <c r="N8" s="3415"/>
      <c r="O8" s="3415"/>
      <c r="P8" s="3415"/>
      <c r="Q8" s="3415"/>
      <c r="R8" s="3415"/>
      <c r="S8" s="3415"/>
      <c r="T8" s="3415"/>
      <c r="U8" s="3415"/>
      <c r="V8" s="3415"/>
      <c r="W8" s="3415"/>
      <c r="X8" s="3415"/>
      <c r="Y8" s="3415"/>
      <c r="Z8" s="3415"/>
      <c r="AA8" s="3415"/>
      <c r="AB8" s="3415"/>
      <c r="AC8" s="3415"/>
    </row>
    <row r="9" spans="1:29" ht="45" x14ac:dyDescent="0.25">
      <c r="A9" s="3415" t="s">
        <v>4728</v>
      </c>
      <c r="B9" s="3415" t="s">
        <v>3345</v>
      </c>
      <c r="C9" s="3415" t="s">
        <v>4727</v>
      </c>
      <c r="D9" s="3417" t="s">
        <v>3470</v>
      </c>
      <c r="E9" s="3415" t="s">
        <v>3417</v>
      </c>
      <c r="F9" s="3416">
        <v>97500000</v>
      </c>
      <c r="G9" s="3415" t="s">
        <v>3341</v>
      </c>
      <c r="H9" s="3415" t="s">
        <v>3350</v>
      </c>
      <c r="I9" s="3415" t="s">
        <v>3416</v>
      </c>
      <c r="J9" s="3415" t="s">
        <v>3357</v>
      </c>
      <c r="K9" s="3415" t="s">
        <v>3348</v>
      </c>
      <c r="L9" s="3415"/>
      <c r="M9" s="3415"/>
      <c r="N9" s="3415"/>
      <c r="O9" s="3415"/>
      <c r="P9" s="3415"/>
      <c r="Q9" s="3415"/>
      <c r="R9" s="3415"/>
      <c r="S9" s="3415"/>
      <c r="T9" s="3415"/>
      <c r="U9" s="3415"/>
      <c r="V9" s="3415"/>
      <c r="W9" s="3415"/>
      <c r="X9" s="3415"/>
      <c r="Y9" s="3415"/>
      <c r="Z9" s="3415"/>
      <c r="AA9" s="3415"/>
      <c r="AB9" s="3415"/>
      <c r="AC9" s="3415"/>
    </row>
    <row r="10" spans="1:29" x14ac:dyDescent="0.25">
      <c r="A10" s="3415"/>
      <c r="B10" s="3415" t="s">
        <v>3317</v>
      </c>
      <c r="C10" s="3415"/>
      <c r="D10" s="3415"/>
      <c r="E10" s="3415"/>
      <c r="F10" s="3415"/>
      <c r="G10" s="3415"/>
      <c r="H10" s="3415"/>
      <c r="I10" s="3415"/>
      <c r="J10" s="3415"/>
      <c r="K10" s="3415"/>
      <c r="L10" s="3415"/>
      <c r="M10" s="3415"/>
      <c r="N10" s="3415"/>
      <c r="O10" s="3415"/>
      <c r="P10" s="3415"/>
      <c r="Q10" s="3415"/>
      <c r="R10" s="3415"/>
      <c r="S10" s="3415"/>
      <c r="T10" s="3415"/>
      <c r="U10" s="3415"/>
      <c r="V10" s="3415"/>
      <c r="W10" s="3415"/>
      <c r="X10" s="3415"/>
      <c r="Y10" s="3415"/>
      <c r="Z10" s="3415"/>
      <c r="AA10" s="3415"/>
      <c r="AB10" s="3415"/>
      <c r="AC10" s="3415"/>
    </row>
    <row r="11" spans="1:29" ht="60" x14ac:dyDescent="0.25">
      <c r="A11" s="3415" t="s">
        <v>4726</v>
      </c>
      <c r="B11" s="3415" t="s">
        <v>3345</v>
      </c>
      <c r="C11" s="3415" t="s">
        <v>4725</v>
      </c>
      <c r="D11" s="3417" t="s">
        <v>3467</v>
      </c>
      <c r="E11" s="3415" t="s">
        <v>3417</v>
      </c>
      <c r="F11" s="3416">
        <v>129500000</v>
      </c>
      <c r="G11" s="3415" t="s">
        <v>3341</v>
      </c>
      <c r="H11" s="3415" t="s">
        <v>3340</v>
      </c>
      <c r="I11" s="3415" t="s">
        <v>3416</v>
      </c>
      <c r="J11" s="3415" t="s">
        <v>3466</v>
      </c>
      <c r="K11" s="3415" t="s">
        <v>3338</v>
      </c>
      <c r="L11" s="3415"/>
      <c r="M11" s="3415"/>
      <c r="N11" s="3415"/>
      <c r="O11" s="3415"/>
      <c r="P11" s="3415"/>
      <c r="Q11" s="3415"/>
      <c r="R11" s="3415"/>
      <c r="S11" s="3415"/>
      <c r="T11" s="3415"/>
      <c r="U11" s="3415"/>
      <c r="V11" s="3415"/>
      <c r="W11" s="3415"/>
      <c r="X11" s="3415"/>
      <c r="Y11" s="3415"/>
      <c r="Z11" s="3415"/>
      <c r="AA11" s="3415"/>
      <c r="AB11" s="3415"/>
      <c r="AC11" s="3415"/>
    </row>
    <row r="12" spans="1:29" ht="15.75" thickBot="1" x14ac:dyDescent="0.3">
      <c r="A12" s="3415"/>
      <c r="B12" s="3415" t="s">
        <v>3317</v>
      </c>
      <c r="C12" s="3415"/>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3415"/>
      <c r="Z12" s="3415"/>
      <c r="AA12" s="3415"/>
      <c r="AB12" s="3415"/>
      <c r="AC12" s="3415"/>
    </row>
    <row r="13" spans="1:29" ht="15.75" thickTop="1" x14ac:dyDescent="0.25">
      <c r="A13" s="3414" t="s">
        <v>4724</v>
      </c>
      <c r="B13" s="3414"/>
      <c r="C13" s="3414"/>
      <c r="D13" s="3414"/>
      <c r="E13" s="3414"/>
      <c r="F13" s="3414">
        <f>SUM(F7,F9,F11)</f>
        <v>292000000</v>
      </c>
      <c r="G13" s="3414"/>
      <c r="H13" s="3414"/>
      <c r="I13" s="3414"/>
      <c r="J13" s="3414"/>
      <c r="K13" s="3414"/>
      <c r="L13" s="3414"/>
      <c r="M13" s="3414"/>
      <c r="N13" s="3414"/>
      <c r="O13" s="3414"/>
      <c r="P13" s="3414"/>
      <c r="Q13" s="3414"/>
      <c r="R13" s="3414"/>
      <c r="S13" s="3414"/>
      <c r="T13" s="3414"/>
      <c r="U13" s="3414"/>
      <c r="V13" s="3414"/>
      <c r="W13" s="3414"/>
      <c r="X13" s="3414"/>
      <c r="Y13" s="3414"/>
      <c r="Z13" s="3414"/>
      <c r="AA13" s="3414"/>
      <c r="AB13" s="3414"/>
      <c r="AC13" s="3414"/>
    </row>
    <row r="14" spans="1:29" x14ac:dyDescent="0.25">
      <c r="A14" s="3413" t="s">
        <v>4723</v>
      </c>
    </row>
  </sheetData>
  <sheetProtection formatCells="0" formatColumns="0" formatRows="0" insertColumns="0" insertRows="0" insertHyperlinks="0" deleteColumns="0" deleteRows="0" sort="0" autoFilter="0" pivotTables="0"/>
  <mergeCells count="8">
    <mergeCell ref="B2:AC2"/>
    <mergeCell ref="C3:K3"/>
    <mergeCell ref="L3:M3"/>
    <mergeCell ref="O3:P3"/>
    <mergeCell ref="Q3:R3"/>
    <mergeCell ref="S3:T3"/>
    <mergeCell ref="U3:X3"/>
    <mergeCell ref="Y3:AA3"/>
  </mergeCells>
  <pageMargins left="0.7" right="0.7" top="0.75" bottom="0.75" header="0.3" footer="0.3"/>
  <pageSetup paperSize="9" orientation="landscape"/>
  <headerFooter>
    <oddHeader>&amp;L&amp;B&amp;G&amp;C&amp;HProcurement Plan - Goods</oddHeader>
    <oddFooter>&amp;L&amp;FBPP Procurement Plan2014&amp;C&amp;P of &amp;N &amp;R&amp;D &amp;T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3"/>
  <sheetViews>
    <sheetView view="pageBreakPreview" topLeftCell="A99" zoomScale="60" zoomScaleNormal="93" workbookViewId="0">
      <selection activeCell="C130" sqref="C130"/>
    </sheetView>
  </sheetViews>
  <sheetFormatPr defaultRowHeight="11.25" x14ac:dyDescent="0.25"/>
  <cols>
    <col min="1" max="1" width="23.140625" style="3057" customWidth="1"/>
    <col min="2" max="3" width="9.140625" style="3057"/>
    <col min="4" max="4" width="11.5703125" style="3057" customWidth="1"/>
    <col min="5" max="5" width="12.42578125" style="3057" customWidth="1"/>
    <col min="6" max="6" width="12" style="3057" customWidth="1"/>
    <col min="7" max="7" width="10.28515625" style="3057" customWidth="1"/>
    <col min="8" max="8" width="9.140625" style="3057"/>
    <col min="9" max="9" width="10.5703125" style="3057" customWidth="1"/>
    <col min="10" max="10" width="9.140625" style="3057"/>
    <col min="11" max="11" width="12.140625" style="3057" customWidth="1"/>
    <col min="12" max="13" width="9.140625" style="3057"/>
    <col min="14" max="14" width="11" style="3057" customWidth="1"/>
    <col min="15" max="15" width="10" style="3057" customWidth="1"/>
    <col min="16" max="16" width="9.140625" style="3057"/>
    <col min="17" max="17" width="11.28515625" style="3057" customWidth="1"/>
    <col min="18" max="18" width="8.85546875" style="3057" customWidth="1"/>
    <col min="19" max="21" width="9.140625" style="3057"/>
    <col min="22" max="22" width="11.140625" style="3057" customWidth="1"/>
    <col min="23" max="23" width="9.140625" style="3057"/>
    <col min="24" max="24" width="10.28515625" style="3057" customWidth="1"/>
    <col min="25" max="25" width="9.140625" style="3058"/>
    <col min="26" max="26" width="9.42578125" style="3058" customWidth="1"/>
    <col min="27" max="16384" width="9.140625" style="3057"/>
  </cols>
  <sheetData>
    <row r="1" spans="1:26" x14ac:dyDescent="0.25">
      <c r="A1" s="3192" t="s">
        <v>3078</v>
      </c>
      <c r="B1" s="3192"/>
      <c r="C1" s="3192"/>
      <c r="D1" s="3192"/>
      <c r="E1" s="3192"/>
      <c r="F1" s="3192"/>
      <c r="G1" s="3185"/>
      <c r="H1" s="3185" t="s">
        <v>438</v>
      </c>
      <c r="I1" s="3185"/>
      <c r="J1" s="3110"/>
      <c r="K1" s="3185"/>
      <c r="L1" s="3185"/>
      <c r="M1" s="3185"/>
      <c r="N1" s="3110"/>
      <c r="O1" s="3110"/>
      <c r="P1" s="3110"/>
      <c r="Q1" s="3110"/>
      <c r="R1" s="3110"/>
      <c r="S1" s="3110"/>
      <c r="T1" s="3110"/>
      <c r="U1" s="3061"/>
      <c r="V1" s="3110"/>
      <c r="W1" s="3110"/>
      <c r="X1" s="3110"/>
      <c r="Y1" s="3187"/>
      <c r="Z1" s="3187"/>
    </row>
    <row r="2" spans="1:26" x14ac:dyDescent="0.25">
      <c r="A2" s="3191" t="s">
        <v>78</v>
      </c>
      <c r="B2" s="3190"/>
      <c r="C2" s="3185"/>
      <c r="D2" s="3185"/>
      <c r="E2" s="3185"/>
      <c r="F2" s="3185"/>
      <c r="G2" s="3185"/>
      <c r="H2" s="3185"/>
      <c r="I2" s="3183" t="s">
        <v>77</v>
      </c>
      <c r="J2" s="3183"/>
      <c r="K2" s="3189" t="s">
        <v>437</v>
      </c>
      <c r="L2" s="3189"/>
      <c r="M2" s="3189"/>
      <c r="N2" s="3188"/>
      <c r="O2" s="3110"/>
      <c r="P2" s="3110"/>
      <c r="Q2" s="3110"/>
      <c r="R2" s="3110"/>
      <c r="S2" s="3110"/>
      <c r="T2" s="3110"/>
      <c r="U2" s="3061"/>
      <c r="V2" s="3110"/>
      <c r="W2" s="3110"/>
      <c r="X2" s="3110"/>
      <c r="Y2" s="3187"/>
      <c r="Z2" s="3187"/>
    </row>
    <row r="3" spans="1:26" ht="33.75" x14ac:dyDescent="0.25">
      <c r="A3" s="3074" t="s">
        <v>3077</v>
      </c>
      <c r="B3" s="3186"/>
      <c r="C3" s="3184" t="s">
        <v>74</v>
      </c>
      <c r="D3" s="3184"/>
      <c r="E3" s="3184"/>
      <c r="F3" s="3184"/>
      <c r="G3" s="3184"/>
      <c r="H3" s="3185"/>
      <c r="I3" s="3183"/>
      <c r="J3" s="3183"/>
      <c r="K3" s="3070" t="s">
        <v>73</v>
      </c>
      <c r="L3" s="3184" t="s">
        <v>72</v>
      </c>
      <c r="M3" s="3184"/>
      <c r="N3" s="3183" t="s">
        <v>71</v>
      </c>
      <c r="O3" s="3183"/>
      <c r="P3" s="3065"/>
      <c r="Q3" s="3183" t="s">
        <v>70</v>
      </c>
      <c r="R3" s="3183"/>
      <c r="S3" s="3183"/>
      <c r="T3" s="3183"/>
      <c r="U3" s="3070"/>
      <c r="V3" s="3070"/>
      <c r="W3" s="3070" t="s">
        <v>69</v>
      </c>
      <c r="X3" s="3070"/>
      <c r="Y3" s="3071"/>
      <c r="Z3" s="3071"/>
    </row>
    <row r="4" spans="1:26" ht="36" customHeight="1" x14ac:dyDescent="0.25">
      <c r="A4" s="3182" t="s">
        <v>68</v>
      </c>
      <c r="B4" s="3070" t="s">
        <v>67</v>
      </c>
      <c r="C4" s="3070" t="s">
        <v>66</v>
      </c>
      <c r="D4" s="3070" t="s">
        <v>65</v>
      </c>
      <c r="E4" s="3070" t="s">
        <v>64</v>
      </c>
      <c r="F4" s="3070" t="s">
        <v>435</v>
      </c>
      <c r="G4" s="3070" t="s">
        <v>434</v>
      </c>
      <c r="H4" s="3070" t="s">
        <v>55</v>
      </c>
      <c r="I4" s="3070" t="s">
        <v>61</v>
      </c>
      <c r="J4" s="3181" t="s">
        <v>433</v>
      </c>
      <c r="K4" s="3070" t="s">
        <v>60</v>
      </c>
      <c r="L4" s="3070" t="s">
        <v>59</v>
      </c>
      <c r="M4" s="3070" t="s">
        <v>58</v>
      </c>
      <c r="N4" s="3070" t="s">
        <v>57</v>
      </c>
      <c r="O4" s="3181" t="s">
        <v>432</v>
      </c>
      <c r="P4" s="3070" t="s">
        <v>55</v>
      </c>
      <c r="Q4" s="3070" t="s">
        <v>431</v>
      </c>
      <c r="R4" s="3070" t="s">
        <v>53</v>
      </c>
      <c r="S4" s="3070" t="s">
        <v>52</v>
      </c>
      <c r="T4" s="3070" t="s">
        <v>51</v>
      </c>
      <c r="U4" s="3070" t="s">
        <v>99</v>
      </c>
      <c r="V4" s="3180" t="s">
        <v>50</v>
      </c>
      <c r="W4" s="3180" t="s">
        <v>49</v>
      </c>
      <c r="X4" s="3180" t="s">
        <v>48</v>
      </c>
      <c r="Y4" s="3180" t="s">
        <v>430</v>
      </c>
      <c r="Z4" s="3179" t="s">
        <v>429</v>
      </c>
    </row>
    <row r="5" spans="1:26" ht="10.5" customHeight="1" x14ac:dyDescent="0.25">
      <c r="A5" s="3178" t="s">
        <v>47</v>
      </c>
      <c r="B5" s="3173"/>
      <c r="C5" s="3174"/>
      <c r="D5" s="3174"/>
      <c r="E5" s="3173"/>
      <c r="F5" s="3173" t="s">
        <v>46</v>
      </c>
      <c r="G5" s="3173"/>
      <c r="H5" s="3171" t="s">
        <v>2</v>
      </c>
      <c r="I5" s="3173" t="s">
        <v>43</v>
      </c>
      <c r="J5" s="3170" t="s">
        <v>41</v>
      </c>
      <c r="K5" s="3173" t="s">
        <v>42</v>
      </c>
      <c r="L5" s="3177" t="s">
        <v>428</v>
      </c>
      <c r="M5" s="3177" t="s">
        <v>44</v>
      </c>
      <c r="N5" s="3176" t="s">
        <v>42</v>
      </c>
      <c r="O5" s="3176" t="s">
        <v>41</v>
      </c>
      <c r="P5" s="3171" t="s">
        <v>2</v>
      </c>
      <c r="Q5" s="3172"/>
      <c r="R5" s="3176" t="s">
        <v>42</v>
      </c>
      <c r="S5" s="3176" t="s">
        <v>41</v>
      </c>
      <c r="T5" s="3176" t="s">
        <v>42</v>
      </c>
      <c r="U5" s="3171" t="s">
        <v>2</v>
      </c>
      <c r="V5" s="3176" t="s">
        <v>43</v>
      </c>
      <c r="W5" s="3176" t="s">
        <v>427</v>
      </c>
      <c r="X5" s="3176" t="s">
        <v>42</v>
      </c>
      <c r="Y5" s="3169"/>
      <c r="Z5" s="3169"/>
    </row>
    <row r="6" spans="1:26" ht="9.75" customHeight="1" x14ac:dyDescent="0.25">
      <c r="A6" s="3175"/>
      <c r="B6" s="3173"/>
      <c r="C6" s="3174"/>
      <c r="D6" s="3174"/>
      <c r="E6" s="3173"/>
      <c r="F6" s="3173" t="s">
        <v>39</v>
      </c>
      <c r="G6" s="3173"/>
      <c r="H6" s="3171" t="s">
        <v>1</v>
      </c>
      <c r="I6" s="3173"/>
      <c r="J6" s="3170"/>
      <c r="K6" s="3173"/>
      <c r="L6" s="3173"/>
      <c r="M6" s="3173"/>
      <c r="N6" s="3170"/>
      <c r="O6" s="3170"/>
      <c r="P6" s="3171" t="s">
        <v>1</v>
      </c>
      <c r="Q6" s="3172"/>
      <c r="R6" s="3170"/>
      <c r="S6" s="3170"/>
      <c r="T6" s="3170"/>
      <c r="U6" s="3171" t="s">
        <v>1</v>
      </c>
      <c r="V6" s="3170"/>
      <c r="W6" s="3170"/>
      <c r="X6" s="3170"/>
      <c r="Y6" s="3169"/>
      <c r="Z6" s="3169"/>
    </row>
    <row r="7" spans="1:26" x14ac:dyDescent="0.25">
      <c r="A7" s="3168" t="s">
        <v>38</v>
      </c>
      <c r="B7" s="3103"/>
      <c r="C7" s="3167"/>
      <c r="D7" s="3167"/>
      <c r="E7" s="3103"/>
      <c r="F7" s="3103"/>
      <c r="G7" s="3103"/>
      <c r="H7" s="3103"/>
      <c r="I7" s="3103"/>
      <c r="J7" s="3092"/>
      <c r="K7" s="3103"/>
      <c r="L7" s="3103"/>
      <c r="M7" s="3103"/>
      <c r="N7" s="3092"/>
      <c r="O7" s="3092"/>
      <c r="P7" s="3092"/>
      <c r="Q7" s="3166"/>
      <c r="R7" s="3092"/>
      <c r="S7" s="3092"/>
      <c r="T7" s="3092"/>
      <c r="U7" s="3092"/>
      <c r="V7" s="3092"/>
      <c r="W7" s="3092"/>
      <c r="X7" s="3092"/>
      <c r="Y7" s="3091"/>
      <c r="Z7" s="3091"/>
    </row>
    <row r="8" spans="1:26" x14ac:dyDescent="0.25">
      <c r="A8" s="3103"/>
      <c r="B8" s="3103"/>
      <c r="C8" s="3103"/>
      <c r="D8" s="3167"/>
      <c r="E8" s="3103"/>
      <c r="F8" s="3103"/>
      <c r="G8" s="3103"/>
      <c r="H8" s="3103"/>
      <c r="I8" s="3103"/>
      <c r="J8" s="3092"/>
      <c r="K8" s="3103"/>
      <c r="L8" s="3103"/>
      <c r="M8" s="3103"/>
      <c r="N8" s="3092"/>
      <c r="O8" s="3092"/>
      <c r="P8" s="3092"/>
      <c r="Q8" s="3166"/>
      <c r="R8" s="3092"/>
      <c r="S8" s="3092"/>
      <c r="T8" s="3092"/>
      <c r="U8" s="3092"/>
      <c r="V8" s="3092"/>
      <c r="W8" s="3092"/>
      <c r="X8" s="3092"/>
      <c r="Y8" s="3091"/>
      <c r="Z8" s="3091"/>
    </row>
    <row r="9" spans="1:26" ht="35.25" customHeight="1" x14ac:dyDescent="0.25">
      <c r="A9" s="3096" t="s">
        <v>3076</v>
      </c>
      <c r="B9" s="3077" t="s">
        <v>1851</v>
      </c>
      <c r="C9" s="3077" t="s">
        <v>1851</v>
      </c>
      <c r="D9" s="3088" t="s">
        <v>3075</v>
      </c>
      <c r="E9" s="3077" t="s">
        <v>18</v>
      </c>
      <c r="F9" s="3077" t="s">
        <v>513</v>
      </c>
      <c r="G9" s="3077" t="s">
        <v>16</v>
      </c>
      <c r="H9" s="3059" t="s">
        <v>2</v>
      </c>
      <c r="I9" s="3075" t="s">
        <v>2074</v>
      </c>
      <c r="J9" s="3075" t="s">
        <v>2073</v>
      </c>
      <c r="K9" s="3077" t="s">
        <v>513</v>
      </c>
      <c r="L9" s="3136" t="s">
        <v>1847</v>
      </c>
      <c r="M9" s="3077" t="s">
        <v>1846</v>
      </c>
      <c r="N9" s="3075" t="s">
        <v>2134</v>
      </c>
      <c r="O9" s="3075" t="s">
        <v>2133</v>
      </c>
      <c r="P9" s="3059" t="s">
        <v>2</v>
      </c>
      <c r="Q9" s="3062">
        <v>3000000</v>
      </c>
      <c r="R9" s="3075" t="s">
        <v>513</v>
      </c>
      <c r="S9" s="3075" t="s">
        <v>2070</v>
      </c>
      <c r="T9" s="3075" t="s">
        <v>2132</v>
      </c>
      <c r="U9" s="3065" t="s">
        <v>2</v>
      </c>
      <c r="V9" s="3076" t="s">
        <v>513</v>
      </c>
      <c r="W9" s="3076" t="s">
        <v>2068</v>
      </c>
      <c r="X9" s="3076" t="s">
        <v>2131</v>
      </c>
      <c r="Y9" s="3075" t="s">
        <v>3070</v>
      </c>
      <c r="Z9" s="3075" t="s">
        <v>2343</v>
      </c>
    </row>
    <row r="10" spans="1:26" x14ac:dyDescent="0.25">
      <c r="A10" s="3089"/>
      <c r="B10" s="3077"/>
      <c r="C10" s="3077"/>
      <c r="D10" s="3088"/>
      <c r="E10" s="3077"/>
      <c r="F10" s="3077"/>
      <c r="G10" s="3077"/>
      <c r="H10" s="3059" t="s">
        <v>1</v>
      </c>
      <c r="I10" s="3075"/>
      <c r="J10" s="3075"/>
      <c r="K10" s="3075"/>
      <c r="L10" s="3077"/>
      <c r="M10" s="3077"/>
      <c r="N10" s="3075"/>
      <c r="O10" s="3075"/>
      <c r="P10" s="3059"/>
      <c r="Q10" s="3062"/>
      <c r="R10" s="3075"/>
      <c r="S10" s="3075"/>
      <c r="T10" s="3075"/>
      <c r="U10" s="3065"/>
      <c r="V10" s="3076"/>
      <c r="W10" s="3076"/>
      <c r="X10" s="3076"/>
      <c r="Y10" s="3075"/>
      <c r="Z10" s="3075"/>
    </row>
    <row r="11" spans="1:26" x14ac:dyDescent="0.25">
      <c r="A11" s="3103"/>
      <c r="B11" s="3094"/>
      <c r="C11" s="3094"/>
      <c r="D11" s="3095"/>
      <c r="E11" s="3094"/>
      <c r="F11" s="3094"/>
      <c r="G11" s="3094"/>
      <c r="H11" s="3094"/>
      <c r="I11" s="3094"/>
      <c r="J11" s="3091"/>
      <c r="K11" s="3094"/>
      <c r="L11" s="3094"/>
      <c r="M11" s="3094"/>
      <c r="N11" s="3091"/>
      <c r="O11" s="3091"/>
      <c r="P11" s="3091"/>
      <c r="Q11" s="3093"/>
      <c r="R11" s="3091"/>
      <c r="S11" s="3091"/>
      <c r="T11" s="3091"/>
      <c r="U11" s="3092"/>
      <c r="V11" s="3092"/>
      <c r="W11" s="3092"/>
      <c r="X11" s="3092"/>
      <c r="Y11" s="3091"/>
      <c r="Z11" s="3091"/>
    </row>
    <row r="12" spans="1:26" ht="22.5" x14ac:dyDescent="0.25">
      <c r="A12" s="3090" t="s">
        <v>3074</v>
      </c>
      <c r="B12" s="3077" t="s">
        <v>1859</v>
      </c>
      <c r="C12" s="3077" t="s">
        <v>1851</v>
      </c>
      <c r="D12" s="3088" t="s">
        <v>3073</v>
      </c>
      <c r="E12" s="3077" t="s">
        <v>3039</v>
      </c>
      <c r="F12" s="3077" t="s">
        <v>513</v>
      </c>
      <c r="G12" s="3077" t="s">
        <v>16</v>
      </c>
      <c r="H12" s="3059" t="s">
        <v>2</v>
      </c>
      <c r="I12" s="3075" t="s">
        <v>2074</v>
      </c>
      <c r="J12" s="3075" t="s">
        <v>2073</v>
      </c>
      <c r="K12" s="3077" t="s">
        <v>513</v>
      </c>
      <c r="L12" s="3136" t="s">
        <v>1847</v>
      </c>
      <c r="M12" s="3077" t="s">
        <v>1846</v>
      </c>
      <c r="N12" s="3075" t="s">
        <v>2134</v>
      </c>
      <c r="O12" s="3075" t="s">
        <v>2133</v>
      </c>
      <c r="P12" s="3059" t="s">
        <v>2</v>
      </c>
      <c r="Q12" s="3062" t="s">
        <v>3073</v>
      </c>
      <c r="R12" s="3075" t="s">
        <v>513</v>
      </c>
      <c r="S12" s="3075" t="s">
        <v>2070</v>
      </c>
      <c r="T12" s="3075" t="s">
        <v>2132</v>
      </c>
      <c r="U12" s="3065" t="s">
        <v>2</v>
      </c>
      <c r="V12" s="3076" t="s">
        <v>513</v>
      </c>
      <c r="W12" s="3076" t="s">
        <v>2068</v>
      </c>
      <c r="X12" s="3076" t="s">
        <v>2131</v>
      </c>
      <c r="Y12" s="3075" t="s">
        <v>3070</v>
      </c>
      <c r="Z12" s="3075" t="s">
        <v>2343</v>
      </c>
    </row>
    <row r="13" spans="1:26" x14ac:dyDescent="0.25">
      <c r="A13" s="3089"/>
      <c r="B13" s="3077"/>
      <c r="C13" s="3077"/>
      <c r="D13" s="3088"/>
      <c r="E13" s="3077"/>
      <c r="F13" s="3077"/>
      <c r="G13" s="3077"/>
      <c r="H13" s="3059" t="s">
        <v>1</v>
      </c>
      <c r="I13" s="3075"/>
      <c r="J13" s="3075"/>
      <c r="K13" s="3075"/>
      <c r="L13" s="3077"/>
      <c r="M13" s="3077"/>
      <c r="N13" s="3075"/>
      <c r="O13" s="3075"/>
      <c r="P13" s="3059"/>
      <c r="Q13" s="3062"/>
      <c r="R13" s="3075"/>
      <c r="S13" s="3075"/>
      <c r="T13" s="3075"/>
      <c r="U13" s="3065"/>
      <c r="V13" s="3076"/>
      <c r="W13" s="3076"/>
      <c r="X13" s="3076"/>
      <c r="Y13" s="3075"/>
      <c r="Z13" s="3075"/>
    </row>
    <row r="14" spans="1:26" ht="38.25" customHeight="1" x14ac:dyDescent="0.25">
      <c r="A14" s="3165" t="s">
        <v>3072</v>
      </c>
      <c r="B14" s="3077" t="s">
        <v>1869</v>
      </c>
      <c r="C14" s="3077" t="s">
        <v>1851</v>
      </c>
      <c r="D14" s="3064" t="s">
        <v>3060</v>
      </c>
      <c r="E14" s="3077" t="s">
        <v>3039</v>
      </c>
      <c r="F14" s="3077" t="s">
        <v>513</v>
      </c>
      <c r="G14" s="3077" t="s">
        <v>16</v>
      </c>
      <c r="H14" s="3059" t="s">
        <v>1</v>
      </c>
      <c r="I14" s="3075" t="s">
        <v>2074</v>
      </c>
      <c r="J14" s="3075" t="s">
        <v>2073</v>
      </c>
      <c r="K14" s="3077" t="s">
        <v>513</v>
      </c>
      <c r="L14" s="3136" t="s">
        <v>1847</v>
      </c>
      <c r="M14" s="3077" t="s">
        <v>1846</v>
      </c>
      <c r="N14" s="3075" t="s">
        <v>2134</v>
      </c>
      <c r="O14" s="3075" t="s">
        <v>2133</v>
      </c>
      <c r="P14" s="3059"/>
      <c r="Q14" s="3062" t="s">
        <v>3071</v>
      </c>
      <c r="R14" s="3075" t="s">
        <v>513</v>
      </c>
      <c r="S14" s="3075" t="s">
        <v>2070</v>
      </c>
      <c r="T14" s="3075" t="s">
        <v>2132</v>
      </c>
      <c r="U14" s="3065" t="s">
        <v>2</v>
      </c>
      <c r="V14" s="3076" t="s">
        <v>513</v>
      </c>
      <c r="W14" s="3076" t="s">
        <v>2068</v>
      </c>
      <c r="X14" s="3076" t="s">
        <v>2131</v>
      </c>
      <c r="Y14" s="3075" t="s">
        <v>3070</v>
      </c>
      <c r="Z14" s="3075" t="s">
        <v>2343</v>
      </c>
    </row>
    <row r="15" spans="1:26" x14ac:dyDescent="0.25">
      <c r="B15" s="3058"/>
      <c r="C15" s="3058"/>
      <c r="D15" s="3058"/>
      <c r="E15" s="3058"/>
      <c r="F15" s="3058"/>
      <c r="G15" s="3058"/>
      <c r="H15" s="3058"/>
      <c r="I15" s="3058"/>
      <c r="J15" s="3058"/>
      <c r="K15" s="3058"/>
      <c r="L15" s="3058"/>
      <c r="M15" s="3058"/>
      <c r="N15" s="3058"/>
      <c r="O15" s="3058"/>
      <c r="P15" s="3058"/>
      <c r="Q15" s="3058"/>
      <c r="R15" s="3058"/>
      <c r="S15" s="3058"/>
      <c r="T15" s="3058"/>
    </row>
    <row r="16" spans="1:26" ht="36" customHeight="1" x14ac:dyDescent="0.25">
      <c r="A16" s="3096" t="s">
        <v>3069</v>
      </c>
      <c r="B16" s="3164" t="s">
        <v>1866</v>
      </c>
      <c r="C16" s="3164" t="s">
        <v>1851</v>
      </c>
      <c r="D16" s="3088">
        <v>1200000</v>
      </c>
      <c r="E16" s="3161" t="s">
        <v>3068</v>
      </c>
      <c r="F16" s="3164" t="s">
        <v>513</v>
      </c>
      <c r="G16" s="3164" t="s">
        <v>16</v>
      </c>
      <c r="H16" s="3163" t="s">
        <v>2</v>
      </c>
      <c r="I16" s="3075" t="s">
        <v>2074</v>
      </c>
      <c r="J16" s="3075" t="s">
        <v>2073</v>
      </c>
      <c r="K16" s="3077" t="s">
        <v>513</v>
      </c>
      <c r="L16" s="3136" t="s">
        <v>1847</v>
      </c>
      <c r="M16" s="3077" t="s">
        <v>1846</v>
      </c>
      <c r="N16" s="3075" t="s">
        <v>2134</v>
      </c>
      <c r="O16" s="3075" t="s">
        <v>2133</v>
      </c>
      <c r="P16" s="3163" t="s">
        <v>2</v>
      </c>
      <c r="Q16" s="3162">
        <v>1200000</v>
      </c>
      <c r="R16" s="3075" t="s">
        <v>513</v>
      </c>
      <c r="S16" s="3075" t="s">
        <v>2070</v>
      </c>
      <c r="T16" s="3075" t="s">
        <v>2132</v>
      </c>
      <c r="U16" s="3065" t="s">
        <v>2</v>
      </c>
      <c r="V16" s="3076" t="s">
        <v>513</v>
      </c>
      <c r="W16" s="3076" t="s">
        <v>2068</v>
      </c>
      <c r="X16" s="3076" t="s">
        <v>2131</v>
      </c>
      <c r="Y16" s="3161" t="s">
        <v>3067</v>
      </c>
      <c r="Z16" s="3161" t="s">
        <v>2343</v>
      </c>
    </row>
    <row r="17" spans="1:26" ht="8.25" customHeight="1" x14ac:dyDescent="0.25">
      <c r="A17" s="3089"/>
      <c r="B17" s="3077"/>
      <c r="C17" s="3077"/>
      <c r="D17" s="3088"/>
      <c r="E17" s="3077"/>
      <c r="F17" s="3077"/>
      <c r="G17" s="3077"/>
      <c r="H17" s="3059" t="s">
        <v>1</v>
      </c>
      <c r="I17" s="3075"/>
      <c r="J17" s="3075"/>
      <c r="K17" s="3075"/>
      <c r="L17" s="3077"/>
      <c r="M17" s="3077"/>
      <c r="N17" s="3075"/>
      <c r="O17" s="3075"/>
      <c r="P17" s="3059"/>
      <c r="Q17" s="3062"/>
      <c r="R17" s="3075"/>
      <c r="S17" s="3075"/>
      <c r="T17" s="3075"/>
      <c r="U17" s="3065"/>
      <c r="V17" s="3076"/>
      <c r="W17" s="3076"/>
      <c r="X17" s="3076"/>
      <c r="Y17" s="3075"/>
      <c r="Z17" s="3075"/>
    </row>
    <row r="18" spans="1:26" ht="9" customHeight="1" x14ac:dyDescent="0.25">
      <c r="A18" s="3103"/>
      <c r="B18" s="3094"/>
      <c r="C18" s="3094"/>
      <c r="D18" s="3095"/>
      <c r="E18" s="3094"/>
      <c r="F18" s="3094"/>
      <c r="G18" s="3094"/>
      <c r="H18" s="3094"/>
      <c r="I18" s="3094"/>
      <c r="J18" s="3091"/>
      <c r="K18" s="3094"/>
      <c r="L18" s="3094"/>
      <c r="M18" s="3094"/>
      <c r="N18" s="3091"/>
      <c r="O18" s="3091"/>
      <c r="P18" s="3091"/>
      <c r="Q18" s="3093"/>
      <c r="R18" s="3091"/>
      <c r="S18" s="3091"/>
      <c r="T18" s="3091"/>
      <c r="U18" s="3092"/>
      <c r="V18" s="3092"/>
      <c r="W18" s="3092"/>
      <c r="X18" s="3092"/>
      <c r="Y18" s="3091"/>
      <c r="Z18" s="3091"/>
    </row>
    <row r="19" spans="1:26" ht="9" customHeight="1" x14ac:dyDescent="0.25">
      <c r="A19" s="3158" t="s">
        <v>3066</v>
      </c>
      <c r="B19" s="3150"/>
      <c r="C19" s="3160"/>
      <c r="D19" s="3159"/>
      <c r="E19" s="3150"/>
      <c r="F19" s="3150"/>
      <c r="G19" s="3150"/>
      <c r="H19" s="3121"/>
      <c r="I19" s="3121"/>
      <c r="J19" s="3121"/>
      <c r="K19" s="3121"/>
      <c r="L19" s="3121"/>
      <c r="M19" s="3121"/>
      <c r="N19" s="3121"/>
      <c r="O19" s="3121"/>
      <c r="P19" s="3155" t="s">
        <v>3029</v>
      </c>
      <c r="Q19" s="3154"/>
      <c r="R19" s="3058"/>
      <c r="S19" s="3058"/>
      <c r="T19" s="3058"/>
    </row>
    <row r="20" spans="1:26" ht="26.25" customHeight="1" x14ac:dyDescent="0.25">
      <c r="A20" s="3158"/>
      <c r="B20" s="3156">
        <v>5</v>
      </c>
      <c r="C20" s="3139">
        <v>1</v>
      </c>
      <c r="D20" s="3157">
        <v>4000000</v>
      </c>
      <c r="E20" s="3156" t="s">
        <v>3065</v>
      </c>
      <c r="F20" s="3156" t="s">
        <v>513</v>
      </c>
      <c r="G20" s="3156" t="s">
        <v>16</v>
      </c>
      <c r="H20" s="3151" t="s">
        <v>3029</v>
      </c>
      <c r="I20" s="3075" t="s">
        <v>2074</v>
      </c>
      <c r="J20" s="3075" t="s">
        <v>2073</v>
      </c>
      <c r="K20" s="3077" t="s">
        <v>513</v>
      </c>
      <c r="L20" s="3136" t="s">
        <v>1847</v>
      </c>
      <c r="M20" s="3077" t="s">
        <v>1846</v>
      </c>
      <c r="N20" s="3075" t="s">
        <v>2134</v>
      </c>
      <c r="O20" s="3075" t="s">
        <v>2133</v>
      </c>
      <c r="P20" s="3155" t="s">
        <v>1</v>
      </c>
      <c r="Q20" s="3154">
        <v>4000000</v>
      </c>
      <c r="R20" s="3075" t="s">
        <v>513</v>
      </c>
      <c r="S20" s="3075" t="s">
        <v>2070</v>
      </c>
      <c r="T20" s="3075" t="s">
        <v>2132</v>
      </c>
      <c r="U20" s="3065" t="s">
        <v>2</v>
      </c>
      <c r="V20" s="3076" t="s">
        <v>513</v>
      </c>
      <c r="W20" s="3076" t="s">
        <v>2068</v>
      </c>
      <c r="X20" s="3076" t="s">
        <v>2131</v>
      </c>
      <c r="Y20" s="3153" t="s">
        <v>3064</v>
      </c>
      <c r="Z20" s="3153" t="s">
        <v>2343</v>
      </c>
    </row>
    <row r="21" spans="1:26" ht="8.25" customHeight="1" x14ac:dyDescent="0.25">
      <c r="A21" s="3152"/>
      <c r="B21" s="3150"/>
      <c r="C21" s="3150"/>
      <c r="D21" s="3150"/>
      <c r="E21" s="3150"/>
      <c r="F21" s="3150"/>
      <c r="G21" s="3150"/>
      <c r="H21" s="3151" t="s">
        <v>1</v>
      </c>
      <c r="I21" s="3150"/>
      <c r="J21" s="3150"/>
      <c r="K21" s="3150"/>
      <c r="L21" s="3150"/>
      <c r="M21" s="3150"/>
      <c r="N21" s="3150"/>
      <c r="O21" s="3150"/>
      <c r="P21" s="3148"/>
      <c r="Q21" s="3149"/>
      <c r="R21" s="3148"/>
      <c r="S21" s="3148"/>
      <c r="T21" s="3148"/>
      <c r="U21" s="3147"/>
      <c r="V21" s="3147"/>
      <c r="W21" s="3147"/>
    </row>
    <row r="22" spans="1:26" ht="22.5" x14ac:dyDescent="0.25">
      <c r="A22" s="3104" t="s">
        <v>3063</v>
      </c>
      <c r="B22" s="3077" t="s">
        <v>1862</v>
      </c>
      <c r="C22" s="3064">
        <v>1</v>
      </c>
      <c r="D22" s="3064">
        <v>5000000</v>
      </c>
      <c r="E22" s="3077" t="s">
        <v>18</v>
      </c>
      <c r="F22" s="3077" t="s">
        <v>513</v>
      </c>
      <c r="G22" s="3077" t="s">
        <v>16</v>
      </c>
      <c r="H22" s="3059" t="s">
        <v>2</v>
      </c>
      <c r="I22" s="3075" t="s">
        <v>2074</v>
      </c>
      <c r="J22" s="3075" t="s">
        <v>2073</v>
      </c>
      <c r="K22" s="3077" t="s">
        <v>513</v>
      </c>
      <c r="L22" s="3136" t="s">
        <v>1847</v>
      </c>
      <c r="M22" s="3077" t="s">
        <v>1846</v>
      </c>
      <c r="N22" s="3075" t="s">
        <v>2134</v>
      </c>
      <c r="O22" s="3075" t="s">
        <v>2133</v>
      </c>
      <c r="P22" s="3059" t="s">
        <v>2</v>
      </c>
      <c r="Q22" s="3064">
        <v>5000000</v>
      </c>
      <c r="R22" s="3075" t="s">
        <v>513</v>
      </c>
      <c r="S22" s="3075" t="s">
        <v>2070</v>
      </c>
      <c r="T22" s="3075" t="s">
        <v>2132</v>
      </c>
      <c r="U22" s="3065" t="s">
        <v>2</v>
      </c>
      <c r="V22" s="3076" t="s">
        <v>513</v>
      </c>
      <c r="W22" s="3076" t="s">
        <v>2068</v>
      </c>
      <c r="X22" s="3076" t="s">
        <v>2131</v>
      </c>
      <c r="Y22" s="3145" t="s">
        <v>3062</v>
      </c>
      <c r="Z22" s="3145" t="s">
        <v>3015</v>
      </c>
    </row>
    <row r="23" spans="1:26" x14ac:dyDescent="0.25">
      <c r="A23" s="3104"/>
      <c r="B23" s="3077"/>
      <c r="C23" s="3064"/>
      <c r="D23" s="3064"/>
      <c r="E23" s="3077"/>
      <c r="F23" s="3077"/>
      <c r="G23" s="3077"/>
      <c r="H23" s="3146" t="s">
        <v>1</v>
      </c>
      <c r="I23" s="3077"/>
      <c r="J23" s="3077"/>
      <c r="K23" s="3077"/>
      <c r="L23" s="3077"/>
      <c r="M23" s="3077"/>
      <c r="N23" s="3077"/>
      <c r="O23" s="3077"/>
      <c r="P23" s="3059" t="s">
        <v>1</v>
      </c>
      <c r="Q23" s="3064"/>
      <c r="R23" s="3077"/>
      <c r="S23" s="3077"/>
      <c r="T23" s="3077"/>
      <c r="U23" s="3134"/>
      <c r="V23" s="3134"/>
      <c r="W23" s="3134"/>
      <c r="Y23" s="3142"/>
      <c r="Z23" s="3142"/>
    </row>
    <row r="24" spans="1:26" x14ac:dyDescent="0.25">
      <c r="A24" s="3103"/>
      <c r="B24" s="3094"/>
      <c r="C24" s="3095"/>
      <c r="D24" s="3095"/>
      <c r="E24" s="3094"/>
      <c r="F24" s="3094"/>
      <c r="G24" s="3094"/>
      <c r="H24" s="3094"/>
      <c r="I24" s="3094"/>
      <c r="J24" s="3094"/>
      <c r="K24" s="3094"/>
      <c r="L24" s="3094"/>
      <c r="M24" s="3094"/>
      <c r="N24" s="3094"/>
      <c r="O24" s="3094"/>
      <c r="P24" s="3094"/>
      <c r="Q24" s="3095"/>
      <c r="R24" s="3091"/>
      <c r="S24" s="3091"/>
      <c r="T24" s="3094"/>
      <c r="U24" s="3103"/>
      <c r="V24" s="3103"/>
      <c r="W24" s="3103"/>
      <c r="Y24" s="3142"/>
      <c r="Z24" s="3142"/>
    </row>
    <row r="25" spans="1:26" ht="22.5" x14ac:dyDescent="0.25">
      <c r="A25" s="3104" t="s">
        <v>3063</v>
      </c>
      <c r="B25" s="3077" t="s">
        <v>1860</v>
      </c>
      <c r="C25" s="3064">
        <v>1</v>
      </c>
      <c r="D25" s="3064">
        <v>5000000</v>
      </c>
      <c r="E25" s="3077" t="s">
        <v>18</v>
      </c>
      <c r="F25" s="3077" t="s">
        <v>513</v>
      </c>
      <c r="G25" s="3077" t="s">
        <v>16</v>
      </c>
      <c r="H25" s="3059" t="s">
        <v>2</v>
      </c>
      <c r="I25" s="3075" t="s">
        <v>2074</v>
      </c>
      <c r="J25" s="3075" t="s">
        <v>2073</v>
      </c>
      <c r="K25" s="3077" t="s">
        <v>513</v>
      </c>
      <c r="L25" s="3136" t="s">
        <v>1847</v>
      </c>
      <c r="M25" s="3077" t="s">
        <v>1846</v>
      </c>
      <c r="N25" s="3075" t="s">
        <v>2134</v>
      </c>
      <c r="O25" s="3075" t="s">
        <v>2133</v>
      </c>
      <c r="P25" s="3059" t="s">
        <v>2</v>
      </c>
      <c r="Q25" s="3064">
        <v>5000000</v>
      </c>
      <c r="R25" s="3075" t="s">
        <v>513</v>
      </c>
      <c r="S25" s="3075" t="s">
        <v>2070</v>
      </c>
      <c r="T25" s="3075" t="s">
        <v>2132</v>
      </c>
      <c r="U25" s="3065" t="s">
        <v>2</v>
      </c>
      <c r="V25" s="3076" t="s">
        <v>513</v>
      </c>
      <c r="W25" s="3076" t="s">
        <v>2068</v>
      </c>
      <c r="X25" s="3076" t="s">
        <v>2131</v>
      </c>
      <c r="Y25" s="3145" t="s">
        <v>3062</v>
      </c>
      <c r="Z25" s="3145" t="s">
        <v>2343</v>
      </c>
    </row>
    <row r="26" spans="1:26" x14ac:dyDescent="0.25">
      <c r="A26" s="3104"/>
      <c r="B26" s="3077"/>
      <c r="C26" s="3064"/>
      <c r="D26" s="3064"/>
      <c r="E26" s="3077"/>
      <c r="F26" s="3077"/>
      <c r="G26" s="3077"/>
      <c r="H26" s="3059" t="s">
        <v>1</v>
      </c>
      <c r="I26" s="3077"/>
      <c r="J26" s="3077"/>
      <c r="K26" s="3077"/>
      <c r="L26" s="3077"/>
      <c r="M26" s="3077"/>
      <c r="N26" s="3077"/>
      <c r="O26" s="3077"/>
      <c r="P26" s="3059" t="s">
        <v>1</v>
      </c>
      <c r="Q26" s="3064"/>
      <c r="R26" s="3077"/>
      <c r="S26" s="3077"/>
      <c r="T26" s="3077"/>
      <c r="U26" s="3134"/>
      <c r="V26" s="3134"/>
      <c r="W26" s="3134"/>
      <c r="X26" s="3144"/>
      <c r="Y26" s="3142"/>
    </row>
    <row r="27" spans="1:26" ht="45" x14ac:dyDescent="0.25">
      <c r="A27" s="3109" t="s">
        <v>3061</v>
      </c>
      <c r="B27" s="3077" t="s">
        <v>1855</v>
      </c>
      <c r="C27" s="3077" t="s">
        <v>1851</v>
      </c>
      <c r="D27" s="3108" t="s">
        <v>3060</v>
      </c>
      <c r="E27" s="3075" t="s">
        <v>3053</v>
      </c>
      <c r="F27" s="3143" t="s">
        <v>513</v>
      </c>
      <c r="G27" s="3077"/>
      <c r="H27" s="3091" t="s">
        <v>3052</v>
      </c>
      <c r="I27" s="3075" t="s">
        <v>2074</v>
      </c>
      <c r="J27" s="3075" t="s">
        <v>2073</v>
      </c>
      <c r="K27" s="3077" t="s">
        <v>513</v>
      </c>
      <c r="L27" s="3136" t="s">
        <v>1847</v>
      </c>
      <c r="M27" s="3077" t="s">
        <v>1846</v>
      </c>
      <c r="N27" s="3075" t="s">
        <v>2134</v>
      </c>
      <c r="O27" s="3075" t="s">
        <v>2133</v>
      </c>
      <c r="P27" s="3091" t="s">
        <v>3052</v>
      </c>
      <c r="Q27" s="3142" t="s">
        <v>3059</v>
      </c>
      <c r="R27" s="3075" t="s">
        <v>513</v>
      </c>
      <c r="S27" s="3075" t="s">
        <v>2070</v>
      </c>
      <c r="T27" s="3075" t="s">
        <v>2132</v>
      </c>
      <c r="U27" s="3065" t="s">
        <v>2</v>
      </c>
      <c r="V27" s="3076" t="s">
        <v>513</v>
      </c>
      <c r="W27" s="3076" t="s">
        <v>2068</v>
      </c>
      <c r="X27" s="3076" t="s">
        <v>2131</v>
      </c>
      <c r="Y27" s="3075" t="s">
        <v>3050</v>
      </c>
      <c r="Z27" s="3075" t="s">
        <v>2343</v>
      </c>
    </row>
    <row r="28" spans="1:26" x14ac:dyDescent="0.25">
      <c r="A28" s="3089"/>
      <c r="B28" s="3077"/>
      <c r="C28" s="3077"/>
      <c r="D28" s="3088"/>
      <c r="E28" s="3077"/>
      <c r="F28" s="3077"/>
      <c r="G28" s="3077"/>
      <c r="H28" s="3059"/>
      <c r="I28" s="3075"/>
      <c r="J28" s="3075"/>
      <c r="K28" s="3075"/>
      <c r="L28" s="3077"/>
      <c r="M28" s="3077"/>
      <c r="N28" s="3075"/>
      <c r="O28" s="3075"/>
      <c r="P28" s="3059"/>
      <c r="Q28" s="3062"/>
      <c r="R28" s="3075"/>
      <c r="S28" s="3075"/>
      <c r="T28" s="3075"/>
      <c r="U28" s="3065"/>
      <c r="V28" s="3076"/>
      <c r="W28" s="3076"/>
      <c r="X28" s="3076"/>
      <c r="Y28" s="3075"/>
      <c r="Z28" s="3075"/>
    </row>
    <row r="29" spans="1:26" ht="63" customHeight="1" x14ac:dyDescent="0.25">
      <c r="A29" s="3109" t="s">
        <v>3058</v>
      </c>
      <c r="B29" s="3094" t="s">
        <v>1852</v>
      </c>
      <c r="C29" s="3094" t="s">
        <v>1859</v>
      </c>
      <c r="D29" s="3141" t="s">
        <v>3057</v>
      </c>
      <c r="E29" s="3075" t="s">
        <v>3053</v>
      </c>
      <c r="F29" s="3140" t="s">
        <v>513</v>
      </c>
      <c r="G29" s="3094"/>
      <c r="H29" s="3091" t="s">
        <v>3052</v>
      </c>
      <c r="I29" s="3075" t="s">
        <v>2074</v>
      </c>
      <c r="J29" s="3075" t="s">
        <v>2073</v>
      </c>
      <c r="K29" s="3077" t="s">
        <v>513</v>
      </c>
      <c r="L29" s="3136" t="s">
        <v>1847</v>
      </c>
      <c r="M29" s="3077" t="s">
        <v>1846</v>
      </c>
      <c r="N29" s="3075" t="s">
        <v>2134</v>
      </c>
      <c r="O29" s="3075" t="s">
        <v>2133</v>
      </c>
      <c r="P29" s="3091" t="s">
        <v>3052</v>
      </c>
      <c r="Q29" s="3139" t="s">
        <v>3056</v>
      </c>
      <c r="R29" s="3075" t="s">
        <v>513</v>
      </c>
      <c r="S29" s="3075" t="s">
        <v>2070</v>
      </c>
      <c r="T29" s="3075" t="s">
        <v>2132</v>
      </c>
      <c r="U29" s="3065" t="s">
        <v>2</v>
      </c>
      <c r="V29" s="3076" t="s">
        <v>513</v>
      </c>
      <c r="W29" s="3076" t="s">
        <v>2068</v>
      </c>
      <c r="X29" s="3076" t="s">
        <v>2131</v>
      </c>
      <c r="Y29" s="3075" t="s">
        <v>3050</v>
      </c>
      <c r="Z29" s="3075" t="s">
        <v>2343</v>
      </c>
    </row>
    <row r="30" spans="1:26" x14ac:dyDescent="0.25">
      <c r="A30" s="3111"/>
      <c r="B30" s="3077"/>
      <c r="C30" s="3077"/>
      <c r="D30" s="3088"/>
      <c r="E30" s="3077"/>
      <c r="F30" s="3077"/>
      <c r="G30" s="3077"/>
      <c r="H30" s="3059"/>
      <c r="I30" s="3075"/>
      <c r="J30" s="3075"/>
      <c r="K30" s="3075"/>
      <c r="L30" s="3077"/>
      <c r="M30" s="3077"/>
      <c r="N30" s="3075"/>
      <c r="O30" s="3075"/>
      <c r="P30" s="3059"/>
      <c r="Q30" s="3062"/>
      <c r="R30" s="3075"/>
      <c r="S30" s="3075"/>
      <c r="T30" s="3075"/>
      <c r="U30" s="3065"/>
      <c r="V30" s="3076"/>
      <c r="W30" s="3076"/>
      <c r="X30" s="3076"/>
      <c r="Y30" s="3075"/>
      <c r="Z30" s="3075"/>
    </row>
    <row r="31" spans="1:26" ht="30" customHeight="1" x14ac:dyDescent="0.25">
      <c r="A31" s="3109" t="s">
        <v>3055</v>
      </c>
      <c r="B31" s="3077" t="s">
        <v>2308</v>
      </c>
      <c r="C31" s="3077" t="s">
        <v>1851</v>
      </c>
      <c r="D31" s="3141" t="s">
        <v>3054</v>
      </c>
      <c r="E31" s="3075" t="s">
        <v>3053</v>
      </c>
      <c r="F31" s="3140" t="s">
        <v>513</v>
      </c>
      <c r="G31" s="3077"/>
      <c r="H31" s="3091" t="s">
        <v>3052</v>
      </c>
      <c r="I31" s="3075" t="s">
        <v>2074</v>
      </c>
      <c r="J31" s="3075" t="s">
        <v>2073</v>
      </c>
      <c r="K31" s="3077" t="s">
        <v>513</v>
      </c>
      <c r="L31" s="3136" t="s">
        <v>1847</v>
      </c>
      <c r="M31" s="3077" t="s">
        <v>1846</v>
      </c>
      <c r="N31" s="3075" t="s">
        <v>2134</v>
      </c>
      <c r="O31" s="3075" t="s">
        <v>2133</v>
      </c>
      <c r="P31" s="3091" t="s">
        <v>3052</v>
      </c>
      <c r="Q31" s="3139" t="s">
        <v>3051</v>
      </c>
      <c r="R31" s="3075" t="s">
        <v>513</v>
      </c>
      <c r="S31" s="3075" t="s">
        <v>2070</v>
      </c>
      <c r="T31" s="3075" t="s">
        <v>2132</v>
      </c>
      <c r="U31" s="3065" t="s">
        <v>2</v>
      </c>
      <c r="V31" s="3076" t="s">
        <v>513</v>
      </c>
      <c r="W31" s="3076" t="s">
        <v>2068</v>
      </c>
      <c r="X31" s="3076" t="s">
        <v>2131</v>
      </c>
      <c r="Y31" s="3075" t="s">
        <v>3050</v>
      </c>
      <c r="Z31" s="3075" t="s">
        <v>2343</v>
      </c>
    </row>
    <row r="32" spans="1:26" x14ac:dyDescent="0.25">
      <c r="A32" s="3110"/>
      <c r="B32" s="3077"/>
      <c r="C32" s="3077"/>
      <c r="D32" s="3064"/>
      <c r="E32" s="3077"/>
      <c r="F32" s="3077"/>
      <c r="G32" s="3077"/>
      <c r="H32" s="3059"/>
      <c r="I32" s="3077"/>
      <c r="J32" s="3075"/>
      <c r="K32" s="3077"/>
      <c r="L32" s="3077"/>
      <c r="M32" s="3077"/>
      <c r="N32" s="3075"/>
      <c r="O32" s="3075"/>
      <c r="P32" s="3059"/>
      <c r="Q32" s="3062"/>
      <c r="R32" s="3075"/>
      <c r="S32" s="3075"/>
      <c r="T32" s="3075"/>
      <c r="U32" s="3065"/>
      <c r="V32" s="3076"/>
      <c r="W32" s="3076"/>
      <c r="X32" s="3076"/>
      <c r="Y32" s="3075"/>
      <c r="Z32" s="3075"/>
    </row>
    <row r="33" spans="1:26" x14ac:dyDescent="0.25">
      <c r="A33" s="3137" t="s">
        <v>3049</v>
      </c>
      <c r="B33" s="3077"/>
      <c r="C33" s="3064"/>
      <c r="D33" s="3064"/>
      <c r="E33" s="3077"/>
      <c r="F33" s="3077"/>
      <c r="G33" s="3077"/>
      <c r="H33" s="3059" t="s">
        <v>2</v>
      </c>
      <c r="I33" s="3077"/>
      <c r="J33" s="3077"/>
      <c r="K33" s="3077"/>
      <c r="L33" s="3077"/>
      <c r="M33" s="3077"/>
      <c r="N33" s="3077"/>
      <c r="O33" s="3077"/>
      <c r="P33" s="3059" t="s">
        <v>2</v>
      </c>
      <c r="Q33" s="3064"/>
      <c r="R33" s="3077"/>
      <c r="S33" s="3077"/>
      <c r="T33" s="3077"/>
      <c r="U33" s="3135"/>
      <c r="V33" s="3134"/>
      <c r="W33" s="3134"/>
      <c r="X33" s="3134"/>
      <c r="Y33" s="3138"/>
      <c r="Z33" s="3138"/>
    </row>
    <row r="34" spans="1:26" ht="25.5" customHeight="1" x14ac:dyDescent="0.25">
      <c r="A34" s="3137"/>
      <c r="B34" s="3077"/>
      <c r="C34" s="3064"/>
      <c r="D34" s="3064"/>
      <c r="E34" s="3077"/>
      <c r="F34" s="3077"/>
      <c r="G34" s="3077"/>
      <c r="H34" s="3059" t="s">
        <v>1</v>
      </c>
      <c r="I34" s="3077"/>
      <c r="J34" s="3077"/>
      <c r="K34" s="3077"/>
      <c r="L34" s="3077"/>
      <c r="M34" s="3077"/>
      <c r="N34" s="3077"/>
      <c r="O34" s="3077"/>
      <c r="P34" s="3059" t="s">
        <v>1</v>
      </c>
      <c r="Q34" s="3064"/>
      <c r="R34" s="3077"/>
      <c r="S34" s="3077"/>
      <c r="T34" s="3077"/>
      <c r="U34" s="3135"/>
      <c r="V34" s="3134"/>
      <c r="W34" s="3134"/>
      <c r="X34" s="3134"/>
      <c r="Y34" s="3133"/>
      <c r="Z34" s="3133"/>
    </row>
    <row r="35" spans="1:26" x14ac:dyDescent="0.25">
      <c r="A35" s="3103"/>
      <c r="B35" s="3094"/>
      <c r="C35" s="3095"/>
      <c r="D35" s="3095"/>
      <c r="E35" s="3094"/>
      <c r="F35" s="3094"/>
      <c r="G35" s="3094"/>
      <c r="H35" s="3094"/>
      <c r="I35" s="3094"/>
      <c r="J35" s="3094"/>
      <c r="K35" s="3094"/>
      <c r="L35" s="3094"/>
      <c r="M35" s="3094"/>
      <c r="N35" s="3094"/>
      <c r="O35" s="3094"/>
      <c r="P35" s="3094"/>
      <c r="Q35" s="3095"/>
      <c r="R35" s="3094"/>
      <c r="S35" s="3094"/>
      <c r="T35" s="3094"/>
      <c r="U35" s="3132"/>
      <c r="V35" s="3103"/>
      <c r="W35" s="3103"/>
      <c r="X35" s="3103"/>
      <c r="Y35" s="3094"/>
      <c r="Z35" s="3094"/>
    </row>
    <row r="36" spans="1:26" ht="22.5" x14ac:dyDescent="0.25">
      <c r="A36" s="3104" t="s">
        <v>3048</v>
      </c>
      <c r="B36" s="3077" t="s">
        <v>2145</v>
      </c>
      <c r="C36" s="3064">
        <v>1</v>
      </c>
      <c r="D36" s="3064">
        <v>5327814.1100000003</v>
      </c>
      <c r="E36" s="3077" t="s">
        <v>3039</v>
      </c>
      <c r="F36" s="3077" t="s">
        <v>513</v>
      </c>
      <c r="G36" s="3077" t="s">
        <v>16</v>
      </c>
      <c r="H36" s="3059" t="s">
        <v>2</v>
      </c>
      <c r="I36" s="3075" t="s">
        <v>2074</v>
      </c>
      <c r="J36" s="3075" t="s">
        <v>2073</v>
      </c>
      <c r="K36" s="3077" t="s">
        <v>513</v>
      </c>
      <c r="L36" s="3136" t="s">
        <v>1847</v>
      </c>
      <c r="M36" s="3077" t="s">
        <v>1846</v>
      </c>
      <c r="N36" s="3075" t="s">
        <v>2134</v>
      </c>
      <c r="O36" s="3075" t="s">
        <v>2133</v>
      </c>
      <c r="P36" s="3059" t="s">
        <v>2</v>
      </c>
      <c r="Q36" s="3064">
        <v>5327814.1100000003</v>
      </c>
      <c r="R36" s="3075" t="s">
        <v>513</v>
      </c>
      <c r="S36" s="3075" t="s">
        <v>2070</v>
      </c>
      <c r="T36" s="3075" t="s">
        <v>2132</v>
      </c>
      <c r="U36" s="3065" t="s">
        <v>2</v>
      </c>
      <c r="V36" s="3076" t="s">
        <v>513</v>
      </c>
      <c r="W36" s="3076" t="s">
        <v>2068</v>
      </c>
      <c r="X36" s="3076" t="s">
        <v>2131</v>
      </c>
      <c r="Y36" s="3133" t="s">
        <v>3033</v>
      </c>
      <c r="Z36" s="3133" t="s">
        <v>2343</v>
      </c>
    </row>
    <row r="37" spans="1:26" x14ac:dyDescent="0.25">
      <c r="A37" s="3104"/>
      <c r="B37" s="3077"/>
      <c r="C37" s="3064"/>
      <c r="D37" s="3064"/>
      <c r="E37" s="3077"/>
      <c r="F37" s="3077"/>
      <c r="G37" s="3077"/>
      <c r="H37" s="3059" t="s">
        <v>1</v>
      </c>
      <c r="I37" s="3077"/>
      <c r="J37" s="3077"/>
      <c r="K37" s="3077"/>
      <c r="L37" s="3077"/>
      <c r="M37" s="3077"/>
      <c r="N37" s="3077"/>
      <c r="O37" s="3077"/>
      <c r="P37" s="3059" t="s">
        <v>1</v>
      </c>
      <c r="Q37" s="3064"/>
      <c r="R37" s="3077"/>
      <c r="S37" s="3077"/>
      <c r="T37" s="3077"/>
      <c r="U37" s="3135"/>
      <c r="V37" s="3134"/>
      <c r="W37" s="3134"/>
      <c r="X37" s="3134"/>
      <c r="Y37" s="3133"/>
      <c r="Z37" s="3133"/>
    </row>
    <row r="38" spans="1:26" x14ac:dyDescent="0.25">
      <c r="A38" s="3103"/>
      <c r="B38" s="3094"/>
      <c r="C38" s="3095"/>
      <c r="D38" s="3095"/>
      <c r="E38" s="3094"/>
      <c r="F38" s="3094"/>
      <c r="G38" s="3094"/>
      <c r="H38" s="3094"/>
      <c r="I38" s="3094"/>
      <c r="J38" s="3094"/>
      <c r="K38" s="3094"/>
      <c r="L38" s="3094"/>
      <c r="M38" s="3094"/>
      <c r="N38" s="3094"/>
      <c r="O38" s="3094"/>
      <c r="P38" s="3094"/>
      <c r="Q38" s="3095"/>
      <c r="R38" s="3094"/>
      <c r="S38" s="3094"/>
      <c r="T38" s="3094"/>
      <c r="U38" s="3132"/>
      <c r="V38" s="3103"/>
      <c r="W38" s="3103"/>
      <c r="X38" s="3103"/>
      <c r="Y38" s="3094"/>
      <c r="Z38" s="3094"/>
    </row>
    <row r="39" spans="1:26" ht="22.5" x14ac:dyDescent="0.25">
      <c r="A39" s="3104" t="s">
        <v>3047</v>
      </c>
      <c r="B39" s="3077" t="s">
        <v>2143</v>
      </c>
      <c r="C39" s="3064">
        <v>2</v>
      </c>
      <c r="D39" s="3064">
        <v>17759380.370000001</v>
      </c>
      <c r="E39" s="3077" t="s">
        <v>3039</v>
      </c>
      <c r="F39" s="3077" t="s">
        <v>513</v>
      </c>
      <c r="G39" s="3077" t="s">
        <v>16</v>
      </c>
      <c r="H39" s="3059" t="s">
        <v>2</v>
      </c>
      <c r="I39" s="3075" t="s">
        <v>2074</v>
      </c>
      <c r="J39" s="3075" t="s">
        <v>2073</v>
      </c>
      <c r="K39" s="3077" t="s">
        <v>513</v>
      </c>
      <c r="L39" s="3136" t="s">
        <v>1847</v>
      </c>
      <c r="M39" s="3077" t="s">
        <v>1846</v>
      </c>
      <c r="N39" s="3075" t="s">
        <v>2134</v>
      </c>
      <c r="O39" s="3075" t="s">
        <v>2133</v>
      </c>
      <c r="P39" s="3059" t="s">
        <v>2</v>
      </c>
      <c r="Q39" s="3064">
        <v>17759380.370000001</v>
      </c>
      <c r="R39" s="3075" t="s">
        <v>513</v>
      </c>
      <c r="S39" s="3075" t="s">
        <v>2070</v>
      </c>
      <c r="T39" s="3075" t="s">
        <v>2132</v>
      </c>
      <c r="U39" s="3065" t="s">
        <v>2</v>
      </c>
      <c r="V39" s="3076" t="s">
        <v>513</v>
      </c>
      <c r="W39" s="3076" t="s">
        <v>2068</v>
      </c>
      <c r="X39" s="3076" t="s">
        <v>2131</v>
      </c>
      <c r="Y39" s="3133" t="s">
        <v>3033</v>
      </c>
      <c r="Z39" s="3133" t="s">
        <v>2343</v>
      </c>
    </row>
    <row r="40" spans="1:26" x14ac:dyDescent="0.25">
      <c r="A40" s="3104"/>
      <c r="B40" s="3077"/>
      <c r="C40" s="3064"/>
      <c r="D40" s="3064"/>
      <c r="E40" s="3077"/>
      <c r="F40" s="3077"/>
      <c r="G40" s="3077"/>
      <c r="H40" s="3059" t="s">
        <v>1</v>
      </c>
      <c r="I40" s="3077"/>
      <c r="J40" s="3077"/>
      <c r="K40" s="3077"/>
      <c r="L40" s="3077"/>
      <c r="M40" s="3077"/>
      <c r="N40" s="3077"/>
      <c r="O40" s="3077"/>
      <c r="P40" s="3059" t="s">
        <v>1</v>
      </c>
      <c r="Q40" s="3064"/>
      <c r="R40" s="3077"/>
      <c r="S40" s="3077"/>
      <c r="T40" s="3077"/>
      <c r="U40" s="3135"/>
      <c r="V40" s="3134"/>
      <c r="W40" s="3134"/>
      <c r="X40" s="3134"/>
      <c r="Y40" s="3133"/>
      <c r="Z40" s="3133"/>
    </row>
    <row r="41" spans="1:26" x14ac:dyDescent="0.25">
      <c r="A41" s="3103"/>
      <c r="B41" s="3094"/>
      <c r="C41" s="3095"/>
      <c r="D41" s="3095"/>
      <c r="E41" s="3094"/>
      <c r="F41" s="3094"/>
      <c r="G41" s="3094"/>
      <c r="H41" s="3094"/>
      <c r="I41" s="3094"/>
      <c r="J41" s="3094"/>
      <c r="K41" s="3094"/>
      <c r="L41" s="3094"/>
      <c r="M41" s="3094"/>
      <c r="N41" s="3094"/>
      <c r="O41" s="3094"/>
      <c r="P41" s="3094"/>
      <c r="Q41" s="3095"/>
      <c r="R41" s="3094"/>
      <c r="S41" s="3094"/>
      <c r="T41" s="3094"/>
      <c r="U41" s="3132"/>
      <c r="V41" s="3103"/>
      <c r="W41" s="3103"/>
      <c r="X41" s="3103"/>
      <c r="Y41" s="3094"/>
      <c r="Z41" s="3094"/>
    </row>
    <row r="42" spans="1:26" ht="22.5" x14ac:dyDescent="0.25">
      <c r="A42" s="3104" t="s">
        <v>3046</v>
      </c>
      <c r="B42" s="3077" t="s">
        <v>2141</v>
      </c>
      <c r="C42" s="3064">
        <v>3</v>
      </c>
      <c r="D42" s="3064">
        <v>4162909.76</v>
      </c>
      <c r="E42" s="3077" t="s">
        <v>3039</v>
      </c>
      <c r="F42" s="3077" t="s">
        <v>513</v>
      </c>
      <c r="G42" s="3077" t="s">
        <v>16</v>
      </c>
      <c r="H42" s="3059" t="s">
        <v>2</v>
      </c>
      <c r="I42" s="3075" t="s">
        <v>2074</v>
      </c>
      <c r="J42" s="3075" t="s">
        <v>2073</v>
      </c>
      <c r="K42" s="3077" t="s">
        <v>513</v>
      </c>
      <c r="L42" s="3136" t="s">
        <v>1847</v>
      </c>
      <c r="M42" s="3077" t="s">
        <v>1846</v>
      </c>
      <c r="N42" s="3075" t="s">
        <v>2134</v>
      </c>
      <c r="O42" s="3075" t="s">
        <v>2133</v>
      </c>
      <c r="P42" s="3059" t="s">
        <v>2</v>
      </c>
      <c r="Q42" s="3064">
        <v>4162909.76</v>
      </c>
      <c r="R42" s="3075" t="s">
        <v>513</v>
      </c>
      <c r="S42" s="3075" t="s">
        <v>2070</v>
      </c>
      <c r="T42" s="3075" t="s">
        <v>2132</v>
      </c>
      <c r="U42" s="3065" t="s">
        <v>2</v>
      </c>
      <c r="V42" s="3076" t="s">
        <v>513</v>
      </c>
      <c r="W42" s="3076" t="s">
        <v>2068</v>
      </c>
      <c r="X42" s="3076" t="s">
        <v>2131</v>
      </c>
      <c r="Y42" s="3133" t="s">
        <v>3033</v>
      </c>
      <c r="Z42" s="3133" t="s">
        <v>2343</v>
      </c>
    </row>
    <row r="43" spans="1:26" x14ac:dyDescent="0.25">
      <c r="A43" s="3104"/>
      <c r="B43" s="3077"/>
      <c r="C43" s="3064"/>
      <c r="D43" s="3064"/>
      <c r="E43" s="3077"/>
      <c r="F43" s="3077"/>
      <c r="G43" s="3077"/>
      <c r="H43" s="3059" t="s">
        <v>1</v>
      </c>
      <c r="I43" s="3077"/>
      <c r="J43" s="3077"/>
      <c r="K43" s="3077"/>
      <c r="L43" s="3077"/>
      <c r="M43" s="3077"/>
      <c r="N43" s="3077"/>
      <c r="O43" s="3077"/>
      <c r="P43" s="3059" t="s">
        <v>1</v>
      </c>
      <c r="Q43" s="3064"/>
      <c r="R43" s="3077"/>
      <c r="S43" s="3077"/>
      <c r="T43" s="3077"/>
      <c r="U43" s="3135"/>
      <c r="V43" s="3134"/>
      <c r="W43" s="3134"/>
      <c r="X43" s="3134"/>
      <c r="Y43" s="3133"/>
      <c r="Z43" s="3133"/>
    </row>
    <row r="44" spans="1:26" x14ac:dyDescent="0.25">
      <c r="A44" s="3103"/>
      <c r="B44" s="3094"/>
      <c r="C44" s="3095"/>
      <c r="D44" s="3095"/>
      <c r="E44" s="3094"/>
      <c r="F44" s="3094"/>
      <c r="G44" s="3094"/>
      <c r="H44" s="3094"/>
      <c r="I44" s="3094"/>
      <c r="J44" s="3094"/>
      <c r="K44" s="3094"/>
      <c r="L44" s="3094"/>
      <c r="M44" s="3094"/>
      <c r="N44" s="3094"/>
      <c r="O44" s="3094"/>
      <c r="P44" s="3094"/>
      <c r="Q44" s="3095"/>
      <c r="R44" s="3094"/>
      <c r="S44" s="3094"/>
      <c r="T44" s="3094"/>
      <c r="U44" s="3132"/>
      <c r="V44" s="3103"/>
      <c r="W44" s="3103"/>
      <c r="X44" s="3103"/>
      <c r="Y44" s="3094"/>
      <c r="Z44" s="3094"/>
    </row>
    <row r="45" spans="1:26" ht="22.5" x14ac:dyDescent="0.25">
      <c r="A45" s="3104" t="s">
        <v>3045</v>
      </c>
      <c r="B45" s="3077" t="s">
        <v>2139</v>
      </c>
      <c r="C45" s="3064">
        <v>4</v>
      </c>
      <c r="D45" s="3064">
        <v>7991721.1699999999</v>
      </c>
      <c r="E45" s="3077" t="s">
        <v>3039</v>
      </c>
      <c r="F45" s="3077" t="s">
        <v>513</v>
      </c>
      <c r="G45" s="3077" t="s">
        <v>16</v>
      </c>
      <c r="H45" s="3059" t="s">
        <v>2</v>
      </c>
      <c r="I45" s="3075" t="s">
        <v>2074</v>
      </c>
      <c r="J45" s="3075" t="s">
        <v>2073</v>
      </c>
      <c r="K45" s="3077" t="s">
        <v>513</v>
      </c>
      <c r="L45" s="3136" t="s">
        <v>1847</v>
      </c>
      <c r="M45" s="3077" t="s">
        <v>1846</v>
      </c>
      <c r="N45" s="3075" t="s">
        <v>2134</v>
      </c>
      <c r="O45" s="3075" t="s">
        <v>2133</v>
      </c>
      <c r="P45" s="3059" t="s">
        <v>2</v>
      </c>
      <c r="Q45" s="3064">
        <v>7991721.1699999999</v>
      </c>
      <c r="R45" s="3075" t="s">
        <v>513</v>
      </c>
      <c r="S45" s="3075" t="s">
        <v>2070</v>
      </c>
      <c r="T45" s="3075" t="s">
        <v>2132</v>
      </c>
      <c r="U45" s="3065" t="s">
        <v>2</v>
      </c>
      <c r="V45" s="3076" t="s">
        <v>513</v>
      </c>
      <c r="W45" s="3076" t="s">
        <v>2068</v>
      </c>
      <c r="X45" s="3076" t="s">
        <v>2131</v>
      </c>
      <c r="Y45" s="3133" t="s">
        <v>3033</v>
      </c>
      <c r="Z45" s="3133" t="s">
        <v>2343</v>
      </c>
    </row>
    <row r="46" spans="1:26" x14ac:dyDescent="0.25">
      <c r="A46" s="3104"/>
      <c r="B46" s="3077"/>
      <c r="C46" s="3064"/>
      <c r="D46" s="3064"/>
      <c r="E46" s="3077"/>
      <c r="F46" s="3077"/>
      <c r="G46" s="3077"/>
      <c r="H46" s="3059" t="s">
        <v>1</v>
      </c>
      <c r="I46" s="3077"/>
      <c r="J46" s="3077"/>
      <c r="K46" s="3077"/>
      <c r="L46" s="3077"/>
      <c r="M46" s="3077"/>
      <c r="N46" s="3077"/>
      <c r="O46" s="3077"/>
      <c r="P46" s="3059" t="s">
        <v>1</v>
      </c>
      <c r="Q46" s="3064"/>
      <c r="R46" s="3077"/>
      <c r="S46" s="3077"/>
      <c r="T46" s="3077"/>
      <c r="U46" s="3135"/>
      <c r="V46" s="3134"/>
      <c r="W46" s="3134"/>
      <c r="X46" s="3134"/>
      <c r="Y46" s="3133"/>
      <c r="Z46" s="3133"/>
    </row>
    <row r="47" spans="1:26" x14ac:dyDescent="0.25">
      <c r="A47" s="3103"/>
      <c r="B47" s="3094"/>
      <c r="C47" s="3095"/>
      <c r="D47" s="3095"/>
      <c r="E47" s="3094"/>
      <c r="F47" s="3094"/>
      <c r="G47" s="3094"/>
      <c r="H47" s="3094"/>
      <c r="I47" s="3094"/>
      <c r="J47" s="3094"/>
      <c r="K47" s="3094"/>
      <c r="L47" s="3094"/>
      <c r="M47" s="3094"/>
      <c r="N47" s="3094"/>
      <c r="O47" s="3094"/>
      <c r="P47" s="3094"/>
      <c r="Q47" s="3095"/>
      <c r="R47" s="3094"/>
      <c r="S47" s="3094"/>
      <c r="T47" s="3094"/>
      <c r="U47" s="3132"/>
      <c r="V47" s="3103"/>
      <c r="W47" s="3103"/>
      <c r="X47" s="3103"/>
      <c r="Y47" s="3094"/>
      <c r="Z47" s="3094"/>
    </row>
    <row r="48" spans="1:26" ht="22.5" x14ac:dyDescent="0.25">
      <c r="A48" s="3104" t="s">
        <v>3044</v>
      </c>
      <c r="B48" s="3077" t="s">
        <v>2137</v>
      </c>
      <c r="C48" s="3064">
        <v>5</v>
      </c>
      <c r="D48" s="3064">
        <v>5327814.1100000003</v>
      </c>
      <c r="E48" s="3077" t="s">
        <v>3039</v>
      </c>
      <c r="F48" s="3077" t="s">
        <v>513</v>
      </c>
      <c r="G48" s="3077" t="s">
        <v>16</v>
      </c>
      <c r="H48" s="3059" t="s">
        <v>2</v>
      </c>
      <c r="I48" s="3075" t="s">
        <v>2074</v>
      </c>
      <c r="J48" s="3075" t="s">
        <v>2073</v>
      </c>
      <c r="K48" s="3077" t="s">
        <v>513</v>
      </c>
      <c r="L48" s="3136" t="s">
        <v>1847</v>
      </c>
      <c r="M48" s="3077" t="s">
        <v>1846</v>
      </c>
      <c r="N48" s="3075" t="s">
        <v>2134</v>
      </c>
      <c r="O48" s="3075" t="s">
        <v>2133</v>
      </c>
      <c r="P48" s="3059" t="s">
        <v>2</v>
      </c>
      <c r="Q48" s="3064">
        <v>5327814.1100000003</v>
      </c>
      <c r="R48" s="3075" t="s">
        <v>513</v>
      </c>
      <c r="S48" s="3075" t="s">
        <v>2070</v>
      </c>
      <c r="T48" s="3075" t="s">
        <v>2132</v>
      </c>
      <c r="U48" s="3065" t="s">
        <v>2</v>
      </c>
      <c r="V48" s="3076" t="s">
        <v>513</v>
      </c>
      <c r="W48" s="3076" t="s">
        <v>2068</v>
      </c>
      <c r="X48" s="3076" t="s">
        <v>2131</v>
      </c>
      <c r="Y48" s="3133" t="s">
        <v>3033</v>
      </c>
      <c r="Z48" s="3133" t="s">
        <v>2343</v>
      </c>
    </row>
    <row r="49" spans="1:26" x14ac:dyDescent="0.25">
      <c r="A49" s="3104"/>
      <c r="B49" s="3077"/>
      <c r="C49" s="3064"/>
      <c r="D49" s="3064"/>
      <c r="E49" s="3077"/>
      <c r="F49" s="3077"/>
      <c r="G49" s="3077"/>
      <c r="H49" s="3059" t="s">
        <v>1</v>
      </c>
      <c r="I49" s="3077"/>
      <c r="J49" s="3077"/>
      <c r="K49" s="3077"/>
      <c r="L49" s="3077"/>
      <c r="M49" s="3077"/>
      <c r="N49" s="3077"/>
      <c r="O49" s="3077"/>
      <c r="P49" s="3059" t="s">
        <v>1</v>
      </c>
      <c r="Q49" s="3064"/>
      <c r="R49" s="3077"/>
      <c r="S49" s="3077"/>
      <c r="T49" s="3077"/>
      <c r="U49" s="3135"/>
      <c r="V49" s="3134"/>
      <c r="W49" s="3134"/>
      <c r="X49" s="3134"/>
      <c r="Y49" s="3133"/>
      <c r="Z49" s="3133"/>
    </row>
    <row r="50" spans="1:26" x14ac:dyDescent="0.25">
      <c r="A50" s="3137" t="s">
        <v>3043</v>
      </c>
      <c r="B50" s="3077"/>
      <c r="C50" s="3064"/>
      <c r="D50" s="3064"/>
      <c r="E50" s="3077"/>
      <c r="F50" s="3077"/>
      <c r="G50" s="3077"/>
      <c r="H50" s="3059" t="s">
        <v>2</v>
      </c>
      <c r="I50" s="3077"/>
      <c r="J50" s="3077"/>
      <c r="K50" s="3077"/>
      <c r="L50" s="3077"/>
      <c r="M50" s="3077"/>
      <c r="N50" s="3077"/>
      <c r="O50" s="3077"/>
      <c r="P50" s="3059" t="s">
        <v>2</v>
      </c>
      <c r="Q50" s="3064"/>
      <c r="R50" s="3077"/>
      <c r="S50" s="3077"/>
      <c r="T50" s="3077"/>
      <c r="U50" s="3135"/>
      <c r="V50" s="3134"/>
      <c r="W50" s="3134"/>
      <c r="X50" s="3134"/>
      <c r="Y50" s="3133"/>
      <c r="Z50" s="3133"/>
    </row>
    <row r="51" spans="1:26" x14ac:dyDescent="0.25">
      <c r="A51" s="3137"/>
      <c r="B51" s="3077"/>
      <c r="C51" s="3064"/>
      <c r="D51" s="3064"/>
      <c r="E51" s="3077"/>
      <c r="F51" s="3077"/>
      <c r="G51" s="3077"/>
      <c r="H51" s="3059" t="s">
        <v>1</v>
      </c>
      <c r="I51" s="3077"/>
      <c r="J51" s="3077"/>
      <c r="K51" s="3077"/>
      <c r="L51" s="3077"/>
      <c r="M51" s="3077"/>
      <c r="N51" s="3077"/>
      <c r="O51" s="3077"/>
      <c r="P51" s="3059" t="s">
        <v>1</v>
      </c>
      <c r="Q51" s="3064"/>
      <c r="R51" s="3077"/>
      <c r="S51" s="3077"/>
      <c r="T51" s="3077"/>
      <c r="U51" s="3135"/>
      <c r="V51" s="3134"/>
      <c r="W51" s="3134"/>
      <c r="X51" s="3134"/>
      <c r="Y51" s="3133"/>
      <c r="Z51" s="3133"/>
    </row>
    <row r="52" spans="1:26" x14ac:dyDescent="0.25">
      <c r="A52" s="3103"/>
      <c r="B52" s="3094"/>
      <c r="C52" s="3095"/>
      <c r="D52" s="3095"/>
      <c r="E52" s="3094"/>
      <c r="F52" s="3094"/>
      <c r="G52" s="3094"/>
      <c r="H52" s="3094"/>
      <c r="I52" s="3094"/>
      <c r="J52" s="3094"/>
      <c r="K52" s="3094"/>
      <c r="L52" s="3094"/>
      <c r="M52" s="3094"/>
      <c r="N52" s="3094"/>
      <c r="O52" s="3094"/>
      <c r="P52" s="3094"/>
      <c r="Q52" s="3095"/>
      <c r="R52" s="3094"/>
      <c r="S52" s="3094"/>
      <c r="T52" s="3094"/>
      <c r="U52" s="3132"/>
      <c r="V52" s="3103"/>
      <c r="W52" s="3103"/>
      <c r="X52" s="3103"/>
      <c r="Y52" s="3094"/>
      <c r="Z52" s="3094"/>
    </row>
    <row r="53" spans="1:26" ht="22.5" x14ac:dyDescent="0.25">
      <c r="A53" s="3104" t="s">
        <v>3042</v>
      </c>
      <c r="B53" s="3077" t="s">
        <v>2135</v>
      </c>
      <c r="C53" s="3064">
        <v>1</v>
      </c>
      <c r="D53" s="3064">
        <v>15633860</v>
      </c>
      <c r="E53" s="3077" t="s">
        <v>3039</v>
      </c>
      <c r="F53" s="3077" t="s">
        <v>513</v>
      </c>
      <c r="G53" s="3077" t="s">
        <v>16</v>
      </c>
      <c r="H53" s="3059" t="s">
        <v>2</v>
      </c>
      <c r="I53" s="3075" t="s">
        <v>2074</v>
      </c>
      <c r="J53" s="3075" t="s">
        <v>2073</v>
      </c>
      <c r="K53" s="3077" t="s">
        <v>513</v>
      </c>
      <c r="L53" s="3136" t="s">
        <v>1847</v>
      </c>
      <c r="M53" s="3077" t="s">
        <v>1846</v>
      </c>
      <c r="N53" s="3075" t="s">
        <v>2134</v>
      </c>
      <c r="O53" s="3075" t="s">
        <v>2133</v>
      </c>
      <c r="P53" s="3059" t="s">
        <v>2</v>
      </c>
      <c r="Q53" s="3064">
        <v>15633860</v>
      </c>
      <c r="R53" s="3075" t="s">
        <v>513</v>
      </c>
      <c r="S53" s="3075" t="s">
        <v>2070</v>
      </c>
      <c r="T53" s="3075" t="s">
        <v>2132</v>
      </c>
      <c r="U53" s="3065" t="s">
        <v>2</v>
      </c>
      <c r="V53" s="3076" t="s">
        <v>513</v>
      </c>
      <c r="W53" s="3076" t="s">
        <v>2068</v>
      </c>
      <c r="X53" s="3076" t="s">
        <v>2131</v>
      </c>
      <c r="Y53" s="3133" t="s">
        <v>3033</v>
      </c>
      <c r="Z53" s="3133" t="s">
        <v>2343</v>
      </c>
    </row>
    <row r="54" spans="1:26" x14ac:dyDescent="0.25">
      <c r="A54" s="3104"/>
      <c r="B54" s="3077"/>
      <c r="C54" s="3064"/>
      <c r="D54" s="3064"/>
      <c r="E54" s="3077"/>
      <c r="F54" s="3077"/>
      <c r="G54" s="3077"/>
      <c r="H54" s="3059" t="s">
        <v>1</v>
      </c>
      <c r="I54" s="3077"/>
      <c r="J54" s="3077"/>
      <c r="K54" s="3077"/>
      <c r="L54" s="3077"/>
      <c r="M54" s="3077"/>
      <c r="N54" s="3077"/>
      <c r="O54" s="3077"/>
      <c r="P54" s="3059" t="s">
        <v>1</v>
      </c>
      <c r="Q54" s="3064"/>
      <c r="R54" s="3077"/>
      <c r="S54" s="3077"/>
      <c r="T54" s="3077"/>
      <c r="U54" s="3135"/>
      <c r="V54" s="3134"/>
      <c r="W54" s="3134"/>
      <c r="X54" s="3134"/>
      <c r="Y54" s="3133"/>
      <c r="Z54" s="3133"/>
    </row>
    <row r="55" spans="1:26" x14ac:dyDescent="0.25">
      <c r="A55" s="3103"/>
      <c r="B55" s="3094"/>
      <c r="C55" s="3095"/>
      <c r="D55" s="3095"/>
      <c r="E55" s="3094"/>
      <c r="F55" s="3094"/>
      <c r="G55" s="3094"/>
      <c r="H55" s="3094"/>
      <c r="I55" s="3094"/>
      <c r="J55" s="3094"/>
      <c r="K55" s="3094"/>
      <c r="L55" s="3094"/>
      <c r="M55" s="3094"/>
      <c r="N55" s="3094"/>
      <c r="O55" s="3094"/>
      <c r="P55" s="3094"/>
      <c r="Q55" s="3095"/>
      <c r="R55" s="3094"/>
      <c r="S55" s="3094"/>
      <c r="T55" s="3094"/>
      <c r="U55" s="3132"/>
      <c r="V55" s="3103"/>
      <c r="W55" s="3103"/>
      <c r="X55" s="3103"/>
      <c r="Y55" s="3094"/>
      <c r="Z55" s="3094"/>
    </row>
    <row r="56" spans="1:26" ht="22.5" x14ac:dyDescent="0.25">
      <c r="A56" s="3104" t="s">
        <v>3041</v>
      </c>
      <c r="B56" s="3077" t="s">
        <v>2129</v>
      </c>
      <c r="C56" s="3064">
        <v>2</v>
      </c>
      <c r="D56" s="3064">
        <v>9500000</v>
      </c>
      <c r="E56" s="3077" t="s">
        <v>3039</v>
      </c>
      <c r="F56" s="3077" t="s">
        <v>513</v>
      </c>
      <c r="G56" s="3077" t="s">
        <v>16</v>
      </c>
      <c r="H56" s="3059" t="s">
        <v>2</v>
      </c>
      <c r="I56" s="3075" t="s">
        <v>2074</v>
      </c>
      <c r="J56" s="3075" t="s">
        <v>2073</v>
      </c>
      <c r="K56" s="3077" t="s">
        <v>513</v>
      </c>
      <c r="L56" s="3136" t="s">
        <v>1847</v>
      </c>
      <c r="M56" s="3077" t="s">
        <v>1846</v>
      </c>
      <c r="N56" s="3075" t="s">
        <v>2134</v>
      </c>
      <c r="O56" s="3075" t="s">
        <v>2133</v>
      </c>
      <c r="P56" s="3059" t="s">
        <v>2</v>
      </c>
      <c r="Q56" s="3064">
        <v>9500000</v>
      </c>
      <c r="R56" s="3075" t="s">
        <v>513</v>
      </c>
      <c r="S56" s="3075" t="s">
        <v>2070</v>
      </c>
      <c r="T56" s="3075" t="s">
        <v>2132</v>
      </c>
      <c r="U56" s="3065" t="s">
        <v>2</v>
      </c>
      <c r="V56" s="3076" t="s">
        <v>513</v>
      </c>
      <c r="W56" s="3076" t="s">
        <v>2068</v>
      </c>
      <c r="X56" s="3076" t="s">
        <v>2131</v>
      </c>
      <c r="Y56" s="3133" t="s">
        <v>3033</v>
      </c>
      <c r="Z56" s="3133" t="s">
        <v>2343</v>
      </c>
    </row>
    <row r="57" spans="1:26" x14ac:dyDescent="0.25">
      <c r="A57" s="3104"/>
      <c r="B57" s="3077"/>
      <c r="C57" s="3064"/>
      <c r="D57" s="3064"/>
      <c r="E57" s="3077"/>
      <c r="F57" s="3077"/>
      <c r="G57" s="3077"/>
      <c r="H57" s="3059" t="s">
        <v>1</v>
      </c>
      <c r="I57" s="3077"/>
      <c r="J57" s="3077"/>
      <c r="K57" s="3077"/>
      <c r="L57" s="3077"/>
      <c r="M57" s="3077"/>
      <c r="N57" s="3077"/>
      <c r="O57" s="3077"/>
      <c r="P57" s="3059" t="s">
        <v>1</v>
      </c>
      <c r="Q57" s="3064"/>
      <c r="R57" s="3077"/>
      <c r="S57" s="3077"/>
      <c r="T57" s="3077"/>
      <c r="U57" s="3135"/>
      <c r="V57" s="3134"/>
      <c r="W57" s="3134"/>
      <c r="X57" s="3134"/>
      <c r="Y57" s="3133"/>
      <c r="Z57" s="3133"/>
    </row>
    <row r="58" spans="1:26" x14ac:dyDescent="0.25">
      <c r="A58" s="3103"/>
      <c r="B58" s="3094"/>
      <c r="C58" s="3095"/>
      <c r="D58" s="3095"/>
      <c r="E58" s="3094"/>
      <c r="F58" s="3094"/>
      <c r="G58" s="3094"/>
      <c r="H58" s="3094"/>
      <c r="I58" s="3094"/>
      <c r="J58" s="3094"/>
      <c r="K58" s="3094"/>
      <c r="L58" s="3094"/>
      <c r="M58" s="3094"/>
      <c r="N58" s="3094"/>
      <c r="O58" s="3094"/>
      <c r="P58" s="3094"/>
      <c r="Q58" s="3095"/>
      <c r="R58" s="3094"/>
      <c r="S58" s="3094"/>
      <c r="T58" s="3094"/>
      <c r="U58" s="3132"/>
      <c r="V58" s="3103"/>
      <c r="W58" s="3103"/>
      <c r="X58" s="3103"/>
      <c r="Y58" s="3094"/>
      <c r="Z58" s="3094"/>
    </row>
    <row r="59" spans="1:26" ht="22.5" x14ac:dyDescent="0.25">
      <c r="A59" s="3104" t="s">
        <v>3040</v>
      </c>
      <c r="B59" s="3077" t="s">
        <v>2127</v>
      </c>
      <c r="C59" s="3064">
        <v>3</v>
      </c>
      <c r="D59" s="3064">
        <v>10655622.07</v>
      </c>
      <c r="E59" s="3077" t="s">
        <v>3039</v>
      </c>
      <c r="F59" s="3077" t="s">
        <v>513</v>
      </c>
      <c r="G59" s="3077" t="s">
        <v>16</v>
      </c>
      <c r="H59" s="3059" t="s">
        <v>2</v>
      </c>
      <c r="I59" s="3075" t="s">
        <v>2074</v>
      </c>
      <c r="J59" s="3075" t="s">
        <v>2073</v>
      </c>
      <c r="K59" s="3077" t="s">
        <v>513</v>
      </c>
      <c r="L59" s="3136" t="s">
        <v>1847</v>
      </c>
      <c r="M59" s="3077" t="s">
        <v>1846</v>
      </c>
      <c r="N59" s="3075" t="s">
        <v>2134</v>
      </c>
      <c r="O59" s="3075" t="s">
        <v>2133</v>
      </c>
      <c r="P59" s="3059" t="s">
        <v>2</v>
      </c>
      <c r="Q59" s="3064">
        <v>10655622.07</v>
      </c>
      <c r="R59" s="3075" t="s">
        <v>513</v>
      </c>
      <c r="S59" s="3075" t="s">
        <v>2070</v>
      </c>
      <c r="T59" s="3075" t="s">
        <v>2132</v>
      </c>
      <c r="U59" s="3065" t="s">
        <v>2</v>
      </c>
      <c r="V59" s="3076" t="s">
        <v>513</v>
      </c>
      <c r="W59" s="3076" t="s">
        <v>2068</v>
      </c>
      <c r="X59" s="3076" t="s">
        <v>2131</v>
      </c>
      <c r="Y59" s="3133" t="s">
        <v>3033</v>
      </c>
      <c r="Z59" s="3133" t="s">
        <v>2343</v>
      </c>
    </row>
    <row r="60" spans="1:26" x14ac:dyDescent="0.25">
      <c r="A60" s="3104"/>
      <c r="B60" s="3077"/>
      <c r="C60" s="3064"/>
      <c r="D60" s="3064"/>
      <c r="E60" s="3077"/>
      <c r="F60" s="3077"/>
      <c r="G60" s="3077"/>
      <c r="H60" s="3059" t="s">
        <v>1</v>
      </c>
      <c r="I60" s="3077"/>
      <c r="J60" s="3077"/>
      <c r="K60" s="3077"/>
      <c r="L60" s="3077"/>
      <c r="M60" s="3077"/>
      <c r="N60" s="3077"/>
      <c r="O60" s="3077"/>
      <c r="P60" s="3059" t="s">
        <v>1</v>
      </c>
      <c r="Q60" s="3064"/>
      <c r="R60" s="3077"/>
      <c r="S60" s="3077"/>
      <c r="T60" s="3077"/>
      <c r="U60" s="3135"/>
      <c r="V60" s="3134"/>
      <c r="W60" s="3134"/>
      <c r="X60" s="3134"/>
      <c r="Y60" s="3133"/>
      <c r="Z60" s="3133"/>
    </row>
    <row r="61" spans="1:26" x14ac:dyDescent="0.25">
      <c r="A61" s="3103"/>
      <c r="B61" s="3094"/>
      <c r="C61" s="3095"/>
      <c r="D61" s="3095"/>
      <c r="E61" s="3094"/>
      <c r="F61" s="3094"/>
      <c r="G61" s="3094"/>
      <c r="H61" s="3094"/>
      <c r="I61" s="3094"/>
      <c r="J61" s="3094"/>
      <c r="K61" s="3094"/>
      <c r="L61" s="3094"/>
      <c r="M61" s="3094"/>
      <c r="N61" s="3094"/>
      <c r="O61" s="3094"/>
      <c r="P61" s="3094"/>
      <c r="Q61" s="3095"/>
      <c r="R61" s="3094"/>
      <c r="S61" s="3094"/>
      <c r="T61" s="3094"/>
      <c r="U61" s="3132"/>
      <c r="V61" s="3103"/>
      <c r="W61" s="3103"/>
      <c r="X61" s="3103"/>
      <c r="Y61" s="3094"/>
      <c r="Z61" s="3094"/>
    </row>
    <row r="62" spans="1:26" x14ac:dyDescent="0.25">
      <c r="A62" s="3137" t="s">
        <v>3038</v>
      </c>
      <c r="B62" s="3077"/>
      <c r="C62" s="3064"/>
      <c r="D62" s="3064"/>
      <c r="E62" s="3077"/>
      <c r="F62" s="3077"/>
      <c r="G62" s="3077"/>
      <c r="H62" s="3059" t="s">
        <v>2</v>
      </c>
      <c r="I62" s="3077"/>
      <c r="J62" s="3077"/>
      <c r="K62" s="3077"/>
      <c r="L62" s="3077"/>
      <c r="M62" s="3077"/>
      <c r="N62" s="3077"/>
      <c r="O62" s="3077"/>
      <c r="P62" s="3059" t="s">
        <v>2</v>
      </c>
      <c r="Q62" s="3064"/>
      <c r="R62" s="3077"/>
      <c r="S62" s="3077"/>
      <c r="T62" s="3077"/>
      <c r="U62" s="3135"/>
      <c r="V62" s="3134"/>
      <c r="W62" s="3134"/>
      <c r="X62" s="3134"/>
      <c r="Y62" s="3133"/>
      <c r="Z62" s="3133"/>
    </row>
    <row r="63" spans="1:26" x14ac:dyDescent="0.25">
      <c r="A63" s="3137"/>
      <c r="B63" s="3077"/>
      <c r="C63" s="3064"/>
      <c r="D63" s="3064"/>
      <c r="E63" s="3077"/>
      <c r="F63" s="3077"/>
      <c r="G63" s="3077"/>
      <c r="H63" s="3059" t="s">
        <v>1</v>
      </c>
      <c r="I63" s="3077"/>
      <c r="J63" s="3077"/>
      <c r="K63" s="3077"/>
      <c r="L63" s="3077"/>
      <c r="M63" s="3077"/>
      <c r="N63" s="3077"/>
      <c r="O63" s="3077"/>
      <c r="P63" s="3059" t="s">
        <v>1</v>
      </c>
      <c r="Q63" s="3064"/>
      <c r="R63" s="3077"/>
      <c r="S63" s="3077"/>
      <c r="T63" s="3077"/>
      <c r="U63" s="3135"/>
      <c r="V63" s="3134"/>
      <c r="W63" s="3134"/>
      <c r="X63" s="3134"/>
      <c r="Y63" s="3133"/>
      <c r="Z63" s="3133"/>
    </row>
    <row r="64" spans="1:26" x14ac:dyDescent="0.25">
      <c r="A64" s="3103"/>
      <c r="B64" s="3094"/>
      <c r="C64" s="3095"/>
      <c r="D64" s="3095"/>
      <c r="E64" s="3094"/>
      <c r="F64" s="3094"/>
      <c r="G64" s="3094"/>
      <c r="H64" s="3094"/>
      <c r="I64" s="3094"/>
      <c r="J64" s="3094"/>
      <c r="K64" s="3094"/>
      <c r="L64" s="3094"/>
      <c r="M64" s="3094"/>
      <c r="N64" s="3094"/>
      <c r="O64" s="3094"/>
      <c r="P64" s="3094"/>
      <c r="Q64" s="3095"/>
      <c r="R64" s="3094"/>
      <c r="S64" s="3094"/>
      <c r="T64" s="3094"/>
      <c r="U64" s="3132"/>
      <c r="V64" s="3103"/>
      <c r="W64" s="3103"/>
      <c r="X64" s="3103"/>
      <c r="Y64" s="3094"/>
      <c r="Z64" s="3094"/>
    </row>
    <row r="65" spans="1:26" ht="22.5" x14ac:dyDescent="0.25">
      <c r="A65" s="3104" t="s">
        <v>3037</v>
      </c>
      <c r="B65" s="3077" t="s">
        <v>2125</v>
      </c>
      <c r="C65" s="3064">
        <v>1</v>
      </c>
      <c r="D65" s="3064">
        <v>3345400.38</v>
      </c>
      <c r="E65" s="3077" t="s">
        <v>18</v>
      </c>
      <c r="F65" s="3077" t="s">
        <v>513</v>
      </c>
      <c r="G65" s="3077" t="s">
        <v>16</v>
      </c>
      <c r="H65" s="3059" t="s">
        <v>2</v>
      </c>
      <c r="I65" s="3075" t="s">
        <v>2074</v>
      </c>
      <c r="J65" s="3075" t="s">
        <v>2073</v>
      </c>
      <c r="K65" s="3077" t="s">
        <v>513</v>
      </c>
      <c r="L65" s="3136" t="s">
        <v>1847</v>
      </c>
      <c r="M65" s="3077" t="s">
        <v>1846</v>
      </c>
      <c r="N65" s="3075" t="s">
        <v>2134</v>
      </c>
      <c r="O65" s="3075" t="s">
        <v>2133</v>
      </c>
      <c r="P65" s="3059" t="s">
        <v>2</v>
      </c>
      <c r="Q65" s="3064">
        <v>3345400.38</v>
      </c>
      <c r="R65" s="3075" t="s">
        <v>513</v>
      </c>
      <c r="S65" s="3075" t="s">
        <v>2070</v>
      </c>
      <c r="T65" s="3075" t="s">
        <v>2132</v>
      </c>
      <c r="U65" s="3065" t="s">
        <v>2</v>
      </c>
      <c r="V65" s="3076" t="s">
        <v>513</v>
      </c>
      <c r="W65" s="3076" t="s">
        <v>2068</v>
      </c>
      <c r="X65" s="3076" t="s">
        <v>2131</v>
      </c>
      <c r="Y65" s="3133" t="s">
        <v>3033</v>
      </c>
      <c r="Z65" s="3133" t="s">
        <v>2343</v>
      </c>
    </row>
    <row r="66" spans="1:26" x14ac:dyDescent="0.25">
      <c r="A66" s="3104"/>
      <c r="B66" s="3077"/>
      <c r="C66" s="3064"/>
      <c r="D66" s="3064"/>
      <c r="E66" s="3077"/>
      <c r="F66" s="3077"/>
      <c r="G66" s="3077"/>
      <c r="H66" s="3059" t="s">
        <v>1</v>
      </c>
      <c r="I66" s="3077"/>
      <c r="J66" s="3077"/>
      <c r="K66" s="3077"/>
      <c r="L66" s="3077"/>
      <c r="M66" s="3077"/>
      <c r="N66" s="3077"/>
      <c r="O66" s="3077"/>
      <c r="P66" s="3059" t="s">
        <v>1</v>
      </c>
      <c r="Q66" s="3064"/>
      <c r="R66" s="3077"/>
      <c r="S66" s="3077"/>
      <c r="T66" s="3077"/>
      <c r="U66" s="3135"/>
      <c r="V66" s="3134"/>
      <c r="W66" s="3134"/>
      <c r="X66" s="3134"/>
      <c r="Y66" s="3133"/>
      <c r="Z66" s="3133"/>
    </row>
    <row r="67" spans="1:26" x14ac:dyDescent="0.25">
      <c r="A67" s="3103"/>
      <c r="B67" s="3094"/>
      <c r="C67" s="3095"/>
      <c r="D67" s="3095"/>
      <c r="E67" s="3094"/>
      <c r="F67" s="3094"/>
      <c r="G67" s="3094"/>
      <c r="H67" s="3094"/>
      <c r="I67" s="3094"/>
      <c r="J67" s="3094"/>
      <c r="K67" s="3094"/>
      <c r="L67" s="3094"/>
      <c r="M67" s="3094"/>
      <c r="N67" s="3094"/>
      <c r="O67" s="3094"/>
      <c r="P67" s="3094"/>
      <c r="Q67" s="3095"/>
      <c r="R67" s="3094"/>
      <c r="S67" s="3094"/>
      <c r="T67" s="3094"/>
      <c r="U67" s="3132"/>
      <c r="V67" s="3103"/>
      <c r="W67" s="3103"/>
      <c r="X67" s="3103"/>
      <c r="Y67" s="3094"/>
      <c r="Z67" s="3094"/>
    </row>
    <row r="68" spans="1:26" ht="22.5" x14ac:dyDescent="0.25">
      <c r="A68" s="3104" t="s">
        <v>3036</v>
      </c>
      <c r="B68" s="3077" t="s">
        <v>2123</v>
      </c>
      <c r="C68" s="3064">
        <v>2</v>
      </c>
      <c r="D68" s="3064">
        <v>2000000</v>
      </c>
      <c r="E68" s="3077" t="s">
        <v>18</v>
      </c>
      <c r="F68" s="3077" t="s">
        <v>513</v>
      </c>
      <c r="G68" s="3077" t="s">
        <v>719</v>
      </c>
      <c r="H68" s="3059" t="s">
        <v>2</v>
      </c>
      <c r="I68" s="3075" t="s">
        <v>2074</v>
      </c>
      <c r="J68" s="3075" t="s">
        <v>2073</v>
      </c>
      <c r="K68" s="3077" t="s">
        <v>513</v>
      </c>
      <c r="L68" s="3136" t="s">
        <v>1847</v>
      </c>
      <c r="M68" s="3077" t="s">
        <v>1846</v>
      </c>
      <c r="N68" s="3075" t="s">
        <v>2134</v>
      </c>
      <c r="O68" s="3075" t="s">
        <v>2133</v>
      </c>
      <c r="P68" s="3059" t="s">
        <v>2</v>
      </c>
      <c r="Q68" s="3064">
        <v>2000000</v>
      </c>
      <c r="R68" s="3075" t="s">
        <v>513</v>
      </c>
      <c r="S68" s="3075" t="s">
        <v>2070</v>
      </c>
      <c r="T68" s="3075" t="s">
        <v>2132</v>
      </c>
      <c r="U68" s="3065" t="s">
        <v>2</v>
      </c>
      <c r="V68" s="3076" t="s">
        <v>513</v>
      </c>
      <c r="W68" s="3076" t="s">
        <v>2068</v>
      </c>
      <c r="X68" s="3076" t="s">
        <v>2131</v>
      </c>
      <c r="Y68" s="3133" t="s">
        <v>3033</v>
      </c>
      <c r="Z68" s="3133" t="s">
        <v>2343</v>
      </c>
    </row>
    <row r="69" spans="1:26" x14ac:dyDescent="0.25">
      <c r="A69" s="3104"/>
      <c r="B69" s="3077"/>
      <c r="C69" s="3064"/>
      <c r="D69" s="3064"/>
      <c r="E69" s="3077"/>
      <c r="F69" s="3077"/>
      <c r="G69" s="3077"/>
      <c r="H69" s="3059" t="s">
        <v>1</v>
      </c>
      <c r="I69" s="3077"/>
      <c r="J69" s="3077"/>
      <c r="K69" s="3077"/>
      <c r="L69" s="3077"/>
      <c r="M69" s="3077"/>
      <c r="N69" s="3077"/>
      <c r="O69" s="3077"/>
      <c r="P69" s="3059" t="s">
        <v>1</v>
      </c>
      <c r="Q69" s="3064"/>
      <c r="R69" s="3077"/>
      <c r="S69" s="3077"/>
      <c r="T69" s="3077"/>
      <c r="U69" s="3135"/>
      <c r="V69" s="3134"/>
      <c r="W69" s="3134"/>
      <c r="X69" s="3134"/>
      <c r="Y69" s="3133"/>
      <c r="Z69" s="3133"/>
    </row>
    <row r="70" spans="1:26" x14ac:dyDescent="0.25">
      <c r="A70" s="3103"/>
      <c r="B70" s="3094"/>
      <c r="C70" s="3095"/>
      <c r="D70" s="3095"/>
      <c r="E70" s="3094"/>
      <c r="F70" s="3094"/>
      <c r="G70" s="3094"/>
      <c r="H70" s="3094"/>
      <c r="I70" s="3094"/>
      <c r="J70" s="3094"/>
      <c r="K70" s="3094"/>
      <c r="L70" s="3094"/>
      <c r="M70" s="3094"/>
      <c r="N70" s="3094"/>
      <c r="O70" s="3094"/>
      <c r="P70" s="3094"/>
      <c r="Q70" s="3095"/>
      <c r="R70" s="3094"/>
      <c r="S70" s="3094"/>
      <c r="T70" s="3094"/>
      <c r="U70" s="3132"/>
      <c r="V70" s="3103"/>
      <c r="W70" s="3103"/>
      <c r="X70" s="3103"/>
      <c r="Y70" s="3094"/>
      <c r="Z70" s="3094"/>
    </row>
    <row r="71" spans="1:26" ht="22.5" x14ac:dyDescent="0.25">
      <c r="A71" s="3104" t="s">
        <v>3035</v>
      </c>
      <c r="B71" s="3077" t="s">
        <v>2121</v>
      </c>
      <c r="C71" s="3064">
        <v>3</v>
      </c>
      <c r="D71" s="3064">
        <v>3500000</v>
      </c>
      <c r="E71" s="3077" t="s">
        <v>18</v>
      </c>
      <c r="F71" s="3077" t="s">
        <v>513</v>
      </c>
      <c r="G71" s="3077" t="s">
        <v>16</v>
      </c>
      <c r="H71" s="3059" t="s">
        <v>2</v>
      </c>
      <c r="I71" s="3075" t="s">
        <v>2074</v>
      </c>
      <c r="J71" s="3075" t="s">
        <v>2073</v>
      </c>
      <c r="K71" s="3077" t="s">
        <v>513</v>
      </c>
      <c r="L71" s="3136" t="s">
        <v>1847</v>
      </c>
      <c r="M71" s="3077" t="s">
        <v>1846</v>
      </c>
      <c r="N71" s="3075" t="s">
        <v>2134</v>
      </c>
      <c r="O71" s="3075" t="s">
        <v>2133</v>
      </c>
      <c r="P71" s="3059" t="s">
        <v>2</v>
      </c>
      <c r="Q71" s="3064">
        <v>3500000</v>
      </c>
      <c r="R71" s="3075" t="s">
        <v>513</v>
      </c>
      <c r="S71" s="3075" t="s">
        <v>2070</v>
      </c>
      <c r="T71" s="3075" t="s">
        <v>2132</v>
      </c>
      <c r="U71" s="3065" t="s">
        <v>2</v>
      </c>
      <c r="V71" s="3076" t="s">
        <v>513</v>
      </c>
      <c r="W71" s="3076" t="s">
        <v>2068</v>
      </c>
      <c r="X71" s="3076" t="s">
        <v>2131</v>
      </c>
      <c r="Y71" s="3133" t="s">
        <v>3033</v>
      </c>
      <c r="Z71" s="3133" t="s">
        <v>2343</v>
      </c>
    </row>
    <row r="72" spans="1:26" x14ac:dyDescent="0.25">
      <c r="A72" s="3104"/>
      <c r="B72" s="3077"/>
      <c r="C72" s="3064"/>
      <c r="D72" s="3064"/>
      <c r="E72" s="3077"/>
      <c r="F72" s="3077"/>
      <c r="G72" s="3077"/>
      <c r="H72" s="3059" t="s">
        <v>1</v>
      </c>
      <c r="I72" s="3077"/>
      <c r="J72" s="3077"/>
      <c r="K72" s="3077"/>
      <c r="L72" s="3077"/>
      <c r="M72" s="3077"/>
      <c r="N72" s="3077"/>
      <c r="O72" s="3077"/>
      <c r="P72" s="3059" t="s">
        <v>1</v>
      </c>
      <c r="Q72" s="3064"/>
      <c r="R72" s="3077"/>
      <c r="S72" s="3077"/>
      <c r="T72" s="3077"/>
      <c r="U72" s="3135"/>
      <c r="V72" s="3134"/>
      <c r="W72" s="3134"/>
      <c r="X72" s="3134"/>
      <c r="Y72" s="3133"/>
      <c r="Z72" s="3133"/>
    </row>
    <row r="73" spans="1:26" x14ac:dyDescent="0.25">
      <c r="A73" s="3103"/>
      <c r="B73" s="3094"/>
      <c r="C73" s="3095"/>
      <c r="D73" s="3095"/>
      <c r="E73" s="3094"/>
      <c r="F73" s="3094"/>
      <c r="G73" s="3094"/>
      <c r="H73" s="3094"/>
      <c r="I73" s="3094"/>
      <c r="J73" s="3094"/>
      <c r="K73" s="3094"/>
      <c r="L73" s="3094"/>
      <c r="M73" s="3094"/>
      <c r="N73" s="3094"/>
      <c r="O73" s="3094"/>
      <c r="P73" s="3094"/>
      <c r="Q73" s="3095"/>
      <c r="R73" s="3094"/>
      <c r="S73" s="3094"/>
      <c r="T73" s="3094"/>
      <c r="U73" s="3132"/>
      <c r="V73" s="3103"/>
      <c r="W73" s="3103"/>
      <c r="X73" s="3103"/>
      <c r="Y73" s="3094"/>
      <c r="Z73" s="3094"/>
    </row>
    <row r="74" spans="1:26" ht="22.5" x14ac:dyDescent="0.25">
      <c r="A74" s="3104" t="s">
        <v>3034</v>
      </c>
      <c r="B74" s="3077" t="s">
        <v>2119</v>
      </c>
      <c r="C74" s="3064">
        <v>4</v>
      </c>
      <c r="D74" s="3064">
        <v>3000000</v>
      </c>
      <c r="E74" s="3077" t="s">
        <v>18</v>
      </c>
      <c r="F74" s="3077" t="s">
        <v>513</v>
      </c>
      <c r="G74" s="3077" t="s">
        <v>16</v>
      </c>
      <c r="H74" s="3059" t="s">
        <v>2</v>
      </c>
      <c r="I74" s="3075" t="s">
        <v>2074</v>
      </c>
      <c r="J74" s="3075" t="s">
        <v>2073</v>
      </c>
      <c r="K74" s="3077" t="s">
        <v>513</v>
      </c>
      <c r="L74" s="3136" t="s">
        <v>1847</v>
      </c>
      <c r="M74" s="3077" t="s">
        <v>1846</v>
      </c>
      <c r="N74" s="3075" t="s">
        <v>2134</v>
      </c>
      <c r="O74" s="3075" t="s">
        <v>2133</v>
      </c>
      <c r="P74" s="3059" t="s">
        <v>2</v>
      </c>
      <c r="Q74" s="3064">
        <v>3000000</v>
      </c>
      <c r="R74" s="3075" t="s">
        <v>513</v>
      </c>
      <c r="S74" s="3075" t="s">
        <v>2070</v>
      </c>
      <c r="T74" s="3075" t="s">
        <v>2132</v>
      </c>
      <c r="U74" s="3065" t="s">
        <v>2</v>
      </c>
      <c r="V74" s="3076" t="s">
        <v>513</v>
      </c>
      <c r="W74" s="3076" t="s">
        <v>2068</v>
      </c>
      <c r="X74" s="3076" t="s">
        <v>2131</v>
      </c>
      <c r="Y74" s="3133" t="s">
        <v>3033</v>
      </c>
      <c r="Z74" s="3133" t="s">
        <v>2343</v>
      </c>
    </row>
    <row r="75" spans="1:26" x14ac:dyDescent="0.25">
      <c r="A75" s="3104"/>
      <c r="B75" s="3077"/>
      <c r="C75" s="3064"/>
      <c r="D75" s="3064"/>
      <c r="E75" s="3077"/>
      <c r="F75" s="3077"/>
      <c r="G75" s="3077"/>
      <c r="H75" s="3059" t="s">
        <v>1</v>
      </c>
      <c r="I75" s="3077"/>
      <c r="J75" s="3077"/>
      <c r="K75" s="3077"/>
      <c r="L75" s="3077"/>
      <c r="M75" s="3077"/>
      <c r="N75" s="3077"/>
      <c r="O75" s="3077"/>
      <c r="P75" s="3059" t="s">
        <v>1</v>
      </c>
      <c r="Q75" s="3064"/>
      <c r="R75" s="3077"/>
      <c r="S75" s="3077"/>
      <c r="T75" s="3077"/>
      <c r="U75" s="3135"/>
      <c r="V75" s="3134"/>
      <c r="W75" s="3134"/>
      <c r="X75" s="3134"/>
      <c r="Y75" s="3133"/>
      <c r="Z75" s="3133"/>
    </row>
    <row r="76" spans="1:26" x14ac:dyDescent="0.25">
      <c r="A76" s="3103"/>
      <c r="B76" s="3094"/>
      <c r="C76" s="3095"/>
      <c r="D76" s="3095"/>
      <c r="E76" s="3094"/>
      <c r="F76" s="3094"/>
      <c r="G76" s="3094"/>
      <c r="H76" s="3094"/>
      <c r="I76" s="3094"/>
      <c r="J76" s="3094"/>
      <c r="K76" s="3094"/>
      <c r="L76" s="3094"/>
      <c r="M76" s="3094"/>
      <c r="N76" s="3094"/>
      <c r="O76" s="3094"/>
      <c r="P76" s="3094"/>
      <c r="Q76" s="3095"/>
      <c r="R76" s="3094"/>
      <c r="S76" s="3094"/>
      <c r="T76" s="3094"/>
      <c r="U76" s="3132"/>
      <c r="V76" s="3103"/>
      <c r="W76" s="3103"/>
      <c r="X76" s="3103"/>
      <c r="Y76" s="3094"/>
      <c r="Z76" s="3094"/>
    </row>
    <row r="77" spans="1:26" ht="33.75" x14ac:dyDescent="0.25">
      <c r="A77" s="3129" t="s">
        <v>3032</v>
      </c>
      <c r="B77" s="3126">
        <v>23</v>
      </c>
      <c r="C77" s="3126">
        <v>1</v>
      </c>
      <c r="D77" s="3128">
        <v>4000000</v>
      </c>
      <c r="E77" s="3127" t="s">
        <v>1899</v>
      </c>
      <c r="F77" s="3127" t="s">
        <v>513</v>
      </c>
      <c r="G77" s="3127" t="s">
        <v>16</v>
      </c>
      <c r="H77" s="3125" t="s">
        <v>3029</v>
      </c>
      <c r="I77" s="3075" t="s">
        <v>2086</v>
      </c>
      <c r="J77" s="3075" t="s">
        <v>2085</v>
      </c>
      <c r="K77" s="3077" t="s">
        <v>513</v>
      </c>
      <c r="L77" s="3075" t="s">
        <v>2084</v>
      </c>
      <c r="M77" s="3075" t="s">
        <v>2083</v>
      </c>
      <c r="N77" s="3075" t="s">
        <v>2082</v>
      </c>
      <c r="O77" s="3077" t="s">
        <v>2081</v>
      </c>
      <c r="P77" s="3059" t="s">
        <v>2</v>
      </c>
      <c r="Q77" s="3130">
        <v>4000000</v>
      </c>
      <c r="R77" s="3077" t="s">
        <v>513</v>
      </c>
      <c r="S77" s="3075" t="s">
        <v>2080</v>
      </c>
      <c r="T77" s="3075" t="s">
        <v>2079</v>
      </c>
      <c r="U77" s="3065" t="s">
        <v>2</v>
      </c>
      <c r="V77" s="3076" t="s">
        <v>513</v>
      </c>
      <c r="W77" s="3076" t="s">
        <v>2078</v>
      </c>
      <c r="X77" s="3076" t="s">
        <v>2077</v>
      </c>
      <c r="Y77" s="3125" t="s">
        <v>3028</v>
      </c>
      <c r="Z77" s="3125" t="s">
        <v>2343</v>
      </c>
    </row>
    <row r="78" spans="1:26" ht="7.5" customHeight="1" x14ac:dyDescent="0.25">
      <c r="A78" s="3129"/>
      <c r="B78" s="3121"/>
      <c r="C78" s="3121"/>
      <c r="D78" s="3122"/>
      <c r="E78" s="3120"/>
      <c r="F78" s="3121"/>
      <c r="G78" s="3121"/>
      <c r="H78" s="3125" t="s">
        <v>1</v>
      </c>
      <c r="I78" s="3120"/>
      <c r="J78" s="3120"/>
      <c r="K78" s="3120"/>
      <c r="L78" s="3120"/>
      <c r="M78" s="3120"/>
      <c r="N78" s="3120"/>
      <c r="O78" s="3120"/>
      <c r="P78" s="3059" t="s">
        <v>1</v>
      </c>
      <c r="Q78" s="3115"/>
      <c r="R78" s="3115"/>
      <c r="S78" s="3115"/>
      <c r="T78" s="3115"/>
      <c r="U78" s="3116"/>
      <c r="V78" s="3116"/>
      <c r="W78" s="3116"/>
      <c r="Y78" s="3125"/>
      <c r="Z78" s="3125"/>
    </row>
    <row r="79" spans="1:26" x14ac:dyDescent="0.25">
      <c r="A79" s="3123"/>
      <c r="B79" s="3121"/>
      <c r="C79" s="3121"/>
      <c r="D79" s="3122"/>
      <c r="E79" s="3120"/>
      <c r="F79" s="3121"/>
      <c r="G79" s="3121"/>
      <c r="H79" s="3121"/>
      <c r="I79" s="3120"/>
      <c r="J79" s="3120"/>
      <c r="K79" s="3120"/>
      <c r="L79" s="3120"/>
      <c r="M79" s="3120"/>
      <c r="N79" s="3120"/>
      <c r="O79" s="3120"/>
      <c r="P79" s="3115"/>
      <c r="Q79" s="3131"/>
      <c r="R79" s="3120"/>
      <c r="S79" s="3120"/>
      <c r="T79" s="3120"/>
      <c r="U79" s="3123"/>
      <c r="V79" s="3123"/>
      <c r="W79" s="3123"/>
      <c r="Y79" s="3125"/>
      <c r="Z79" s="3125"/>
    </row>
    <row r="80" spans="1:26" ht="33.75" x14ac:dyDescent="0.25">
      <c r="A80" s="3129" t="s">
        <v>3031</v>
      </c>
      <c r="B80" s="3126">
        <v>24</v>
      </c>
      <c r="C80" s="3126">
        <v>1</v>
      </c>
      <c r="D80" s="3128">
        <v>16000000</v>
      </c>
      <c r="E80" s="3127" t="s">
        <v>3030</v>
      </c>
      <c r="F80" s="3127" t="s">
        <v>513</v>
      </c>
      <c r="G80" s="3127" t="s">
        <v>16</v>
      </c>
      <c r="H80" s="3125" t="s">
        <v>3029</v>
      </c>
      <c r="I80" s="3075" t="s">
        <v>2086</v>
      </c>
      <c r="J80" s="3075" t="s">
        <v>2085</v>
      </c>
      <c r="K80" s="3077" t="s">
        <v>513</v>
      </c>
      <c r="L80" s="3075" t="s">
        <v>2084</v>
      </c>
      <c r="M80" s="3075" t="s">
        <v>2083</v>
      </c>
      <c r="N80" s="3075" t="s">
        <v>2082</v>
      </c>
      <c r="O80" s="3077" t="s">
        <v>2081</v>
      </c>
      <c r="P80" s="3059" t="s">
        <v>2</v>
      </c>
      <c r="Q80" s="3130">
        <v>16000000</v>
      </c>
      <c r="R80" s="3077" t="s">
        <v>513</v>
      </c>
      <c r="S80" s="3075" t="s">
        <v>2080</v>
      </c>
      <c r="T80" s="3075" t="s">
        <v>2079</v>
      </c>
      <c r="U80" s="3065" t="s">
        <v>2</v>
      </c>
      <c r="V80" s="3076" t="s">
        <v>513</v>
      </c>
      <c r="W80" s="3076" t="s">
        <v>2078</v>
      </c>
      <c r="X80" s="3076" t="s">
        <v>2077</v>
      </c>
      <c r="Y80" s="3125" t="s">
        <v>3028</v>
      </c>
      <c r="Z80" s="3125" t="s">
        <v>3015</v>
      </c>
    </row>
    <row r="81" spans="1:26" x14ac:dyDescent="0.25">
      <c r="A81" s="3129"/>
      <c r="B81" s="3126"/>
      <c r="C81" s="3126"/>
      <c r="D81" s="3128"/>
      <c r="E81" s="3127"/>
      <c r="F81" s="3126"/>
      <c r="G81" s="3126"/>
      <c r="H81" s="3125" t="s">
        <v>1</v>
      </c>
      <c r="I81" s="3120"/>
      <c r="J81" s="3120"/>
      <c r="K81" s="3120"/>
      <c r="L81" s="3120"/>
      <c r="M81" s="3120"/>
      <c r="N81" s="3120"/>
      <c r="O81" s="3120"/>
      <c r="P81" s="3059" t="s">
        <v>1</v>
      </c>
      <c r="Q81" s="3124"/>
      <c r="R81" s="3118"/>
      <c r="S81" s="3119"/>
      <c r="T81" s="3118"/>
      <c r="U81" s="3117"/>
      <c r="V81" s="3117"/>
      <c r="W81" s="3117"/>
      <c r="X81" s="3116"/>
      <c r="Y81" s="3115"/>
    </row>
    <row r="82" spans="1:26" x14ac:dyDescent="0.25">
      <c r="A82" s="3123"/>
      <c r="B82" s="3121"/>
      <c r="C82" s="3121"/>
      <c r="D82" s="3122"/>
      <c r="E82" s="3120"/>
      <c r="F82" s="3121"/>
      <c r="G82" s="3121"/>
      <c r="H82" s="3121"/>
      <c r="I82" s="3120"/>
      <c r="J82" s="3120"/>
      <c r="K82" s="3120"/>
      <c r="L82" s="3120"/>
      <c r="M82" s="3120"/>
      <c r="N82" s="3120"/>
      <c r="O82" s="3120"/>
      <c r="P82" s="3118"/>
      <c r="Q82" s="3118"/>
      <c r="R82" s="3119"/>
      <c r="S82" s="3118"/>
      <c r="T82" s="3118"/>
      <c r="U82" s="3117"/>
      <c r="V82" s="3117"/>
      <c r="W82" s="3117"/>
      <c r="X82" s="3116"/>
      <c r="Y82" s="3115"/>
    </row>
    <row r="83" spans="1:26" x14ac:dyDescent="0.25">
      <c r="B83" s="3058"/>
      <c r="C83" s="3058"/>
      <c r="D83" s="3058"/>
      <c r="E83" s="3058"/>
      <c r="F83" s="3058"/>
      <c r="G83" s="3058"/>
      <c r="H83" s="3058"/>
      <c r="I83" s="3058"/>
      <c r="J83" s="3058"/>
      <c r="K83" s="3058"/>
      <c r="L83" s="3058"/>
      <c r="M83" s="3058"/>
      <c r="N83" s="3058"/>
      <c r="O83" s="3058"/>
      <c r="P83" s="3058"/>
      <c r="Q83" s="3058"/>
      <c r="R83" s="3058"/>
      <c r="S83" s="3058"/>
      <c r="T83" s="3058"/>
    </row>
    <row r="84" spans="1:26" ht="78.75" x14ac:dyDescent="0.25">
      <c r="A84" s="3109" t="s">
        <v>3027</v>
      </c>
      <c r="B84" s="3108">
        <v>25</v>
      </c>
      <c r="C84" s="3107" t="s">
        <v>1851</v>
      </c>
      <c r="D84" s="3106">
        <v>9800000</v>
      </c>
      <c r="E84" s="3075" t="s">
        <v>3021</v>
      </c>
      <c r="F84" s="3077" t="s">
        <v>513</v>
      </c>
      <c r="G84" s="3077" t="s">
        <v>16</v>
      </c>
      <c r="H84" s="3059" t="s">
        <v>1</v>
      </c>
      <c r="I84" s="3075" t="s">
        <v>2086</v>
      </c>
      <c r="J84" s="3075" t="s">
        <v>2085</v>
      </c>
      <c r="K84" s="3077" t="s">
        <v>513</v>
      </c>
      <c r="L84" s="3075" t="s">
        <v>2084</v>
      </c>
      <c r="M84" s="3075" t="s">
        <v>2083</v>
      </c>
      <c r="N84" s="3075" t="s">
        <v>2082</v>
      </c>
      <c r="O84" s="3077" t="s">
        <v>2081</v>
      </c>
      <c r="P84" s="3059"/>
      <c r="Q84" s="3114">
        <v>9800000</v>
      </c>
      <c r="R84" s="3077" t="s">
        <v>513</v>
      </c>
      <c r="S84" s="3075" t="s">
        <v>2080</v>
      </c>
      <c r="T84" s="3075" t="s">
        <v>2079</v>
      </c>
      <c r="U84" s="3065" t="s">
        <v>2</v>
      </c>
      <c r="V84" s="3076" t="s">
        <v>513</v>
      </c>
      <c r="W84" s="3076" t="s">
        <v>2078</v>
      </c>
      <c r="X84" s="3076" t="s">
        <v>2077</v>
      </c>
      <c r="Y84" s="3075" t="s">
        <v>3023</v>
      </c>
      <c r="Z84" s="3075" t="s">
        <v>2343</v>
      </c>
    </row>
    <row r="85" spans="1:26" x14ac:dyDescent="0.25">
      <c r="A85" s="3092"/>
      <c r="B85" s="3094"/>
      <c r="C85" s="3094"/>
      <c r="D85" s="3095"/>
      <c r="E85" s="3091"/>
      <c r="F85" s="3094"/>
      <c r="G85" s="3094"/>
      <c r="H85" s="3094"/>
      <c r="I85" s="3094"/>
      <c r="J85" s="3091"/>
      <c r="K85" s="3094"/>
      <c r="L85" s="3094"/>
      <c r="M85" s="3094"/>
      <c r="N85" s="3091"/>
      <c r="O85" s="3091"/>
      <c r="P85" s="3091"/>
      <c r="Q85" s="3093"/>
      <c r="R85" s="3091"/>
      <c r="S85" s="3091"/>
      <c r="T85" s="3091"/>
      <c r="U85" s="3092"/>
      <c r="V85" s="3092"/>
      <c r="W85" s="3092"/>
      <c r="Y85" s="3091"/>
      <c r="Z85" s="3091"/>
    </row>
    <row r="86" spans="1:26" ht="56.25" x14ac:dyDescent="0.25">
      <c r="A86" s="3090" t="s">
        <v>3026</v>
      </c>
      <c r="B86" s="3077" t="s">
        <v>2111</v>
      </c>
      <c r="C86" s="3107" t="s">
        <v>1859</v>
      </c>
      <c r="D86" s="3106">
        <v>5900000</v>
      </c>
      <c r="E86" s="3075" t="s">
        <v>3021</v>
      </c>
      <c r="F86" s="3077" t="s">
        <v>513</v>
      </c>
      <c r="G86" s="3077" t="s">
        <v>16</v>
      </c>
      <c r="H86" s="3059" t="s">
        <v>1</v>
      </c>
      <c r="I86" s="3075" t="s">
        <v>2086</v>
      </c>
      <c r="J86" s="3075" t="s">
        <v>2085</v>
      </c>
      <c r="K86" s="3077" t="s">
        <v>513</v>
      </c>
      <c r="L86" s="3075" t="s">
        <v>2084</v>
      </c>
      <c r="M86" s="3075" t="s">
        <v>2083</v>
      </c>
      <c r="N86" s="3075" t="s">
        <v>2082</v>
      </c>
      <c r="O86" s="3077" t="s">
        <v>2081</v>
      </c>
      <c r="P86" s="3059"/>
      <c r="Q86" s="3114">
        <v>5900000</v>
      </c>
      <c r="R86" s="3077" t="s">
        <v>513</v>
      </c>
      <c r="S86" s="3075" t="s">
        <v>2080</v>
      </c>
      <c r="T86" s="3075" t="s">
        <v>2079</v>
      </c>
      <c r="U86" s="3065" t="s">
        <v>2</v>
      </c>
      <c r="V86" s="3076" t="s">
        <v>513</v>
      </c>
      <c r="W86" s="3076" t="s">
        <v>2078</v>
      </c>
      <c r="X86" s="3076" t="s">
        <v>2077</v>
      </c>
      <c r="Y86" s="3075" t="s">
        <v>3023</v>
      </c>
      <c r="Z86" s="3075" t="s">
        <v>2343</v>
      </c>
    </row>
    <row r="87" spans="1:26" x14ac:dyDescent="0.25">
      <c r="A87" s="3102"/>
      <c r="B87" s="3077"/>
      <c r="C87" s="3077"/>
      <c r="D87" s="3088"/>
      <c r="E87" s="3075"/>
      <c r="F87" s="3077"/>
      <c r="G87" s="3077"/>
      <c r="H87" s="3059" t="s">
        <v>1</v>
      </c>
      <c r="I87" s="3075"/>
      <c r="J87" s="3075"/>
      <c r="K87" s="3075"/>
      <c r="L87" s="3077"/>
      <c r="M87" s="3077"/>
      <c r="N87" s="3075"/>
      <c r="O87" s="3075"/>
      <c r="P87" s="3059"/>
      <c r="Q87" s="3062"/>
      <c r="R87" s="3075"/>
      <c r="S87" s="3075"/>
      <c r="T87" s="3075"/>
      <c r="U87" s="3076"/>
      <c r="V87" s="3076"/>
      <c r="W87" s="3076"/>
      <c r="X87" s="3076"/>
      <c r="Y87" s="3075"/>
    </row>
    <row r="88" spans="1:26" x14ac:dyDescent="0.25">
      <c r="A88" s="3102"/>
      <c r="B88" s="3077"/>
      <c r="C88" s="3077"/>
      <c r="D88" s="3088"/>
      <c r="E88" s="3075"/>
      <c r="F88" s="3077"/>
      <c r="G88" s="3077"/>
      <c r="H88" s="3059"/>
      <c r="I88" s="3075"/>
      <c r="J88" s="3075"/>
      <c r="K88" s="3075"/>
      <c r="L88" s="3077"/>
      <c r="M88" s="3077"/>
      <c r="N88" s="3075"/>
      <c r="O88" s="3075"/>
      <c r="P88" s="3059"/>
      <c r="Q88" s="3062"/>
      <c r="R88" s="3075"/>
      <c r="S88" s="3075"/>
      <c r="T88" s="3075"/>
      <c r="U88" s="3076"/>
      <c r="V88" s="3076"/>
      <c r="W88" s="3076"/>
      <c r="X88" s="3076"/>
      <c r="Y88" s="3075"/>
    </row>
    <row r="89" spans="1:26" ht="33.75" x14ac:dyDescent="0.25">
      <c r="A89" s="3109" t="s">
        <v>3025</v>
      </c>
      <c r="B89" s="3077" t="s">
        <v>2109</v>
      </c>
      <c r="C89" s="3107" t="s">
        <v>1859</v>
      </c>
      <c r="D89" s="3106">
        <v>8200000</v>
      </c>
      <c r="E89" s="3075" t="s">
        <v>3021</v>
      </c>
      <c r="F89" s="3077" t="s">
        <v>513</v>
      </c>
      <c r="G89" s="3077" t="s">
        <v>16</v>
      </c>
      <c r="H89" s="3059" t="s">
        <v>1</v>
      </c>
      <c r="I89" s="3075" t="s">
        <v>2086</v>
      </c>
      <c r="J89" s="3075" t="s">
        <v>2085</v>
      </c>
      <c r="K89" s="3077" t="s">
        <v>513</v>
      </c>
      <c r="L89" s="3075" t="s">
        <v>2084</v>
      </c>
      <c r="M89" s="3075" t="s">
        <v>2083</v>
      </c>
      <c r="N89" s="3075" t="s">
        <v>2082</v>
      </c>
      <c r="O89" s="3077" t="s">
        <v>2081</v>
      </c>
      <c r="P89" s="3059"/>
      <c r="Q89" s="3114">
        <v>8200000</v>
      </c>
      <c r="R89" s="3077" t="s">
        <v>513</v>
      </c>
      <c r="S89" s="3075" t="s">
        <v>2080</v>
      </c>
      <c r="T89" s="3075" t="s">
        <v>2079</v>
      </c>
      <c r="U89" s="3065" t="s">
        <v>2</v>
      </c>
      <c r="V89" s="3076" t="s">
        <v>513</v>
      </c>
      <c r="W89" s="3076" t="s">
        <v>2078</v>
      </c>
      <c r="X89" s="3076" t="s">
        <v>2077</v>
      </c>
      <c r="Y89" s="3075" t="s">
        <v>3023</v>
      </c>
      <c r="Z89" s="3075" t="s">
        <v>2343</v>
      </c>
    </row>
    <row r="90" spans="1:26" x14ac:dyDescent="0.25">
      <c r="A90" s="3102"/>
      <c r="B90" s="3077"/>
      <c r="C90" s="3077"/>
      <c r="D90" s="3088"/>
      <c r="E90" s="3075"/>
      <c r="F90" s="3077"/>
      <c r="G90" s="3077"/>
      <c r="H90" s="3059" t="s">
        <v>1</v>
      </c>
      <c r="I90" s="3075"/>
      <c r="J90" s="3075"/>
      <c r="K90" s="3075"/>
      <c r="L90" s="3077"/>
      <c r="M90" s="3077"/>
      <c r="N90" s="3075"/>
      <c r="O90" s="3075"/>
      <c r="P90" s="3059"/>
      <c r="Q90" s="3062"/>
      <c r="R90" s="3075"/>
      <c r="S90" s="3075"/>
      <c r="T90" s="3075"/>
      <c r="U90" s="3076"/>
      <c r="V90" s="3076"/>
      <c r="W90" s="3076"/>
      <c r="Y90" s="3075"/>
      <c r="Z90" s="3075"/>
    </row>
    <row r="91" spans="1:26" ht="33.75" x14ac:dyDescent="0.25">
      <c r="A91" s="3090" t="s">
        <v>3024</v>
      </c>
      <c r="B91" s="3077" t="s">
        <v>2107</v>
      </c>
      <c r="C91" s="3077" t="s">
        <v>1869</v>
      </c>
      <c r="D91" s="3088">
        <v>1000000</v>
      </c>
      <c r="E91" s="3075" t="s">
        <v>3021</v>
      </c>
      <c r="F91" s="3077" t="s">
        <v>513</v>
      </c>
      <c r="G91" s="3077" t="s">
        <v>638</v>
      </c>
      <c r="H91" s="3059"/>
      <c r="I91" s="3075" t="s">
        <v>2086</v>
      </c>
      <c r="J91" s="3075" t="s">
        <v>2085</v>
      </c>
      <c r="K91" s="3077" t="s">
        <v>513</v>
      </c>
      <c r="L91" s="3075" t="s">
        <v>2084</v>
      </c>
      <c r="M91" s="3075" t="s">
        <v>2083</v>
      </c>
      <c r="N91" s="3075" t="s">
        <v>2082</v>
      </c>
      <c r="O91" s="3077" t="s">
        <v>2081</v>
      </c>
      <c r="P91" s="3059"/>
      <c r="Q91" s="3114">
        <v>1000000</v>
      </c>
      <c r="R91" s="3077" t="s">
        <v>513</v>
      </c>
      <c r="S91" s="3075" t="s">
        <v>2080</v>
      </c>
      <c r="T91" s="3075" t="s">
        <v>2079</v>
      </c>
      <c r="U91" s="3065" t="s">
        <v>2</v>
      </c>
      <c r="V91" s="3076" t="s">
        <v>513</v>
      </c>
      <c r="W91" s="3076" t="s">
        <v>2078</v>
      </c>
      <c r="X91" s="3076" t="s">
        <v>2077</v>
      </c>
      <c r="Y91" s="3075" t="s">
        <v>3023</v>
      </c>
      <c r="Z91" s="3075" t="s">
        <v>2343</v>
      </c>
    </row>
    <row r="92" spans="1:26" x14ac:dyDescent="0.25">
      <c r="A92" s="3110"/>
      <c r="B92" s="3077"/>
      <c r="C92" s="3077"/>
      <c r="D92" s="3088"/>
      <c r="E92" s="3075"/>
      <c r="F92" s="3077"/>
      <c r="G92" s="3077"/>
      <c r="H92" s="3059" t="s">
        <v>1</v>
      </c>
      <c r="I92" s="3075"/>
      <c r="J92" s="3075"/>
      <c r="K92" s="3075"/>
      <c r="L92" s="3077"/>
      <c r="M92" s="3077"/>
      <c r="N92" s="3075"/>
      <c r="O92" s="3075"/>
      <c r="P92" s="3059"/>
      <c r="Q92" s="3062"/>
      <c r="R92" s="3075"/>
      <c r="S92" s="3075"/>
      <c r="T92" s="3075"/>
      <c r="U92" s="3076"/>
      <c r="V92" s="3076"/>
      <c r="W92" s="3076"/>
      <c r="Y92" s="3075"/>
      <c r="Z92" s="3075"/>
    </row>
    <row r="93" spans="1:26" x14ac:dyDescent="0.25">
      <c r="A93" s="3110"/>
      <c r="B93" s="3077"/>
      <c r="C93" s="3077"/>
      <c r="D93" s="3064"/>
      <c r="E93" s="3075"/>
      <c r="F93" s="3077"/>
      <c r="G93" s="3077"/>
      <c r="H93" s="3059" t="s">
        <v>1</v>
      </c>
      <c r="I93" s="3077"/>
      <c r="J93" s="3075"/>
      <c r="K93" s="3077"/>
      <c r="L93" s="3077"/>
      <c r="M93" s="3077"/>
      <c r="N93" s="3075"/>
      <c r="O93" s="3075"/>
      <c r="P93" s="3059"/>
      <c r="Q93" s="3113"/>
      <c r="R93" s="3112"/>
      <c r="S93" s="3112"/>
      <c r="T93" s="3112"/>
      <c r="U93" s="3111"/>
      <c r="V93" s="3111"/>
      <c r="W93" s="3111"/>
      <c r="Y93" s="3075"/>
      <c r="Z93" s="3075"/>
    </row>
    <row r="94" spans="1:26" ht="33.75" x14ac:dyDescent="0.25">
      <c r="A94" s="3109" t="s">
        <v>3022</v>
      </c>
      <c r="B94" s="3077" t="s">
        <v>2105</v>
      </c>
      <c r="C94" s="3077" t="s">
        <v>1851</v>
      </c>
      <c r="D94" s="3064">
        <v>1000000</v>
      </c>
      <c r="E94" s="3075" t="s">
        <v>3021</v>
      </c>
      <c r="F94" s="3077" t="s">
        <v>513</v>
      </c>
      <c r="G94" s="3077" t="s">
        <v>638</v>
      </c>
      <c r="H94" s="3059"/>
      <c r="I94" s="3075" t="s">
        <v>2086</v>
      </c>
      <c r="J94" s="3075" t="s">
        <v>2085</v>
      </c>
      <c r="K94" s="3077" t="s">
        <v>513</v>
      </c>
      <c r="L94" s="3075" t="s">
        <v>2084</v>
      </c>
      <c r="M94" s="3075" t="s">
        <v>2083</v>
      </c>
      <c r="N94" s="3075" t="s">
        <v>2082</v>
      </c>
      <c r="O94" s="3077" t="s">
        <v>2081</v>
      </c>
      <c r="P94" s="3059"/>
      <c r="Q94" s="3062"/>
      <c r="R94" s="3077" t="s">
        <v>513</v>
      </c>
      <c r="S94" s="3075" t="s">
        <v>2080</v>
      </c>
      <c r="T94" s="3075" t="s">
        <v>2079</v>
      </c>
      <c r="U94" s="3065" t="s">
        <v>2</v>
      </c>
      <c r="V94" s="3076" t="s">
        <v>513</v>
      </c>
      <c r="W94" s="3076" t="s">
        <v>2078</v>
      </c>
      <c r="X94" s="3076" t="s">
        <v>2077</v>
      </c>
      <c r="Y94" s="3075"/>
      <c r="Z94" s="3075"/>
    </row>
    <row r="95" spans="1:26" x14ac:dyDescent="0.25">
      <c r="A95" s="3110"/>
      <c r="B95" s="3077"/>
      <c r="C95" s="3077"/>
      <c r="D95" s="3064"/>
      <c r="E95" s="3075"/>
      <c r="F95" s="3077"/>
      <c r="G95" s="3077"/>
      <c r="H95" s="3059"/>
      <c r="I95" s="3077"/>
      <c r="J95" s="3075"/>
      <c r="K95" s="3077"/>
      <c r="L95" s="3077"/>
      <c r="M95" s="3077"/>
      <c r="N95" s="3075"/>
      <c r="O95" s="3075"/>
      <c r="P95" s="3059"/>
      <c r="Q95" s="3062"/>
      <c r="R95" s="3075"/>
      <c r="S95" s="3075"/>
      <c r="T95" s="3075"/>
      <c r="U95" s="3076"/>
      <c r="V95" s="3076"/>
      <c r="W95" s="3076"/>
      <c r="Y95" s="3075"/>
      <c r="Z95" s="3075"/>
    </row>
    <row r="96" spans="1:26" ht="33.75" x14ac:dyDescent="0.25">
      <c r="A96" s="3109" t="s">
        <v>3020</v>
      </c>
      <c r="B96" s="3108">
        <v>30</v>
      </c>
      <c r="C96" s="3107" t="s">
        <v>1851</v>
      </c>
      <c r="D96" s="3106">
        <v>10000000</v>
      </c>
      <c r="E96" s="3075" t="s">
        <v>1899</v>
      </c>
      <c r="F96" s="3077" t="s">
        <v>513</v>
      </c>
      <c r="G96" s="3077" t="s">
        <v>16</v>
      </c>
      <c r="H96" s="3059" t="s">
        <v>1</v>
      </c>
      <c r="I96" s="3075" t="s">
        <v>2086</v>
      </c>
      <c r="J96" s="3075" t="s">
        <v>2085</v>
      </c>
      <c r="K96" s="3077" t="s">
        <v>513</v>
      </c>
      <c r="L96" s="3075" t="s">
        <v>2084</v>
      </c>
      <c r="M96" s="3075" t="s">
        <v>2083</v>
      </c>
      <c r="N96" s="3075" t="s">
        <v>2082</v>
      </c>
      <c r="O96" s="3077" t="s">
        <v>2081</v>
      </c>
      <c r="P96" s="3059"/>
      <c r="Q96" s="3105">
        <v>10000000</v>
      </c>
      <c r="R96" s="3077" t="s">
        <v>513</v>
      </c>
      <c r="S96" s="3075" t="s">
        <v>2080</v>
      </c>
      <c r="T96" s="3075" t="s">
        <v>2079</v>
      </c>
      <c r="U96" s="3065" t="s">
        <v>2</v>
      </c>
      <c r="V96" s="3076" t="s">
        <v>513</v>
      </c>
      <c r="W96" s="3076" t="s">
        <v>2078</v>
      </c>
      <c r="X96" s="3076" t="s">
        <v>2077</v>
      </c>
      <c r="Y96" s="3075" t="s">
        <v>3019</v>
      </c>
      <c r="Z96" s="3075" t="s">
        <v>2343</v>
      </c>
    </row>
    <row r="97" spans="1:26" x14ac:dyDescent="0.25">
      <c r="A97" s="3092"/>
      <c r="B97" s="3094"/>
      <c r="C97" s="3094"/>
      <c r="D97" s="3095"/>
      <c r="E97" s="3091"/>
      <c r="F97" s="3094"/>
      <c r="G97" s="3094"/>
      <c r="H97" s="3094"/>
      <c r="I97" s="3094"/>
      <c r="J97" s="3091"/>
      <c r="K97" s="3094"/>
      <c r="L97" s="3094"/>
      <c r="M97" s="3094"/>
      <c r="N97" s="3091"/>
      <c r="O97" s="3091"/>
      <c r="P97" s="3091"/>
      <c r="Q97" s="3093"/>
      <c r="R97" s="3091"/>
      <c r="S97" s="3091"/>
      <c r="T97" s="3091"/>
      <c r="U97" s="3092"/>
      <c r="V97" s="3092"/>
      <c r="W97" s="3092"/>
      <c r="Y97" s="3091"/>
      <c r="Z97" s="3091"/>
    </row>
    <row r="98" spans="1:26" ht="45" x14ac:dyDescent="0.25">
      <c r="A98" s="3109" t="s">
        <v>3018</v>
      </c>
      <c r="B98" s="3108">
        <v>31</v>
      </c>
      <c r="C98" s="3107" t="s">
        <v>1851</v>
      </c>
      <c r="D98" s="3106">
        <v>3495000</v>
      </c>
      <c r="E98" s="3075" t="s">
        <v>1899</v>
      </c>
      <c r="F98" s="3077" t="s">
        <v>513</v>
      </c>
      <c r="G98" s="3077" t="s">
        <v>16</v>
      </c>
      <c r="H98" s="3059" t="s">
        <v>1</v>
      </c>
      <c r="I98" s="3075" t="s">
        <v>2086</v>
      </c>
      <c r="J98" s="3075" t="s">
        <v>2085</v>
      </c>
      <c r="K98" s="3077" t="s">
        <v>513</v>
      </c>
      <c r="L98" s="3075" t="s">
        <v>2084</v>
      </c>
      <c r="M98" s="3075" t="s">
        <v>2083</v>
      </c>
      <c r="N98" s="3075" t="s">
        <v>2082</v>
      </c>
      <c r="O98" s="3077" t="s">
        <v>2081</v>
      </c>
      <c r="P98" s="3059"/>
      <c r="Q98" s="3105">
        <v>3495000</v>
      </c>
      <c r="R98" s="3077" t="s">
        <v>513</v>
      </c>
      <c r="S98" s="3075" t="s">
        <v>2080</v>
      </c>
      <c r="T98" s="3075" t="s">
        <v>2079</v>
      </c>
      <c r="U98" s="3065" t="s">
        <v>2</v>
      </c>
      <c r="V98" s="3076" t="s">
        <v>513</v>
      </c>
      <c r="W98" s="3076" t="s">
        <v>2078</v>
      </c>
      <c r="X98" s="3076" t="s">
        <v>2077</v>
      </c>
      <c r="Y98" s="3075" t="s">
        <v>2343</v>
      </c>
      <c r="Z98" s="3075" t="s">
        <v>3017</v>
      </c>
    </row>
    <row r="99" spans="1:26" x14ac:dyDescent="0.25">
      <c r="A99" s="3092"/>
      <c r="B99" s="3094"/>
      <c r="C99" s="3094"/>
      <c r="D99" s="3095"/>
      <c r="E99" s="3091"/>
      <c r="F99" s="3094"/>
      <c r="G99" s="3094"/>
      <c r="H99" s="3094"/>
      <c r="I99" s="3094"/>
      <c r="J99" s="3091"/>
      <c r="K99" s="3094"/>
      <c r="L99" s="3094"/>
      <c r="M99" s="3094"/>
      <c r="N99" s="3091"/>
      <c r="O99" s="3091"/>
      <c r="P99" s="3091"/>
      <c r="Q99" s="3093"/>
      <c r="R99" s="3091"/>
      <c r="S99" s="3091"/>
      <c r="T99" s="3091"/>
      <c r="U99" s="3092"/>
      <c r="V99" s="3092"/>
      <c r="W99" s="3092"/>
      <c r="X99" s="3092"/>
      <c r="Y99" s="3091"/>
    </row>
    <row r="100" spans="1:26" ht="45" x14ac:dyDescent="0.25">
      <c r="A100" s="3096" t="s">
        <v>2112</v>
      </c>
      <c r="B100" s="3077" t="s">
        <v>2099</v>
      </c>
      <c r="C100" s="3077" t="s">
        <v>1859</v>
      </c>
      <c r="D100" s="3088">
        <v>15000000</v>
      </c>
      <c r="E100" s="3077" t="s">
        <v>1858</v>
      </c>
      <c r="F100" s="3077" t="s">
        <v>513</v>
      </c>
      <c r="G100" s="3077" t="s">
        <v>16</v>
      </c>
      <c r="H100" s="3059" t="s">
        <v>2</v>
      </c>
      <c r="I100" s="3075" t="s">
        <v>2086</v>
      </c>
      <c r="J100" s="3075" t="s">
        <v>2085</v>
      </c>
      <c r="K100" s="3077" t="s">
        <v>513</v>
      </c>
      <c r="L100" s="3075" t="s">
        <v>2084</v>
      </c>
      <c r="M100" s="3075" t="s">
        <v>2083</v>
      </c>
      <c r="N100" s="3075" t="s">
        <v>2082</v>
      </c>
      <c r="O100" s="3077" t="s">
        <v>2081</v>
      </c>
      <c r="P100" s="3059" t="s">
        <v>2</v>
      </c>
      <c r="Q100" s="3062">
        <v>15000000</v>
      </c>
      <c r="R100" s="3077" t="s">
        <v>513</v>
      </c>
      <c r="S100" s="3075" t="s">
        <v>2080</v>
      </c>
      <c r="T100" s="3075" t="s">
        <v>2079</v>
      </c>
      <c r="U100" s="3065" t="s">
        <v>2</v>
      </c>
      <c r="V100" s="3076" t="s">
        <v>513</v>
      </c>
      <c r="W100" s="3076" t="s">
        <v>2078</v>
      </c>
      <c r="X100" s="3076" t="s">
        <v>2077</v>
      </c>
      <c r="Y100" s="3075" t="s">
        <v>3016</v>
      </c>
      <c r="Z100" s="3075" t="s">
        <v>3015</v>
      </c>
    </row>
    <row r="101" spans="1:26" x14ac:dyDescent="0.25">
      <c r="A101" s="3089"/>
      <c r="B101" s="3077"/>
      <c r="C101" s="3077"/>
      <c r="D101" s="3088"/>
      <c r="E101" s="3077"/>
      <c r="F101" s="3077"/>
      <c r="G101" s="3077"/>
      <c r="H101" s="3059" t="s">
        <v>1</v>
      </c>
      <c r="I101" s="3075"/>
      <c r="J101" s="3075"/>
      <c r="K101" s="3075"/>
      <c r="L101" s="3077"/>
      <c r="M101" s="3077"/>
      <c r="N101" s="3075"/>
      <c r="O101" s="3075"/>
      <c r="P101" s="3059"/>
      <c r="Q101" s="3062"/>
      <c r="R101" s="3075"/>
      <c r="S101" s="3075"/>
      <c r="T101" s="3075"/>
      <c r="U101" s="3065"/>
      <c r="V101" s="3076"/>
      <c r="W101" s="3076"/>
      <c r="X101" s="3076"/>
      <c r="Y101" s="3075"/>
      <c r="Z101" s="3075"/>
    </row>
    <row r="102" spans="1:26" x14ac:dyDescent="0.25">
      <c r="A102" s="3103"/>
      <c r="B102" s="3094"/>
      <c r="C102" s="3094"/>
      <c r="D102" s="3095"/>
      <c r="E102" s="3094"/>
      <c r="F102" s="3094"/>
      <c r="G102" s="3094"/>
      <c r="H102" s="3094"/>
      <c r="I102" s="3094"/>
      <c r="J102" s="3091"/>
      <c r="K102" s="3094"/>
      <c r="L102" s="3094"/>
      <c r="M102" s="3094"/>
      <c r="N102" s="3091"/>
      <c r="O102" s="3091"/>
      <c r="P102" s="3091"/>
      <c r="Q102" s="3093"/>
      <c r="R102" s="3091"/>
      <c r="S102" s="3091"/>
      <c r="T102" s="3091"/>
      <c r="U102" s="3092"/>
      <c r="V102" s="3092"/>
      <c r="W102" s="3092"/>
      <c r="X102" s="3092"/>
      <c r="Y102" s="3091"/>
      <c r="Z102" s="3091"/>
    </row>
    <row r="103" spans="1:26" ht="33.75" x14ac:dyDescent="0.25">
      <c r="A103" s="3090" t="s">
        <v>2110</v>
      </c>
      <c r="B103" s="3077" t="s">
        <v>2097</v>
      </c>
      <c r="C103" s="3077" t="s">
        <v>1851</v>
      </c>
      <c r="D103" s="3088">
        <v>2000000</v>
      </c>
      <c r="E103" s="3077" t="s">
        <v>1858</v>
      </c>
      <c r="F103" s="3077" t="s">
        <v>513</v>
      </c>
      <c r="G103" s="3077" t="s">
        <v>16</v>
      </c>
      <c r="H103" s="3059" t="s">
        <v>2</v>
      </c>
      <c r="I103" s="3075" t="s">
        <v>2086</v>
      </c>
      <c r="J103" s="3075" t="s">
        <v>2085</v>
      </c>
      <c r="K103" s="3077" t="s">
        <v>513</v>
      </c>
      <c r="L103" s="3075" t="s">
        <v>2084</v>
      </c>
      <c r="M103" s="3075" t="s">
        <v>2083</v>
      </c>
      <c r="N103" s="3075" t="s">
        <v>2082</v>
      </c>
      <c r="O103" s="3077" t="s">
        <v>2081</v>
      </c>
      <c r="P103" s="3059" t="s">
        <v>2</v>
      </c>
      <c r="Q103" s="3062">
        <v>1990900</v>
      </c>
      <c r="R103" s="3077" t="s">
        <v>513</v>
      </c>
      <c r="S103" s="3075" t="s">
        <v>2080</v>
      </c>
      <c r="T103" s="3075" t="s">
        <v>2079</v>
      </c>
      <c r="U103" s="3065" t="s">
        <v>2</v>
      </c>
      <c r="V103" s="3076" t="s">
        <v>513</v>
      </c>
      <c r="W103" s="3076" t="s">
        <v>2078</v>
      </c>
      <c r="X103" s="3076" t="s">
        <v>2077</v>
      </c>
      <c r="Y103" s="3075" t="s">
        <v>3016</v>
      </c>
      <c r="Z103" s="3075" t="s">
        <v>3015</v>
      </c>
    </row>
    <row r="104" spans="1:26" x14ac:dyDescent="0.25">
      <c r="A104" s="3089"/>
      <c r="B104" s="3077"/>
      <c r="C104" s="3077"/>
      <c r="D104" s="3088"/>
      <c r="E104" s="3077"/>
      <c r="F104" s="3077"/>
      <c r="G104" s="3077"/>
      <c r="H104" s="3059" t="s">
        <v>1</v>
      </c>
      <c r="I104" s="3075"/>
      <c r="J104" s="3075"/>
      <c r="K104" s="3075"/>
      <c r="L104" s="3077"/>
      <c r="M104" s="3077"/>
      <c r="N104" s="3075"/>
      <c r="O104" s="3075"/>
      <c r="P104" s="3059"/>
      <c r="Q104" s="3062"/>
      <c r="R104" s="3075"/>
      <c r="S104" s="3075"/>
      <c r="T104" s="3075"/>
      <c r="U104" s="3065"/>
      <c r="V104" s="3076"/>
      <c r="W104" s="3076"/>
      <c r="X104" s="3076"/>
      <c r="Y104" s="3075"/>
      <c r="Z104" s="3075"/>
    </row>
    <row r="105" spans="1:26" ht="44.25" customHeight="1" x14ac:dyDescent="0.25">
      <c r="A105" s="3096" t="s">
        <v>3014</v>
      </c>
      <c r="B105" s="3077" t="s">
        <v>2095</v>
      </c>
      <c r="C105" s="3077" t="s">
        <v>1859</v>
      </c>
      <c r="D105" s="3088">
        <v>25000000</v>
      </c>
      <c r="E105" s="3075" t="s">
        <v>1899</v>
      </c>
      <c r="F105" s="3077" t="s">
        <v>513</v>
      </c>
      <c r="G105" s="3077" t="s">
        <v>16</v>
      </c>
      <c r="H105" s="3059" t="s">
        <v>2</v>
      </c>
      <c r="I105" s="3075" t="s">
        <v>2086</v>
      </c>
      <c r="J105" s="3075" t="s">
        <v>2085</v>
      </c>
      <c r="K105" s="3077" t="s">
        <v>513</v>
      </c>
      <c r="L105" s="3075" t="s">
        <v>2084</v>
      </c>
      <c r="M105" s="3075" t="s">
        <v>2083</v>
      </c>
      <c r="N105" s="3075" t="s">
        <v>2082</v>
      </c>
      <c r="O105" s="3077" t="s">
        <v>2081</v>
      </c>
      <c r="P105" s="3059" t="s">
        <v>2</v>
      </c>
      <c r="Q105" s="3062">
        <v>25000000</v>
      </c>
      <c r="R105" s="3077" t="s">
        <v>513</v>
      </c>
      <c r="S105" s="3075" t="s">
        <v>2080</v>
      </c>
      <c r="T105" s="3075" t="s">
        <v>2079</v>
      </c>
      <c r="U105" s="3065" t="s">
        <v>2</v>
      </c>
      <c r="V105" s="3076" t="s">
        <v>513</v>
      </c>
      <c r="W105" s="3076" t="s">
        <v>2078</v>
      </c>
      <c r="X105" s="3076" t="s">
        <v>2077</v>
      </c>
      <c r="Y105" s="3075" t="s">
        <v>3012</v>
      </c>
      <c r="Z105" s="3075" t="s">
        <v>3011</v>
      </c>
    </row>
    <row r="106" spans="1:26" x14ac:dyDescent="0.25">
      <c r="A106" s="3089"/>
      <c r="B106" s="3077"/>
      <c r="C106" s="3077"/>
      <c r="D106" s="3088"/>
      <c r="E106" s="3077"/>
      <c r="F106" s="3077"/>
      <c r="G106" s="3077"/>
      <c r="H106" s="3059" t="s">
        <v>1</v>
      </c>
      <c r="I106" s="3075"/>
      <c r="J106" s="3075"/>
      <c r="K106" s="3075"/>
      <c r="L106" s="3077"/>
      <c r="M106" s="3077"/>
      <c r="N106" s="3075"/>
      <c r="O106" s="3075"/>
      <c r="P106" s="3059"/>
      <c r="Q106" s="3062"/>
      <c r="R106" s="3075"/>
      <c r="S106" s="3075"/>
      <c r="T106" s="3075"/>
      <c r="U106" s="3065"/>
      <c r="V106" s="3076"/>
      <c r="W106" s="3076"/>
      <c r="X106" s="3076"/>
      <c r="Y106" s="3075"/>
      <c r="Z106" s="3075"/>
    </row>
    <row r="107" spans="1:26" x14ac:dyDescent="0.25">
      <c r="A107" s="3103"/>
      <c r="B107" s="3094"/>
      <c r="C107" s="3094"/>
      <c r="D107" s="3095"/>
      <c r="E107" s="3094"/>
      <c r="F107" s="3094"/>
      <c r="G107" s="3094"/>
      <c r="H107" s="3094"/>
      <c r="I107" s="3094"/>
      <c r="J107" s="3091"/>
      <c r="K107" s="3094"/>
      <c r="L107" s="3094"/>
      <c r="M107" s="3094"/>
      <c r="N107" s="3091"/>
      <c r="O107" s="3091"/>
      <c r="P107" s="3091"/>
      <c r="Q107" s="3093"/>
      <c r="R107" s="3091"/>
      <c r="S107" s="3091"/>
      <c r="T107" s="3091"/>
      <c r="U107" s="3092"/>
      <c r="V107" s="3092"/>
      <c r="W107" s="3092"/>
      <c r="X107" s="3092"/>
      <c r="Y107" s="3091"/>
      <c r="Z107" s="3091"/>
    </row>
    <row r="108" spans="1:26" ht="36.75" customHeight="1" x14ac:dyDescent="0.25">
      <c r="A108" s="3090" t="s">
        <v>3013</v>
      </c>
      <c r="B108" s="3077" t="s">
        <v>2093</v>
      </c>
      <c r="C108" s="3077" t="s">
        <v>1851</v>
      </c>
      <c r="D108" s="3088">
        <v>15000000</v>
      </c>
      <c r="E108" s="3075" t="s">
        <v>1899</v>
      </c>
      <c r="F108" s="3077" t="s">
        <v>513</v>
      </c>
      <c r="G108" s="3077" t="s">
        <v>16</v>
      </c>
      <c r="H108" s="3059" t="s">
        <v>2</v>
      </c>
      <c r="I108" s="3075" t="s">
        <v>2086</v>
      </c>
      <c r="J108" s="3075" t="s">
        <v>2085</v>
      </c>
      <c r="K108" s="3077" t="s">
        <v>513</v>
      </c>
      <c r="L108" s="3075" t="s">
        <v>2084</v>
      </c>
      <c r="M108" s="3075" t="s">
        <v>2083</v>
      </c>
      <c r="N108" s="3075" t="s">
        <v>2082</v>
      </c>
      <c r="O108" s="3077" t="s">
        <v>2081</v>
      </c>
      <c r="P108" s="3059" t="s">
        <v>2</v>
      </c>
      <c r="Q108" s="3062">
        <v>15000000</v>
      </c>
      <c r="R108" s="3077" t="s">
        <v>513</v>
      </c>
      <c r="S108" s="3075" t="s">
        <v>2080</v>
      </c>
      <c r="T108" s="3075" t="s">
        <v>2079</v>
      </c>
      <c r="U108" s="3065" t="s">
        <v>2</v>
      </c>
      <c r="V108" s="3076" t="s">
        <v>513</v>
      </c>
      <c r="W108" s="3076" t="s">
        <v>2078</v>
      </c>
      <c r="X108" s="3076" t="s">
        <v>2077</v>
      </c>
      <c r="Y108" s="3075" t="s">
        <v>3012</v>
      </c>
      <c r="Z108" s="3075" t="s">
        <v>3011</v>
      </c>
    </row>
    <row r="109" spans="1:26" x14ac:dyDescent="0.25">
      <c r="A109" s="3089"/>
      <c r="B109" s="3077"/>
      <c r="C109" s="3077"/>
      <c r="D109" s="3088"/>
      <c r="E109" s="3077"/>
      <c r="F109" s="3077"/>
      <c r="G109" s="3077"/>
      <c r="H109" s="3059" t="s">
        <v>1</v>
      </c>
      <c r="I109" s="3075"/>
      <c r="J109" s="3075"/>
      <c r="K109" s="3075"/>
      <c r="L109" s="3077"/>
      <c r="M109" s="3077"/>
      <c r="N109" s="3075"/>
      <c r="O109" s="3075"/>
      <c r="P109" s="3059"/>
      <c r="Q109" s="3062"/>
      <c r="R109" s="3075"/>
      <c r="S109" s="3075"/>
      <c r="T109" s="3075"/>
      <c r="U109" s="3065"/>
      <c r="V109" s="3076"/>
      <c r="W109" s="3076"/>
      <c r="X109" s="3076"/>
      <c r="Y109" s="3075"/>
      <c r="Z109" s="3075"/>
    </row>
    <row r="110" spans="1:26" x14ac:dyDescent="0.25">
      <c r="B110" s="3058"/>
      <c r="C110" s="3058"/>
      <c r="D110" s="3058"/>
      <c r="E110" s="3058"/>
      <c r="F110" s="3058"/>
      <c r="G110" s="3058"/>
      <c r="H110" s="3058"/>
      <c r="I110" s="3058"/>
      <c r="J110" s="3058"/>
      <c r="K110" s="3058"/>
      <c r="L110" s="3058"/>
      <c r="M110" s="3058"/>
      <c r="N110" s="3058"/>
      <c r="O110" s="3058"/>
      <c r="P110" s="3058"/>
      <c r="Q110" s="3058"/>
      <c r="R110" s="3058"/>
      <c r="S110" s="3058"/>
      <c r="T110" s="3058"/>
    </row>
    <row r="111" spans="1:26" ht="22.5" x14ac:dyDescent="0.25">
      <c r="A111" s="3104" t="s">
        <v>3010</v>
      </c>
      <c r="B111" s="3077" t="s">
        <v>2091</v>
      </c>
      <c r="C111" s="3064">
        <v>2</v>
      </c>
      <c r="D111" s="3064">
        <v>5600000</v>
      </c>
      <c r="E111" s="3077" t="s">
        <v>18</v>
      </c>
      <c r="F111" s="3077"/>
      <c r="G111" s="3077" t="s">
        <v>16</v>
      </c>
      <c r="H111" s="3059" t="s">
        <v>1</v>
      </c>
      <c r="I111" s="3075" t="s">
        <v>2086</v>
      </c>
      <c r="J111" s="3075" t="s">
        <v>2085</v>
      </c>
      <c r="K111" s="3077" t="s">
        <v>513</v>
      </c>
      <c r="L111" s="3075" t="s">
        <v>2084</v>
      </c>
      <c r="M111" s="3075" t="s">
        <v>2083</v>
      </c>
      <c r="N111" s="3075" t="s">
        <v>2082</v>
      </c>
      <c r="O111" s="3077" t="s">
        <v>2081</v>
      </c>
      <c r="P111" s="3059"/>
      <c r="Q111" s="3064">
        <v>5598000</v>
      </c>
      <c r="R111" s="3077" t="s">
        <v>513</v>
      </c>
      <c r="S111" s="3075" t="s">
        <v>2080</v>
      </c>
      <c r="T111" s="3075" t="s">
        <v>2079</v>
      </c>
      <c r="U111" s="3065" t="s">
        <v>2</v>
      </c>
      <c r="V111" s="3076" t="s">
        <v>513</v>
      </c>
      <c r="W111" s="3076" t="s">
        <v>2078</v>
      </c>
      <c r="X111" s="3076" t="s">
        <v>2077</v>
      </c>
      <c r="Y111" s="3075" t="s">
        <v>3009</v>
      </c>
      <c r="Z111" s="3075" t="s">
        <v>2343</v>
      </c>
    </row>
    <row r="112" spans="1:26" x14ac:dyDescent="0.25">
      <c r="A112" s="3104"/>
      <c r="B112" s="3077"/>
      <c r="C112" s="3064"/>
      <c r="D112" s="3064"/>
      <c r="E112" s="3077"/>
      <c r="F112" s="3077"/>
      <c r="G112" s="3077"/>
      <c r="H112" s="3059" t="s">
        <v>1</v>
      </c>
      <c r="I112" s="3075"/>
      <c r="J112" s="3075"/>
      <c r="K112" s="3075"/>
      <c r="L112" s="3077"/>
      <c r="M112" s="3077"/>
      <c r="N112" s="3075"/>
      <c r="O112" s="3075"/>
      <c r="P112" s="3059"/>
      <c r="Q112" s="3062"/>
      <c r="R112" s="3075"/>
      <c r="S112" s="3075"/>
      <c r="T112" s="3075"/>
      <c r="U112" s="3065"/>
      <c r="V112" s="3076"/>
      <c r="W112" s="3076"/>
      <c r="X112" s="3076"/>
      <c r="Y112" s="3075"/>
      <c r="Z112" s="3075"/>
    </row>
    <row r="113" spans="1:26" x14ac:dyDescent="0.25">
      <c r="A113" s="3103"/>
      <c r="B113" s="3094"/>
      <c r="C113" s="3094"/>
      <c r="D113" s="3095"/>
      <c r="E113" s="3094"/>
      <c r="F113" s="3094"/>
      <c r="G113" s="3094"/>
      <c r="H113" s="3094"/>
      <c r="I113" s="3094"/>
      <c r="J113" s="3091"/>
      <c r="K113" s="3094"/>
      <c r="L113" s="3094"/>
      <c r="M113" s="3094"/>
      <c r="N113" s="3091"/>
      <c r="O113" s="3091"/>
      <c r="P113" s="3091"/>
      <c r="Q113" s="3093"/>
      <c r="R113" s="3091"/>
      <c r="S113" s="3091"/>
      <c r="T113" s="3091"/>
      <c r="U113" s="3092"/>
      <c r="V113" s="3092"/>
      <c r="W113" s="3092"/>
      <c r="X113" s="3092"/>
      <c r="Y113" s="3091"/>
      <c r="Z113" s="3091"/>
    </row>
    <row r="114" spans="1:26" ht="33.75" x14ac:dyDescent="0.25">
      <c r="A114" s="3090" t="s">
        <v>3008</v>
      </c>
      <c r="B114" s="3077" t="s">
        <v>2089</v>
      </c>
      <c r="C114" s="3077" t="s">
        <v>1851</v>
      </c>
      <c r="D114" s="3088">
        <v>5740000</v>
      </c>
      <c r="E114" s="3077"/>
      <c r="F114" s="3077"/>
      <c r="G114" s="3077" t="s">
        <v>16</v>
      </c>
      <c r="H114" s="3059"/>
      <c r="I114" s="3075" t="s">
        <v>2086</v>
      </c>
      <c r="J114" s="3075" t="s">
        <v>2085</v>
      </c>
      <c r="K114" s="3077" t="s">
        <v>513</v>
      </c>
      <c r="L114" s="3075" t="s">
        <v>2084</v>
      </c>
      <c r="M114" s="3075" t="s">
        <v>2083</v>
      </c>
      <c r="N114" s="3075" t="s">
        <v>2082</v>
      </c>
      <c r="O114" s="3077" t="s">
        <v>2081</v>
      </c>
      <c r="P114" s="3059"/>
      <c r="Q114" s="3062">
        <v>5739000</v>
      </c>
      <c r="R114" s="3077" t="s">
        <v>513</v>
      </c>
      <c r="S114" s="3077" t="s">
        <v>513</v>
      </c>
      <c r="T114" s="3075" t="s">
        <v>2080</v>
      </c>
      <c r="U114" s="3076" t="s">
        <v>2079</v>
      </c>
      <c r="V114" s="3065" t="s">
        <v>2</v>
      </c>
      <c r="W114" s="3076" t="s">
        <v>513</v>
      </c>
      <c r="X114" s="3076" t="s">
        <v>2078</v>
      </c>
      <c r="Y114" s="3075" t="s">
        <v>2077</v>
      </c>
      <c r="Z114" s="3075" t="s">
        <v>2343</v>
      </c>
    </row>
    <row r="115" spans="1:26" x14ac:dyDescent="0.25">
      <c r="A115" s="3102"/>
      <c r="B115" s="3077"/>
      <c r="C115" s="3077"/>
      <c r="D115" s="3088"/>
      <c r="E115" s="3077"/>
      <c r="F115" s="3077"/>
      <c r="G115" s="3077"/>
      <c r="H115" s="3059" t="s">
        <v>1</v>
      </c>
      <c r="I115" s="3075"/>
      <c r="J115" s="3075"/>
      <c r="K115" s="3075"/>
      <c r="L115" s="3077"/>
      <c r="M115" s="3077"/>
      <c r="N115" s="3075"/>
      <c r="O115" s="3075"/>
      <c r="P115" s="3059"/>
      <c r="Q115" s="3062"/>
      <c r="R115" s="3075"/>
      <c r="S115" s="3075"/>
      <c r="T115" s="3075"/>
      <c r="U115" s="3065"/>
      <c r="V115" s="3076"/>
      <c r="W115" s="3076"/>
      <c r="X115" s="3076"/>
      <c r="Y115" s="3075"/>
      <c r="Z115" s="3075"/>
    </row>
    <row r="116" spans="1:26" ht="33.75" x14ac:dyDescent="0.25">
      <c r="A116" s="3090" t="s">
        <v>3007</v>
      </c>
      <c r="B116" s="3077" t="s">
        <v>2087</v>
      </c>
      <c r="C116" s="3077" t="s">
        <v>1851</v>
      </c>
      <c r="D116" s="3088">
        <v>29835000</v>
      </c>
      <c r="E116" s="3077"/>
      <c r="F116" s="3077"/>
      <c r="G116" s="3077" t="s">
        <v>16</v>
      </c>
      <c r="H116" s="3059" t="s">
        <v>1</v>
      </c>
      <c r="I116" s="3075" t="s">
        <v>2086</v>
      </c>
      <c r="J116" s="3075" t="s">
        <v>2085</v>
      </c>
      <c r="K116" s="3077" t="s">
        <v>513</v>
      </c>
      <c r="L116" s="3075" t="s">
        <v>2084</v>
      </c>
      <c r="M116" s="3075" t="s">
        <v>2083</v>
      </c>
      <c r="N116" s="3075" t="s">
        <v>2082</v>
      </c>
      <c r="O116" s="3077" t="s">
        <v>2081</v>
      </c>
      <c r="P116" s="3059"/>
      <c r="Q116" s="3062">
        <v>29830000</v>
      </c>
      <c r="R116" s="3077" t="s">
        <v>513</v>
      </c>
      <c r="S116" s="3077" t="s">
        <v>513</v>
      </c>
      <c r="T116" s="3075" t="s">
        <v>2080</v>
      </c>
      <c r="U116" s="3076" t="s">
        <v>2079</v>
      </c>
      <c r="V116" s="3065" t="s">
        <v>2</v>
      </c>
      <c r="W116" s="3076" t="s">
        <v>513</v>
      </c>
      <c r="X116" s="3076" t="s">
        <v>2078</v>
      </c>
      <c r="Y116" s="3075" t="s">
        <v>2077</v>
      </c>
      <c r="Z116" s="3075" t="s">
        <v>2343</v>
      </c>
    </row>
    <row r="117" spans="1:26" x14ac:dyDescent="0.25">
      <c r="A117" s="3102"/>
      <c r="B117" s="3077"/>
      <c r="C117" s="3077"/>
      <c r="D117" s="3088"/>
      <c r="E117" s="3077"/>
      <c r="F117" s="3077"/>
      <c r="G117" s="3077"/>
      <c r="H117" s="3059"/>
      <c r="I117" s="3075"/>
      <c r="J117" s="3075"/>
      <c r="K117" s="3075"/>
      <c r="L117" s="3077"/>
      <c r="M117" s="3077"/>
      <c r="N117" s="3075"/>
      <c r="O117" s="3075"/>
      <c r="P117" s="3059"/>
      <c r="Q117" s="3062"/>
      <c r="R117" s="3075"/>
      <c r="S117" s="3075"/>
      <c r="T117" s="3075"/>
      <c r="U117" s="3065"/>
      <c r="V117" s="3076"/>
      <c r="W117" s="3076"/>
      <c r="X117" s="3076"/>
      <c r="Y117" s="3075"/>
      <c r="Z117" s="3075"/>
    </row>
    <row r="118" spans="1:26" ht="22.5" x14ac:dyDescent="0.25">
      <c r="A118" s="3092" t="s">
        <v>3006</v>
      </c>
      <c r="B118" s="3100"/>
      <c r="C118" s="3100"/>
      <c r="D118" s="3101"/>
      <c r="E118" s="3100"/>
      <c r="F118" s="3100"/>
      <c r="G118" s="3100"/>
      <c r="H118" s="3100"/>
      <c r="I118" s="3097"/>
      <c r="J118" s="3097"/>
      <c r="K118" s="3100"/>
      <c r="L118" s="3097"/>
      <c r="M118" s="3097"/>
      <c r="N118" s="3097"/>
      <c r="O118" s="3097"/>
      <c r="P118" s="3097"/>
      <c r="Q118" s="3099"/>
      <c r="R118" s="3097"/>
      <c r="S118" s="3097"/>
      <c r="T118" s="3097"/>
      <c r="U118" s="3098"/>
      <c r="V118" s="3098"/>
      <c r="W118" s="3098"/>
      <c r="X118" s="3098"/>
      <c r="Y118" s="3097"/>
      <c r="Z118" s="3097"/>
    </row>
    <row r="119" spans="1:26" ht="22.5" x14ac:dyDescent="0.25">
      <c r="A119" s="3096" t="s">
        <v>3005</v>
      </c>
      <c r="B119" s="3077" t="s">
        <v>2075</v>
      </c>
      <c r="C119" s="3077" t="s">
        <v>1851</v>
      </c>
      <c r="D119" s="3088">
        <v>9000000</v>
      </c>
      <c r="E119" s="3077" t="s">
        <v>1858</v>
      </c>
      <c r="F119" s="3077" t="s">
        <v>513</v>
      </c>
      <c r="G119" s="3077" t="s">
        <v>16</v>
      </c>
      <c r="H119" s="3059" t="s">
        <v>2</v>
      </c>
      <c r="I119" s="3075" t="s">
        <v>2086</v>
      </c>
      <c r="J119" s="3075" t="s">
        <v>2085</v>
      </c>
      <c r="K119" s="3077" t="s">
        <v>513</v>
      </c>
      <c r="L119" s="3075" t="s">
        <v>2084</v>
      </c>
      <c r="M119" s="3075" t="s">
        <v>2083</v>
      </c>
      <c r="N119" s="3075" t="s">
        <v>2082</v>
      </c>
      <c r="O119" s="3077" t="s">
        <v>2081</v>
      </c>
      <c r="P119" s="3059" t="s">
        <v>2</v>
      </c>
      <c r="Q119" s="3062">
        <v>9000000</v>
      </c>
      <c r="R119" s="3075" t="s">
        <v>513</v>
      </c>
      <c r="S119" s="3077" t="s">
        <v>513</v>
      </c>
      <c r="T119" s="3075" t="s">
        <v>2080</v>
      </c>
      <c r="U119" s="3076" t="s">
        <v>2079</v>
      </c>
      <c r="V119" s="3065" t="s">
        <v>2</v>
      </c>
      <c r="W119" s="3076" t="s">
        <v>513</v>
      </c>
      <c r="X119" s="3076" t="s">
        <v>2078</v>
      </c>
      <c r="Y119" s="3075" t="s">
        <v>2077</v>
      </c>
      <c r="Z119" s="3075" t="s">
        <v>3001</v>
      </c>
    </row>
    <row r="120" spans="1:26" x14ac:dyDescent="0.25">
      <c r="A120" s="3089"/>
      <c r="B120" s="3077"/>
      <c r="C120" s="3077"/>
      <c r="D120" s="3088"/>
      <c r="E120" s="3077"/>
      <c r="F120" s="3077"/>
      <c r="G120" s="3077"/>
      <c r="H120" s="3059" t="s">
        <v>1</v>
      </c>
      <c r="I120" s="3075"/>
      <c r="J120" s="3075"/>
      <c r="K120" s="3075"/>
      <c r="L120" s="3075"/>
      <c r="M120" s="3075"/>
      <c r="N120" s="3075"/>
      <c r="O120" s="3075"/>
      <c r="P120" s="3059" t="s">
        <v>1</v>
      </c>
      <c r="Q120" s="3062"/>
      <c r="R120" s="3075"/>
      <c r="S120" s="3075"/>
      <c r="T120" s="3075"/>
      <c r="U120" s="3065"/>
      <c r="V120" s="3076"/>
      <c r="W120" s="3076"/>
      <c r="X120" s="3076"/>
      <c r="Y120" s="3075"/>
      <c r="Z120" s="3075"/>
    </row>
    <row r="121" spans="1:26" x14ac:dyDescent="0.25">
      <c r="A121" s="3092"/>
      <c r="B121" s="3094"/>
      <c r="C121" s="3094"/>
      <c r="D121" s="3095"/>
      <c r="E121" s="3094"/>
      <c r="F121" s="3094"/>
      <c r="G121" s="3094"/>
      <c r="H121" s="3094"/>
      <c r="I121" s="3091"/>
      <c r="J121" s="3091"/>
      <c r="K121" s="3094"/>
      <c r="L121" s="3091"/>
      <c r="M121" s="3091"/>
      <c r="N121" s="3091"/>
      <c r="O121" s="3091"/>
      <c r="P121" s="3091"/>
      <c r="Q121" s="3093"/>
      <c r="R121" s="3091"/>
      <c r="S121" s="3091"/>
      <c r="T121" s="3091"/>
      <c r="U121" s="3092"/>
      <c r="V121" s="3092"/>
      <c r="W121" s="3092"/>
      <c r="X121" s="3092"/>
      <c r="Y121" s="3091"/>
      <c r="Z121" s="3091"/>
    </row>
    <row r="122" spans="1:26" ht="22.5" x14ac:dyDescent="0.25">
      <c r="A122" s="3090" t="s">
        <v>3004</v>
      </c>
      <c r="B122" s="3077" t="s">
        <v>2274</v>
      </c>
      <c r="C122" s="3077" t="s">
        <v>1859</v>
      </c>
      <c r="D122" s="3088">
        <v>4500000</v>
      </c>
      <c r="E122" s="3077" t="s">
        <v>1858</v>
      </c>
      <c r="F122" s="3077" t="s">
        <v>513</v>
      </c>
      <c r="G122" s="3077" t="s">
        <v>16</v>
      </c>
      <c r="H122" s="3059" t="s">
        <v>2</v>
      </c>
      <c r="I122" s="3075" t="s">
        <v>2086</v>
      </c>
      <c r="J122" s="3075" t="s">
        <v>2085</v>
      </c>
      <c r="K122" s="3077" t="s">
        <v>513</v>
      </c>
      <c r="L122" s="3075" t="s">
        <v>2084</v>
      </c>
      <c r="M122" s="3075" t="s">
        <v>2083</v>
      </c>
      <c r="N122" s="3075" t="s">
        <v>2082</v>
      </c>
      <c r="O122" s="3077" t="s">
        <v>2081</v>
      </c>
      <c r="P122" s="3059" t="s">
        <v>2</v>
      </c>
      <c r="Q122" s="3062">
        <v>4500000</v>
      </c>
      <c r="R122" s="3075" t="s">
        <v>513</v>
      </c>
      <c r="S122" s="3077" t="s">
        <v>513</v>
      </c>
      <c r="T122" s="3075" t="s">
        <v>2080</v>
      </c>
      <c r="U122" s="3076" t="s">
        <v>2079</v>
      </c>
      <c r="V122" s="3065" t="s">
        <v>2</v>
      </c>
      <c r="W122" s="3076" t="s">
        <v>513</v>
      </c>
      <c r="X122" s="3076" t="s">
        <v>2078</v>
      </c>
      <c r="Y122" s="3075" t="s">
        <v>2077</v>
      </c>
      <c r="Z122" s="3075" t="s">
        <v>3001</v>
      </c>
    </row>
    <row r="123" spans="1:26" x14ac:dyDescent="0.25">
      <c r="A123" s="3089"/>
      <c r="B123" s="3077"/>
      <c r="C123" s="3077"/>
      <c r="D123" s="3088"/>
      <c r="E123" s="3077"/>
      <c r="F123" s="3077"/>
      <c r="G123" s="3077"/>
      <c r="H123" s="3059" t="s">
        <v>1</v>
      </c>
      <c r="I123" s="3075"/>
      <c r="J123" s="3075"/>
      <c r="K123" s="3075"/>
      <c r="L123" s="3075"/>
      <c r="M123" s="3075"/>
      <c r="N123" s="3075"/>
      <c r="O123" s="3075"/>
      <c r="P123" s="3059" t="s">
        <v>1</v>
      </c>
      <c r="Q123" s="3062"/>
      <c r="R123" s="3075"/>
      <c r="S123" s="3075"/>
      <c r="T123" s="3075"/>
      <c r="U123" s="3065"/>
      <c r="V123" s="3076"/>
      <c r="W123" s="3076"/>
      <c r="X123" s="3076"/>
      <c r="Y123" s="3075"/>
      <c r="Z123" s="3075"/>
    </row>
    <row r="124" spans="1:26" ht="33.75" x14ac:dyDescent="0.25">
      <c r="A124" s="3087" t="s">
        <v>3003</v>
      </c>
      <c r="B124" s="3085"/>
      <c r="C124" s="3085"/>
      <c r="D124" s="3086"/>
      <c r="E124" s="3085"/>
      <c r="F124" s="3085"/>
      <c r="G124" s="3085"/>
      <c r="H124" s="3084"/>
      <c r="I124" s="3080"/>
      <c r="J124" s="3080"/>
      <c r="K124" s="3085"/>
      <c r="L124" s="3080"/>
      <c r="M124" s="3080"/>
      <c r="N124" s="3080"/>
      <c r="O124" s="3080"/>
      <c r="P124" s="3084"/>
      <c r="Q124" s="3083"/>
      <c r="R124" s="3080"/>
      <c r="S124" s="3080"/>
      <c r="T124" s="3080"/>
      <c r="U124" s="3082"/>
      <c r="V124" s="3081"/>
      <c r="W124" s="3081"/>
      <c r="X124" s="3081"/>
      <c r="Y124" s="3080"/>
      <c r="Z124" s="3080"/>
    </row>
    <row r="125" spans="1:26" ht="22.5" x14ac:dyDescent="0.25">
      <c r="A125" s="3079" t="s">
        <v>3002</v>
      </c>
      <c r="B125" s="3072" t="s">
        <v>2272</v>
      </c>
      <c r="C125" s="3072" t="s">
        <v>1851</v>
      </c>
      <c r="D125" s="3064">
        <v>9000000</v>
      </c>
      <c r="E125" s="3077" t="s">
        <v>1858</v>
      </c>
      <c r="F125" s="3077" t="s">
        <v>513</v>
      </c>
      <c r="G125" s="3077" t="s">
        <v>16</v>
      </c>
      <c r="H125" s="3059" t="s">
        <v>2</v>
      </c>
      <c r="I125" s="3075" t="s">
        <v>2086</v>
      </c>
      <c r="J125" s="3075" t="s">
        <v>2085</v>
      </c>
      <c r="K125" s="3077" t="s">
        <v>513</v>
      </c>
      <c r="L125" s="3075" t="s">
        <v>2084</v>
      </c>
      <c r="M125" s="3075" t="s">
        <v>2083</v>
      </c>
      <c r="N125" s="3075" t="s">
        <v>2082</v>
      </c>
      <c r="O125" s="3077" t="s">
        <v>2081</v>
      </c>
      <c r="P125" s="3071" t="s">
        <v>2</v>
      </c>
      <c r="Q125" s="3078">
        <v>9000000</v>
      </c>
      <c r="R125" s="3068" t="s">
        <v>513</v>
      </c>
      <c r="S125" s="3077" t="s">
        <v>513</v>
      </c>
      <c r="T125" s="3075" t="s">
        <v>2080</v>
      </c>
      <c r="U125" s="3076" t="s">
        <v>2079</v>
      </c>
      <c r="V125" s="3065" t="s">
        <v>2</v>
      </c>
      <c r="W125" s="3076" t="s">
        <v>513</v>
      </c>
      <c r="X125" s="3076" t="s">
        <v>2078</v>
      </c>
      <c r="Y125" s="3075" t="s">
        <v>2077</v>
      </c>
      <c r="Z125" s="3075" t="s">
        <v>3001</v>
      </c>
    </row>
    <row r="126" spans="1:26" x14ac:dyDescent="0.25">
      <c r="A126" s="3074"/>
      <c r="B126" s="3072"/>
      <c r="C126" s="3072"/>
      <c r="D126" s="3073"/>
      <c r="E126" s="3072"/>
      <c r="F126" s="3072"/>
      <c r="G126" s="3072"/>
      <c r="H126" s="3059" t="s">
        <v>1</v>
      </c>
      <c r="I126" s="3068"/>
      <c r="J126" s="3068"/>
      <c r="K126" s="3072"/>
      <c r="L126" s="3068"/>
      <c r="M126" s="3068"/>
      <c r="N126" s="3068"/>
      <c r="O126" s="3068"/>
      <c r="P126" s="3071" t="s">
        <v>1</v>
      </c>
      <c r="Q126" s="3066"/>
      <c r="R126" s="3068"/>
      <c r="S126" s="3068"/>
      <c r="T126" s="3068"/>
      <c r="U126" s="3070"/>
      <c r="V126" s="3069"/>
      <c r="W126" s="3069"/>
      <c r="X126" s="3069"/>
      <c r="Y126" s="3068"/>
      <c r="Z126" s="3068"/>
    </row>
    <row r="127" spans="1:26" x14ac:dyDescent="0.25">
      <c r="A127" s="3067" t="s">
        <v>3</v>
      </c>
      <c r="B127" s="3063"/>
      <c r="C127" s="3063"/>
      <c r="D127" s="3064">
        <f>SUM(D16:D126)</f>
        <v>283474521.97000003</v>
      </c>
      <c r="E127" s="3063"/>
      <c r="F127" s="3059"/>
      <c r="G127" s="3063"/>
      <c r="H127" s="3059"/>
      <c r="I127" s="3059"/>
      <c r="J127" s="3059"/>
      <c r="K127" s="3063"/>
      <c r="L127" s="3059"/>
      <c r="M127" s="3059"/>
      <c r="N127" s="3059"/>
      <c r="O127" s="3059"/>
      <c r="P127" s="3059"/>
      <c r="Q127" s="3066"/>
      <c r="R127" s="3059"/>
      <c r="S127" s="3059"/>
      <c r="T127" s="3059"/>
      <c r="U127" s="3065"/>
      <c r="V127" s="3060"/>
      <c r="W127" s="3060"/>
      <c r="X127" s="3060"/>
      <c r="Y127" s="3059"/>
      <c r="Z127" s="3059"/>
    </row>
    <row r="128" spans="1:26" x14ac:dyDescent="0.25">
      <c r="A128" s="3060"/>
      <c r="B128" s="3063"/>
      <c r="C128" s="3064"/>
      <c r="D128" s="3064"/>
      <c r="E128" s="3063"/>
      <c r="F128" s="3059"/>
      <c r="G128" s="3063"/>
      <c r="H128" s="3059"/>
      <c r="I128" s="3059"/>
      <c r="J128" s="3059"/>
      <c r="K128" s="3063"/>
      <c r="L128" s="3059"/>
      <c r="M128" s="3059"/>
      <c r="N128" s="3059"/>
      <c r="O128" s="3059"/>
      <c r="P128" s="3059"/>
      <c r="Q128" s="3062"/>
      <c r="R128" s="3059"/>
      <c r="S128" s="3059"/>
      <c r="T128" s="3059"/>
      <c r="U128" s="3061"/>
      <c r="V128" s="3060"/>
      <c r="W128" s="3060"/>
      <c r="X128" s="3060"/>
      <c r="Y128" s="3059"/>
      <c r="Z128" s="3059"/>
    </row>
    <row r="129" spans="2:20" x14ac:dyDescent="0.25">
      <c r="B129" s="3058"/>
      <c r="C129" s="3058"/>
      <c r="D129" s="3058"/>
      <c r="E129" s="3058"/>
      <c r="F129" s="3058"/>
      <c r="G129" s="3058"/>
      <c r="H129" s="3058"/>
      <c r="I129" s="3058"/>
      <c r="J129" s="3058"/>
      <c r="K129" s="3058"/>
      <c r="L129" s="3058"/>
      <c r="M129" s="3058"/>
      <c r="N129" s="3058"/>
      <c r="O129" s="3058"/>
      <c r="P129" s="3058"/>
      <c r="Q129" s="3058"/>
      <c r="R129" s="3058"/>
      <c r="S129" s="3058"/>
      <c r="T129" s="3058"/>
    </row>
    <row r="130" spans="2:20" x14ac:dyDescent="0.25">
      <c r="B130" s="3058"/>
      <c r="C130" s="3058"/>
      <c r="D130" s="3058"/>
      <c r="E130" s="3058"/>
      <c r="F130" s="3058"/>
      <c r="G130" s="3058"/>
      <c r="H130" s="3058"/>
      <c r="I130" s="3058"/>
      <c r="J130" s="3058"/>
      <c r="K130" s="3058"/>
      <c r="L130" s="3058"/>
      <c r="M130" s="3058"/>
      <c r="N130" s="3058"/>
      <c r="O130" s="3058"/>
      <c r="P130" s="3058"/>
      <c r="Q130" s="3058"/>
      <c r="R130" s="3058"/>
      <c r="S130" s="3058"/>
      <c r="T130" s="3058"/>
    </row>
    <row r="131" spans="2:20" x14ac:dyDescent="0.25">
      <c r="B131" s="3058"/>
      <c r="C131" s="3058"/>
      <c r="D131" s="3058"/>
      <c r="E131" s="3058"/>
      <c r="F131" s="3058"/>
      <c r="G131" s="3058"/>
      <c r="H131" s="3058"/>
      <c r="I131" s="3058"/>
      <c r="J131" s="3058"/>
      <c r="K131" s="3058"/>
      <c r="L131" s="3058"/>
      <c r="M131" s="3058"/>
      <c r="N131" s="3058"/>
      <c r="O131" s="3058"/>
      <c r="P131" s="3058"/>
      <c r="Q131" s="3058"/>
      <c r="R131" s="3058"/>
      <c r="S131" s="3058"/>
      <c r="T131" s="3058"/>
    </row>
    <row r="132" spans="2:20" x14ac:dyDescent="0.25">
      <c r="B132" s="3058"/>
      <c r="C132" s="3058"/>
      <c r="D132" s="3058"/>
      <c r="E132" s="3058"/>
      <c r="F132" s="3058"/>
      <c r="G132" s="3058"/>
      <c r="H132" s="3058"/>
      <c r="I132" s="3058"/>
      <c r="J132" s="3058"/>
      <c r="K132" s="3058"/>
      <c r="L132" s="3058"/>
      <c r="M132" s="3058"/>
      <c r="N132" s="3058"/>
      <c r="O132" s="3058"/>
      <c r="P132" s="3058"/>
      <c r="Q132" s="3058"/>
      <c r="R132" s="3058"/>
      <c r="S132" s="3058"/>
      <c r="T132" s="3058"/>
    </row>
    <row r="133" spans="2:20" x14ac:dyDescent="0.25">
      <c r="B133" s="3058"/>
      <c r="C133" s="3058"/>
      <c r="D133" s="3058"/>
      <c r="E133" s="3058"/>
      <c r="F133" s="3058"/>
      <c r="G133" s="3058"/>
      <c r="H133" s="3058"/>
      <c r="I133" s="3058"/>
      <c r="J133" s="3058"/>
      <c r="K133" s="3058"/>
      <c r="L133" s="3058"/>
      <c r="M133" s="3058"/>
      <c r="N133" s="3058"/>
      <c r="O133" s="3058"/>
      <c r="P133" s="3058"/>
      <c r="Q133" s="3058"/>
      <c r="R133" s="3058"/>
      <c r="S133" s="3058"/>
      <c r="T133" s="3058"/>
    </row>
    <row r="134" spans="2:20" x14ac:dyDescent="0.25">
      <c r="B134" s="3058"/>
      <c r="C134" s="3058"/>
      <c r="D134" s="3058"/>
      <c r="E134" s="3058"/>
      <c r="F134" s="3058"/>
      <c r="G134" s="3058"/>
      <c r="H134" s="3058"/>
      <c r="I134" s="3058"/>
      <c r="J134" s="3058"/>
      <c r="K134" s="3058"/>
      <c r="L134" s="3058"/>
      <c r="M134" s="3058"/>
      <c r="N134" s="3058"/>
      <c r="O134" s="3058"/>
      <c r="P134" s="3058"/>
      <c r="Q134" s="3058"/>
      <c r="R134" s="3058"/>
      <c r="S134" s="3058"/>
      <c r="T134" s="3058"/>
    </row>
    <row r="135" spans="2:20" x14ac:dyDescent="0.25">
      <c r="B135" s="3058"/>
      <c r="C135" s="3058"/>
      <c r="D135" s="3058"/>
      <c r="E135" s="3058"/>
      <c r="F135" s="3058"/>
      <c r="G135" s="3058"/>
      <c r="H135" s="3058"/>
      <c r="I135" s="3058"/>
      <c r="J135" s="3058"/>
      <c r="K135" s="3058"/>
      <c r="L135" s="3058"/>
      <c r="M135" s="3058"/>
      <c r="N135" s="3058"/>
      <c r="O135" s="3058"/>
      <c r="P135" s="3058"/>
      <c r="Q135" s="3058"/>
      <c r="R135" s="3058"/>
      <c r="S135" s="3058"/>
      <c r="T135" s="3058"/>
    </row>
    <row r="136" spans="2:20" x14ac:dyDescent="0.25">
      <c r="B136" s="3058"/>
      <c r="C136" s="3058"/>
      <c r="D136" s="3058"/>
      <c r="E136" s="3058"/>
      <c r="F136" s="3058"/>
      <c r="G136" s="3058"/>
      <c r="H136" s="3058"/>
      <c r="I136" s="3058"/>
      <c r="J136" s="3058"/>
      <c r="K136" s="3058"/>
      <c r="L136" s="3058"/>
      <c r="M136" s="3058"/>
      <c r="N136" s="3058"/>
      <c r="O136" s="3058"/>
      <c r="P136" s="3058"/>
      <c r="Q136" s="3058"/>
      <c r="R136" s="3058"/>
      <c r="S136" s="3058"/>
      <c r="T136" s="3058"/>
    </row>
    <row r="137" spans="2:20" x14ac:dyDescent="0.25">
      <c r="B137" s="3058"/>
      <c r="C137" s="3058"/>
      <c r="D137" s="3058"/>
      <c r="E137" s="3058"/>
      <c r="F137" s="3058"/>
      <c r="G137" s="3058"/>
      <c r="H137" s="3058"/>
      <c r="I137" s="3058"/>
      <c r="J137" s="3058"/>
      <c r="K137" s="3058"/>
      <c r="L137" s="3058"/>
      <c r="M137" s="3058"/>
      <c r="N137" s="3058"/>
      <c r="O137" s="3058"/>
      <c r="P137" s="3058"/>
      <c r="Q137" s="3058"/>
      <c r="R137" s="3058"/>
      <c r="S137" s="3058"/>
      <c r="T137" s="3058"/>
    </row>
    <row r="138" spans="2:20" x14ac:dyDescent="0.25">
      <c r="B138" s="3058"/>
      <c r="C138" s="3058"/>
      <c r="D138" s="3058"/>
      <c r="E138" s="3058"/>
      <c r="F138" s="3058"/>
      <c r="G138" s="3058"/>
      <c r="H138" s="3058"/>
      <c r="I138" s="3058"/>
      <c r="J138" s="3058"/>
      <c r="K138" s="3058"/>
      <c r="L138" s="3058"/>
      <c r="M138" s="3058"/>
      <c r="N138" s="3058"/>
      <c r="O138" s="3058"/>
      <c r="P138" s="3058"/>
      <c r="Q138" s="3058"/>
      <c r="R138" s="3058"/>
      <c r="S138" s="3058"/>
      <c r="T138" s="3058"/>
    </row>
    <row r="139" spans="2:20" x14ac:dyDescent="0.25">
      <c r="B139" s="3058"/>
      <c r="C139" s="3058"/>
      <c r="D139" s="3058"/>
      <c r="E139" s="3058"/>
      <c r="F139" s="3058"/>
      <c r="G139" s="3058"/>
      <c r="H139" s="3058"/>
      <c r="I139" s="3058"/>
      <c r="J139" s="3058"/>
      <c r="K139" s="3058"/>
      <c r="L139" s="3058"/>
      <c r="M139" s="3058"/>
      <c r="N139" s="3058"/>
      <c r="O139" s="3058"/>
      <c r="P139" s="3058"/>
      <c r="Q139" s="3058"/>
      <c r="R139" s="3058"/>
      <c r="S139" s="3058"/>
      <c r="T139" s="3058"/>
    </row>
    <row r="140" spans="2:20" x14ac:dyDescent="0.25">
      <c r="B140" s="3058"/>
      <c r="C140" s="3058"/>
      <c r="D140" s="3058"/>
      <c r="E140" s="3058"/>
      <c r="F140" s="3058"/>
      <c r="G140" s="3058"/>
      <c r="H140" s="3058"/>
      <c r="I140" s="3058"/>
      <c r="J140" s="3058"/>
      <c r="K140" s="3058"/>
      <c r="L140" s="3058"/>
      <c r="M140" s="3058"/>
      <c r="N140" s="3058"/>
      <c r="O140" s="3058"/>
      <c r="P140" s="3058"/>
      <c r="Q140" s="3058"/>
      <c r="R140" s="3058"/>
      <c r="S140" s="3058"/>
      <c r="T140" s="3058"/>
    </row>
    <row r="141" spans="2:20" x14ac:dyDescent="0.25">
      <c r="B141" s="3058"/>
      <c r="C141" s="3058"/>
      <c r="D141" s="3058"/>
      <c r="E141" s="3058"/>
      <c r="F141" s="3058"/>
      <c r="G141" s="3058"/>
      <c r="H141" s="3058"/>
      <c r="I141" s="3058"/>
      <c r="J141" s="3058"/>
      <c r="K141" s="3058"/>
      <c r="L141" s="3058"/>
      <c r="M141" s="3058"/>
      <c r="N141" s="3058"/>
      <c r="O141" s="3058"/>
      <c r="P141" s="3058"/>
      <c r="Q141" s="3058"/>
      <c r="R141" s="3058"/>
      <c r="S141" s="3058"/>
      <c r="T141" s="3058"/>
    </row>
    <row r="142" spans="2:20" x14ac:dyDescent="0.25">
      <c r="B142" s="3058"/>
      <c r="C142" s="3058"/>
      <c r="D142" s="3058"/>
      <c r="E142" s="3058"/>
      <c r="F142" s="3058"/>
      <c r="G142" s="3058"/>
      <c r="H142" s="3058"/>
      <c r="I142" s="3058"/>
      <c r="J142" s="3058"/>
      <c r="K142" s="3058"/>
      <c r="L142" s="3058"/>
      <c r="M142" s="3058"/>
      <c r="N142" s="3058"/>
      <c r="O142" s="3058"/>
      <c r="P142" s="3058"/>
      <c r="Q142" s="3058"/>
      <c r="R142" s="3058"/>
      <c r="S142" s="3058"/>
      <c r="T142" s="3058"/>
    </row>
    <row r="143" spans="2:20" x14ac:dyDescent="0.25">
      <c r="B143" s="3058"/>
      <c r="C143" s="3058"/>
      <c r="D143" s="3058"/>
      <c r="E143" s="3058"/>
      <c r="F143" s="3058"/>
      <c r="G143" s="3058"/>
      <c r="H143" s="3058"/>
      <c r="I143" s="3058"/>
      <c r="J143" s="3058"/>
      <c r="K143" s="3058"/>
      <c r="L143" s="3058"/>
      <c r="M143" s="3058"/>
      <c r="N143" s="3058"/>
      <c r="O143" s="3058"/>
      <c r="P143" s="3058"/>
      <c r="Q143" s="3058"/>
      <c r="R143" s="3058"/>
      <c r="S143" s="3058"/>
      <c r="T143" s="3058"/>
    </row>
  </sheetData>
  <mergeCells count="28">
    <mergeCell ref="A77:A78"/>
    <mergeCell ref="A80:A81"/>
    <mergeCell ref="A111:A112"/>
    <mergeCell ref="A62:A63"/>
    <mergeCell ref="A65:A66"/>
    <mergeCell ref="A68:A69"/>
    <mergeCell ref="A71:A72"/>
    <mergeCell ref="A74:A75"/>
    <mergeCell ref="A56:A57"/>
    <mergeCell ref="A59:A60"/>
    <mergeCell ref="A33:A34"/>
    <mergeCell ref="A36:A37"/>
    <mergeCell ref="A39:A40"/>
    <mergeCell ref="A42:A43"/>
    <mergeCell ref="A45:A46"/>
    <mergeCell ref="A48:A49"/>
    <mergeCell ref="A19:A20"/>
    <mergeCell ref="A22:A23"/>
    <mergeCell ref="A25:A26"/>
    <mergeCell ref="A1:F1"/>
    <mergeCell ref="A50:A51"/>
    <mergeCell ref="A53:A54"/>
    <mergeCell ref="I2:J3"/>
    <mergeCell ref="C3:G3"/>
    <mergeCell ref="L3:M3"/>
    <mergeCell ref="N3:O3"/>
    <mergeCell ref="Q3:T3"/>
    <mergeCell ref="A5:A6"/>
  </mergeCells>
  <pageMargins left="0.7" right="0.7" top="0.75" bottom="0.75" header="0.3" footer="0.3"/>
  <pageSetup paperSize="8" scale="69" orientation="landscape" r:id="rId1"/>
  <headerFooter>
    <oddHeader>&amp;LOFFICE OF THE SURVEYOR -GENERAL OF THE FEDERATION (OSGOF)
YR 2014 PROCUREMENT PLAN</oddHeader>
    <oddFooter>&amp;LOSGOF&amp;CPage &amp;P of &amp;N&amp;RGOODS</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showWhiteSpace="0" view="pageBreakPreview" zoomScale="60" zoomScaleNormal="100" zoomScalePageLayoutView="91" workbookViewId="0">
      <selection activeCell="E1" sqref="E1"/>
    </sheetView>
  </sheetViews>
  <sheetFormatPr defaultRowHeight="15.75" x14ac:dyDescent="0.25"/>
  <cols>
    <col min="1" max="1" width="36.85546875" style="1" customWidth="1"/>
    <col min="2" max="2" width="10.85546875" style="1" bestFit="1" customWidth="1"/>
    <col min="3" max="3" width="12.7109375" style="1" customWidth="1"/>
    <col min="4" max="4" width="24.5703125" style="1" customWidth="1"/>
    <col min="5" max="5" width="12" style="1" customWidth="1"/>
    <col min="6" max="6" width="7.7109375" style="1" bestFit="1" customWidth="1"/>
    <col min="7" max="8" width="12.7109375" style="1" customWidth="1"/>
    <col min="9" max="9" width="19.7109375" style="1" customWidth="1"/>
    <col min="10" max="12" width="12.7109375" style="1" customWidth="1"/>
    <col min="13" max="13" width="7.7109375" style="1" bestFit="1" customWidth="1"/>
    <col min="14" max="19" width="18" style="1" customWidth="1"/>
    <col min="20" max="20" width="18" style="147" customWidth="1"/>
    <col min="21" max="21" width="12.5703125" style="1" customWidth="1"/>
    <col min="22" max="22" width="22.42578125" style="146" customWidth="1"/>
    <col min="23" max="23" width="18" style="146" customWidth="1"/>
    <col min="24" max="27" width="18" style="1" customWidth="1"/>
    <col min="28" max="28" width="12.5703125" style="1" customWidth="1"/>
    <col min="29" max="32" width="18" style="1" customWidth="1"/>
    <col min="33" max="16384" width="9.140625" style="1"/>
  </cols>
  <sheetData>
    <row r="1" spans="1:32" s="886" customFormat="1" ht="25.5" customHeight="1" x14ac:dyDescent="0.4">
      <c r="A1" s="960" t="s">
        <v>732</v>
      </c>
      <c r="B1" s="996"/>
      <c r="C1" s="995"/>
      <c r="D1" s="994"/>
      <c r="E1" s="994"/>
      <c r="F1" s="994"/>
      <c r="G1" s="994"/>
      <c r="H1" s="888"/>
      <c r="T1" s="962"/>
      <c r="U1" s="962"/>
      <c r="V1" s="962"/>
      <c r="W1" s="962"/>
      <c r="AB1" s="962"/>
    </row>
    <row r="2" spans="1:32" s="886" customFormat="1" ht="36" customHeight="1" x14ac:dyDescent="0.4">
      <c r="A2" s="958" t="s">
        <v>123</v>
      </c>
      <c r="B2" s="993"/>
      <c r="C2" s="956" t="s">
        <v>76</v>
      </c>
      <c r="D2" s="955"/>
      <c r="E2" s="954"/>
      <c r="F2" s="954"/>
      <c r="H2" s="992"/>
      <c r="I2" s="2402" t="s">
        <v>122</v>
      </c>
      <c r="J2" s="2403"/>
      <c r="T2" s="962"/>
      <c r="U2" s="991"/>
      <c r="V2" s="962"/>
      <c r="W2" s="962"/>
      <c r="AB2" s="991"/>
    </row>
    <row r="3" spans="1:32" s="987" customFormat="1" ht="88.5" customHeight="1" x14ac:dyDescent="0.35">
      <c r="A3" s="953" t="s">
        <v>731</v>
      </c>
      <c r="B3" s="990"/>
      <c r="C3" s="989" t="s">
        <v>120</v>
      </c>
      <c r="G3" s="2413" t="s">
        <v>119</v>
      </c>
      <c r="H3" s="2415"/>
      <c r="I3" s="2404"/>
      <c r="J3" s="2405"/>
      <c r="K3" s="2413" t="s">
        <v>118</v>
      </c>
      <c r="L3" s="2415"/>
      <c r="N3" s="2413" t="s">
        <v>117</v>
      </c>
      <c r="O3" s="2415"/>
      <c r="P3" s="2413" t="s">
        <v>116</v>
      </c>
      <c r="Q3" s="2416"/>
      <c r="R3" s="2416"/>
      <c r="S3" s="2416"/>
      <c r="T3" s="2417"/>
      <c r="U3" s="943"/>
      <c r="V3" s="2401"/>
      <c r="W3" s="2400"/>
      <c r="X3" s="2413" t="s">
        <v>70</v>
      </c>
      <c r="Y3" s="2414"/>
      <c r="Z3" s="2414"/>
      <c r="AA3" s="2415"/>
      <c r="AB3" s="943"/>
      <c r="AC3" s="2399" t="s">
        <v>69</v>
      </c>
      <c r="AD3" s="2401"/>
      <c r="AE3" s="2401"/>
      <c r="AF3" s="2400"/>
    </row>
    <row r="4" spans="1:32" s="987" customFormat="1" ht="153" customHeight="1" thickBot="1" x14ac:dyDescent="0.3">
      <c r="A4" s="988" t="s">
        <v>68</v>
      </c>
      <c r="B4" s="941" t="s">
        <v>115</v>
      </c>
      <c r="C4" s="946" t="s">
        <v>114</v>
      </c>
      <c r="D4" s="941" t="s">
        <v>113</v>
      </c>
      <c r="E4" s="943" t="s">
        <v>62</v>
      </c>
      <c r="F4" s="943" t="s">
        <v>62</v>
      </c>
      <c r="G4" s="946" t="s">
        <v>62</v>
      </c>
      <c r="H4" s="946" t="s">
        <v>62</v>
      </c>
      <c r="I4" s="946" t="s">
        <v>62</v>
      </c>
      <c r="J4" s="946" t="s">
        <v>62</v>
      </c>
      <c r="K4" s="946" t="s">
        <v>62</v>
      </c>
      <c r="L4" s="946" t="s">
        <v>62</v>
      </c>
      <c r="M4" s="945" t="s">
        <v>99</v>
      </c>
      <c r="N4" s="946" t="s">
        <v>112</v>
      </c>
      <c r="O4" s="946" t="s">
        <v>111</v>
      </c>
      <c r="P4" s="941" t="s">
        <v>110</v>
      </c>
      <c r="Q4" s="941" t="s">
        <v>109</v>
      </c>
      <c r="R4" s="941" t="s">
        <v>108</v>
      </c>
      <c r="S4" s="941" t="s">
        <v>107</v>
      </c>
      <c r="T4" s="945" t="s">
        <v>730</v>
      </c>
      <c r="U4" s="945" t="s">
        <v>99</v>
      </c>
      <c r="V4" s="941" t="s">
        <v>105</v>
      </c>
      <c r="W4" s="945" t="s">
        <v>104</v>
      </c>
      <c r="X4" s="941" t="s">
        <v>103</v>
      </c>
      <c r="Y4" s="941" t="s">
        <v>102</v>
      </c>
      <c r="Z4" s="941" t="s">
        <v>101</v>
      </c>
      <c r="AA4" s="941" t="s">
        <v>100</v>
      </c>
      <c r="AB4" s="945" t="s">
        <v>99</v>
      </c>
      <c r="AC4" s="946" t="s">
        <v>84</v>
      </c>
      <c r="AD4" s="946" t="s">
        <v>98</v>
      </c>
      <c r="AE4" s="946" t="s">
        <v>97</v>
      </c>
      <c r="AF4" s="946" t="s">
        <v>81</v>
      </c>
    </row>
    <row r="5" spans="1:32" s="886" customFormat="1" ht="19.5" customHeight="1" thickTop="1" x14ac:dyDescent="0.4">
      <c r="A5" s="2407" t="s">
        <v>47</v>
      </c>
      <c r="B5" s="939"/>
      <c r="C5" s="939"/>
      <c r="D5" s="983"/>
      <c r="E5" s="932"/>
      <c r="F5" s="937" t="s">
        <v>2</v>
      </c>
      <c r="G5" s="986" t="s">
        <v>96</v>
      </c>
      <c r="H5" s="981" t="s">
        <v>42</v>
      </c>
      <c r="I5" s="986" t="s">
        <v>42</v>
      </c>
      <c r="J5" s="986" t="s">
        <v>42</v>
      </c>
      <c r="K5" s="939"/>
      <c r="L5" s="984" t="s">
        <v>42</v>
      </c>
      <c r="M5" s="985" t="s">
        <v>2</v>
      </c>
      <c r="N5" s="981" t="s">
        <v>95</v>
      </c>
      <c r="O5" s="981" t="s">
        <v>94</v>
      </c>
      <c r="P5" s="981" t="s">
        <v>40</v>
      </c>
      <c r="Q5" s="981" t="s">
        <v>42</v>
      </c>
      <c r="R5" s="981" t="s">
        <v>42</v>
      </c>
      <c r="S5" s="981" t="s">
        <v>42</v>
      </c>
      <c r="T5" s="981" t="s">
        <v>42</v>
      </c>
      <c r="U5" s="980" t="s">
        <v>2</v>
      </c>
      <c r="V5" s="984" t="s">
        <v>42</v>
      </c>
      <c r="W5" s="981" t="s">
        <v>42</v>
      </c>
      <c r="X5" s="983"/>
      <c r="Y5" s="982" t="s">
        <v>93</v>
      </c>
      <c r="Z5" s="982"/>
      <c r="AA5" s="981" t="s">
        <v>40</v>
      </c>
      <c r="AB5" s="980" t="s">
        <v>2</v>
      </c>
      <c r="AC5" s="932"/>
      <c r="AD5" s="932"/>
      <c r="AE5" s="932"/>
      <c r="AF5" s="932"/>
    </row>
    <row r="6" spans="1:32" s="886" customFormat="1" ht="33" customHeight="1" x14ac:dyDescent="0.4">
      <c r="A6" s="2408"/>
      <c r="B6" s="927"/>
      <c r="C6" s="927"/>
      <c r="D6" s="930"/>
      <c r="E6" s="927"/>
      <c r="F6" s="931" t="s">
        <v>1</v>
      </c>
      <c r="G6" s="927"/>
      <c r="H6" s="929"/>
      <c r="I6" s="929"/>
      <c r="J6" s="929"/>
      <c r="K6" s="927"/>
      <c r="L6" s="928"/>
      <c r="M6" s="931" t="s">
        <v>1</v>
      </c>
      <c r="N6" s="927"/>
      <c r="O6" s="927"/>
      <c r="P6" s="927"/>
      <c r="Q6" s="927"/>
      <c r="R6" s="927"/>
      <c r="S6" s="927"/>
      <c r="T6" s="927"/>
      <c r="U6" s="979" t="s">
        <v>1</v>
      </c>
      <c r="V6" s="928"/>
      <c r="W6" s="927"/>
      <c r="X6" s="930"/>
      <c r="Y6" s="928"/>
      <c r="Z6" s="928"/>
      <c r="AA6" s="927"/>
      <c r="AB6" s="979" t="s">
        <v>1</v>
      </c>
      <c r="AC6" s="927"/>
      <c r="AD6" s="927"/>
      <c r="AE6" s="927"/>
      <c r="AF6" s="927"/>
    </row>
    <row r="7" spans="1:32" s="886" customFormat="1" ht="27.75" customHeight="1" thickBot="1" x14ac:dyDescent="0.45">
      <c r="A7" s="926" t="s">
        <v>38</v>
      </c>
      <c r="B7" s="922"/>
      <c r="C7" s="922"/>
      <c r="D7" s="925"/>
      <c r="E7" s="922"/>
      <c r="F7" s="922"/>
      <c r="G7" s="922"/>
      <c r="H7" s="922"/>
      <c r="I7" s="922"/>
      <c r="J7" s="922"/>
      <c r="K7" s="922"/>
      <c r="L7" s="922"/>
      <c r="M7" s="922"/>
      <c r="N7" s="922"/>
      <c r="O7" s="922"/>
      <c r="P7" s="922"/>
      <c r="Q7" s="922"/>
      <c r="R7" s="922"/>
      <c r="S7" s="922"/>
      <c r="T7" s="922"/>
      <c r="U7" s="922"/>
      <c r="V7" s="923"/>
      <c r="W7" s="922"/>
      <c r="X7" s="925"/>
      <c r="Y7" s="922"/>
      <c r="Z7" s="922"/>
      <c r="AA7" s="922"/>
      <c r="AB7" s="922"/>
      <c r="AC7" s="922"/>
      <c r="AD7" s="922"/>
      <c r="AE7" s="922"/>
      <c r="AF7" s="922"/>
    </row>
    <row r="8" spans="1:32" s="886" customFormat="1" ht="24" customHeight="1" x14ac:dyDescent="0.4">
      <c r="A8" s="2438" t="s">
        <v>729</v>
      </c>
      <c r="B8" s="909"/>
      <c r="C8" s="909"/>
      <c r="D8" s="920">
        <v>2259900.37</v>
      </c>
      <c r="E8" s="909"/>
      <c r="F8" s="921" t="s">
        <v>2</v>
      </c>
      <c r="G8" s="909"/>
      <c r="H8" s="919"/>
      <c r="I8" s="919"/>
      <c r="J8" s="919"/>
      <c r="K8" s="909"/>
      <c r="L8" s="918"/>
      <c r="M8" s="921" t="s">
        <v>2</v>
      </c>
      <c r="N8" s="909"/>
      <c r="O8" s="909"/>
      <c r="P8" s="909"/>
      <c r="Q8" s="909"/>
      <c r="R8" s="909"/>
      <c r="S8" s="909"/>
      <c r="T8" s="909"/>
      <c r="U8" s="978" t="s">
        <v>2</v>
      </c>
      <c r="V8" s="918"/>
      <c r="W8" s="909"/>
      <c r="X8" s="920"/>
      <c r="Y8" s="918"/>
      <c r="Z8" s="918"/>
      <c r="AA8" s="909"/>
      <c r="AB8" s="978" t="s">
        <v>2</v>
      </c>
      <c r="AC8" s="909"/>
      <c r="AD8" s="909"/>
      <c r="AE8" s="909"/>
      <c r="AF8" s="909"/>
    </row>
    <row r="9" spans="1:32" s="886" customFormat="1" ht="86.25" customHeight="1" x14ac:dyDescent="0.4">
      <c r="A9" s="2412"/>
      <c r="B9" s="912"/>
      <c r="C9" s="912"/>
      <c r="D9" s="890"/>
      <c r="E9" s="912"/>
      <c r="F9" s="895" t="s">
        <v>1</v>
      </c>
      <c r="G9" s="912"/>
      <c r="H9" s="917"/>
      <c r="I9" s="917"/>
      <c r="J9" s="917"/>
      <c r="K9" s="912"/>
      <c r="L9" s="910"/>
      <c r="M9" s="895" t="s">
        <v>1</v>
      </c>
      <c r="N9" s="912"/>
      <c r="O9" s="912"/>
      <c r="P9" s="912"/>
      <c r="Q9" s="912"/>
      <c r="R9" s="912"/>
      <c r="S9" s="912"/>
      <c r="T9" s="912"/>
      <c r="U9" s="963" t="s">
        <v>1</v>
      </c>
      <c r="V9" s="910"/>
      <c r="W9" s="912"/>
      <c r="X9" s="890"/>
      <c r="Y9" s="910"/>
      <c r="Z9" s="910"/>
      <c r="AA9" s="912"/>
      <c r="AB9" s="963" t="s">
        <v>1</v>
      </c>
      <c r="AC9" s="909"/>
      <c r="AD9" s="909"/>
      <c r="AE9" s="909"/>
      <c r="AF9" s="909"/>
    </row>
    <row r="10" spans="1:32" s="886" customFormat="1" ht="19.5" customHeight="1" x14ac:dyDescent="0.4">
      <c r="A10" s="913"/>
      <c r="B10" s="913"/>
      <c r="C10" s="913"/>
      <c r="D10" s="916"/>
      <c r="E10" s="913"/>
      <c r="F10" s="913"/>
      <c r="G10" s="913"/>
      <c r="H10" s="913"/>
      <c r="I10" s="913"/>
      <c r="J10" s="913"/>
      <c r="K10" s="913"/>
      <c r="L10" s="913"/>
      <c r="M10" s="913"/>
      <c r="N10" s="913"/>
      <c r="O10" s="913"/>
      <c r="P10" s="913"/>
      <c r="Q10" s="913"/>
      <c r="R10" s="913"/>
      <c r="S10" s="913"/>
      <c r="T10" s="913"/>
      <c r="U10" s="913"/>
      <c r="V10" s="914"/>
      <c r="W10" s="913"/>
      <c r="X10" s="916"/>
      <c r="Y10" s="913"/>
      <c r="Z10" s="913"/>
      <c r="AA10" s="913"/>
      <c r="AB10" s="913"/>
      <c r="AC10" s="913"/>
      <c r="AD10" s="913"/>
      <c r="AE10" s="913"/>
      <c r="AF10" s="913"/>
    </row>
    <row r="11" spans="1:32" s="886" customFormat="1" ht="21.75" customHeight="1" x14ac:dyDescent="0.4">
      <c r="A11" s="2411"/>
      <c r="B11" s="973"/>
      <c r="C11" s="973"/>
      <c r="D11" s="976"/>
      <c r="E11" s="973"/>
      <c r="F11" s="975" t="s">
        <v>2</v>
      </c>
      <c r="G11" s="973"/>
      <c r="H11" s="974"/>
      <c r="I11" s="974"/>
      <c r="J11" s="974"/>
      <c r="K11" s="973"/>
      <c r="L11" s="972"/>
      <c r="M11" s="895" t="s">
        <v>2</v>
      </c>
      <c r="N11" s="912"/>
      <c r="O11" s="912"/>
      <c r="P11" s="912"/>
      <c r="Q11" s="912"/>
      <c r="R11" s="912"/>
      <c r="S11" s="912"/>
      <c r="T11" s="912"/>
      <c r="U11" s="963" t="s">
        <v>2</v>
      </c>
      <c r="V11" s="910"/>
      <c r="W11" s="912"/>
      <c r="X11" s="890"/>
      <c r="Y11" s="910"/>
      <c r="Z11" s="910"/>
      <c r="AA11" s="912"/>
      <c r="AB11" s="963" t="s">
        <v>2</v>
      </c>
      <c r="AC11" s="912"/>
      <c r="AD11" s="912"/>
      <c r="AE11" s="912"/>
      <c r="AF11" s="912"/>
    </row>
    <row r="12" spans="1:32" s="886" customFormat="1" ht="23.25" customHeight="1" x14ac:dyDescent="0.4">
      <c r="A12" s="2412"/>
      <c r="B12" s="973"/>
      <c r="C12" s="973"/>
      <c r="D12" s="976"/>
      <c r="E12" s="973"/>
      <c r="F12" s="975" t="s">
        <v>1</v>
      </c>
      <c r="G12" s="973"/>
      <c r="H12" s="974"/>
      <c r="I12" s="974"/>
      <c r="J12" s="974"/>
      <c r="K12" s="973"/>
      <c r="L12" s="972"/>
      <c r="M12" s="895" t="s">
        <v>1</v>
      </c>
      <c r="N12" s="912"/>
      <c r="O12" s="912"/>
      <c r="P12" s="912"/>
      <c r="Q12" s="912"/>
      <c r="R12" s="912"/>
      <c r="S12" s="912"/>
      <c r="T12" s="912"/>
      <c r="U12" s="963" t="s">
        <v>1</v>
      </c>
      <c r="V12" s="910"/>
      <c r="W12" s="912"/>
      <c r="X12" s="890"/>
      <c r="Y12" s="910"/>
      <c r="Z12" s="910"/>
      <c r="AA12" s="912"/>
      <c r="AB12" s="963" t="s">
        <v>1</v>
      </c>
      <c r="AC12" s="912"/>
      <c r="AD12" s="912"/>
      <c r="AE12" s="912"/>
      <c r="AF12" s="912"/>
    </row>
    <row r="13" spans="1:32" s="886" customFormat="1" ht="19.5" customHeight="1" x14ac:dyDescent="0.4">
      <c r="A13" s="977"/>
      <c r="B13" s="913"/>
      <c r="C13" s="913"/>
      <c r="D13" s="916"/>
      <c r="E13" s="913"/>
      <c r="F13" s="913"/>
      <c r="G13" s="913"/>
      <c r="H13" s="913"/>
      <c r="I13" s="913"/>
      <c r="J13" s="913"/>
      <c r="K13" s="913"/>
      <c r="L13" s="913"/>
      <c r="M13" s="913"/>
      <c r="N13" s="913"/>
      <c r="O13" s="913"/>
      <c r="P13" s="913"/>
      <c r="Q13" s="913"/>
      <c r="R13" s="913"/>
      <c r="S13" s="913"/>
      <c r="T13" s="913"/>
      <c r="U13" s="913"/>
      <c r="V13" s="914"/>
      <c r="W13" s="913"/>
      <c r="X13" s="916"/>
      <c r="Y13" s="913"/>
      <c r="Z13" s="913"/>
      <c r="AA13" s="913"/>
      <c r="AB13" s="913"/>
      <c r="AC13" s="913"/>
      <c r="AD13" s="913"/>
      <c r="AE13" s="913"/>
      <c r="AF13" s="913"/>
    </row>
    <row r="14" spans="1:32" s="886" customFormat="1" ht="21.75" customHeight="1" x14ac:dyDescent="0.4">
      <c r="A14" s="2411"/>
      <c r="B14" s="973"/>
      <c r="C14" s="973"/>
      <c r="D14" s="976"/>
      <c r="E14" s="973"/>
      <c r="F14" s="975" t="s">
        <v>2</v>
      </c>
      <c r="G14" s="973"/>
      <c r="H14" s="974"/>
      <c r="I14" s="974"/>
      <c r="J14" s="974"/>
      <c r="K14" s="973"/>
      <c r="L14" s="972"/>
      <c r="M14" s="895" t="s">
        <v>2</v>
      </c>
      <c r="N14" s="912"/>
      <c r="O14" s="912"/>
      <c r="P14" s="912"/>
      <c r="Q14" s="912"/>
      <c r="R14" s="912"/>
      <c r="S14" s="912"/>
      <c r="T14" s="912"/>
      <c r="U14" s="963" t="s">
        <v>2</v>
      </c>
      <c r="V14" s="910"/>
      <c r="W14" s="912"/>
      <c r="X14" s="890"/>
      <c r="Y14" s="910"/>
      <c r="Z14" s="910"/>
      <c r="AA14" s="912"/>
      <c r="AB14" s="963" t="s">
        <v>2</v>
      </c>
      <c r="AC14" s="910"/>
      <c r="AD14" s="910"/>
      <c r="AE14" s="910"/>
      <c r="AF14" s="910"/>
    </row>
    <row r="15" spans="1:32" s="886" customFormat="1" ht="20.25" customHeight="1" x14ac:dyDescent="0.4">
      <c r="A15" s="2412"/>
      <c r="B15" s="973"/>
      <c r="C15" s="973"/>
      <c r="D15" s="976"/>
      <c r="E15" s="973"/>
      <c r="F15" s="975" t="s">
        <v>1</v>
      </c>
      <c r="G15" s="973"/>
      <c r="H15" s="974"/>
      <c r="I15" s="974"/>
      <c r="J15" s="974"/>
      <c r="K15" s="973"/>
      <c r="L15" s="972"/>
      <c r="M15" s="895" t="s">
        <v>1</v>
      </c>
      <c r="N15" s="912"/>
      <c r="O15" s="912"/>
      <c r="P15" s="912"/>
      <c r="Q15" s="912"/>
      <c r="R15" s="912"/>
      <c r="S15" s="912"/>
      <c r="T15" s="912"/>
      <c r="U15" s="963" t="s">
        <v>1</v>
      </c>
      <c r="V15" s="910"/>
      <c r="W15" s="912"/>
      <c r="X15" s="890"/>
      <c r="Y15" s="910"/>
      <c r="Z15" s="910"/>
      <c r="AA15" s="912"/>
      <c r="AB15" s="963" t="s">
        <v>1</v>
      </c>
      <c r="AC15" s="910"/>
      <c r="AD15" s="910"/>
      <c r="AE15" s="910"/>
      <c r="AF15" s="910"/>
    </row>
    <row r="16" spans="1:32" s="886" customFormat="1" ht="19.5" customHeight="1" x14ac:dyDescent="0.4">
      <c r="A16" s="913"/>
      <c r="B16" s="913"/>
      <c r="C16" s="913"/>
      <c r="D16" s="916"/>
      <c r="E16" s="913"/>
      <c r="F16" s="913"/>
      <c r="G16" s="913"/>
      <c r="H16" s="913"/>
      <c r="I16" s="913"/>
      <c r="J16" s="913"/>
      <c r="K16" s="913"/>
      <c r="L16" s="913"/>
      <c r="M16" s="913"/>
      <c r="N16" s="913"/>
      <c r="O16" s="913"/>
      <c r="P16" s="913"/>
      <c r="Q16" s="913"/>
      <c r="R16" s="913"/>
      <c r="S16" s="913"/>
      <c r="T16" s="913"/>
      <c r="U16" s="913"/>
      <c r="V16" s="914"/>
      <c r="W16" s="913"/>
      <c r="X16" s="916"/>
      <c r="Y16" s="913"/>
      <c r="Z16" s="913"/>
      <c r="AA16" s="913"/>
      <c r="AB16" s="913"/>
      <c r="AC16" s="913"/>
      <c r="AD16" s="913"/>
      <c r="AE16" s="913"/>
      <c r="AF16" s="913"/>
    </row>
    <row r="17" spans="1:32" s="886" customFormat="1" ht="19.5" customHeight="1" x14ac:dyDescent="0.4">
      <c r="A17" s="2411"/>
      <c r="B17" s="973"/>
      <c r="C17" s="973"/>
      <c r="D17" s="976"/>
      <c r="E17" s="973"/>
      <c r="F17" s="975" t="s">
        <v>2</v>
      </c>
      <c r="G17" s="973"/>
      <c r="H17" s="974"/>
      <c r="I17" s="974"/>
      <c r="J17" s="974"/>
      <c r="K17" s="973"/>
      <c r="L17" s="972"/>
      <c r="M17" s="895" t="s">
        <v>2</v>
      </c>
      <c r="N17" s="912"/>
      <c r="O17" s="912"/>
      <c r="P17" s="912"/>
      <c r="Q17" s="912"/>
      <c r="R17" s="912"/>
      <c r="S17" s="912"/>
      <c r="T17" s="912"/>
      <c r="U17" s="963" t="s">
        <v>2</v>
      </c>
      <c r="V17" s="910"/>
      <c r="W17" s="912"/>
      <c r="X17" s="890"/>
      <c r="Y17" s="910"/>
      <c r="Z17" s="910"/>
      <c r="AA17" s="912"/>
      <c r="AB17" s="963" t="s">
        <v>2</v>
      </c>
      <c r="AC17" s="910"/>
      <c r="AD17" s="910"/>
      <c r="AE17" s="910"/>
      <c r="AF17" s="910"/>
    </row>
    <row r="18" spans="1:32" s="886" customFormat="1" ht="19.5" customHeight="1" x14ac:dyDescent="0.4">
      <c r="A18" s="2412"/>
      <c r="B18" s="973"/>
      <c r="C18" s="973"/>
      <c r="D18" s="976"/>
      <c r="E18" s="973"/>
      <c r="F18" s="975" t="s">
        <v>1</v>
      </c>
      <c r="G18" s="973"/>
      <c r="H18" s="974"/>
      <c r="I18" s="974"/>
      <c r="J18" s="974"/>
      <c r="K18" s="973"/>
      <c r="L18" s="972"/>
      <c r="M18" s="895" t="s">
        <v>1</v>
      </c>
      <c r="N18" s="912"/>
      <c r="O18" s="912"/>
      <c r="P18" s="912"/>
      <c r="Q18" s="912"/>
      <c r="R18" s="912"/>
      <c r="S18" s="912"/>
      <c r="T18" s="912"/>
      <c r="U18" s="963" t="s">
        <v>1</v>
      </c>
      <c r="V18" s="910"/>
      <c r="W18" s="912"/>
      <c r="X18" s="890"/>
      <c r="Y18" s="910"/>
      <c r="Z18" s="910"/>
      <c r="AA18" s="912"/>
      <c r="AB18" s="963" t="s">
        <v>1</v>
      </c>
      <c r="AC18" s="910"/>
      <c r="AD18" s="910"/>
      <c r="AE18" s="910"/>
      <c r="AF18" s="910"/>
    </row>
    <row r="19" spans="1:32" s="886" customFormat="1" ht="19.5" customHeight="1" x14ac:dyDescent="0.4">
      <c r="A19" s="913"/>
      <c r="B19" s="913"/>
      <c r="C19" s="913"/>
      <c r="D19" s="916"/>
      <c r="E19" s="913"/>
      <c r="F19" s="913"/>
      <c r="G19" s="913"/>
      <c r="H19" s="913"/>
      <c r="I19" s="913"/>
      <c r="J19" s="913"/>
      <c r="K19" s="913"/>
      <c r="L19" s="913"/>
      <c r="M19" s="913"/>
      <c r="N19" s="913"/>
      <c r="O19" s="913"/>
      <c r="P19" s="913"/>
      <c r="Q19" s="913"/>
      <c r="R19" s="913"/>
      <c r="S19" s="913"/>
      <c r="T19" s="913"/>
      <c r="U19" s="913"/>
      <c r="V19" s="914"/>
      <c r="W19" s="913"/>
      <c r="X19" s="916"/>
      <c r="Y19" s="913"/>
      <c r="Z19" s="913"/>
      <c r="AA19" s="913"/>
      <c r="AB19" s="913"/>
      <c r="AC19" s="913"/>
      <c r="AD19" s="913"/>
      <c r="AE19" s="913"/>
      <c r="AF19" s="913"/>
    </row>
    <row r="20" spans="1:32" s="886" customFormat="1" ht="20.25" customHeight="1" x14ac:dyDescent="0.4">
      <c r="A20" s="2411"/>
      <c r="B20" s="973"/>
      <c r="C20" s="973"/>
      <c r="D20" s="976"/>
      <c r="E20" s="973"/>
      <c r="F20" s="975" t="s">
        <v>2</v>
      </c>
      <c r="G20" s="973"/>
      <c r="H20" s="974"/>
      <c r="I20" s="974"/>
      <c r="J20" s="974"/>
      <c r="K20" s="973"/>
      <c r="L20" s="972"/>
      <c r="M20" s="895" t="s">
        <v>2</v>
      </c>
      <c r="N20" s="912"/>
      <c r="O20" s="912"/>
      <c r="P20" s="912"/>
      <c r="Q20" s="912"/>
      <c r="R20" s="912"/>
      <c r="S20" s="912"/>
      <c r="T20" s="912"/>
      <c r="U20" s="963" t="s">
        <v>2</v>
      </c>
      <c r="V20" s="910"/>
      <c r="W20" s="912"/>
      <c r="X20" s="890"/>
      <c r="Y20" s="910"/>
      <c r="Z20" s="910"/>
      <c r="AA20" s="912"/>
      <c r="AB20" s="963" t="s">
        <v>2</v>
      </c>
      <c r="AC20" s="910"/>
      <c r="AD20" s="910"/>
      <c r="AE20" s="910"/>
      <c r="AF20" s="910"/>
    </row>
    <row r="21" spans="1:32" s="886" customFormat="1" ht="19.5" customHeight="1" x14ac:dyDescent="0.4">
      <c r="A21" s="2412"/>
      <c r="B21" s="973"/>
      <c r="C21" s="973"/>
      <c r="D21" s="976"/>
      <c r="E21" s="973"/>
      <c r="F21" s="975" t="s">
        <v>1</v>
      </c>
      <c r="G21" s="973"/>
      <c r="H21" s="974"/>
      <c r="I21" s="974"/>
      <c r="J21" s="974"/>
      <c r="K21" s="973"/>
      <c r="L21" s="972"/>
      <c r="M21" s="895" t="s">
        <v>1</v>
      </c>
      <c r="N21" s="912"/>
      <c r="O21" s="912"/>
      <c r="P21" s="912"/>
      <c r="Q21" s="912"/>
      <c r="R21" s="912"/>
      <c r="S21" s="912"/>
      <c r="T21" s="912"/>
      <c r="U21" s="963" t="s">
        <v>1</v>
      </c>
      <c r="V21" s="910"/>
      <c r="W21" s="912"/>
      <c r="X21" s="890"/>
      <c r="Y21" s="910"/>
      <c r="Z21" s="910"/>
      <c r="AA21" s="912"/>
      <c r="AB21" s="963" t="s">
        <v>1</v>
      </c>
      <c r="AC21" s="910"/>
      <c r="AD21" s="910"/>
      <c r="AE21" s="910"/>
      <c r="AF21" s="910"/>
    </row>
    <row r="22" spans="1:32" s="886" customFormat="1" ht="19.5" customHeight="1" x14ac:dyDescent="0.4">
      <c r="A22" s="913"/>
      <c r="B22" s="913"/>
      <c r="C22" s="913"/>
      <c r="D22" s="916"/>
      <c r="E22" s="913"/>
      <c r="F22" s="913"/>
      <c r="G22" s="913"/>
      <c r="H22" s="913"/>
      <c r="I22" s="913"/>
      <c r="J22" s="913"/>
      <c r="K22" s="913"/>
      <c r="L22" s="913"/>
      <c r="M22" s="913"/>
      <c r="N22" s="913"/>
      <c r="O22" s="913"/>
      <c r="P22" s="913"/>
      <c r="Q22" s="913"/>
      <c r="R22" s="913"/>
      <c r="S22" s="913"/>
      <c r="T22" s="913"/>
      <c r="U22" s="913"/>
      <c r="V22" s="914"/>
      <c r="W22" s="913"/>
      <c r="X22" s="916"/>
      <c r="Y22" s="913"/>
      <c r="Z22" s="913"/>
      <c r="AA22" s="913"/>
      <c r="AB22" s="913"/>
      <c r="AC22" s="913"/>
      <c r="AD22" s="913"/>
      <c r="AE22" s="913"/>
      <c r="AF22" s="913"/>
    </row>
    <row r="23" spans="1:32" s="886" customFormat="1" ht="19.5" customHeight="1" x14ac:dyDescent="0.4">
      <c r="A23" s="2397"/>
      <c r="B23" s="912"/>
      <c r="C23" s="912"/>
      <c r="D23" s="890"/>
      <c r="E23" s="912"/>
      <c r="F23" s="895" t="s">
        <v>2</v>
      </c>
      <c r="G23" s="912"/>
      <c r="H23" s="917"/>
      <c r="I23" s="917"/>
      <c r="J23" s="917"/>
      <c r="K23" s="912"/>
      <c r="L23" s="910"/>
      <c r="M23" s="895" t="s">
        <v>2</v>
      </c>
      <c r="N23" s="912"/>
      <c r="O23" s="912"/>
      <c r="P23" s="912"/>
      <c r="Q23" s="912"/>
      <c r="R23" s="912"/>
      <c r="S23" s="912"/>
      <c r="T23" s="912"/>
      <c r="U23" s="963" t="s">
        <v>2</v>
      </c>
      <c r="V23" s="910"/>
      <c r="W23" s="912"/>
      <c r="X23" s="890"/>
      <c r="Y23" s="910"/>
      <c r="Z23" s="910"/>
      <c r="AA23" s="912"/>
      <c r="AB23" s="963" t="s">
        <v>2</v>
      </c>
      <c r="AC23" s="910"/>
      <c r="AD23" s="910"/>
      <c r="AE23" s="910"/>
      <c r="AF23" s="910"/>
    </row>
    <row r="24" spans="1:32" s="886" customFormat="1" ht="19.5" customHeight="1" x14ac:dyDescent="0.4">
      <c r="A24" s="2410"/>
      <c r="B24" s="912"/>
      <c r="C24" s="912"/>
      <c r="D24" s="890"/>
      <c r="E24" s="912"/>
      <c r="F24" s="895" t="s">
        <v>1</v>
      </c>
      <c r="G24" s="912"/>
      <c r="H24" s="917"/>
      <c r="I24" s="917"/>
      <c r="J24" s="917"/>
      <c r="K24" s="912"/>
      <c r="L24" s="910"/>
      <c r="M24" s="895" t="s">
        <v>1</v>
      </c>
      <c r="N24" s="912"/>
      <c r="O24" s="912"/>
      <c r="P24" s="912"/>
      <c r="Q24" s="912"/>
      <c r="R24" s="912"/>
      <c r="S24" s="912"/>
      <c r="T24" s="912"/>
      <c r="U24" s="963" t="s">
        <v>1</v>
      </c>
      <c r="V24" s="910"/>
      <c r="W24" s="912"/>
      <c r="X24" s="890"/>
      <c r="Y24" s="910"/>
      <c r="Z24" s="910"/>
      <c r="AA24" s="912"/>
      <c r="AB24" s="963" t="s">
        <v>1</v>
      </c>
      <c r="AC24" s="910"/>
      <c r="AD24" s="910"/>
      <c r="AE24" s="910"/>
      <c r="AF24" s="910"/>
    </row>
    <row r="25" spans="1:32" s="886" customFormat="1" ht="19.5" customHeight="1" x14ac:dyDescent="0.4">
      <c r="A25" s="913"/>
      <c r="B25" s="913"/>
      <c r="C25" s="913"/>
      <c r="D25" s="916"/>
      <c r="E25" s="913"/>
      <c r="F25" s="913"/>
      <c r="G25" s="913"/>
      <c r="H25" s="913"/>
      <c r="I25" s="913"/>
      <c r="J25" s="913"/>
      <c r="K25" s="913"/>
      <c r="L25" s="913"/>
      <c r="M25" s="913"/>
      <c r="N25" s="913"/>
      <c r="O25" s="913"/>
      <c r="P25" s="913"/>
      <c r="Q25" s="913"/>
      <c r="R25" s="913"/>
      <c r="S25" s="913"/>
      <c r="T25" s="913"/>
      <c r="U25" s="913"/>
      <c r="V25" s="914"/>
      <c r="W25" s="913"/>
      <c r="X25" s="916"/>
      <c r="Y25" s="913"/>
      <c r="Z25" s="913"/>
      <c r="AA25" s="913"/>
      <c r="AB25" s="913"/>
      <c r="AC25" s="913"/>
      <c r="AD25" s="913"/>
      <c r="AE25" s="913"/>
      <c r="AF25" s="913"/>
    </row>
    <row r="26" spans="1:32" s="886" customFormat="1" ht="19.5" customHeight="1" x14ac:dyDescent="0.4">
      <c r="A26" s="2397"/>
      <c r="B26" s="912"/>
      <c r="C26" s="912"/>
      <c r="D26" s="890"/>
      <c r="E26" s="912"/>
      <c r="F26" s="895" t="s">
        <v>2</v>
      </c>
      <c r="G26" s="912"/>
      <c r="H26" s="917"/>
      <c r="I26" s="917"/>
      <c r="J26" s="917"/>
      <c r="K26" s="912"/>
      <c r="L26" s="910"/>
      <c r="M26" s="895" t="s">
        <v>2</v>
      </c>
      <c r="N26" s="912"/>
      <c r="O26" s="912"/>
      <c r="P26" s="912"/>
      <c r="Q26" s="912"/>
      <c r="R26" s="912"/>
      <c r="S26" s="912"/>
      <c r="T26" s="912"/>
      <c r="U26" s="963" t="s">
        <v>2</v>
      </c>
      <c r="V26" s="910"/>
      <c r="W26" s="912"/>
      <c r="X26" s="890"/>
      <c r="Y26" s="910"/>
      <c r="Z26" s="910"/>
      <c r="AA26" s="912"/>
      <c r="AB26" s="963" t="s">
        <v>2</v>
      </c>
      <c r="AC26" s="910"/>
      <c r="AD26" s="910"/>
      <c r="AE26" s="910"/>
      <c r="AF26" s="910"/>
    </row>
    <row r="27" spans="1:32" s="886" customFormat="1" ht="19.5" customHeight="1" x14ac:dyDescent="0.4">
      <c r="A27" s="2410"/>
      <c r="B27" s="912"/>
      <c r="C27" s="912"/>
      <c r="D27" s="890"/>
      <c r="E27" s="912"/>
      <c r="F27" s="895" t="s">
        <v>1</v>
      </c>
      <c r="G27" s="912"/>
      <c r="H27" s="917"/>
      <c r="I27" s="917"/>
      <c r="J27" s="917"/>
      <c r="K27" s="912"/>
      <c r="L27" s="910"/>
      <c r="M27" s="895" t="s">
        <v>1</v>
      </c>
      <c r="N27" s="912"/>
      <c r="O27" s="912"/>
      <c r="P27" s="912"/>
      <c r="Q27" s="912"/>
      <c r="R27" s="912"/>
      <c r="S27" s="912"/>
      <c r="T27" s="912"/>
      <c r="U27" s="963" t="s">
        <v>1</v>
      </c>
      <c r="V27" s="910"/>
      <c r="W27" s="912"/>
      <c r="X27" s="890"/>
      <c r="Y27" s="910"/>
      <c r="Z27" s="910"/>
      <c r="AA27" s="912"/>
      <c r="AB27" s="963" t="s">
        <v>1</v>
      </c>
      <c r="AC27" s="910"/>
      <c r="AD27" s="910"/>
      <c r="AE27" s="910"/>
      <c r="AF27" s="910"/>
    </row>
    <row r="28" spans="1:32" s="886" customFormat="1" ht="19.5" customHeight="1" x14ac:dyDescent="0.4">
      <c r="A28" s="913"/>
      <c r="B28" s="913"/>
      <c r="C28" s="913"/>
      <c r="D28" s="916"/>
      <c r="E28" s="913"/>
      <c r="F28" s="913"/>
      <c r="G28" s="913"/>
      <c r="H28" s="913"/>
      <c r="I28" s="913"/>
      <c r="J28" s="913"/>
      <c r="K28" s="913"/>
      <c r="L28" s="913"/>
      <c r="M28" s="913"/>
      <c r="N28" s="913"/>
      <c r="O28" s="913"/>
      <c r="P28" s="913"/>
      <c r="Q28" s="913"/>
      <c r="R28" s="913"/>
      <c r="S28" s="913"/>
      <c r="T28" s="913"/>
      <c r="U28" s="913"/>
      <c r="V28" s="914"/>
      <c r="W28" s="913"/>
      <c r="X28" s="916"/>
      <c r="Y28" s="913"/>
      <c r="Z28" s="913"/>
      <c r="AA28" s="913"/>
      <c r="AB28" s="913"/>
      <c r="AC28" s="913"/>
      <c r="AD28" s="913"/>
      <c r="AE28" s="913"/>
      <c r="AF28" s="913"/>
    </row>
    <row r="29" spans="1:32" s="886" customFormat="1" ht="19.5" customHeight="1" x14ac:dyDescent="0.4">
      <c r="A29" s="2397"/>
      <c r="B29" s="912"/>
      <c r="C29" s="912"/>
      <c r="D29" s="890"/>
      <c r="E29" s="912"/>
      <c r="F29" s="895" t="s">
        <v>2</v>
      </c>
      <c r="G29" s="912"/>
      <c r="H29" s="917"/>
      <c r="I29" s="917"/>
      <c r="J29" s="917"/>
      <c r="K29" s="912"/>
      <c r="L29" s="910"/>
      <c r="M29" s="895" t="s">
        <v>2</v>
      </c>
      <c r="N29" s="912"/>
      <c r="O29" s="912"/>
      <c r="P29" s="912"/>
      <c r="Q29" s="912"/>
      <c r="R29" s="912"/>
      <c r="S29" s="912"/>
      <c r="T29" s="912"/>
      <c r="U29" s="963" t="s">
        <v>2</v>
      </c>
      <c r="V29" s="910"/>
      <c r="W29" s="912"/>
      <c r="X29" s="890"/>
      <c r="Y29" s="910"/>
      <c r="Z29" s="910"/>
      <c r="AA29" s="912"/>
      <c r="AB29" s="963" t="s">
        <v>2</v>
      </c>
      <c r="AC29" s="910"/>
      <c r="AD29" s="910"/>
      <c r="AE29" s="910"/>
      <c r="AF29" s="910"/>
    </row>
    <row r="30" spans="1:32" s="886" customFormat="1" ht="19.5" customHeight="1" x14ac:dyDescent="0.4">
      <c r="A30" s="2410"/>
      <c r="B30" s="912"/>
      <c r="C30" s="912"/>
      <c r="D30" s="890"/>
      <c r="E30" s="912"/>
      <c r="F30" s="895" t="s">
        <v>1</v>
      </c>
      <c r="G30" s="912"/>
      <c r="H30" s="917"/>
      <c r="I30" s="917"/>
      <c r="J30" s="917"/>
      <c r="K30" s="912"/>
      <c r="L30" s="910"/>
      <c r="M30" s="895" t="s">
        <v>1</v>
      </c>
      <c r="N30" s="912"/>
      <c r="O30" s="912"/>
      <c r="P30" s="912"/>
      <c r="Q30" s="912"/>
      <c r="R30" s="912"/>
      <c r="S30" s="912"/>
      <c r="T30" s="912"/>
      <c r="U30" s="963" t="s">
        <v>1</v>
      </c>
      <c r="V30" s="910"/>
      <c r="W30" s="912"/>
      <c r="X30" s="890"/>
      <c r="Y30" s="910"/>
      <c r="Z30" s="910"/>
      <c r="AA30" s="912"/>
      <c r="AB30" s="963" t="s">
        <v>1</v>
      </c>
      <c r="AC30" s="910"/>
      <c r="AD30" s="910"/>
      <c r="AE30" s="910"/>
      <c r="AF30" s="910"/>
    </row>
    <row r="31" spans="1:32" s="886" customFormat="1" ht="19.5" customHeight="1" x14ac:dyDescent="0.4">
      <c r="A31" s="971"/>
      <c r="B31" s="913"/>
      <c r="C31" s="913"/>
      <c r="D31" s="916"/>
      <c r="E31" s="913"/>
      <c r="F31" s="913"/>
      <c r="G31" s="913"/>
      <c r="H31" s="913"/>
      <c r="I31" s="913"/>
      <c r="J31" s="913"/>
      <c r="K31" s="913"/>
      <c r="L31" s="913"/>
      <c r="M31" s="913"/>
      <c r="N31" s="913"/>
      <c r="O31" s="913"/>
      <c r="P31" s="913"/>
      <c r="Q31" s="913"/>
      <c r="R31" s="913"/>
      <c r="S31" s="913"/>
      <c r="T31" s="913"/>
      <c r="U31" s="913"/>
      <c r="V31" s="914"/>
      <c r="W31" s="913"/>
      <c r="X31" s="916"/>
      <c r="Y31" s="913"/>
      <c r="Z31" s="913"/>
      <c r="AA31" s="913"/>
      <c r="AB31" s="913"/>
      <c r="AC31" s="913"/>
      <c r="AD31" s="913"/>
      <c r="AE31" s="913"/>
      <c r="AF31" s="913"/>
    </row>
    <row r="32" spans="1:32" s="886" customFormat="1" ht="19.5" customHeight="1" x14ac:dyDescent="0.4">
      <c r="A32" s="2397"/>
      <c r="B32" s="912"/>
      <c r="C32" s="912"/>
      <c r="D32" s="890"/>
      <c r="E32" s="912"/>
      <c r="F32" s="895" t="s">
        <v>2</v>
      </c>
      <c r="G32" s="912"/>
      <c r="H32" s="917"/>
      <c r="I32" s="917"/>
      <c r="J32" s="917"/>
      <c r="K32" s="912"/>
      <c r="L32" s="910"/>
      <c r="M32" s="895" t="s">
        <v>2</v>
      </c>
      <c r="N32" s="912"/>
      <c r="O32" s="912"/>
      <c r="P32" s="912"/>
      <c r="Q32" s="912"/>
      <c r="R32" s="912"/>
      <c r="S32" s="912"/>
      <c r="T32" s="912"/>
      <c r="U32" s="963" t="s">
        <v>2</v>
      </c>
      <c r="V32" s="910"/>
      <c r="W32" s="912"/>
      <c r="X32" s="890"/>
      <c r="Y32" s="910"/>
      <c r="Z32" s="910"/>
      <c r="AA32" s="912"/>
      <c r="AB32" s="963" t="s">
        <v>2</v>
      </c>
      <c r="AC32" s="910"/>
      <c r="AD32" s="910"/>
      <c r="AE32" s="910"/>
      <c r="AF32" s="910"/>
    </row>
    <row r="33" spans="1:32" s="886" customFormat="1" ht="19.5" customHeight="1" thickBot="1" x14ac:dyDescent="0.45">
      <c r="A33" s="2406"/>
      <c r="B33" s="907"/>
      <c r="C33" s="907"/>
      <c r="D33" s="903"/>
      <c r="E33" s="907"/>
      <c r="F33" s="908" t="s">
        <v>1</v>
      </c>
      <c r="G33" s="907"/>
      <c r="H33" s="970"/>
      <c r="I33" s="970"/>
      <c r="J33" s="970"/>
      <c r="K33" s="907"/>
      <c r="L33" s="904"/>
      <c r="M33" s="908" t="s">
        <v>1</v>
      </c>
      <c r="N33" s="907"/>
      <c r="O33" s="907"/>
      <c r="P33" s="907"/>
      <c r="Q33" s="907"/>
      <c r="R33" s="907"/>
      <c r="S33" s="907"/>
      <c r="T33" s="907"/>
      <c r="U33" s="967" t="s">
        <v>1</v>
      </c>
      <c r="V33" s="969"/>
      <c r="W33" s="968"/>
      <c r="X33" s="903"/>
      <c r="Y33" s="904"/>
      <c r="Z33" s="904"/>
      <c r="AA33" s="907"/>
      <c r="AB33" s="967" t="s">
        <v>1</v>
      </c>
      <c r="AC33" s="904"/>
      <c r="AD33" s="904"/>
      <c r="AE33" s="904"/>
      <c r="AF33" s="903"/>
    </row>
    <row r="34" spans="1:32" s="886" customFormat="1" ht="19.5" customHeight="1" thickTop="1" x14ac:dyDescent="0.4">
      <c r="A34" s="902" t="s">
        <v>3</v>
      </c>
      <c r="B34" s="897"/>
      <c r="C34" s="897"/>
      <c r="D34" s="896">
        <f>D8+D11+D14+D17+D20+D23+D26+D29+D32</f>
        <v>2259900.37</v>
      </c>
      <c r="E34" s="897"/>
      <c r="F34" s="901" t="s">
        <v>2</v>
      </c>
      <c r="G34" s="897"/>
      <c r="H34" s="897"/>
      <c r="I34" s="897"/>
      <c r="J34" s="897"/>
      <c r="K34" s="897"/>
      <c r="L34" s="898"/>
      <c r="M34" s="901" t="s">
        <v>2</v>
      </c>
      <c r="N34" s="897"/>
      <c r="O34" s="897"/>
      <c r="P34" s="897"/>
      <c r="Q34" s="897"/>
      <c r="R34" s="897"/>
      <c r="S34" s="897"/>
      <c r="T34" s="897"/>
      <c r="U34" s="964" t="s">
        <v>2</v>
      </c>
      <c r="V34" s="966"/>
      <c r="W34" s="965"/>
      <c r="X34" s="896">
        <f>X8+X11+X14+X17+X20+X23+X26+X29+X32</f>
        <v>0</v>
      </c>
      <c r="Y34" s="897"/>
      <c r="Z34" s="897"/>
      <c r="AA34" s="897"/>
      <c r="AB34" s="964" t="s">
        <v>2</v>
      </c>
      <c r="AC34" s="897"/>
      <c r="AD34" s="897"/>
      <c r="AE34" s="897"/>
      <c r="AF34" s="896">
        <f>AF8+AF11+AF14+AF17+AF20+AF23+AF26+AF29+AF32</f>
        <v>0</v>
      </c>
    </row>
    <row r="35" spans="1:32" s="886" customFormat="1" ht="19.5" customHeight="1" x14ac:dyDescent="0.4">
      <c r="A35" s="891"/>
      <c r="B35" s="891"/>
      <c r="C35" s="891"/>
      <c r="D35" s="890">
        <f>D9+D12+D15+D18+D21+D24+D27+D30+D33</f>
        <v>0</v>
      </c>
      <c r="E35" s="891"/>
      <c r="F35" s="895" t="s">
        <v>1</v>
      </c>
      <c r="G35" s="891"/>
      <c r="H35" s="891"/>
      <c r="I35" s="891"/>
      <c r="J35" s="891"/>
      <c r="K35" s="891"/>
      <c r="L35" s="892"/>
      <c r="M35" s="895" t="s">
        <v>1</v>
      </c>
      <c r="N35" s="891"/>
      <c r="O35" s="891"/>
      <c r="P35" s="891"/>
      <c r="Q35" s="891"/>
      <c r="R35" s="891"/>
      <c r="S35" s="891"/>
      <c r="T35" s="891"/>
      <c r="U35" s="963" t="s">
        <v>1</v>
      </c>
      <c r="V35" s="892"/>
      <c r="W35" s="891"/>
      <c r="X35" s="890">
        <f>X9+X12+X15+X18+X21+X24+X27+X30+X33</f>
        <v>0</v>
      </c>
      <c r="Y35" s="891"/>
      <c r="Z35" s="891"/>
      <c r="AA35" s="891"/>
      <c r="AB35" s="963" t="s">
        <v>1</v>
      </c>
      <c r="AC35" s="891"/>
      <c r="AD35" s="891"/>
      <c r="AE35" s="891"/>
      <c r="AF35" s="890">
        <f>AF9+AF12+AF15+AF18+AF21+AF24+AF27+AF30+AF33</f>
        <v>0</v>
      </c>
    </row>
    <row r="36" spans="1:32" s="886" customFormat="1" ht="26.25" x14ac:dyDescent="0.4">
      <c r="A36" s="889" t="s">
        <v>0</v>
      </c>
      <c r="T36" s="962"/>
      <c r="U36" s="961"/>
      <c r="V36" s="962"/>
      <c r="W36" s="962"/>
      <c r="AB36" s="961"/>
    </row>
  </sheetData>
  <mergeCells count="18">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 ref="V3:W3"/>
    <mergeCell ref="I2:J3"/>
  </mergeCells>
  <pageMargins left="0.36231884057971014" right="0.5" top="0.45289855072463769" bottom="0.1585144927536232" header="0.25" footer="0.25"/>
  <pageSetup scale="23"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1"/>
  <sheetViews>
    <sheetView view="pageBreakPreview" zoomScale="60" zoomScaleNormal="100" workbookViewId="0"/>
  </sheetViews>
  <sheetFormatPr defaultRowHeight="15" x14ac:dyDescent="0.25"/>
  <cols>
    <col min="1" max="1" width="58.5703125" customWidth="1"/>
    <col min="2" max="2" width="13.28515625" customWidth="1"/>
    <col min="3" max="3" width="15.5703125" customWidth="1"/>
    <col min="4" max="4" width="28.28515625" customWidth="1"/>
    <col min="5" max="5" width="24.28515625" customWidth="1"/>
    <col min="6" max="6" width="21" customWidth="1"/>
    <col min="7" max="7" width="17.140625" customWidth="1"/>
    <col min="8" max="8" width="11.85546875" customWidth="1"/>
    <col min="9" max="9" width="25" customWidth="1"/>
    <col min="10" max="10" width="16.28515625" customWidth="1"/>
    <col min="11" max="11" width="26.85546875" customWidth="1"/>
    <col min="12" max="12" width="15.42578125" customWidth="1"/>
    <col min="13" max="13" width="16" customWidth="1"/>
    <col min="14" max="14" width="24" customWidth="1"/>
    <col min="15" max="15" width="18" customWidth="1"/>
    <col min="16" max="16" width="12" customWidth="1"/>
    <col min="17" max="17" width="23" customWidth="1"/>
    <col min="18" max="18" width="15.85546875" customWidth="1"/>
    <col min="19" max="19" width="14.42578125" customWidth="1"/>
    <col min="20" max="20" width="23.140625" customWidth="1"/>
    <col min="22" max="22" width="18.5703125" customWidth="1"/>
    <col min="23" max="23" width="23.5703125" customWidth="1"/>
    <col min="24" max="24" width="18.42578125" customWidth="1"/>
    <col min="25" max="25" width="11.5703125" customWidth="1"/>
    <col min="26" max="26" width="17" customWidth="1"/>
  </cols>
  <sheetData>
    <row r="1" spans="1:26" s="592" customFormat="1" ht="23.25" x14ac:dyDescent="0.25">
      <c r="A1" s="695" t="s">
        <v>549</v>
      </c>
      <c r="B1" s="694"/>
      <c r="D1" s="592" t="s">
        <v>704</v>
      </c>
      <c r="H1" s="592" t="s">
        <v>438</v>
      </c>
      <c r="U1" s="593"/>
    </row>
    <row r="2" spans="1:26" s="592" customFormat="1" ht="23.25" x14ac:dyDescent="0.25">
      <c r="A2" s="693" t="s">
        <v>78</v>
      </c>
      <c r="B2" s="692" t="s">
        <v>547</v>
      </c>
      <c r="I2" s="2447" t="s">
        <v>77</v>
      </c>
      <c r="J2" s="2448"/>
      <c r="K2" s="691" t="s">
        <v>437</v>
      </c>
      <c r="L2" s="690"/>
      <c r="M2" s="689"/>
      <c r="N2" s="688"/>
      <c r="U2" s="593"/>
      <c r="Y2" s="687"/>
      <c r="Z2" s="687"/>
    </row>
    <row r="3" spans="1:26" s="592" customFormat="1" ht="45" x14ac:dyDescent="0.25">
      <c r="A3" s="686" t="s">
        <v>91</v>
      </c>
      <c r="B3" s="685"/>
      <c r="C3" s="2451" t="s">
        <v>703</v>
      </c>
      <c r="D3" s="2452"/>
      <c r="E3" s="2452"/>
      <c r="F3" s="2452"/>
      <c r="G3" s="2453"/>
      <c r="I3" s="2449"/>
      <c r="J3" s="2450"/>
      <c r="K3" s="684" t="s">
        <v>73</v>
      </c>
      <c r="L3" s="2452" t="s">
        <v>72</v>
      </c>
      <c r="M3" s="2453"/>
      <c r="N3" s="2451" t="s">
        <v>71</v>
      </c>
      <c r="O3" s="2453"/>
      <c r="Q3" s="2451" t="s">
        <v>70</v>
      </c>
      <c r="R3" s="2452"/>
      <c r="S3" s="2452"/>
      <c r="T3" s="2452"/>
      <c r="U3" s="683"/>
      <c r="V3" s="682"/>
      <c r="W3" s="681" t="s">
        <v>69</v>
      </c>
      <c r="X3" s="680"/>
      <c r="Y3" s="679"/>
      <c r="Z3" s="678"/>
    </row>
    <row r="4" spans="1:26" s="592" customFormat="1" ht="147" customHeight="1" thickBot="1" x14ac:dyDescent="0.3">
      <c r="A4" s="677" t="s">
        <v>68</v>
      </c>
      <c r="B4" s="673" t="s">
        <v>67</v>
      </c>
      <c r="C4" s="673" t="s">
        <v>66</v>
      </c>
      <c r="D4" s="673" t="s">
        <v>65</v>
      </c>
      <c r="E4" s="673" t="s">
        <v>64</v>
      </c>
      <c r="F4" s="673" t="s">
        <v>435</v>
      </c>
      <c r="G4" s="676" t="s">
        <v>434</v>
      </c>
      <c r="H4" s="673" t="s">
        <v>55</v>
      </c>
      <c r="I4" s="672" t="s">
        <v>61</v>
      </c>
      <c r="J4" s="675" t="s">
        <v>433</v>
      </c>
      <c r="K4" s="673" t="s">
        <v>60</v>
      </c>
      <c r="L4" s="673" t="s">
        <v>59</v>
      </c>
      <c r="M4" s="673" t="s">
        <v>58</v>
      </c>
      <c r="N4" s="673" t="s">
        <v>57</v>
      </c>
      <c r="O4" s="674" t="s">
        <v>432</v>
      </c>
      <c r="P4" s="673" t="s">
        <v>55</v>
      </c>
      <c r="Q4" s="672" t="s">
        <v>431</v>
      </c>
      <c r="R4" s="672" t="s">
        <v>53</v>
      </c>
      <c r="S4" s="672" t="s">
        <v>52</v>
      </c>
      <c r="T4" s="671" t="s">
        <v>51</v>
      </c>
      <c r="U4" s="670"/>
      <c r="V4" s="669" t="s">
        <v>50</v>
      </c>
      <c r="W4" s="668" t="s">
        <v>49</v>
      </c>
      <c r="X4" s="668" t="s">
        <v>48</v>
      </c>
      <c r="Y4" s="668" t="s">
        <v>430</v>
      </c>
      <c r="Z4" s="668" t="s">
        <v>429</v>
      </c>
    </row>
    <row r="5" spans="1:26" s="592" customFormat="1" ht="24" thickTop="1" x14ac:dyDescent="0.25">
      <c r="A5" s="2445" t="s">
        <v>47</v>
      </c>
      <c r="B5" s="661"/>
      <c r="C5" s="666"/>
      <c r="D5" s="666"/>
      <c r="E5" s="661"/>
      <c r="F5" s="661" t="s">
        <v>46</v>
      </c>
      <c r="G5" s="661"/>
      <c r="H5" s="667" t="s">
        <v>2</v>
      </c>
      <c r="I5" s="661" t="s">
        <v>43</v>
      </c>
      <c r="J5" s="661" t="s">
        <v>41</v>
      </c>
      <c r="K5" s="661" t="s">
        <v>42</v>
      </c>
      <c r="L5" s="665" t="s">
        <v>428</v>
      </c>
      <c r="M5" s="665" t="s">
        <v>44</v>
      </c>
      <c r="N5" s="665" t="s">
        <v>42</v>
      </c>
      <c r="O5" s="665" t="s">
        <v>41</v>
      </c>
      <c r="P5" s="667" t="s">
        <v>2</v>
      </c>
      <c r="Q5" s="666"/>
      <c r="R5" s="665" t="s">
        <v>42</v>
      </c>
      <c r="S5" s="665" t="s">
        <v>41</v>
      </c>
      <c r="T5" s="665" t="s">
        <v>42</v>
      </c>
      <c r="U5" s="627"/>
      <c r="V5" s="665" t="s">
        <v>43</v>
      </c>
      <c r="W5" s="665" t="s">
        <v>427</v>
      </c>
      <c r="X5" s="665" t="s">
        <v>42</v>
      </c>
      <c r="Y5" s="665"/>
      <c r="Z5" s="665"/>
    </row>
    <row r="6" spans="1:26" s="592" customFormat="1" ht="23.25" x14ac:dyDescent="0.25">
      <c r="A6" s="2446"/>
      <c r="B6" s="662"/>
      <c r="C6" s="663"/>
      <c r="D6" s="663"/>
      <c r="E6" s="662"/>
      <c r="F6" s="661" t="s">
        <v>39</v>
      </c>
      <c r="G6" s="662"/>
      <c r="H6" s="664" t="s">
        <v>1</v>
      </c>
      <c r="I6" s="661"/>
      <c r="J6" s="662"/>
      <c r="K6" s="662"/>
      <c r="L6" s="662"/>
      <c r="M6" s="662"/>
      <c r="N6" s="662"/>
      <c r="O6" s="662"/>
      <c r="P6" s="664" t="s">
        <v>1</v>
      </c>
      <c r="Q6" s="663"/>
      <c r="R6" s="662"/>
      <c r="S6" s="662"/>
      <c r="T6" s="662"/>
      <c r="U6" s="627"/>
      <c r="V6" s="661"/>
      <c r="W6" s="661"/>
      <c r="X6" s="661"/>
      <c r="Y6" s="661"/>
      <c r="Z6" s="661"/>
    </row>
    <row r="7" spans="1:26" s="592" customFormat="1" ht="24" thickBot="1" x14ac:dyDescent="0.3">
      <c r="A7" s="660" t="s">
        <v>38</v>
      </c>
      <c r="B7" s="657"/>
      <c r="C7" s="658"/>
      <c r="D7" s="658"/>
      <c r="E7" s="657"/>
      <c r="F7" s="657"/>
      <c r="G7" s="657"/>
      <c r="H7" s="657"/>
      <c r="I7" s="657"/>
      <c r="J7" s="657"/>
      <c r="K7" s="659"/>
      <c r="L7" s="659"/>
      <c r="M7" s="657"/>
      <c r="N7" s="657"/>
      <c r="O7" s="657"/>
      <c r="P7" s="657"/>
      <c r="Q7" s="658"/>
      <c r="R7" s="657"/>
      <c r="S7" s="657"/>
      <c r="T7" s="657"/>
      <c r="V7" s="657"/>
      <c r="W7" s="657"/>
      <c r="X7" s="657"/>
      <c r="Y7" s="657"/>
      <c r="Z7" s="657"/>
    </row>
    <row r="8" spans="1:26" s="592" customFormat="1" ht="23.25" x14ac:dyDescent="0.35">
      <c r="A8" s="2458" t="s">
        <v>702</v>
      </c>
      <c r="B8" s="643"/>
      <c r="C8" s="643"/>
      <c r="D8" s="656">
        <v>2399248750</v>
      </c>
      <c r="E8" s="643" t="s">
        <v>699</v>
      </c>
      <c r="F8" s="631"/>
      <c r="G8" s="631"/>
      <c r="H8" s="655" t="s">
        <v>2</v>
      </c>
      <c r="I8" s="651" t="s">
        <v>30</v>
      </c>
      <c r="J8" s="647" t="s">
        <v>9</v>
      </c>
      <c r="K8" s="647" t="s">
        <v>29</v>
      </c>
      <c r="L8" s="647" t="s">
        <v>28</v>
      </c>
      <c r="M8" s="647" t="s">
        <v>27</v>
      </c>
      <c r="N8" s="647" t="s">
        <v>26</v>
      </c>
      <c r="O8" s="647" t="s">
        <v>9</v>
      </c>
      <c r="P8" s="650" t="s">
        <v>2</v>
      </c>
      <c r="Q8" s="649">
        <v>2399248750</v>
      </c>
      <c r="R8" s="647" t="s">
        <v>9</v>
      </c>
      <c r="S8" s="647" t="s">
        <v>25</v>
      </c>
      <c r="T8" s="647" t="s">
        <v>24</v>
      </c>
      <c r="U8" s="648"/>
      <c r="V8" s="647" t="s">
        <v>9</v>
      </c>
      <c r="W8" s="647" t="s">
        <v>23</v>
      </c>
      <c r="X8" s="647" t="s">
        <v>22</v>
      </c>
      <c r="Y8" s="631"/>
      <c r="Z8" s="631"/>
    </row>
    <row r="9" spans="1:26" s="592" customFormat="1" ht="23.25" x14ac:dyDescent="0.35">
      <c r="A9" s="2459"/>
      <c r="B9" s="641"/>
      <c r="C9" s="641"/>
      <c r="D9" s="642"/>
      <c r="E9" s="641"/>
      <c r="F9" s="631"/>
      <c r="G9" s="632"/>
      <c r="H9" s="652" t="s">
        <v>1</v>
      </c>
      <c r="I9" s="631"/>
      <c r="J9" s="632"/>
      <c r="K9" s="632"/>
      <c r="L9" s="632"/>
      <c r="M9" s="632"/>
      <c r="N9" s="632"/>
      <c r="O9" s="632"/>
      <c r="P9" s="634" t="s">
        <v>1</v>
      </c>
      <c r="Q9" s="633"/>
      <c r="R9" s="632"/>
      <c r="S9" s="632"/>
      <c r="T9" s="632"/>
      <c r="U9" s="627"/>
      <c r="V9" s="632"/>
      <c r="W9" s="632"/>
      <c r="X9" s="632"/>
      <c r="Y9" s="632"/>
      <c r="Z9" s="632"/>
    </row>
    <row r="10" spans="1:26" s="592" customFormat="1" ht="23.25" x14ac:dyDescent="0.35">
      <c r="A10" s="653"/>
      <c r="B10" s="638"/>
      <c r="C10" s="638"/>
      <c r="D10" s="639"/>
      <c r="E10" s="638"/>
      <c r="F10" s="635"/>
      <c r="G10" s="635"/>
      <c r="H10" s="635"/>
      <c r="I10" s="635"/>
      <c r="J10" s="635"/>
      <c r="K10" s="637"/>
      <c r="L10" s="637"/>
      <c r="M10" s="635"/>
      <c r="N10" s="635"/>
      <c r="O10" s="635"/>
      <c r="P10" s="635"/>
      <c r="Q10" s="636"/>
      <c r="R10" s="654"/>
      <c r="S10" s="654"/>
      <c r="T10" s="635"/>
      <c r="V10" s="635"/>
      <c r="W10" s="635"/>
      <c r="X10" s="635"/>
      <c r="Y10" s="635"/>
      <c r="Z10" s="635"/>
    </row>
    <row r="11" spans="1:26" s="592" customFormat="1" ht="23.25" x14ac:dyDescent="0.35">
      <c r="A11" s="2454" t="s">
        <v>701</v>
      </c>
      <c r="B11" s="643"/>
      <c r="C11" s="641"/>
      <c r="D11" s="642">
        <v>474113500</v>
      </c>
      <c r="E11" s="641" t="s">
        <v>699</v>
      </c>
      <c r="F11" s="631"/>
      <c r="G11" s="632"/>
      <c r="H11" s="652" t="s">
        <v>2</v>
      </c>
      <c r="I11" s="651" t="s">
        <v>30</v>
      </c>
      <c r="J11" s="647" t="s">
        <v>9</v>
      </c>
      <c r="K11" s="647" t="s">
        <v>29</v>
      </c>
      <c r="L11" s="647" t="s">
        <v>28</v>
      </c>
      <c r="M11" s="647" t="s">
        <v>27</v>
      </c>
      <c r="N11" s="647" t="s">
        <v>26</v>
      </c>
      <c r="O11" s="647" t="s">
        <v>9</v>
      </c>
      <c r="P11" s="650" t="s">
        <v>2</v>
      </c>
      <c r="Q11" s="649">
        <v>474113500</v>
      </c>
      <c r="R11" s="647" t="s">
        <v>9</v>
      </c>
      <c r="S11" s="647" t="s">
        <v>25</v>
      </c>
      <c r="T11" s="647" t="s">
        <v>24</v>
      </c>
      <c r="U11" s="648"/>
      <c r="V11" s="647" t="s">
        <v>9</v>
      </c>
      <c r="W11" s="647" t="s">
        <v>23</v>
      </c>
      <c r="X11" s="647" t="s">
        <v>22</v>
      </c>
      <c r="Y11" s="631"/>
      <c r="Z11" s="631"/>
    </row>
    <row r="12" spans="1:26" s="592" customFormat="1" ht="23.25" x14ac:dyDescent="0.35">
      <c r="A12" s="2455"/>
      <c r="B12" s="641"/>
      <c r="C12" s="641"/>
      <c r="D12" s="642"/>
      <c r="E12" s="641"/>
      <c r="F12" s="631"/>
      <c r="G12" s="632"/>
      <c r="H12" s="652" t="s">
        <v>1</v>
      </c>
      <c r="I12" s="631"/>
      <c r="J12" s="632"/>
      <c r="K12" s="632"/>
      <c r="L12" s="632"/>
      <c r="M12" s="632"/>
      <c r="N12" s="632"/>
      <c r="O12" s="632"/>
      <c r="P12" s="634" t="s">
        <v>1</v>
      </c>
      <c r="Q12" s="633"/>
      <c r="R12" s="632"/>
      <c r="S12" s="632"/>
      <c r="T12" s="632"/>
      <c r="U12" s="627"/>
      <c r="V12" s="632"/>
      <c r="W12" s="632"/>
      <c r="X12" s="632"/>
      <c r="Y12" s="632"/>
      <c r="Z12" s="632"/>
    </row>
    <row r="13" spans="1:26" s="592" customFormat="1" ht="16.5" customHeight="1" x14ac:dyDescent="0.35">
      <c r="A13" s="653"/>
      <c r="B13" s="638"/>
      <c r="C13" s="638"/>
      <c r="D13" s="639"/>
      <c r="E13" s="638"/>
      <c r="F13" s="635"/>
      <c r="G13" s="635"/>
      <c r="H13" s="635"/>
      <c r="I13" s="635"/>
      <c r="J13" s="635"/>
      <c r="K13" s="637"/>
      <c r="L13" s="637"/>
      <c r="M13" s="635"/>
      <c r="N13" s="635"/>
      <c r="O13" s="635"/>
      <c r="P13" s="635"/>
      <c r="Q13" s="636"/>
      <c r="R13" s="635"/>
      <c r="S13" s="635"/>
      <c r="T13" s="635"/>
      <c r="V13" s="635"/>
      <c r="W13" s="635"/>
      <c r="X13" s="635"/>
      <c r="Y13" s="635"/>
      <c r="Z13" s="635"/>
    </row>
    <row r="14" spans="1:26" s="592" customFormat="1" ht="33" customHeight="1" x14ac:dyDescent="0.35">
      <c r="A14" s="2454" t="s">
        <v>700</v>
      </c>
      <c r="B14" s="641"/>
      <c r="C14" s="641"/>
      <c r="D14" s="642">
        <v>336950000</v>
      </c>
      <c r="E14" s="641" t="s">
        <v>699</v>
      </c>
      <c r="F14" s="631"/>
      <c r="G14" s="632"/>
      <c r="H14" s="652" t="s">
        <v>2</v>
      </c>
      <c r="I14" s="651" t="s">
        <v>30</v>
      </c>
      <c r="J14" s="647" t="s">
        <v>9</v>
      </c>
      <c r="K14" s="647" t="s">
        <v>29</v>
      </c>
      <c r="L14" s="647" t="s">
        <v>28</v>
      </c>
      <c r="M14" s="647" t="s">
        <v>27</v>
      </c>
      <c r="N14" s="647" t="s">
        <v>26</v>
      </c>
      <c r="O14" s="647" t="s">
        <v>9</v>
      </c>
      <c r="P14" s="650" t="s">
        <v>2</v>
      </c>
      <c r="Q14" s="649">
        <v>336950000</v>
      </c>
      <c r="R14" s="647" t="s">
        <v>9</v>
      </c>
      <c r="S14" s="647" t="s">
        <v>25</v>
      </c>
      <c r="T14" s="647" t="s">
        <v>24</v>
      </c>
      <c r="U14" s="648"/>
      <c r="V14" s="647" t="s">
        <v>9</v>
      </c>
      <c r="W14" s="647" t="s">
        <v>23</v>
      </c>
      <c r="X14" s="647" t="s">
        <v>22</v>
      </c>
      <c r="Y14" s="631"/>
      <c r="Z14" s="631"/>
    </row>
    <row r="15" spans="1:26" s="592" customFormat="1" ht="23.25" x14ac:dyDescent="0.35">
      <c r="A15" s="2455"/>
      <c r="B15" s="641"/>
      <c r="C15" s="641"/>
      <c r="D15" s="642"/>
      <c r="E15" s="641"/>
      <c r="F15" s="631"/>
      <c r="G15" s="632"/>
      <c r="H15" s="634" t="s">
        <v>1</v>
      </c>
      <c r="I15" s="631"/>
      <c r="J15" s="632"/>
      <c r="K15" s="632"/>
      <c r="L15" s="632"/>
      <c r="M15" s="632"/>
      <c r="N15" s="632"/>
      <c r="O15" s="632"/>
      <c r="P15" s="634" t="s">
        <v>1</v>
      </c>
      <c r="Q15" s="633"/>
      <c r="R15" s="632"/>
      <c r="S15" s="632"/>
      <c r="T15" s="632"/>
      <c r="U15" s="627"/>
      <c r="V15" s="632"/>
      <c r="W15" s="632"/>
      <c r="X15" s="632"/>
      <c r="Y15" s="632"/>
      <c r="Z15" s="632"/>
    </row>
    <row r="16" spans="1:26" s="592" customFormat="1" ht="23.25" x14ac:dyDescent="0.35">
      <c r="A16" s="640"/>
      <c r="B16" s="638"/>
      <c r="C16" s="638"/>
      <c r="D16" s="639"/>
      <c r="E16" s="638"/>
      <c r="F16" s="635"/>
      <c r="G16" s="635"/>
      <c r="H16" s="635"/>
      <c r="I16" s="635"/>
      <c r="J16" s="635"/>
      <c r="K16" s="637"/>
      <c r="L16" s="637"/>
      <c r="M16" s="635"/>
      <c r="N16" s="635"/>
      <c r="O16" s="635"/>
      <c r="P16" s="635"/>
      <c r="Q16" s="636"/>
      <c r="R16" s="635"/>
      <c r="S16" s="635"/>
      <c r="T16" s="635"/>
      <c r="V16" s="635"/>
      <c r="W16" s="635"/>
      <c r="X16" s="635"/>
      <c r="Y16" s="635"/>
      <c r="Z16" s="635"/>
    </row>
    <row r="17" spans="1:26" s="592" customFormat="1" ht="23.25" x14ac:dyDescent="0.35">
      <c r="A17" s="2454" t="s">
        <v>698</v>
      </c>
      <c r="B17" s="641"/>
      <c r="C17" s="641"/>
      <c r="D17" s="642">
        <v>210000</v>
      </c>
      <c r="E17" s="641" t="s">
        <v>695</v>
      </c>
      <c r="F17" s="631"/>
      <c r="G17" s="632"/>
      <c r="H17" s="634" t="s">
        <v>2</v>
      </c>
      <c r="I17" s="631"/>
      <c r="J17" s="631"/>
      <c r="K17" s="631"/>
      <c r="L17" s="631"/>
      <c r="M17" s="631"/>
      <c r="N17" s="631"/>
      <c r="O17" s="631"/>
      <c r="P17" s="634" t="s">
        <v>2</v>
      </c>
      <c r="Q17" s="633"/>
      <c r="R17" s="632"/>
      <c r="S17" s="632"/>
      <c r="T17" s="632"/>
      <c r="U17" s="627"/>
      <c r="V17" s="632"/>
      <c r="W17" s="632"/>
      <c r="X17" s="632"/>
      <c r="Y17" s="632"/>
      <c r="Z17" s="632"/>
    </row>
    <row r="18" spans="1:26" s="592" customFormat="1" ht="23.25" x14ac:dyDescent="0.35">
      <c r="A18" s="2455"/>
      <c r="B18" s="641"/>
      <c r="C18" s="641"/>
      <c r="D18" s="642">
        <v>150000</v>
      </c>
      <c r="E18" s="641" t="s">
        <v>695</v>
      </c>
      <c r="F18" s="631"/>
      <c r="G18" s="632"/>
      <c r="H18" s="634" t="s">
        <v>1</v>
      </c>
      <c r="I18" s="631"/>
      <c r="J18" s="632"/>
      <c r="K18" s="632"/>
      <c r="L18" s="632"/>
      <c r="M18" s="632"/>
      <c r="N18" s="632"/>
      <c r="O18" s="632"/>
      <c r="P18" s="634" t="s">
        <v>1</v>
      </c>
      <c r="Q18" s="633"/>
      <c r="R18" s="632"/>
      <c r="S18" s="632"/>
      <c r="T18" s="632"/>
      <c r="U18" s="627"/>
      <c r="V18" s="632"/>
      <c r="W18" s="632"/>
      <c r="X18" s="632"/>
      <c r="Y18" s="632"/>
      <c r="Z18" s="632"/>
    </row>
    <row r="19" spans="1:26" s="592" customFormat="1" ht="23.25" x14ac:dyDescent="0.35">
      <c r="A19" s="640"/>
      <c r="B19" s="638"/>
      <c r="C19" s="638"/>
      <c r="D19" s="639"/>
      <c r="E19" s="638"/>
      <c r="F19" s="635"/>
      <c r="G19" s="635"/>
      <c r="H19" s="635"/>
      <c r="I19" s="635"/>
      <c r="J19" s="635"/>
      <c r="K19" s="637"/>
      <c r="L19" s="637"/>
      <c r="M19" s="635"/>
      <c r="N19" s="635"/>
      <c r="O19" s="635"/>
      <c r="P19" s="635"/>
      <c r="Q19" s="636"/>
      <c r="R19" s="635"/>
      <c r="S19" s="635"/>
      <c r="T19" s="635"/>
      <c r="V19" s="635"/>
      <c r="W19" s="635"/>
      <c r="X19" s="635"/>
      <c r="Y19" s="635"/>
      <c r="Z19" s="635"/>
    </row>
    <row r="20" spans="1:26" s="592" customFormat="1" ht="23.25" x14ac:dyDescent="0.35">
      <c r="A20" s="2456" t="s">
        <v>697</v>
      </c>
      <c r="B20" s="641"/>
      <c r="C20" s="641"/>
      <c r="D20" s="642">
        <v>150000</v>
      </c>
      <c r="E20" s="641" t="s">
        <v>695</v>
      </c>
      <c r="F20" s="631"/>
      <c r="G20" s="631"/>
      <c r="H20" s="646" t="s">
        <v>2</v>
      </c>
      <c r="I20" s="631"/>
      <c r="J20" s="631"/>
      <c r="K20" s="631"/>
      <c r="L20" s="631"/>
      <c r="M20" s="631"/>
      <c r="N20" s="631"/>
      <c r="O20" s="631"/>
      <c r="P20" s="646" t="s">
        <v>2</v>
      </c>
      <c r="Q20" s="645"/>
      <c r="R20" s="631"/>
      <c r="S20" s="631"/>
      <c r="T20" s="631"/>
      <c r="U20" s="627"/>
      <c r="V20" s="631"/>
      <c r="W20" s="631"/>
      <c r="X20" s="631"/>
      <c r="Y20" s="631"/>
      <c r="Z20" s="631"/>
    </row>
    <row r="21" spans="1:26" s="592" customFormat="1" ht="23.25" x14ac:dyDescent="0.35">
      <c r="A21" s="2459"/>
      <c r="B21" s="641"/>
      <c r="C21" s="641"/>
      <c r="D21" s="642">
        <v>120000</v>
      </c>
      <c r="E21" s="641" t="s">
        <v>695</v>
      </c>
      <c r="F21" s="631"/>
      <c r="G21" s="632"/>
      <c r="H21" s="634" t="s">
        <v>1</v>
      </c>
      <c r="I21" s="631"/>
      <c r="J21" s="632"/>
      <c r="K21" s="632"/>
      <c r="L21" s="632"/>
      <c r="M21" s="632"/>
      <c r="N21" s="632"/>
      <c r="O21" s="632"/>
      <c r="P21" s="634" t="s">
        <v>1</v>
      </c>
      <c r="Q21" s="633"/>
      <c r="R21" s="632"/>
      <c r="S21" s="632"/>
      <c r="T21" s="632"/>
      <c r="U21" s="627"/>
      <c r="V21" s="632"/>
      <c r="W21" s="632"/>
      <c r="X21" s="632"/>
      <c r="Y21" s="632"/>
      <c r="Z21" s="632"/>
    </row>
    <row r="22" spans="1:26" s="592" customFormat="1" ht="12.75" customHeight="1" x14ac:dyDescent="0.35">
      <c r="A22" s="640"/>
      <c r="B22" s="638"/>
      <c r="C22" s="638"/>
      <c r="D22" s="639"/>
      <c r="E22" s="638"/>
      <c r="F22" s="635"/>
      <c r="G22" s="635"/>
      <c r="H22" s="635"/>
      <c r="I22" s="635"/>
      <c r="J22" s="635"/>
      <c r="K22" s="637"/>
      <c r="L22" s="637"/>
      <c r="M22" s="635"/>
      <c r="N22" s="635"/>
      <c r="O22" s="635"/>
      <c r="P22" s="635"/>
      <c r="Q22" s="636"/>
      <c r="R22" s="635"/>
      <c r="S22" s="635"/>
      <c r="T22" s="635"/>
      <c r="V22" s="635"/>
      <c r="W22" s="635"/>
      <c r="X22" s="635"/>
      <c r="Y22" s="635"/>
      <c r="Z22" s="635"/>
    </row>
    <row r="23" spans="1:26" s="592" customFormat="1" ht="23.25" customHeight="1" x14ac:dyDescent="0.35">
      <c r="A23" s="2454" t="s">
        <v>696</v>
      </c>
      <c r="B23" s="641"/>
      <c r="C23" s="641"/>
      <c r="D23" s="642">
        <v>100000</v>
      </c>
      <c r="E23" s="641" t="s">
        <v>695</v>
      </c>
      <c r="F23" s="631"/>
      <c r="G23" s="632"/>
      <c r="H23" s="634" t="s">
        <v>2</v>
      </c>
      <c r="I23" s="631"/>
      <c r="J23" s="632"/>
      <c r="K23" s="632"/>
      <c r="L23" s="632"/>
      <c r="M23" s="632"/>
      <c r="N23" s="632"/>
      <c r="O23" s="632"/>
      <c r="P23" s="634" t="s">
        <v>2</v>
      </c>
      <c r="Q23" s="633"/>
      <c r="R23" s="632"/>
      <c r="S23" s="632"/>
      <c r="T23" s="632"/>
      <c r="U23" s="627"/>
      <c r="V23" s="632"/>
      <c r="W23" s="632"/>
      <c r="X23" s="632"/>
      <c r="Y23" s="632"/>
      <c r="Z23" s="631"/>
    </row>
    <row r="24" spans="1:26" s="592" customFormat="1" ht="1.5" hidden="1" customHeight="1" x14ac:dyDescent="0.35">
      <c r="A24" s="2455"/>
      <c r="B24" s="641"/>
      <c r="C24" s="641"/>
      <c r="D24" s="642"/>
      <c r="E24" s="641"/>
      <c r="F24" s="631"/>
      <c r="G24" s="632"/>
      <c r="H24" s="644" t="s">
        <v>1</v>
      </c>
      <c r="I24" s="631"/>
      <c r="J24" s="632"/>
      <c r="K24" s="632"/>
      <c r="L24" s="632"/>
      <c r="M24" s="632"/>
      <c r="N24" s="632"/>
      <c r="O24" s="632"/>
      <c r="P24" s="644" t="s">
        <v>1</v>
      </c>
      <c r="Q24" s="633"/>
      <c r="R24" s="632"/>
      <c r="S24" s="632"/>
      <c r="T24" s="632"/>
      <c r="U24" s="627"/>
      <c r="V24" s="632"/>
      <c r="W24" s="632"/>
      <c r="X24" s="632"/>
      <c r="Y24" s="632"/>
      <c r="Z24" s="632"/>
    </row>
    <row r="25" spans="1:26" s="592" customFormat="1" ht="23.25" hidden="1" x14ac:dyDescent="0.35">
      <c r="A25" s="640"/>
      <c r="B25" s="638"/>
      <c r="C25" s="638"/>
      <c r="D25" s="639"/>
      <c r="E25" s="638"/>
      <c r="F25" s="635"/>
      <c r="G25" s="635"/>
      <c r="H25" s="635"/>
      <c r="I25" s="635"/>
      <c r="J25" s="635"/>
      <c r="K25" s="637"/>
      <c r="L25" s="637"/>
      <c r="M25" s="635"/>
      <c r="N25" s="635"/>
      <c r="O25" s="635"/>
      <c r="P25" s="635"/>
      <c r="Q25" s="636"/>
      <c r="R25" s="635"/>
      <c r="S25" s="635"/>
      <c r="T25" s="635"/>
      <c r="V25" s="635"/>
      <c r="W25" s="635"/>
      <c r="X25" s="635"/>
      <c r="Y25" s="635"/>
      <c r="Z25" s="635"/>
    </row>
    <row r="26" spans="1:26" s="592" customFormat="1" ht="24" customHeight="1" x14ac:dyDescent="0.35">
      <c r="A26" s="2454" t="s">
        <v>694</v>
      </c>
      <c r="B26" s="643"/>
      <c r="C26" s="641"/>
      <c r="D26" s="642">
        <v>320000</v>
      </c>
      <c r="E26" s="641" t="s">
        <v>693</v>
      </c>
      <c r="F26" s="631"/>
      <c r="G26" s="632"/>
      <c r="H26" s="634" t="s">
        <v>2</v>
      </c>
      <c r="I26" s="631"/>
      <c r="J26" s="632"/>
      <c r="K26" s="632"/>
      <c r="L26" s="632"/>
      <c r="M26" s="632"/>
      <c r="N26" s="632"/>
      <c r="O26" s="632"/>
      <c r="P26" s="634" t="s">
        <v>2</v>
      </c>
      <c r="Q26" s="633"/>
      <c r="R26" s="632"/>
      <c r="S26" s="632"/>
      <c r="T26" s="632"/>
      <c r="U26" s="627"/>
      <c r="V26" s="632"/>
      <c r="W26" s="632"/>
      <c r="X26" s="632"/>
      <c r="Y26" s="632"/>
      <c r="Z26" s="631"/>
    </row>
    <row r="27" spans="1:26" s="592" customFormat="1" ht="23.25" hidden="1" x14ac:dyDescent="0.35">
      <c r="A27" s="2455"/>
      <c r="B27" s="641"/>
      <c r="C27" s="641"/>
      <c r="D27" s="642"/>
      <c r="E27" s="641"/>
      <c r="F27" s="631"/>
      <c r="G27" s="632"/>
      <c r="H27" s="644" t="s">
        <v>1</v>
      </c>
      <c r="I27" s="631"/>
      <c r="J27" s="632"/>
      <c r="K27" s="632"/>
      <c r="L27" s="632"/>
      <c r="M27" s="632"/>
      <c r="N27" s="632"/>
      <c r="O27" s="632"/>
      <c r="P27" s="644" t="s">
        <v>1</v>
      </c>
      <c r="Q27" s="633"/>
      <c r="R27" s="632"/>
      <c r="S27" s="632"/>
      <c r="T27" s="632"/>
      <c r="U27" s="627"/>
      <c r="V27" s="632"/>
      <c r="W27" s="632"/>
      <c r="X27" s="632"/>
      <c r="Y27" s="632"/>
      <c r="Z27" s="632"/>
    </row>
    <row r="28" spans="1:26" s="592" customFormat="1" ht="14.25" customHeight="1" x14ac:dyDescent="0.35">
      <c r="A28" s="640"/>
      <c r="B28" s="638"/>
      <c r="C28" s="638"/>
      <c r="D28" s="639"/>
      <c r="E28" s="638"/>
      <c r="F28" s="635"/>
      <c r="G28" s="635"/>
      <c r="H28" s="635"/>
      <c r="I28" s="635"/>
      <c r="J28" s="635"/>
      <c r="K28" s="637"/>
      <c r="L28" s="637"/>
      <c r="M28" s="635"/>
      <c r="N28" s="635"/>
      <c r="O28" s="635"/>
      <c r="P28" s="635"/>
      <c r="Q28" s="636"/>
      <c r="R28" s="635"/>
      <c r="S28" s="635"/>
      <c r="T28" s="635"/>
      <c r="V28" s="635"/>
      <c r="W28" s="635"/>
      <c r="X28" s="635"/>
      <c r="Y28" s="635"/>
      <c r="Z28" s="635"/>
    </row>
    <row r="29" spans="1:26" s="592" customFormat="1" ht="23.25" x14ac:dyDescent="0.35">
      <c r="A29" s="2454" t="s">
        <v>692</v>
      </c>
      <c r="B29" s="643"/>
      <c r="C29" s="641"/>
      <c r="D29" s="642">
        <v>2000000</v>
      </c>
      <c r="E29" s="641" t="s">
        <v>691</v>
      </c>
      <c r="F29" s="631"/>
      <c r="G29" s="632"/>
      <c r="H29" s="634" t="s">
        <v>2</v>
      </c>
      <c r="I29" s="631"/>
      <c r="J29" s="632"/>
      <c r="K29" s="632"/>
      <c r="L29" s="632"/>
      <c r="M29" s="632"/>
      <c r="N29" s="632"/>
      <c r="O29" s="632"/>
      <c r="P29" s="634" t="s">
        <v>2</v>
      </c>
      <c r="Q29" s="633"/>
      <c r="R29" s="632"/>
      <c r="S29" s="632"/>
      <c r="T29" s="632"/>
      <c r="U29" s="627"/>
      <c r="V29" s="632"/>
      <c r="W29" s="632"/>
      <c r="X29" s="632"/>
      <c r="Y29" s="632"/>
      <c r="Z29" s="632"/>
    </row>
    <row r="30" spans="1:26" s="592" customFormat="1" ht="24" customHeight="1" x14ac:dyDescent="0.35">
      <c r="A30" s="2455"/>
      <c r="B30" s="641"/>
      <c r="C30" s="641"/>
      <c r="D30" s="642"/>
      <c r="E30" s="641"/>
      <c r="F30" s="631"/>
      <c r="G30" s="632"/>
      <c r="H30" s="634" t="s">
        <v>1</v>
      </c>
      <c r="I30" s="631"/>
      <c r="J30" s="632"/>
      <c r="K30" s="632"/>
      <c r="L30" s="632"/>
      <c r="M30" s="632"/>
      <c r="N30" s="632"/>
      <c r="O30" s="632"/>
      <c r="P30" s="634" t="s">
        <v>1</v>
      </c>
      <c r="Q30" s="633"/>
      <c r="R30" s="632"/>
      <c r="S30" s="632"/>
      <c r="T30" s="632"/>
      <c r="U30" s="627"/>
      <c r="V30" s="632"/>
      <c r="W30" s="632"/>
      <c r="X30" s="632"/>
      <c r="Y30" s="632"/>
      <c r="Z30" s="632"/>
    </row>
    <row r="31" spans="1:26" s="592" customFormat="1" ht="23.25" x14ac:dyDescent="0.35">
      <c r="A31" s="640"/>
      <c r="B31" s="638"/>
      <c r="C31" s="638"/>
      <c r="D31" s="639"/>
      <c r="E31" s="638"/>
      <c r="F31" s="635"/>
      <c r="G31" s="635"/>
      <c r="H31" s="635"/>
      <c r="I31" s="635"/>
      <c r="J31" s="635"/>
      <c r="K31" s="637"/>
      <c r="L31" s="637"/>
      <c r="M31" s="635"/>
      <c r="N31" s="635"/>
      <c r="O31" s="635"/>
      <c r="P31" s="635"/>
      <c r="Q31" s="636"/>
      <c r="R31" s="635"/>
      <c r="S31" s="635"/>
      <c r="T31" s="635"/>
      <c r="V31" s="635"/>
      <c r="W31" s="635"/>
      <c r="X31" s="635"/>
      <c r="Y31" s="635"/>
      <c r="Z31" s="635"/>
    </row>
    <row r="32" spans="1:26" s="592" customFormat="1" ht="23.25" x14ac:dyDescent="0.25">
      <c r="A32" s="2456" t="s">
        <v>690</v>
      </c>
      <c r="B32" s="632"/>
      <c r="C32" s="632"/>
      <c r="D32" s="633">
        <v>18000000</v>
      </c>
      <c r="E32" s="632" t="s">
        <v>689</v>
      </c>
      <c r="F32" s="631"/>
      <c r="G32" s="632"/>
      <c r="H32" s="634" t="s">
        <v>2</v>
      </c>
      <c r="I32" s="631"/>
      <c r="J32" s="632"/>
      <c r="K32" s="632"/>
      <c r="L32" s="632"/>
      <c r="M32" s="632"/>
      <c r="N32" s="632"/>
      <c r="O32" s="632"/>
      <c r="P32" s="634" t="s">
        <v>2</v>
      </c>
      <c r="Q32" s="633"/>
      <c r="R32" s="632"/>
      <c r="S32" s="632"/>
      <c r="T32" s="632"/>
      <c r="U32" s="627"/>
      <c r="V32" s="632"/>
      <c r="W32" s="631"/>
      <c r="X32" s="631"/>
      <c r="Y32" s="631"/>
      <c r="Z32" s="631"/>
    </row>
    <row r="33" spans="1:28" s="592" customFormat="1" ht="24" thickBot="1" x14ac:dyDescent="0.3">
      <c r="A33" s="2457"/>
      <c r="B33" s="628"/>
      <c r="C33" s="629"/>
      <c r="D33" s="629"/>
      <c r="E33" s="626"/>
      <c r="F33" s="631"/>
      <c r="G33" s="628"/>
      <c r="H33" s="630" t="s">
        <v>1</v>
      </c>
      <c r="I33" s="631"/>
      <c r="J33" s="628"/>
      <c r="K33" s="628"/>
      <c r="L33" s="628"/>
      <c r="M33" s="628"/>
      <c r="N33" s="628"/>
      <c r="O33" s="628"/>
      <c r="P33" s="630" t="s">
        <v>1</v>
      </c>
      <c r="Q33" s="629"/>
      <c r="R33" s="628"/>
      <c r="S33" s="628"/>
      <c r="T33" s="628"/>
      <c r="U33" s="627"/>
      <c r="V33" s="626"/>
      <c r="W33" s="626"/>
      <c r="X33" s="626"/>
      <c r="Y33" s="626"/>
      <c r="Z33" s="626"/>
      <c r="AA33" s="609"/>
      <c r="AB33" s="609"/>
    </row>
    <row r="34" spans="1:28" s="592" customFormat="1" ht="24" thickTop="1" x14ac:dyDescent="0.35">
      <c r="A34" s="625" t="s">
        <v>688</v>
      </c>
      <c r="B34" s="624"/>
      <c r="C34" s="623"/>
      <c r="D34" s="622" t="s">
        <v>687</v>
      </c>
      <c r="E34" s="621" t="s">
        <v>686</v>
      </c>
      <c r="F34" s="619"/>
      <c r="G34" s="617"/>
      <c r="H34" s="620"/>
      <c r="I34" s="620"/>
      <c r="J34" s="617"/>
      <c r="K34" s="617"/>
      <c r="L34" s="617"/>
      <c r="M34" s="617"/>
      <c r="N34" s="617"/>
      <c r="O34" s="617"/>
      <c r="P34" s="619"/>
      <c r="Q34" s="618"/>
      <c r="R34" s="617"/>
      <c r="S34" s="617"/>
      <c r="T34" s="617"/>
      <c r="V34" s="616"/>
      <c r="W34" s="616"/>
      <c r="X34" s="616"/>
      <c r="Y34" s="616"/>
      <c r="Z34" s="616"/>
      <c r="AA34" s="593"/>
      <c r="AB34" s="609"/>
    </row>
    <row r="35" spans="1:28" s="592" customFormat="1" ht="23.25" x14ac:dyDescent="0.35">
      <c r="A35" s="615"/>
      <c r="B35" s="610"/>
      <c r="C35" s="612"/>
      <c r="D35" s="614"/>
      <c r="E35" s="610"/>
      <c r="F35" s="613"/>
      <c r="G35" s="610"/>
      <c r="H35" s="613"/>
      <c r="I35" s="613"/>
      <c r="J35" s="610"/>
      <c r="K35" s="610"/>
      <c r="L35" s="610"/>
      <c r="M35" s="610"/>
      <c r="N35" s="610"/>
      <c r="O35" s="610"/>
      <c r="P35" s="613"/>
      <c r="Q35" s="612"/>
      <c r="R35" s="610"/>
      <c r="S35" s="610"/>
      <c r="T35" s="610"/>
      <c r="U35" s="611"/>
      <c r="V35" s="610"/>
      <c r="W35" s="610"/>
      <c r="X35" s="610"/>
      <c r="Y35" s="610"/>
      <c r="Z35" s="610"/>
      <c r="AA35" s="609"/>
      <c r="AB35" s="609"/>
    </row>
    <row r="36" spans="1:28" s="598" customFormat="1" ht="75" customHeight="1" x14ac:dyDescent="0.35">
      <c r="A36" s="602" t="s">
        <v>685</v>
      </c>
      <c r="B36" s="607"/>
      <c r="C36" s="607"/>
      <c r="D36" s="606" t="s">
        <v>684</v>
      </c>
      <c r="E36" s="2439" t="s">
        <v>683</v>
      </c>
      <c r="F36" s="2440"/>
      <c r="G36" s="2441"/>
      <c r="H36" s="600"/>
      <c r="I36" s="599"/>
      <c r="J36" s="599"/>
      <c r="K36" s="599"/>
      <c r="L36" s="599"/>
      <c r="M36" s="599"/>
      <c r="N36" s="599"/>
      <c r="O36" s="599"/>
      <c r="P36" s="600"/>
      <c r="Q36" s="599"/>
      <c r="R36" s="599"/>
      <c r="S36" s="599"/>
      <c r="T36" s="599"/>
      <c r="U36" s="599"/>
      <c r="V36" s="599"/>
      <c r="W36" s="599"/>
    </row>
    <row r="37" spans="1:28" s="603" customFormat="1" ht="23.25" x14ac:dyDescent="0.35">
      <c r="A37" s="605"/>
      <c r="D37" s="604"/>
      <c r="Q37" s="608"/>
    </row>
    <row r="38" spans="1:28" s="598" customFormat="1" ht="69.75" x14ac:dyDescent="0.35">
      <c r="A38" s="602" t="s">
        <v>682</v>
      </c>
      <c r="B38" s="607"/>
      <c r="C38" s="607"/>
      <c r="D38" s="606" t="s">
        <v>681</v>
      </c>
      <c r="E38" s="2439" t="s">
        <v>680</v>
      </c>
      <c r="F38" s="2440"/>
      <c r="G38" s="2441"/>
      <c r="H38" s="600"/>
      <c r="I38" s="599"/>
      <c r="J38" s="599"/>
      <c r="K38" s="599"/>
      <c r="L38" s="599"/>
      <c r="M38" s="599"/>
      <c r="N38" s="599"/>
      <c r="O38" s="599"/>
      <c r="P38" s="600"/>
      <c r="Q38" s="599"/>
      <c r="R38" s="599"/>
      <c r="S38" s="599"/>
      <c r="T38" s="599"/>
      <c r="U38" s="599"/>
      <c r="V38" s="599"/>
      <c r="W38" s="599"/>
    </row>
    <row r="39" spans="1:28" s="603" customFormat="1" ht="23.25" x14ac:dyDescent="0.35">
      <c r="A39" s="605"/>
      <c r="D39" s="604"/>
    </row>
    <row r="40" spans="1:28" s="598" customFormat="1" ht="23.25" x14ac:dyDescent="0.35">
      <c r="A40" s="602" t="s">
        <v>679</v>
      </c>
      <c r="B40" s="607"/>
      <c r="C40" s="599"/>
      <c r="D40" s="601" t="s">
        <v>678</v>
      </c>
      <c r="E40" s="2442" t="s">
        <v>677</v>
      </c>
      <c r="F40" s="2443"/>
      <c r="G40" s="2444"/>
      <c r="H40" s="600"/>
      <c r="I40" s="599"/>
      <c r="J40" s="599"/>
      <c r="K40" s="599"/>
      <c r="L40" s="599"/>
      <c r="M40" s="599"/>
      <c r="N40" s="599"/>
      <c r="O40" s="599"/>
      <c r="P40" s="600"/>
      <c r="Q40" s="599"/>
      <c r="R40" s="599"/>
      <c r="S40" s="599"/>
      <c r="T40" s="599"/>
      <c r="U40" s="599"/>
      <c r="V40" s="599"/>
      <c r="W40" s="599"/>
    </row>
    <row r="41" spans="1:28" s="603" customFormat="1" ht="23.25" x14ac:dyDescent="0.35">
      <c r="A41" s="605"/>
      <c r="D41" s="604"/>
    </row>
    <row r="42" spans="1:28" s="598" customFormat="1" ht="46.5" x14ac:dyDescent="0.35">
      <c r="A42" s="602" t="s">
        <v>676</v>
      </c>
      <c r="B42" s="607"/>
      <c r="C42" s="607"/>
      <c r="D42" s="606" t="s">
        <v>675</v>
      </c>
      <c r="E42" s="599"/>
      <c r="F42" s="599"/>
      <c r="G42" s="599"/>
      <c r="H42" s="600"/>
      <c r="I42" s="599"/>
      <c r="J42" s="599"/>
      <c r="K42" s="599"/>
      <c r="L42" s="599"/>
      <c r="M42" s="599"/>
      <c r="N42" s="599"/>
      <c r="O42" s="599"/>
      <c r="P42" s="600"/>
      <c r="Q42" s="599"/>
      <c r="R42" s="599"/>
      <c r="S42" s="599"/>
      <c r="T42" s="599"/>
      <c r="U42" s="599"/>
      <c r="V42" s="599"/>
      <c r="W42" s="599"/>
    </row>
    <row r="43" spans="1:28" s="603" customFormat="1" ht="23.25" x14ac:dyDescent="0.35">
      <c r="A43" s="605"/>
      <c r="D43" s="604"/>
    </row>
    <row r="44" spans="1:28" s="598" customFormat="1" ht="46.5" x14ac:dyDescent="0.35">
      <c r="A44" s="602" t="s">
        <v>674</v>
      </c>
      <c r="B44" s="599"/>
      <c r="C44" s="599"/>
      <c r="D44" s="601" t="s">
        <v>673</v>
      </c>
      <c r="E44" s="599"/>
      <c r="F44" s="599"/>
      <c r="G44" s="599"/>
      <c r="H44" s="600"/>
      <c r="I44" s="599"/>
      <c r="J44" s="599"/>
      <c r="K44" s="599"/>
      <c r="L44" s="599"/>
      <c r="M44" s="599"/>
      <c r="N44" s="599"/>
      <c r="O44" s="599"/>
      <c r="P44" s="600"/>
      <c r="Q44" s="599"/>
      <c r="R44" s="599"/>
      <c r="S44" s="599"/>
      <c r="T44" s="599"/>
      <c r="U44" s="599"/>
      <c r="V44" s="599"/>
      <c r="W44" s="599"/>
    </row>
    <row r="45" spans="1:28" s="603" customFormat="1" ht="23.25" x14ac:dyDescent="0.35">
      <c r="A45" s="605"/>
      <c r="D45" s="604"/>
    </row>
    <row r="46" spans="1:28" s="598" customFormat="1" ht="46.5" x14ac:dyDescent="0.35">
      <c r="A46" s="602" t="s">
        <v>672</v>
      </c>
      <c r="B46" s="599"/>
      <c r="C46" s="599"/>
      <c r="D46" s="601" t="s">
        <v>671</v>
      </c>
      <c r="E46" s="599"/>
      <c r="F46" s="599"/>
      <c r="G46" s="599"/>
      <c r="H46" s="600"/>
      <c r="I46" s="599"/>
      <c r="J46" s="599"/>
      <c r="K46" s="599"/>
      <c r="L46" s="599"/>
      <c r="M46" s="599"/>
      <c r="N46" s="599"/>
      <c r="O46" s="599"/>
      <c r="P46" s="600"/>
      <c r="Q46" s="599"/>
      <c r="R46" s="599"/>
      <c r="S46" s="599"/>
      <c r="T46" s="599"/>
      <c r="U46" s="599"/>
      <c r="V46" s="599"/>
      <c r="W46" s="599"/>
    </row>
    <row r="47" spans="1:28" s="603" customFormat="1" ht="23.25" x14ac:dyDescent="0.35">
      <c r="A47" s="605"/>
      <c r="D47" s="604"/>
    </row>
    <row r="48" spans="1:28" s="598" customFormat="1" ht="23.25" x14ac:dyDescent="0.35">
      <c r="A48" s="602" t="s">
        <v>670</v>
      </c>
      <c r="B48" s="599"/>
      <c r="C48" s="599"/>
      <c r="D48" s="601"/>
      <c r="E48" s="599"/>
      <c r="F48" s="599"/>
      <c r="G48" s="599"/>
      <c r="H48" s="600"/>
      <c r="I48" s="599"/>
      <c r="J48" s="599"/>
      <c r="K48" s="599"/>
      <c r="L48" s="599"/>
      <c r="M48" s="599"/>
      <c r="N48" s="599"/>
      <c r="O48" s="599"/>
      <c r="P48" s="600"/>
      <c r="Q48" s="599"/>
      <c r="R48" s="599"/>
      <c r="S48" s="599"/>
      <c r="T48" s="599"/>
      <c r="U48" s="599"/>
      <c r="V48" s="599"/>
      <c r="W48" s="599"/>
    </row>
    <row r="49" spans="1:23" s="603" customFormat="1" ht="23.25" x14ac:dyDescent="0.35">
      <c r="A49" s="605"/>
      <c r="D49" s="604"/>
    </row>
    <row r="50" spans="1:23" s="598" customFormat="1" ht="46.5" x14ac:dyDescent="0.35">
      <c r="A50" s="602" t="s">
        <v>669</v>
      </c>
      <c r="B50" s="599"/>
      <c r="C50" s="599"/>
      <c r="D50" s="601" t="s">
        <v>668</v>
      </c>
      <c r="E50" s="599" t="s">
        <v>665</v>
      </c>
      <c r="F50" s="599"/>
      <c r="G50" s="599"/>
      <c r="H50" s="600"/>
      <c r="I50" s="599"/>
      <c r="J50" s="599"/>
      <c r="K50" s="599"/>
      <c r="L50" s="599"/>
      <c r="M50" s="599"/>
      <c r="N50" s="599"/>
      <c r="O50" s="599"/>
      <c r="P50" s="600"/>
      <c r="Q50" s="599"/>
      <c r="R50" s="599"/>
      <c r="S50" s="599"/>
      <c r="T50" s="599"/>
      <c r="U50" s="599"/>
      <c r="V50" s="599"/>
      <c r="W50" s="599"/>
    </row>
    <row r="51" spans="1:23" s="603" customFormat="1" ht="23.25" x14ac:dyDescent="0.35">
      <c r="A51" s="605"/>
      <c r="D51" s="604"/>
    </row>
    <row r="52" spans="1:23" s="598" customFormat="1" ht="46.5" x14ac:dyDescent="0.35">
      <c r="A52" s="602" t="s">
        <v>667</v>
      </c>
      <c r="B52" s="599"/>
      <c r="C52" s="599"/>
      <c r="D52" s="601" t="s">
        <v>666</v>
      </c>
      <c r="E52" s="599" t="s">
        <v>665</v>
      </c>
      <c r="F52" s="599"/>
      <c r="G52" s="599"/>
      <c r="H52" s="600"/>
      <c r="I52" s="599"/>
      <c r="J52" s="599"/>
      <c r="K52" s="599"/>
      <c r="L52" s="599"/>
      <c r="M52" s="599"/>
      <c r="N52" s="599"/>
      <c r="O52" s="599"/>
      <c r="P52" s="600"/>
      <c r="Q52" s="599"/>
      <c r="R52" s="599"/>
      <c r="S52" s="599"/>
      <c r="T52" s="599"/>
      <c r="U52" s="599"/>
      <c r="V52" s="599"/>
      <c r="W52" s="599"/>
    </row>
    <row r="53" spans="1:23" s="603" customFormat="1" ht="23.25" x14ac:dyDescent="0.35">
      <c r="A53" s="605"/>
      <c r="D53" s="604"/>
    </row>
    <row r="54" spans="1:23" s="598" customFormat="1" ht="23.25" x14ac:dyDescent="0.35">
      <c r="A54" s="602" t="s">
        <v>664</v>
      </c>
      <c r="B54" s="599"/>
      <c r="C54" s="599"/>
      <c r="D54" s="601" t="s">
        <v>405</v>
      </c>
      <c r="E54" s="599"/>
      <c r="F54" s="599"/>
      <c r="G54" s="599"/>
      <c r="H54" s="600"/>
      <c r="I54" s="599"/>
      <c r="J54" s="599"/>
      <c r="K54" s="599"/>
      <c r="L54" s="599"/>
      <c r="M54" s="599"/>
      <c r="N54" s="599"/>
      <c r="O54" s="599"/>
      <c r="P54" s="600"/>
      <c r="Q54" s="599"/>
      <c r="R54" s="599"/>
      <c r="S54" s="599"/>
      <c r="T54" s="599"/>
      <c r="U54" s="599"/>
      <c r="V54" s="599"/>
      <c r="W54" s="599"/>
    </row>
    <row r="55" spans="1:23" s="603" customFormat="1" ht="23.25" x14ac:dyDescent="0.35">
      <c r="A55" s="605"/>
      <c r="D55" s="604"/>
    </row>
    <row r="56" spans="1:23" s="598" customFormat="1" ht="46.5" x14ac:dyDescent="0.35">
      <c r="A56" s="602" t="s">
        <v>663</v>
      </c>
      <c r="B56" s="599"/>
      <c r="C56" s="599"/>
      <c r="D56" s="601" t="s">
        <v>405</v>
      </c>
      <c r="E56" s="599" t="s">
        <v>662</v>
      </c>
      <c r="F56" s="599"/>
      <c r="G56" s="599"/>
      <c r="H56" s="600"/>
      <c r="I56" s="599"/>
      <c r="J56" s="599"/>
      <c r="K56" s="599"/>
      <c r="L56" s="599"/>
      <c r="M56" s="599"/>
      <c r="N56" s="599"/>
      <c r="O56" s="599"/>
      <c r="P56" s="600"/>
      <c r="Q56" s="599"/>
      <c r="R56" s="599"/>
      <c r="S56" s="599"/>
      <c r="T56" s="599"/>
      <c r="U56" s="599"/>
      <c r="V56" s="599"/>
      <c r="W56" s="599"/>
    </row>
    <row r="57" spans="1:23" s="595" customFormat="1" ht="22.5" x14ac:dyDescent="0.25">
      <c r="A57" s="595" t="s">
        <v>661</v>
      </c>
      <c r="D57" s="597">
        <f>SUM(D8:D56)</f>
        <v>3231362250</v>
      </c>
      <c r="U57" s="596"/>
    </row>
    <row r="58" spans="1:23" s="592" customFormat="1" ht="23.25" x14ac:dyDescent="0.25">
      <c r="A58" s="594"/>
      <c r="U58" s="593"/>
    </row>
    <row r="59" spans="1:23" s="589" customFormat="1" x14ac:dyDescent="0.25">
      <c r="U59" s="590"/>
    </row>
    <row r="60" spans="1:23" s="589" customFormat="1" x14ac:dyDescent="0.25">
      <c r="A60" s="591"/>
      <c r="U60" s="590"/>
    </row>
    <row r="61" spans="1:23" s="589" customFormat="1" x14ac:dyDescent="0.25">
      <c r="U61" s="590"/>
    </row>
  </sheetData>
  <mergeCells count="18">
    <mergeCell ref="L3:M3"/>
    <mergeCell ref="N3:O3"/>
    <mergeCell ref="E36:G36"/>
    <mergeCell ref="Q3:T3"/>
    <mergeCell ref="A26:A27"/>
    <mergeCell ref="A29:A30"/>
    <mergeCell ref="A32:A33"/>
    <mergeCell ref="A8:A9"/>
    <mergeCell ref="A11:A12"/>
    <mergeCell ref="A14:A15"/>
    <mergeCell ref="A17:A18"/>
    <mergeCell ref="A20:A21"/>
    <mergeCell ref="A23:A24"/>
    <mergeCell ref="E38:G38"/>
    <mergeCell ref="E40:G40"/>
    <mergeCell ref="A5:A6"/>
    <mergeCell ref="I2:J3"/>
    <mergeCell ref="C3:G3"/>
  </mergeCells>
  <pageMargins left="0.51181102362204722" right="0.51181102362204722" top="0.74803149606299213" bottom="0.74803149606299213" header="0.31496062992125984" footer="0.31496062992125984"/>
  <pageSetup paperSize="8" scale="26"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2"/>
  <sheetViews>
    <sheetView workbookViewId="0"/>
  </sheetViews>
  <sheetFormatPr defaultRowHeight="15" x14ac:dyDescent="0.25"/>
  <cols>
    <col min="1" max="1" width="14.7109375" customWidth="1"/>
    <col min="2" max="2" width="15" customWidth="1"/>
  </cols>
  <sheetData>
    <row r="1" spans="1:27" s="696" customFormat="1" ht="15.75" x14ac:dyDescent="0.25">
      <c r="A1" s="783" t="s">
        <v>549</v>
      </c>
      <c r="B1" s="782"/>
    </row>
    <row r="2" spans="1:27" s="696" customFormat="1" ht="15.75" x14ac:dyDescent="0.25">
      <c r="A2" s="781" t="s">
        <v>706</v>
      </c>
      <c r="B2" s="780" t="s">
        <v>547</v>
      </c>
      <c r="J2" s="2366" t="s">
        <v>77</v>
      </c>
      <c r="K2" s="2367"/>
      <c r="L2" s="779" t="s">
        <v>437</v>
      </c>
      <c r="M2" s="778"/>
      <c r="N2" s="777"/>
    </row>
    <row r="3" spans="1:27" s="696" customFormat="1" ht="63" x14ac:dyDescent="0.25">
      <c r="A3" s="776" t="s">
        <v>91</v>
      </c>
      <c r="B3" s="775"/>
      <c r="C3" s="2364" t="s">
        <v>705</v>
      </c>
      <c r="D3" s="2364"/>
      <c r="E3" s="2364"/>
      <c r="F3" s="2364"/>
      <c r="G3" s="2364"/>
      <c r="H3" s="2365"/>
      <c r="I3" s="774"/>
      <c r="J3" s="2368"/>
      <c r="K3" s="2369"/>
      <c r="L3" s="766" t="s">
        <v>73</v>
      </c>
      <c r="M3" s="2364" t="s">
        <v>72</v>
      </c>
      <c r="N3" s="2365"/>
      <c r="O3" s="2370" t="s">
        <v>71</v>
      </c>
      <c r="P3" s="2365"/>
      <c r="Q3" s="773"/>
      <c r="R3" s="2370" t="s">
        <v>70</v>
      </c>
      <c r="S3" s="2364"/>
      <c r="T3" s="2364"/>
      <c r="U3" s="2364"/>
      <c r="V3" s="2364" t="s">
        <v>69</v>
      </c>
      <c r="W3" s="2364"/>
      <c r="X3" s="2364"/>
      <c r="Y3" s="2365"/>
    </row>
    <row r="4" spans="1:27" s="763" customFormat="1" ht="95.25" thickBot="1" x14ac:dyDescent="0.3">
      <c r="A4" s="772" t="s">
        <v>68</v>
      </c>
      <c r="B4" s="771" t="s">
        <v>67</v>
      </c>
      <c r="C4" s="769" t="s">
        <v>89</v>
      </c>
      <c r="D4" s="769" t="s">
        <v>88</v>
      </c>
      <c r="E4" s="769" t="s">
        <v>64</v>
      </c>
      <c r="F4" s="769" t="s">
        <v>87</v>
      </c>
      <c r="G4" s="769" t="s">
        <v>63</v>
      </c>
      <c r="H4" s="769" t="s">
        <v>455</v>
      </c>
      <c r="I4" s="769" t="s">
        <v>55</v>
      </c>
      <c r="J4" s="768" t="s">
        <v>61</v>
      </c>
      <c r="K4" s="770" t="s">
        <v>433</v>
      </c>
      <c r="L4" s="764" t="s">
        <v>60</v>
      </c>
      <c r="M4" s="764" t="s">
        <v>59</v>
      </c>
      <c r="N4" s="764" t="s">
        <v>58</v>
      </c>
      <c r="O4" s="764" t="s">
        <v>57</v>
      </c>
      <c r="P4" s="770" t="s">
        <v>433</v>
      </c>
      <c r="Q4" s="769" t="s">
        <v>55</v>
      </c>
      <c r="R4" s="768" t="s">
        <v>86</v>
      </c>
      <c r="S4" s="768" t="s">
        <v>53</v>
      </c>
      <c r="T4" s="767" t="s">
        <v>85</v>
      </c>
      <c r="U4" s="766" t="s">
        <v>51</v>
      </c>
      <c r="V4" s="764" t="s">
        <v>84</v>
      </c>
      <c r="W4" s="764" t="s">
        <v>83</v>
      </c>
      <c r="X4" s="764" t="s">
        <v>82</v>
      </c>
      <c r="Y4" s="765" t="s">
        <v>81</v>
      </c>
      <c r="Z4" s="764" t="s">
        <v>430</v>
      </c>
      <c r="AA4" s="764" t="s">
        <v>429</v>
      </c>
    </row>
    <row r="5" spans="1:27" s="696" customFormat="1" ht="16.5" thickTop="1" x14ac:dyDescent="0.25">
      <c r="A5" s="2360" t="s">
        <v>47</v>
      </c>
      <c r="B5" s="762"/>
      <c r="C5" s="754"/>
      <c r="D5" s="754"/>
      <c r="E5" s="754"/>
      <c r="F5" s="761"/>
      <c r="G5" s="754" t="s">
        <v>46</v>
      </c>
      <c r="H5" s="754"/>
      <c r="I5" s="760" t="s">
        <v>2</v>
      </c>
      <c r="J5" s="755" t="s">
        <v>43</v>
      </c>
      <c r="K5" s="755" t="s">
        <v>41</v>
      </c>
      <c r="L5" s="755" t="s">
        <v>42</v>
      </c>
      <c r="M5" s="755" t="s">
        <v>454</v>
      </c>
      <c r="N5" s="755" t="s">
        <v>44</v>
      </c>
      <c r="O5" s="755" t="s">
        <v>43</v>
      </c>
      <c r="P5" s="755" t="s">
        <v>41</v>
      </c>
      <c r="Q5" s="760" t="s">
        <v>2</v>
      </c>
      <c r="R5" s="754"/>
      <c r="S5" s="755" t="s">
        <v>80</v>
      </c>
      <c r="T5" s="759" t="s">
        <v>41</v>
      </c>
      <c r="U5" s="758" t="s">
        <v>453</v>
      </c>
      <c r="V5" s="757"/>
      <c r="W5" s="754"/>
      <c r="X5" s="754" t="s">
        <v>452</v>
      </c>
      <c r="Y5" s="756"/>
      <c r="Z5" s="754"/>
      <c r="AA5" s="755"/>
    </row>
    <row r="6" spans="1:27" s="696" customFormat="1" ht="15.75" x14ac:dyDescent="0.25">
      <c r="A6" s="2361"/>
      <c r="B6" s="748"/>
      <c r="C6" s="748"/>
      <c r="D6" s="748"/>
      <c r="E6" s="748"/>
      <c r="F6" s="752"/>
      <c r="G6" s="754" t="s">
        <v>39</v>
      </c>
      <c r="H6" s="748"/>
      <c r="I6" s="753" t="s">
        <v>1</v>
      </c>
      <c r="J6" s="754"/>
      <c r="K6" s="748"/>
      <c r="L6" s="748"/>
      <c r="M6" s="748"/>
      <c r="N6" s="748"/>
      <c r="O6" s="748"/>
      <c r="P6" s="748"/>
      <c r="Q6" s="753" t="s">
        <v>1</v>
      </c>
      <c r="R6" s="752"/>
      <c r="S6" s="748"/>
      <c r="T6" s="751"/>
      <c r="U6" s="748"/>
      <c r="V6" s="750"/>
      <c r="W6" s="748"/>
      <c r="X6" s="748"/>
      <c r="Y6" s="749"/>
      <c r="Z6" s="748"/>
      <c r="AA6" s="748"/>
    </row>
    <row r="7" spans="1:27" s="696" customFormat="1" ht="16.5" thickBot="1" x14ac:dyDescent="0.3">
      <c r="A7" s="747" t="s">
        <v>38</v>
      </c>
      <c r="B7" s="742"/>
      <c r="C7" s="742"/>
      <c r="D7" s="742"/>
      <c r="E7" s="742"/>
      <c r="F7" s="746"/>
      <c r="G7" s="742"/>
      <c r="H7" s="742"/>
      <c r="I7" s="742"/>
      <c r="J7" s="742"/>
      <c r="K7" s="742"/>
      <c r="L7" s="745"/>
      <c r="M7" s="745"/>
      <c r="N7" s="742"/>
      <c r="O7" s="742"/>
      <c r="P7" s="742"/>
      <c r="Q7" s="742"/>
      <c r="R7" s="746"/>
      <c r="S7" s="742"/>
      <c r="T7" s="745"/>
      <c r="U7" s="723"/>
      <c r="V7" s="744"/>
      <c r="W7" s="742"/>
      <c r="X7" s="742"/>
      <c r="Y7" s="743"/>
      <c r="Z7" s="742"/>
      <c r="AA7" s="742"/>
    </row>
    <row r="8" spans="1:27" s="696" customFormat="1" ht="15.75" x14ac:dyDescent="0.25">
      <c r="A8" s="2362"/>
      <c r="B8" s="741"/>
      <c r="C8" s="741"/>
      <c r="D8" s="741"/>
      <c r="E8" s="730"/>
      <c r="F8" s="740"/>
      <c r="G8" s="719"/>
      <c r="H8" s="719"/>
      <c r="I8" s="739" t="s">
        <v>2</v>
      </c>
      <c r="J8" s="719"/>
      <c r="K8" s="719"/>
      <c r="L8" s="719"/>
      <c r="M8" s="719"/>
      <c r="N8" s="719"/>
      <c r="O8" s="719"/>
      <c r="P8" s="719"/>
      <c r="Q8" s="739" t="s">
        <v>2</v>
      </c>
      <c r="R8" s="738"/>
      <c r="S8" s="719"/>
      <c r="T8" s="719"/>
      <c r="U8" s="715"/>
      <c r="V8" s="736"/>
      <c r="W8" s="719"/>
      <c r="X8" s="719"/>
      <c r="Y8" s="735"/>
      <c r="Z8" s="719"/>
      <c r="AA8" s="719"/>
    </row>
    <row r="9" spans="1:27" s="696" customFormat="1" ht="15.75" x14ac:dyDescent="0.25">
      <c r="A9" s="2363"/>
      <c r="B9" s="730"/>
      <c r="C9" s="730"/>
      <c r="D9" s="730"/>
      <c r="E9" s="730"/>
      <c r="F9" s="729"/>
      <c r="G9" s="719"/>
      <c r="H9" s="715"/>
      <c r="I9" s="703" t="s">
        <v>1</v>
      </c>
      <c r="J9" s="719"/>
      <c r="K9" s="719"/>
      <c r="L9" s="719"/>
      <c r="M9" s="719"/>
      <c r="N9" s="719"/>
      <c r="O9" s="719"/>
      <c r="P9" s="719"/>
      <c r="Q9" s="703" t="s">
        <v>1</v>
      </c>
      <c r="R9" s="738"/>
      <c r="S9" s="719"/>
      <c r="T9" s="737"/>
      <c r="U9" s="715"/>
      <c r="V9" s="736"/>
      <c r="W9" s="719"/>
      <c r="X9" s="719"/>
      <c r="Y9" s="735"/>
      <c r="Z9" s="719"/>
      <c r="AA9" s="719"/>
    </row>
    <row r="10" spans="1:27" s="696" customFormat="1" ht="15.75" x14ac:dyDescent="0.25">
      <c r="A10" s="734"/>
      <c r="B10" s="734"/>
      <c r="C10" s="734"/>
      <c r="D10" s="734"/>
      <c r="E10" s="734"/>
      <c r="F10" s="733"/>
      <c r="G10" s="723"/>
      <c r="H10" s="723"/>
      <c r="I10" s="723"/>
      <c r="J10" s="723"/>
      <c r="K10" s="723"/>
      <c r="L10" s="726"/>
      <c r="M10" s="726"/>
      <c r="N10" s="723"/>
      <c r="O10" s="723"/>
      <c r="P10" s="723"/>
      <c r="Q10" s="723"/>
      <c r="R10" s="727"/>
      <c r="S10" s="723"/>
      <c r="T10" s="726"/>
      <c r="U10" s="723"/>
      <c r="V10" s="725"/>
      <c r="W10" s="723"/>
      <c r="X10" s="723"/>
      <c r="Y10" s="724"/>
      <c r="Z10" s="723"/>
      <c r="AA10" s="723"/>
    </row>
    <row r="11" spans="1:27" s="696" customFormat="1" ht="15.75" x14ac:dyDescent="0.25">
      <c r="A11" s="731"/>
      <c r="B11" s="730"/>
      <c r="C11" s="730"/>
      <c r="D11" s="730"/>
      <c r="E11" s="730"/>
      <c r="F11" s="729"/>
      <c r="G11" s="719"/>
      <c r="H11" s="715"/>
      <c r="I11" s="703" t="s">
        <v>2</v>
      </c>
      <c r="J11" s="719"/>
      <c r="K11" s="715"/>
      <c r="L11" s="715"/>
      <c r="M11" s="715"/>
      <c r="N11" s="715"/>
      <c r="O11" s="715"/>
      <c r="P11" s="715"/>
      <c r="Q11" s="703" t="s">
        <v>2</v>
      </c>
      <c r="R11" s="698"/>
      <c r="S11" s="719"/>
      <c r="T11" s="732"/>
      <c r="U11" s="715"/>
      <c r="V11" s="720"/>
      <c r="W11" s="715"/>
      <c r="X11" s="715"/>
      <c r="Y11" s="700"/>
      <c r="Z11" s="715"/>
      <c r="AA11" s="715"/>
    </row>
    <row r="12" spans="1:27" s="696" customFormat="1" ht="15.75" x14ac:dyDescent="0.25">
      <c r="A12" s="734"/>
      <c r="B12" s="734"/>
      <c r="C12" s="734"/>
      <c r="D12" s="734"/>
      <c r="E12" s="734"/>
      <c r="F12" s="733"/>
      <c r="G12" s="719"/>
      <c r="H12" s="715"/>
      <c r="I12" s="703" t="s">
        <v>1</v>
      </c>
      <c r="J12" s="719"/>
      <c r="K12" s="715"/>
      <c r="L12" s="715"/>
      <c r="M12" s="715"/>
      <c r="N12" s="715"/>
      <c r="O12" s="715"/>
      <c r="P12" s="715"/>
      <c r="Q12" s="703" t="s">
        <v>1</v>
      </c>
      <c r="R12" s="698"/>
      <c r="S12" s="715"/>
      <c r="T12" s="732"/>
      <c r="U12" s="715"/>
      <c r="V12" s="720"/>
      <c r="W12" s="715"/>
      <c r="X12" s="715"/>
      <c r="Y12" s="700"/>
      <c r="Z12" s="715"/>
      <c r="AA12" s="715"/>
    </row>
    <row r="13" spans="1:27" s="696" customFormat="1" ht="15.75" x14ac:dyDescent="0.25">
      <c r="A13" s="731"/>
      <c r="B13" s="730"/>
      <c r="C13" s="730"/>
      <c r="D13" s="730"/>
      <c r="E13" s="730"/>
      <c r="F13" s="729"/>
      <c r="G13" s="723"/>
      <c r="H13" s="723"/>
      <c r="I13" s="723"/>
      <c r="J13" s="723"/>
      <c r="K13" s="726"/>
      <c r="L13" s="726"/>
      <c r="M13" s="723"/>
      <c r="N13" s="723"/>
      <c r="O13" s="723"/>
      <c r="P13" s="723"/>
      <c r="Q13" s="723"/>
      <c r="R13" s="727"/>
      <c r="S13" s="723"/>
      <c r="T13" s="726"/>
      <c r="U13" s="723"/>
      <c r="V13" s="725"/>
      <c r="W13" s="723"/>
      <c r="X13" s="723"/>
      <c r="Y13" s="724"/>
      <c r="Z13" s="723"/>
      <c r="AA13" s="723"/>
    </row>
    <row r="14" spans="1:27" s="696" customFormat="1" ht="15.75" x14ac:dyDescent="0.25">
      <c r="A14" s="728"/>
      <c r="B14" s="715"/>
      <c r="C14" s="715"/>
      <c r="D14" s="715"/>
      <c r="E14" s="715"/>
      <c r="F14" s="698"/>
      <c r="G14" s="719"/>
      <c r="H14" s="715"/>
      <c r="I14" s="703" t="s">
        <v>2</v>
      </c>
      <c r="J14" s="719"/>
      <c r="K14" s="715"/>
      <c r="L14" s="715"/>
      <c r="M14" s="715"/>
      <c r="N14" s="715"/>
      <c r="O14" s="715"/>
      <c r="P14" s="715"/>
      <c r="Q14" s="703" t="s">
        <v>2</v>
      </c>
      <c r="R14" s="698"/>
      <c r="S14" s="719"/>
      <c r="T14" s="719"/>
      <c r="U14" s="715"/>
      <c r="V14" s="720"/>
      <c r="W14" s="720"/>
      <c r="X14" s="720"/>
      <c r="Y14" s="721"/>
      <c r="Z14" s="720"/>
      <c r="AA14" s="720"/>
    </row>
    <row r="15" spans="1:27" s="696" customFormat="1" ht="15.75" x14ac:dyDescent="0.25">
      <c r="A15" s="723"/>
      <c r="B15" s="723"/>
      <c r="C15" s="723"/>
      <c r="D15" s="723"/>
      <c r="E15" s="723"/>
      <c r="F15" s="727"/>
      <c r="G15" s="723"/>
      <c r="H15" s="723"/>
      <c r="I15" s="723"/>
      <c r="J15" s="723"/>
      <c r="K15" s="726"/>
      <c r="L15" s="726"/>
      <c r="M15" s="723"/>
      <c r="N15" s="723"/>
      <c r="O15" s="723"/>
      <c r="P15" s="723"/>
      <c r="Q15" s="723"/>
      <c r="R15" s="727"/>
      <c r="S15" s="723"/>
      <c r="T15" s="726"/>
      <c r="U15" s="723"/>
      <c r="V15" s="725"/>
      <c r="W15" s="723"/>
      <c r="X15" s="723"/>
      <c r="Y15" s="724"/>
      <c r="Z15" s="723"/>
      <c r="AA15" s="723"/>
    </row>
    <row r="16" spans="1:27" s="696" customFormat="1" ht="15.75" x14ac:dyDescent="0.25">
      <c r="A16" s="728"/>
      <c r="B16" s="715"/>
      <c r="C16" s="715"/>
      <c r="D16" s="715"/>
      <c r="E16" s="715"/>
      <c r="F16" s="698"/>
      <c r="G16" s="719"/>
      <c r="H16" s="715"/>
      <c r="I16" s="703" t="s">
        <v>2</v>
      </c>
      <c r="J16" s="719"/>
      <c r="K16" s="715"/>
      <c r="L16" s="715"/>
      <c r="M16" s="715"/>
      <c r="N16" s="715"/>
      <c r="O16" s="715"/>
      <c r="P16" s="715"/>
      <c r="Q16" s="703" t="s">
        <v>2</v>
      </c>
      <c r="R16" s="698"/>
      <c r="S16" s="719"/>
      <c r="T16" s="719"/>
      <c r="U16" s="715"/>
      <c r="V16" s="720"/>
      <c r="W16" s="720"/>
      <c r="X16" s="720"/>
      <c r="Y16" s="721"/>
      <c r="Z16" s="720"/>
      <c r="AA16" s="720"/>
    </row>
    <row r="17" spans="1:27" s="696" customFormat="1" ht="15.75" x14ac:dyDescent="0.25">
      <c r="A17" s="723"/>
      <c r="B17" s="723"/>
      <c r="C17" s="723"/>
      <c r="D17" s="723"/>
      <c r="E17" s="723"/>
      <c r="F17" s="727"/>
      <c r="G17" s="723"/>
      <c r="H17" s="723"/>
      <c r="I17" s="723"/>
      <c r="J17" s="723"/>
      <c r="K17" s="726"/>
      <c r="L17" s="726"/>
      <c r="M17" s="723"/>
      <c r="N17" s="723"/>
      <c r="O17" s="723"/>
      <c r="P17" s="723"/>
      <c r="Q17" s="723"/>
      <c r="R17" s="727"/>
      <c r="S17" s="723"/>
      <c r="T17" s="726"/>
      <c r="U17" s="723"/>
      <c r="V17" s="725"/>
      <c r="W17" s="723"/>
      <c r="X17" s="723"/>
      <c r="Y17" s="724"/>
      <c r="Z17" s="723"/>
      <c r="AA17" s="723"/>
    </row>
    <row r="18" spans="1:27" s="696" customFormat="1" ht="15.75" x14ac:dyDescent="0.25">
      <c r="A18" s="728"/>
      <c r="B18" s="715"/>
      <c r="C18" s="715"/>
      <c r="D18" s="715"/>
      <c r="E18" s="715"/>
      <c r="F18" s="698"/>
      <c r="G18" s="719"/>
      <c r="H18" s="715"/>
      <c r="I18" s="703" t="s">
        <v>2</v>
      </c>
      <c r="J18" s="719"/>
      <c r="K18" s="715"/>
      <c r="L18" s="715"/>
      <c r="M18" s="715"/>
      <c r="N18" s="715"/>
      <c r="O18" s="715"/>
      <c r="P18" s="715"/>
      <c r="Q18" s="703" t="s">
        <v>2</v>
      </c>
      <c r="R18" s="698"/>
      <c r="S18" s="719"/>
      <c r="T18" s="719"/>
      <c r="U18" s="715"/>
      <c r="V18" s="720"/>
      <c r="W18" s="720"/>
      <c r="X18" s="720"/>
      <c r="Y18" s="721"/>
      <c r="Z18" s="720"/>
      <c r="AA18" s="720"/>
    </row>
    <row r="19" spans="1:27" s="696" customFormat="1" ht="15.75" x14ac:dyDescent="0.25">
      <c r="A19" s="723"/>
      <c r="B19" s="723"/>
      <c r="C19" s="723"/>
      <c r="D19" s="723"/>
      <c r="E19" s="723"/>
      <c r="F19" s="727"/>
      <c r="G19" s="723"/>
      <c r="H19" s="723"/>
      <c r="I19" s="723"/>
      <c r="J19" s="723"/>
      <c r="K19" s="726"/>
      <c r="L19" s="726"/>
      <c r="M19" s="723"/>
      <c r="N19" s="723"/>
      <c r="O19" s="723"/>
      <c r="P19" s="723"/>
      <c r="Q19" s="723"/>
      <c r="R19" s="727"/>
      <c r="S19" s="723"/>
      <c r="T19" s="726"/>
      <c r="U19" s="723"/>
      <c r="V19" s="725"/>
      <c r="W19" s="723"/>
      <c r="X19" s="723"/>
      <c r="Y19" s="724"/>
      <c r="Z19" s="723"/>
      <c r="AA19" s="723"/>
    </row>
    <row r="20" spans="1:27" s="696" customFormat="1" ht="15.75" x14ac:dyDescent="0.25">
      <c r="A20" s="2357"/>
      <c r="B20" s="715"/>
      <c r="C20" s="715"/>
      <c r="D20" s="715"/>
      <c r="E20" s="715"/>
      <c r="F20" s="698"/>
      <c r="G20" s="719"/>
      <c r="H20" s="715"/>
      <c r="I20" s="703" t="s">
        <v>2</v>
      </c>
      <c r="J20" s="719"/>
      <c r="K20" s="719"/>
      <c r="L20" s="719"/>
      <c r="M20" s="719"/>
      <c r="N20" s="719"/>
      <c r="O20" s="719"/>
      <c r="P20" s="719"/>
      <c r="Q20" s="703" t="s">
        <v>2</v>
      </c>
      <c r="R20" s="698"/>
      <c r="S20" s="719"/>
      <c r="T20" s="719"/>
      <c r="U20" s="715"/>
      <c r="V20" s="720"/>
      <c r="W20" s="720"/>
      <c r="X20" s="720"/>
      <c r="Y20" s="721"/>
      <c r="Z20" s="719"/>
      <c r="AA20" s="719"/>
    </row>
    <row r="21" spans="1:27" s="696" customFormat="1" ht="15.75" x14ac:dyDescent="0.25">
      <c r="A21" s="2358"/>
      <c r="B21" s="715"/>
      <c r="C21" s="715"/>
      <c r="D21" s="715"/>
      <c r="E21" s="715"/>
      <c r="F21" s="698"/>
      <c r="G21" s="719"/>
      <c r="H21" s="715"/>
      <c r="I21" s="703" t="s">
        <v>1</v>
      </c>
      <c r="J21" s="715"/>
      <c r="K21" s="715"/>
      <c r="L21" s="715"/>
      <c r="M21" s="715"/>
      <c r="N21" s="715"/>
      <c r="O21" s="715"/>
      <c r="P21" s="715"/>
      <c r="Q21" s="703" t="s">
        <v>1</v>
      </c>
      <c r="R21" s="698"/>
      <c r="S21" s="715"/>
      <c r="T21" s="722"/>
      <c r="U21" s="715"/>
      <c r="V21" s="720"/>
      <c r="W21" s="720"/>
      <c r="X21" s="720"/>
      <c r="Y21" s="721"/>
      <c r="Z21" s="720"/>
      <c r="AA21" s="720"/>
    </row>
    <row r="22" spans="1:27" s="696" customFormat="1" ht="15.75" x14ac:dyDescent="0.25">
      <c r="A22" s="723"/>
      <c r="B22" s="723"/>
      <c r="C22" s="723"/>
      <c r="D22" s="723"/>
      <c r="E22" s="723"/>
      <c r="F22" s="727"/>
      <c r="G22" s="723"/>
      <c r="H22" s="723"/>
      <c r="I22" s="723"/>
      <c r="J22" s="723"/>
      <c r="K22" s="726"/>
      <c r="L22" s="726"/>
      <c r="M22" s="723"/>
      <c r="N22" s="723"/>
      <c r="O22" s="723"/>
      <c r="P22" s="723"/>
      <c r="Q22" s="723"/>
      <c r="R22" s="727"/>
      <c r="S22" s="723"/>
      <c r="T22" s="726"/>
      <c r="U22" s="723"/>
      <c r="V22" s="725"/>
      <c r="W22" s="723"/>
      <c r="X22" s="723"/>
      <c r="Y22" s="724"/>
      <c r="Z22" s="723"/>
      <c r="AA22" s="723"/>
    </row>
    <row r="23" spans="1:27" s="696" customFormat="1" ht="15.75" x14ac:dyDescent="0.25">
      <c r="A23" s="2357"/>
      <c r="B23" s="715"/>
      <c r="C23" s="715"/>
      <c r="D23" s="715"/>
      <c r="E23" s="715"/>
      <c r="F23" s="698"/>
      <c r="G23" s="719"/>
      <c r="H23" s="715"/>
      <c r="I23" s="703" t="s">
        <v>2</v>
      </c>
      <c r="J23" s="715"/>
      <c r="K23" s="715"/>
      <c r="L23" s="719"/>
      <c r="M23" s="719"/>
      <c r="N23" s="719"/>
      <c r="O23" s="719"/>
      <c r="P23" s="719"/>
      <c r="Q23" s="703" t="s">
        <v>2</v>
      </c>
      <c r="R23" s="698"/>
      <c r="S23" s="719"/>
      <c r="T23" s="719"/>
      <c r="U23" s="715"/>
      <c r="V23" s="720"/>
      <c r="W23" s="720"/>
      <c r="X23" s="720"/>
      <c r="Y23" s="721"/>
      <c r="Z23" s="719"/>
      <c r="AA23" s="719"/>
    </row>
    <row r="24" spans="1:27" s="696" customFormat="1" ht="15.75" x14ac:dyDescent="0.25">
      <c r="A24" s="2358"/>
      <c r="B24" s="715"/>
      <c r="C24" s="715"/>
      <c r="D24" s="715"/>
      <c r="E24" s="715"/>
      <c r="F24" s="698"/>
      <c r="G24" s="719"/>
      <c r="H24" s="715"/>
      <c r="I24" s="703" t="s">
        <v>1</v>
      </c>
      <c r="J24" s="715"/>
      <c r="K24" s="715"/>
      <c r="L24" s="715"/>
      <c r="M24" s="715"/>
      <c r="N24" s="715"/>
      <c r="O24" s="715"/>
      <c r="P24" s="715"/>
      <c r="Q24" s="703" t="s">
        <v>1</v>
      </c>
      <c r="R24" s="698"/>
      <c r="S24" s="715"/>
      <c r="T24" s="722"/>
      <c r="U24" s="715"/>
      <c r="V24" s="720"/>
      <c r="W24" s="720"/>
      <c r="X24" s="720"/>
      <c r="Y24" s="721"/>
      <c r="Z24" s="720"/>
      <c r="AA24" s="720"/>
    </row>
    <row r="25" spans="1:27" s="696" customFormat="1" ht="15.75" x14ac:dyDescent="0.25">
      <c r="A25" s="723"/>
      <c r="B25" s="723"/>
      <c r="C25" s="723"/>
      <c r="D25" s="723"/>
      <c r="E25" s="723"/>
      <c r="F25" s="727"/>
      <c r="G25" s="723"/>
      <c r="H25" s="723"/>
      <c r="I25" s="723"/>
      <c r="J25" s="723"/>
      <c r="K25" s="726"/>
      <c r="L25" s="726"/>
      <c r="M25" s="723"/>
      <c r="N25" s="723"/>
      <c r="O25" s="723"/>
      <c r="P25" s="723"/>
      <c r="Q25" s="723"/>
      <c r="R25" s="727"/>
      <c r="S25" s="723"/>
      <c r="T25" s="726"/>
      <c r="U25" s="723"/>
      <c r="V25" s="725"/>
      <c r="W25" s="723"/>
      <c r="X25" s="723"/>
      <c r="Y25" s="724"/>
      <c r="Z25" s="723"/>
      <c r="AA25" s="723"/>
    </row>
    <row r="26" spans="1:27" s="696" customFormat="1" ht="15.75" x14ac:dyDescent="0.25">
      <c r="A26" s="2357"/>
      <c r="B26" s="715"/>
      <c r="C26" s="715"/>
      <c r="D26" s="715"/>
      <c r="E26" s="715"/>
      <c r="F26" s="698"/>
      <c r="G26" s="719"/>
      <c r="H26" s="715"/>
      <c r="I26" s="703" t="s">
        <v>2</v>
      </c>
      <c r="J26" s="719"/>
      <c r="K26" s="715"/>
      <c r="L26" s="719"/>
      <c r="M26" s="719"/>
      <c r="N26" s="719"/>
      <c r="O26" s="719"/>
      <c r="P26" s="719"/>
      <c r="Q26" s="703" t="s">
        <v>2</v>
      </c>
      <c r="R26" s="698"/>
      <c r="S26" s="719"/>
      <c r="T26" s="719"/>
      <c r="U26" s="719"/>
      <c r="V26" s="720"/>
      <c r="W26" s="719"/>
      <c r="X26" s="720"/>
      <c r="Y26" s="721"/>
      <c r="Z26" s="720"/>
      <c r="AA26" s="720"/>
    </row>
    <row r="27" spans="1:27" s="696" customFormat="1" ht="15.75" x14ac:dyDescent="0.25">
      <c r="A27" s="2358"/>
      <c r="B27" s="715"/>
      <c r="C27" s="715"/>
      <c r="D27" s="715"/>
      <c r="E27" s="715"/>
      <c r="F27" s="698"/>
      <c r="G27" s="719"/>
      <c r="H27" s="715"/>
      <c r="I27" s="703" t="s">
        <v>1</v>
      </c>
      <c r="J27" s="715"/>
      <c r="K27" s="715"/>
      <c r="L27" s="715"/>
      <c r="M27" s="715"/>
      <c r="N27" s="715"/>
      <c r="O27" s="715"/>
      <c r="P27" s="715"/>
      <c r="Q27" s="703" t="s">
        <v>1</v>
      </c>
      <c r="R27" s="698"/>
      <c r="S27" s="715"/>
      <c r="T27" s="722"/>
      <c r="U27" s="715"/>
      <c r="V27" s="720"/>
      <c r="W27" s="720"/>
      <c r="X27" s="720"/>
      <c r="Y27" s="721"/>
      <c r="Z27" s="720"/>
      <c r="AA27" s="720"/>
    </row>
    <row r="28" spans="1:27" s="696" customFormat="1" ht="15.75" x14ac:dyDescent="0.25">
      <c r="A28" s="723"/>
      <c r="B28" s="723"/>
      <c r="C28" s="723"/>
      <c r="D28" s="723"/>
      <c r="E28" s="723"/>
      <c r="F28" s="727"/>
      <c r="G28" s="723"/>
      <c r="H28" s="723"/>
      <c r="I28" s="723"/>
      <c r="J28" s="723"/>
      <c r="K28" s="726"/>
      <c r="L28" s="726"/>
      <c r="M28" s="723"/>
      <c r="N28" s="723"/>
      <c r="O28" s="723"/>
      <c r="P28" s="723"/>
      <c r="Q28" s="723"/>
      <c r="R28" s="727"/>
      <c r="S28" s="723"/>
      <c r="T28" s="726"/>
      <c r="U28" s="723"/>
      <c r="V28" s="725"/>
      <c r="W28" s="723"/>
      <c r="X28" s="723"/>
      <c r="Y28" s="724"/>
      <c r="Z28" s="723"/>
      <c r="AA28" s="723"/>
    </row>
    <row r="29" spans="1:27" s="696" customFormat="1" ht="15.75" x14ac:dyDescent="0.25">
      <c r="A29" s="2357"/>
      <c r="B29" s="715"/>
      <c r="C29" s="715"/>
      <c r="D29" s="715"/>
      <c r="E29" s="715"/>
      <c r="F29" s="698"/>
      <c r="G29" s="719"/>
      <c r="H29" s="715"/>
      <c r="I29" s="703" t="s">
        <v>2</v>
      </c>
      <c r="J29" s="715"/>
      <c r="K29" s="715"/>
      <c r="L29" s="715"/>
      <c r="M29" s="715"/>
      <c r="N29" s="715"/>
      <c r="O29" s="715"/>
      <c r="P29" s="715"/>
      <c r="Q29" s="703" t="s">
        <v>2</v>
      </c>
      <c r="R29" s="698"/>
      <c r="S29" s="715"/>
      <c r="T29" s="722"/>
      <c r="U29" s="715"/>
      <c r="V29" s="720"/>
      <c r="W29" s="720"/>
      <c r="X29" s="720"/>
      <c r="Y29" s="721"/>
      <c r="Z29" s="720"/>
      <c r="AA29" s="720"/>
    </row>
    <row r="30" spans="1:27" s="696" customFormat="1" ht="15.75" x14ac:dyDescent="0.25">
      <c r="A30" s="2358"/>
      <c r="B30" s="715"/>
      <c r="C30" s="715"/>
      <c r="D30" s="715"/>
      <c r="E30" s="715"/>
      <c r="F30" s="698"/>
      <c r="G30" s="719"/>
      <c r="H30" s="715"/>
      <c r="I30" s="703" t="s">
        <v>1</v>
      </c>
      <c r="J30" s="715"/>
      <c r="K30" s="715"/>
      <c r="L30" s="715"/>
      <c r="M30" s="715"/>
      <c r="N30" s="715"/>
      <c r="O30" s="715"/>
      <c r="P30" s="715"/>
      <c r="Q30" s="703" t="s">
        <v>1</v>
      </c>
      <c r="R30" s="698"/>
      <c r="S30" s="715"/>
      <c r="T30" s="722"/>
      <c r="U30" s="715"/>
      <c r="V30" s="720"/>
      <c r="W30" s="720"/>
      <c r="X30" s="720"/>
      <c r="Y30" s="721"/>
      <c r="Z30" s="720"/>
      <c r="AA30" s="720"/>
    </row>
    <row r="31" spans="1:27" s="696" customFormat="1" ht="15.75" x14ac:dyDescent="0.25">
      <c r="A31" s="723"/>
      <c r="B31" s="723"/>
      <c r="C31" s="723"/>
      <c r="D31" s="723"/>
      <c r="E31" s="723"/>
      <c r="F31" s="727"/>
      <c r="G31" s="723"/>
      <c r="H31" s="723"/>
      <c r="I31" s="723"/>
      <c r="J31" s="723"/>
      <c r="K31" s="726"/>
      <c r="L31" s="726"/>
      <c r="M31" s="723"/>
      <c r="N31" s="723"/>
      <c r="O31" s="723"/>
      <c r="P31" s="723"/>
      <c r="Q31" s="723"/>
      <c r="R31" s="727"/>
      <c r="S31" s="723"/>
      <c r="T31" s="726"/>
      <c r="U31" s="723"/>
      <c r="V31" s="725"/>
      <c r="W31" s="723"/>
      <c r="X31" s="723"/>
      <c r="Y31" s="724"/>
      <c r="Z31" s="723"/>
      <c r="AA31" s="723"/>
    </row>
    <row r="32" spans="1:27" s="696" customFormat="1" ht="15.75" x14ac:dyDescent="0.25">
      <c r="A32" s="2357"/>
      <c r="B32" s="715"/>
      <c r="C32" s="715"/>
      <c r="D32" s="715"/>
      <c r="E32" s="715"/>
      <c r="F32" s="698"/>
      <c r="G32" s="719"/>
      <c r="H32" s="715"/>
      <c r="I32" s="703" t="s">
        <v>2</v>
      </c>
      <c r="J32" s="715"/>
      <c r="K32" s="715"/>
      <c r="L32" s="715"/>
      <c r="M32" s="715"/>
      <c r="N32" s="715"/>
      <c r="O32" s="715"/>
      <c r="P32" s="715"/>
      <c r="Q32" s="703" t="s">
        <v>2</v>
      </c>
      <c r="R32" s="698"/>
      <c r="S32" s="715"/>
      <c r="T32" s="722"/>
      <c r="U32" s="715"/>
      <c r="V32" s="720"/>
      <c r="W32" s="720"/>
      <c r="X32" s="720"/>
      <c r="Y32" s="721"/>
      <c r="Z32" s="720"/>
      <c r="AA32" s="720"/>
    </row>
    <row r="33" spans="1:27" s="696" customFormat="1" ht="15.75" x14ac:dyDescent="0.25">
      <c r="A33" s="2358"/>
      <c r="B33" s="715"/>
      <c r="C33" s="715"/>
      <c r="D33" s="715"/>
      <c r="E33" s="715"/>
      <c r="F33" s="698"/>
      <c r="G33" s="719"/>
      <c r="H33" s="715"/>
      <c r="I33" s="703" t="s">
        <v>1</v>
      </c>
      <c r="J33" s="715"/>
      <c r="K33" s="715"/>
      <c r="L33" s="715"/>
      <c r="M33" s="715"/>
      <c r="N33" s="715"/>
      <c r="O33" s="715"/>
      <c r="P33" s="715"/>
      <c r="Q33" s="703" t="s">
        <v>1</v>
      </c>
      <c r="R33" s="698"/>
      <c r="S33" s="715"/>
      <c r="T33" s="722"/>
      <c r="U33" s="715"/>
      <c r="V33" s="720"/>
      <c r="W33" s="720"/>
      <c r="X33" s="720"/>
      <c r="Y33" s="721"/>
      <c r="Z33" s="720"/>
      <c r="AA33" s="720"/>
    </row>
    <row r="34" spans="1:27" s="696" customFormat="1" ht="15.75" x14ac:dyDescent="0.25">
      <c r="A34" s="723"/>
      <c r="B34" s="723"/>
      <c r="C34" s="723"/>
      <c r="D34" s="723"/>
      <c r="E34" s="723"/>
      <c r="F34" s="727"/>
      <c r="G34" s="723"/>
      <c r="H34" s="723"/>
      <c r="I34" s="723"/>
      <c r="J34" s="723"/>
      <c r="K34" s="726"/>
      <c r="L34" s="726"/>
      <c r="M34" s="723"/>
      <c r="N34" s="723"/>
      <c r="O34" s="723"/>
      <c r="P34" s="723"/>
      <c r="Q34" s="723"/>
      <c r="R34" s="727"/>
      <c r="S34" s="723"/>
      <c r="T34" s="726"/>
      <c r="U34" s="723"/>
      <c r="V34" s="725"/>
      <c r="W34" s="723"/>
      <c r="X34" s="723"/>
      <c r="Y34" s="724"/>
      <c r="Z34" s="723"/>
      <c r="AA34" s="723"/>
    </row>
    <row r="35" spans="1:27" s="696" customFormat="1" ht="15.75" x14ac:dyDescent="0.25">
      <c r="A35" s="2357"/>
      <c r="B35" s="715"/>
      <c r="C35" s="715"/>
      <c r="D35" s="715"/>
      <c r="E35" s="715"/>
      <c r="F35" s="698"/>
      <c r="G35" s="719"/>
      <c r="H35" s="715"/>
      <c r="I35" s="703" t="s">
        <v>2</v>
      </c>
      <c r="J35" s="715"/>
      <c r="K35" s="715"/>
      <c r="L35" s="715"/>
      <c r="M35" s="715"/>
      <c r="N35" s="715"/>
      <c r="O35" s="715"/>
      <c r="P35" s="715"/>
      <c r="Q35" s="703" t="s">
        <v>2</v>
      </c>
      <c r="R35" s="698"/>
      <c r="S35" s="715"/>
      <c r="T35" s="722"/>
      <c r="U35" s="715"/>
      <c r="V35" s="720"/>
      <c r="W35" s="720"/>
      <c r="X35" s="720"/>
      <c r="Y35" s="721"/>
      <c r="Z35" s="720"/>
      <c r="AA35" s="720"/>
    </row>
    <row r="36" spans="1:27" s="696" customFormat="1" ht="15.75" x14ac:dyDescent="0.25">
      <c r="A36" s="2358"/>
      <c r="B36" s="715"/>
      <c r="C36" s="715"/>
      <c r="D36" s="715"/>
      <c r="E36" s="715"/>
      <c r="F36" s="698"/>
      <c r="G36" s="719"/>
      <c r="H36" s="715"/>
      <c r="I36" s="703" t="s">
        <v>1</v>
      </c>
      <c r="J36" s="715"/>
      <c r="K36" s="715"/>
      <c r="L36" s="715"/>
      <c r="M36" s="715"/>
      <c r="N36" s="715"/>
      <c r="O36" s="715"/>
      <c r="P36" s="715"/>
      <c r="Q36" s="703" t="s">
        <v>1</v>
      </c>
      <c r="R36" s="698"/>
      <c r="S36" s="715"/>
      <c r="T36" s="722"/>
      <c r="U36" s="715"/>
      <c r="V36" s="720"/>
      <c r="W36" s="720"/>
      <c r="X36" s="720"/>
      <c r="Y36" s="721"/>
      <c r="Z36" s="720"/>
      <c r="AA36" s="720"/>
    </row>
    <row r="37" spans="1:27" s="696" customFormat="1" ht="15.75" x14ac:dyDescent="0.25">
      <c r="A37" s="723"/>
      <c r="B37" s="723"/>
      <c r="C37" s="723"/>
      <c r="D37" s="723"/>
      <c r="E37" s="723"/>
      <c r="F37" s="727"/>
      <c r="G37" s="723"/>
      <c r="H37" s="723"/>
      <c r="I37" s="723"/>
      <c r="J37" s="723"/>
      <c r="K37" s="726"/>
      <c r="L37" s="726"/>
      <c r="M37" s="723"/>
      <c r="N37" s="723"/>
      <c r="O37" s="723"/>
      <c r="P37" s="723"/>
      <c r="Q37" s="723"/>
      <c r="R37" s="727"/>
      <c r="S37" s="723"/>
      <c r="T37" s="726"/>
      <c r="U37" s="723"/>
      <c r="V37" s="725"/>
      <c r="W37" s="723"/>
      <c r="X37" s="723"/>
      <c r="Y37" s="724"/>
      <c r="Z37" s="723"/>
      <c r="AA37" s="723"/>
    </row>
    <row r="38" spans="1:27" s="696" customFormat="1" ht="15.75" x14ac:dyDescent="0.25">
      <c r="A38" s="2357"/>
      <c r="B38" s="715"/>
      <c r="C38" s="715"/>
      <c r="D38" s="715"/>
      <c r="E38" s="715"/>
      <c r="F38" s="698"/>
      <c r="G38" s="719"/>
      <c r="H38" s="715"/>
      <c r="I38" s="703" t="s">
        <v>2</v>
      </c>
      <c r="J38" s="715"/>
      <c r="K38" s="715"/>
      <c r="L38" s="715"/>
      <c r="M38" s="715"/>
      <c r="N38" s="715"/>
      <c r="O38" s="715"/>
      <c r="P38" s="715"/>
      <c r="Q38" s="703" t="s">
        <v>2</v>
      </c>
      <c r="R38" s="698"/>
      <c r="S38" s="715"/>
      <c r="T38" s="722"/>
      <c r="U38" s="715"/>
      <c r="V38" s="720"/>
      <c r="W38" s="720"/>
      <c r="X38" s="720"/>
      <c r="Y38" s="721"/>
      <c r="Z38" s="720"/>
      <c r="AA38" s="720"/>
    </row>
    <row r="39" spans="1:27" s="696" customFormat="1" ht="16.5" thickBot="1" x14ac:dyDescent="0.3">
      <c r="A39" s="2359"/>
      <c r="B39" s="717"/>
      <c r="C39" s="717"/>
      <c r="D39" s="717"/>
      <c r="E39" s="717"/>
      <c r="F39" s="712"/>
      <c r="G39" s="719"/>
      <c r="H39" s="717"/>
      <c r="I39" s="718" t="s">
        <v>1</v>
      </c>
      <c r="J39" s="717"/>
      <c r="K39" s="717"/>
      <c r="L39" s="717"/>
      <c r="M39" s="717"/>
      <c r="N39" s="717"/>
      <c r="O39" s="717"/>
      <c r="P39" s="717"/>
      <c r="Q39" s="718" t="s">
        <v>1</v>
      </c>
      <c r="R39" s="712"/>
      <c r="S39" s="717"/>
      <c r="T39" s="716"/>
      <c r="U39" s="715"/>
      <c r="V39" s="713"/>
      <c r="W39" s="713"/>
      <c r="X39" s="713"/>
      <c r="Y39" s="714"/>
      <c r="Z39" s="713"/>
      <c r="AA39" s="712"/>
    </row>
    <row r="40" spans="1:27" s="696" customFormat="1" ht="16.5" thickTop="1" x14ac:dyDescent="0.25">
      <c r="A40" s="711" t="s">
        <v>3</v>
      </c>
      <c r="B40" s="705"/>
      <c r="C40" s="705"/>
      <c r="D40" s="705"/>
      <c r="E40" s="705"/>
      <c r="F40" s="704">
        <f>F8+F11+F20+F23+F26+F29+F32+F35+F38</f>
        <v>0</v>
      </c>
      <c r="G40" s="710"/>
      <c r="H40" s="705"/>
      <c r="I40" s="710" t="s">
        <v>2</v>
      </c>
      <c r="J40" s="705"/>
      <c r="K40" s="705"/>
      <c r="L40" s="705"/>
      <c r="M40" s="705"/>
      <c r="N40" s="705"/>
      <c r="O40" s="705"/>
      <c r="P40" s="705"/>
      <c r="Q40" s="710" t="s">
        <v>2</v>
      </c>
      <c r="R40" s="704">
        <f>R8+R11+R20+R23+R26+R29+R32+R35+R38</f>
        <v>0</v>
      </c>
      <c r="S40" s="705"/>
      <c r="T40" s="709"/>
      <c r="U40" s="708"/>
      <c r="V40" s="707"/>
      <c r="W40" s="705"/>
      <c r="X40" s="705"/>
      <c r="Y40" s="706">
        <f>Y8+Y11+Y20+Y23+Y26+Y29+Y32+Y35+Y38</f>
        <v>0</v>
      </c>
      <c r="Z40" s="705"/>
      <c r="AA40" s="704"/>
    </row>
    <row r="41" spans="1:27" s="696" customFormat="1" ht="15.75" x14ac:dyDescent="0.25">
      <c r="A41" s="699"/>
      <c r="B41" s="699"/>
      <c r="C41" s="699"/>
      <c r="D41" s="699"/>
      <c r="E41" s="699"/>
      <c r="F41" s="698">
        <f>F9+F12+F21+F24+F27+F30+F33+F36+F39</f>
        <v>0</v>
      </c>
      <c r="G41" s="703"/>
      <c r="H41" s="699"/>
      <c r="I41" s="703" t="s">
        <v>1</v>
      </c>
      <c r="J41" s="699"/>
      <c r="K41" s="699"/>
      <c r="L41" s="699"/>
      <c r="M41" s="699"/>
      <c r="N41" s="699"/>
      <c r="O41" s="699"/>
      <c r="P41" s="699"/>
      <c r="Q41" s="703" t="s">
        <v>1</v>
      </c>
      <c r="R41" s="698">
        <f>R9+R12+R21+R24+R27+R30+R33+R36+R39</f>
        <v>0</v>
      </c>
      <c r="S41" s="699"/>
      <c r="T41" s="702"/>
      <c r="U41" s="702"/>
      <c r="V41" s="701"/>
      <c r="W41" s="699"/>
      <c r="X41" s="699"/>
      <c r="Y41" s="700">
        <f>Y9+Y12+Y21+Y24+Y27+Y30+Y33+Y36+Y39</f>
        <v>0</v>
      </c>
      <c r="Z41" s="699"/>
      <c r="AA41" s="698"/>
    </row>
    <row r="42" spans="1:27" s="696" customFormat="1" ht="15.75" x14ac:dyDescent="0.25">
      <c r="A42" s="697" t="s">
        <v>0</v>
      </c>
    </row>
  </sheetData>
  <mergeCells count="15">
    <mergeCell ref="A32:A33"/>
    <mergeCell ref="A35:A36"/>
    <mergeCell ref="A38:A39"/>
    <mergeCell ref="A5:A6"/>
    <mergeCell ref="A8:A9"/>
    <mergeCell ref="A20:A21"/>
    <mergeCell ref="A23:A24"/>
    <mergeCell ref="A26:A27"/>
    <mergeCell ref="A29:A30"/>
    <mergeCell ref="V3:Y3"/>
    <mergeCell ref="J2:K3"/>
    <mergeCell ref="C3:H3"/>
    <mergeCell ref="M3:N3"/>
    <mergeCell ref="O3:P3"/>
    <mergeCell ref="R3:U3"/>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3"/>
  <sheetViews>
    <sheetView view="pageBreakPreview" zoomScale="60" zoomScaleNormal="100" workbookViewId="0"/>
  </sheetViews>
  <sheetFormatPr defaultRowHeight="15" x14ac:dyDescent="0.25"/>
  <cols>
    <col min="1" max="1" width="46" customWidth="1"/>
    <col min="2" max="2" width="44.5703125" customWidth="1"/>
    <col min="3" max="3" width="14.7109375" customWidth="1"/>
    <col min="4" max="4" width="22.85546875" customWidth="1"/>
    <col min="5" max="5" width="15.140625" customWidth="1"/>
    <col min="6" max="6" width="12.5703125" customWidth="1"/>
    <col min="7" max="7" width="15.85546875" customWidth="1"/>
    <col min="8" max="8" width="16" customWidth="1"/>
    <col min="9" max="9" width="12.5703125" customWidth="1"/>
    <col min="10" max="10" width="15.5703125" customWidth="1"/>
    <col min="11" max="11" width="15.140625" customWidth="1"/>
    <col min="12" max="12" width="13.140625" customWidth="1"/>
    <col min="13" max="13" width="11.5703125" customWidth="1"/>
    <col min="14" max="14" width="13.85546875" customWidth="1"/>
    <col min="15" max="15" width="16.7109375" customWidth="1"/>
    <col min="16" max="16" width="17.7109375" customWidth="1"/>
    <col min="17" max="17" width="13.140625" customWidth="1"/>
    <col min="18" max="18" width="16" customWidth="1"/>
    <col min="19" max="19" width="16.42578125" customWidth="1"/>
    <col min="20" max="20" width="18.140625" customWidth="1"/>
    <col min="21" max="21" width="12.140625" customWidth="1"/>
    <col min="22" max="22" width="13.42578125" customWidth="1"/>
    <col min="23" max="23" width="13.5703125" customWidth="1"/>
    <col min="24" max="24" width="12.42578125" customWidth="1"/>
    <col min="25" max="25" width="12.5703125" customWidth="1"/>
    <col min="26" max="26" width="13.5703125" customWidth="1"/>
    <col min="27" max="27" width="11.85546875" customWidth="1"/>
    <col min="28" max="28" width="16.7109375" customWidth="1"/>
    <col min="29" max="30" width="11" customWidth="1"/>
    <col min="32" max="32" width="11.42578125" customWidth="1"/>
    <col min="33" max="33" width="14.7109375" customWidth="1"/>
  </cols>
  <sheetData>
    <row r="1" spans="1:33" s="696" customFormat="1" ht="15.75" x14ac:dyDescent="0.25">
      <c r="A1" s="783" t="s">
        <v>549</v>
      </c>
      <c r="B1" s="782" t="s">
        <v>704</v>
      </c>
      <c r="C1" s="853"/>
      <c r="D1" s="852"/>
      <c r="E1" s="852"/>
      <c r="F1" s="852"/>
      <c r="G1" s="852"/>
      <c r="H1" s="851"/>
      <c r="T1" s="848"/>
      <c r="U1" s="848"/>
      <c r="AA1" s="848"/>
    </row>
    <row r="2" spans="1:33" s="696" customFormat="1" ht="15.75" x14ac:dyDescent="0.25">
      <c r="A2" s="781" t="s">
        <v>78</v>
      </c>
      <c r="B2" s="780"/>
      <c r="C2" s="850" t="s">
        <v>76</v>
      </c>
      <c r="D2" s="778"/>
      <c r="E2" s="777"/>
      <c r="F2" s="777"/>
      <c r="H2" s="849"/>
      <c r="I2" s="2366" t="s">
        <v>122</v>
      </c>
      <c r="J2" s="2367"/>
      <c r="T2" s="848"/>
      <c r="U2" s="847"/>
      <c r="AA2" s="847"/>
    </row>
    <row r="3" spans="1:33" s="844" customFormat="1" ht="31.5" x14ac:dyDescent="0.2">
      <c r="A3" s="776" t="s">
        <v>91</v>
      </c>
      <c r="B3" s="846" t="s">
        <v>703</v>
      </c>
      <c r="C3" s="845" t="s">
        <v>120</v>
      </c>
      <c r="G3" s="2460" t="s">
        <v>119</v>
      </c>
      <c r="H3" s="2461"/>
      <c r="I3" s="2368"/>
      <c r="J3" s="2369"/>
      <c r="K3" s="2460" t="s">
        <v>118</v>
      </c>
      <c r="L3" s="2461"/>
      <c r="N3" s="2460" t="s">
        <v>117</v>
      </c>
      <c r="O3" s="2461"/>
      <c r="P3" s="2460" t="s">
        <v>116</v>
      </c>
      <c r="Q3" s="2464"/>
      <c r="R3" s="2464"/>
      <c r="S3" s="2464"/>
      <c r="T3" s="2465"/>
      <c r="U3" s="766"/>
      <c r="V3" s="2370"/>
      <c r="W3" s="2365"/>
      <c r="X3" s="2460" t="s">
        <v>70</v>
      </c>
      <c r="Y3" s="2463"/>
      <c r="Z3" s="2461"/>
      <c r="AA3" s="766"/>
      <c r="AB3" s="2370" t="s">
        <v>69</v>
      </c>
      <c r="AC3" s="2364"/>
      <c r="AD3" s="2364"/>
      <c r="AE3" s="2365"/>
    </row>
    <row r="4" spans="1:33" s="837" customFormat="1" ht="102" thickBot="1" x14ac:dyDescent="0.3">
      <c r="A4" s="843" t="s">
        <v>68</v>
      </c>
      <c r="B4" s="841" t="s">
        <v>115</v>
      </c>
      <c r="C4" s="839" t="s">
        <v>114</v>
      </c>
      <c r="D4" s="841" t="s">
        <v>113</v>
      </c>
      <c r="E4" s="839" t="s">
        <v>455</v>
      </c>
      <c r="F4" s="841" t="s">
        <v>55</v>
      </c>
      <c r="G4" s="841" t="s">
        <v>61</v>
      </c>
      <c r="H4" s="842" t="s">
        <v>433</v>
      </c>
      <c r="I4" s="841" t="s">
        <v>368</v>
      </c>
      <c r="J4" s="839" t="s">
        <v>367</v>
      </c>
      <c r="K4" s="841" t="s">
        <v>105</v>
      </c>
      <c r="L4" s="842" t="s">
        <v>433</v>
      </c>
      <c r="M4" s="840" t="s">
        <v>99</v>
      </c>
      <c r="N4" s="839" t="s">
        <v>112</v>
      </c>
      <c r="O4" s="839" t="s">
        <v>111</v>
      </c>
      <c r="P4" s="841" t="s">
        <v>110</v>
      </c>
      <c r="Q4" s="842" t="s">
        <v>433</v>
      </c>
      <c r="R4" s="841" t="s">
        <v>505</v>
      </c>
      <c r="S4" s="841" t="s">
        <v>107</v>
      </c>
      <c r="T4" s="840" t="s">
        <v>718</v>
      </c>
      <c r="U4" s="840" t="s">
        <v>99</v>
      </c>
      <c r="V4" s="840" t="s">
        <v>104</v>
      </c>
      <c r="W4" s="840" t="s">
        <v>53</v>
      </c>
      <c r="X4" s="841" t="s">
        <v>103</v>
      </c>
      <c r="Y4" s="841" t="s">
        <v>503</v>
      </c>
      <c r="Z4" s="841" t="s">
        <v>100</v>
      </c>
      <c r="AA4" s="840" t="s">
        <v>99</v>
      </c>
      <c r="AB4" s="839" t="s">
        <v>84</v>
      </c>
      <c r="AC4" s="839" t="s">
        <v>98</v>
      </c>
      <c r="AD4" s="839" t="s">
        <v>97</v>
      </c>
      <c r="AE4" s="839" t="s">
        <v>81</v>
      </c>
      <c r="AF4" s="838" t="s">
        <v>430</v>
      </c>
      <c r="AG4" s="838" t="s">
        <v>429</v>
      </c>
    </row>
    <row r="5" spans="1:33" s="798" customFormat="1" ht="21" thickTop="1" x14ac:dyDescent="0.3">
      <c r="A5" s="2384" t="s">
        <v>47</v>
      </c>
      <c r="B5" s="834"/>
      <c r="C5" s="834"/>
      <c r="D5" s="831"/>
      <c r="E5" s="834"/>
      <c r="F5" s="833" t="s">
        <v>2</v>
      </c>
      <c r="G5" s="835" t="s">
        <v>502</v>
      </c>
      <c r="H5" s="836" t="s">
        <v>41</v>
      </c>
      <c r="I5" s="835" t="s">
        <v>42</v>
      </c>
      <c r="J5" s="835" t="s">
        <v>453</v>
      </c>
      <c r="K5" s="834"/>
      <c r="L5" s="832" t="s">
        <v>41</v>
      </c>
      <c r="M5" s="833" t="s">
        <v>2</v>
      </c>
      <c r="N5" s="829" t="s">
        <v>42</v>
      </c>
      <c r="O5" s="829" t="s">
        <v>501</v>
      </c>
      <c r="P5" s="829" t="s">
        <v>42</v>
      </c>
      <c r="Q5" s="829" t="s">
        <v>42</v>
      </c>
      <c r="R5" s="829" t="s">
        <v>42</v>
      </c>
      <c r="S5" s="829" t="s">
        <v>42</v>
      </c>
      <c r="T5" s="829" t="s">
        <v>42</v>
      </c>
      <c r="U5" s="828" t="s">
        <v>2</v>
      </c>
      <c r="V5" s="832" t="s">
        <v>42</v>
      </c>
      <c r="W5" s="829" t="s">
        <v>42</v>
      </c>
      <c r="X5" s="831"/>
      <c r="Y5" s="830" t="s">
        <v>500</v>
      </c>
      <c r="Z5" s="829" t="s">
        <v>42</v>
      </c>
      <c r="AA5" s="828" t="s">
        <v>2</v>
      </c>
      <c r="AB5" s="827"/>
      <c r="AC5" s="827"/>
      <c r="AD5" s="827"/>
      <c r="AE5" s="827"/>
      <c r="AF5" s="821"/>
      <c r="AG5" s="821"/>
    </row>
    <row r="6" spans="1:33" s="798" customFormat="1" ht="20.25" x14ac:dyDescent="0.3">
      <c r="A6" s="2385"/>
      <c r="B6" s="821"/>
      <c r="C6" s="821"/>
      <c r="D6" s="824"/>
      <c r="E6" s="821"/>
      <c r="F6" s="825" t="s">
        <v>1</v>
      </c>
      <c r="G6" s="821"/>
      <c r="H6" s="826"/>
      <c r="I6" s="826"/>
      <c r="J6" s="826"/>
      <c r="K6" s="821"/>
      <c r="L6" s="823"/>
      <c r="M6" s="825" t="s">
        <v>1</v>
      </c>
      <c r="N6" s="821"/>
      <c r="O6" s="821"/>
      <c r="P6" s="821"/>
      <c r="Q6" s="821"/>
      <c r="R6" s="821"/>
      <c r="S6" s="821"/>
      <c r="T6" s="821"/>
      <c r="U6" s="822" t="s">
        <v>1</v>
      </c>
      <c r="V6" s="823"/>
      <c r="W6" s="821"/>
      <c r="X6" s="824"/>
      <c r="Y6" s="823"/>
      <c r="Z6" s="821"/>
      <c r="AA6" s="822" t="s">
        <v>1</v>
      </c>
      <c r="AB6" s="821"/>
      <c r="AC6" s="821"/>
      <c r="AD6" s="821"/>
      <c r="AE6" s="821"/>
      <c r="AF6" s="821"/>
      <c r="AG6" s="821"/>
    </row>
    <row r="7" spans="1:33" s="798" customFormat="1" ht="21" thickBot="1" x14ac:dyDescent="0.35">
      <c r="A7" s="820" t="s">
        <v>38</v>
      </c>
      <c r="B7" s="817"/>
      <c r="C7" s="817"/>
      <c r="D7" s="818"/>
      <c r="E7" s="817"/>
      <c r="F7" s="817"/>
      <c r="G7" s="817"/>
      <c r="H7" s="817"/>
      <c r="I7" s="817"/>
      <c r="J7" s="817"/>
      <c r="K7" s="817"/>
      <c r="L7" s="817"/>
      <c r="M7" s="817"/>
      <c r="N7" s="817"/>
      <c r="O7" s="817"/>
      <c r="P7" s="817"/>
      <c r="Q7" s="817"/>
      <c r="R7" s="817"/>
      <c r="S7" s="817"/>
      <c r="T7" s="817"/>
      <c r="U7" s="817"/>
      <c r="V7" s="819"/>
      <c r="W7" s="817"/>
      <c r="X7" s="818"/>
      <c r="Y7" s="817"/>
      <c r="Z7" s="817"/>
      <c r="AA7" s="817"/>
      <c r="AB7" s="817"/>
      <c r="AC7" s="817"/>
      <c r="AD7" s="817"/>
      <c r="AE7" s="817"/>
      <c r="AF7" s="803"/>
      <c r="AG7" s="803"/>
    </row>
    <row r="8" spans="1:33" s="798" customFormat="1" ht="20.25" x14ac:dyDescent="0.3">
      <c r="A8" s="2345" t="s">
        <v>717</v>
      </c>
      <c r="B8" s="651"/>
      <c r="C8" s="647"/>
      <c r="D8" s="649">
        <v>375000000</v>
      </c>
      <c r="E8" s="651"/>
      <c r="F8" s="816" t="s">
        <v>2</v>
      </c>
      <c r="G8" s="651"/>
      <c r="H8" s="810"/>
      <c r="I8" s="810" t="s">
        <v>712</v>
      </c>
      <c r="J8" s="810"/>
      <c r="K8" s="810"/>
      <c r="L8" s="810"/>
      <c r="M8" s="816" t="s">
        <v>2</v>
      </c>
      <c r="N8" s="651"/>
      <c r="O8" s="651"/>
      <c r="P8" s="651"/>
      <c r="Q8" s="651"/>
      <c r="R8" s="651"/>
      <c r="S8" s="651"/>
      <c r="T8" s="651"/>
      <c r="U8" s="815" t="s">
        <v>2</v>
      </c>
      <c r="V8" s="651"/>
      <c r="W8" s="651"/>
      <c r="X8" s="651"/>
      <c r="Y8" s="651"/>
      <c r="Z8" s="651"/>
      <c r="AA8" s="815" t="s">
        <v>2</v>
      </c>
      <c r="AB8" s="651"/>
      <c r="AC8" s="651"/>
      <c r="AD8" s="651"/>
      <c r="AE8" s="651"/>
      <c r="AF8" s="647"/>
      <c r="AG8" s="647"/>
    </row>
    <row r="9" spans="1:33" s="798" customFormat="1" ht="20.25" x14ac:dyDescent="0.3">
      <c r="A9" s="2379"/>
      <c r="B9" s="647"/>
      <c r="C9" s="647" t="s">
        <v>710</v>
      </c>
      <c r="D9" s="649"/>
      <c r="E9" s="647"/>
      <c r="F9" s="650" t="s">
        <v>1</v>
      </c>
      <c r="G9" s="647"/>
      <c r="H9" s="801"/>
      <c r="I9" s="801"/>
      <c r="J9" s="801"/>
      <c r="K9" s="647"/>
      <c r="L9" s="800"/>
      <c r="M9" s="650" t="s">
        <v>1</v>
      </c>
      <c r="N9" s="647"/>
      <c r="O9" s="647"/>
      <c r="P9" s="647"/>
      <c r="Q9" s="647"/>
      <c r="R9" s="647"/>
      <c r="S9" s="647"/>
      <c r="T9" s="647"/>
      <c r="U9" s="799" t="s">
        <v>1</v>
      </c>
      <c r="V9" s="800"/>
      <c r="W9" s="647"/>
      <c r="X9" s="649"/>
      <c r="Y9" s="800"/>
      <c r="Z9" s="647"/>
      <c r="AA9" s="799" t="s">
        <v>1</v>
      </c>
      <c r="AB9" s="651"/>
      <c r="AC9" s="651"/>
      <c r="AD9" s="651"/>
      <c r="AE9" s="651"/>
      <c r="AF9" s="647"/>
      <c r="AG9" s="647"/>
    </row>
    <row r="10" spans="1:33" s="798" customFormat="1" ht="18.75" customHeight="1" x14ac:dyDescent="0.3">
      <c r="A10" s="814"/>
      <c r="B10" s="803"/>
      <c r="C10" s="803"/>
      <c r="D10" s="805"/>
      <c r="E10" s="803"/>
      <c r="F10" s="803"/>
      <c r="G10" s="803"/>
      <c r="H10" s="803"/>
      <c r="I10" s="803"/>
      <c r="J10" s="803"/>
      <c r="K10" s="803"/>
      <c r="L10" s="803"/>
      <c r="M10" s="803"/>
      <c r="N10" s="803"/>
      <c r="O10" s="803"/>
      <c r="P10" s="803"/>
      <c r="Q10" s="803"/>
      <c r="R10" s="803"/>
      <c r="S10" s="803"/>
      <c r="T10" s="803"/>
      <c r="U10" s="803"/>
      <c r="V10" s="804"/>
      <c r="W10" s="803"/>
      <c r="X10" s="805"/>
      <c r="Y10" s="803"/>
      <c r="Z10" s="803"/>
      <c r="AA10" s="803"/>
      <c r="AB10" s="803"/>
      <c r="AC10" s="803"/>
      <c r="AD10" s="803"/>
      <c r="AE10" s="803"/>
      <c r="AF10" s="803"/>
      <c r="AG10" s="803"/>
    </row>
    <row r="11" spans="1:33" s="798" customFormat="1" ht="20.25" x14ac:dyDescent="0.3">
      <c r="A11" s="2345" t="s">
        <v>716</v>
      </c>
      <c r="B11" s="647"/>
      <c r="C11" s="647" t="s">
        <v>710</v>
      </c>
      <c r="D11" s="802">
        <v>320000000</v>
      </c>
      <c r="E11" s="647"/>
      <c r="F11" s="650" t="s">
        <v>2</v>
      </c>
      <c r="G11" s="651"/>
      <c r="H11" s="801"/>
      <c r="I11" s="810"/>
      <c r="J11" s="810"/>
      <c r="K11" s="810"/>
      <c r="L11" s="810"/>
      <c r="M11" s="650" t="s">
        <v>2</v>
      </c>
      <c r="N11" s="647"/>
      <c r="O11" s="647"/>
      <c r="P11" s="647"/>
      <c r="Q11" s="647"/>
      <c r="R11" s="647"/>
      <c r="S11" s="647"/>
      <c r="T11" s="647"/>
      <c r="U11" s="799" t="s">
        <v>2</v>
      </c>
      <c r="V11" s="800"/>
      <c r="W11" s="647"/>
      <c r="X11" s="649"/>
      <c r="Y11" s="800"/>
      <c r="Z11" s="647"/>
      <c r="AA11" s="799" t="s">
        <v>2</v>
      </c>
      <c r="AB11" s="647"/>
      <c r="AC11" s="647"/>
      <c r="AD11" s="647"/>
      <c r="AE11" s="647"/>
      <c r="AF11" s="647"/>
      <c r="AG11" s="647"/>
    </row>
    <row r="12" spans="1:33" s="798" customFormat="1" ht="30" customHeight="1" x14ac:dyDescent="0.3">
      <c r="A12" s="2379"/>
      <c r="B12" s="647"/>
      <c r="C12" s="647"/>
      <c r="D12" s="802"/>
      <c r="E12" s="647"/>
      <c r="F12" s="650" t="s">
        <v>1</v>
      </c>
      <c r="G12" s="647"/>
      <c r="H12" s="801"/>
      <c r="I12" s="801"/>
      <c r="J12" s="801"/>
      <c r="K12" s="647"/>
      <c r="L12" s="800"/>
      <c r="M12" s="650" t="s">
        <v>1</v>
      </c>
      <c r="N12" s="647"/>
      <c r="O12" s="647"/>
      <c r="P12" s="647"/>
      <c r="Q12" s="647"/>
      <c r="R12" s="647"/>
      <c r="S12" s="647"/>
      <c r="T12" s="647"/>
      <c r="U12" s="799" t="s">
        <v>1</v>
      </c>
      <c r="V12" s="800"/>
      <c r="W12" s="647"/>
      <c r="X12" s="649"/>
      <c r="Y12" s="800"/>
      <c r="Z12" s="647"/>
      <c r="AA12" s="799" t="s">
        <v>1</v>
      </c>
      <c r="AB12" s="647"/>
      <c r="AC12" s="647"/>
      <c r="AD12" s="647"/>
      <c r="AE12" s="647"/>
      <c r="AF12" s="647"/>
      <c r="AG12" s="647"/>
    </row>
    <row r="13" spans="1:33" s="798" customFormat="1" ht="19.5" customHeight="1" x14ac:dyDescent="0.3">
      <c r="A13" s="809"/>
      <c r="B13" s="803"/>
      <c r="C13" s="803"/>
      <c r="D13" s="807"/>
      <c r="E13" s="803"/>
      <c r="F13" s="803"/>
      <c r="G13" s="803"/>
      <c r="H13" s="803"/>
      <c r="I13" s="803"/>
      <c r="J13" s="803"/>
      <c r="K13" s="803"/>
      <c r="L13" s="803"/>
      <c r="M13" s="803"/>
      <c r="N13" s="803"/>
      <c r="O13" s="803"/>
      <c r="P13" s="803"/>
      <c r="Q13" s="803"/>
      <c r="R13" s="803"/>
      <c r="S13" s="803"/>
      <c r="T13" s="803"/>
      <c r="U13" s="803"/>
      <c r="V13" s="804"/>
      <c r="W13" s="803"/>
      <c r="X13" s="805"/>
      <c r="Y13" s="803"/>
      <c r="Z13" s="803"/>
      <c r="AA13" s="803"/>
      <c r="AB13" s="803"/>
      <c r="AC13" s="803"/>
      <c r="AD13" s="803"/>
      <c r="AE13" s="803"/>
      <c r="AF13" s="803"/>
      <c r="AG13" s="803"/>
    </row>
    <row r="14" spans="1:33" s="798" customFormat="1" ht="28.5" customHeight="1" x14ac:dyDescent="0.3">
      <c r="A14" s="2345" t="s">
        <v>715</v>
      </c>
      <c r="B14" s="647"/>
      <c r="C14" s="647" t="s">
        <v>710</v>
      </c>
      <c r="D14" s="802" t="s">
        <v>714</v>
      </c>
      <c r="E14" s="647"/>
      <c r="F14" s="650" t="s">
        <v>2</v>
      </c>
      <c r="G14" s="801"/>
      <c r="I14" s="798" t="s">
        <v>712</v>
      </c>
      <c r="J14" s="801"/>
      <c r="K14" s="647"/>
      <c r="L14" s="800"/>
      <c r="M14" s="650" t="s">
        <v>2</v>
      </c>
      <c r="N14" s="647"/>
      <c r="O14" s="647"/>
      <c r="P14" s="647"/>
      <c r="Q14" s="647"/>
      <c r="R14" s="647"/>
      <c r="S14" s="647"/>
      <c r="T14" s="647"/>
      <c r="U14" s="799" t="s">
        <v>2</v>
      </c>
      <c r="V14" s="800"/>
      <c r="W14" s="647"/>
      <c r="X14" s="649"/>
      <c r="Y14" s="800"/>
      <c r="Z14" s="647"/>
      <c r="AA14" s="799" t="s">
        <v>2</v>
      </c>
      <c r="AB14" s="647"/>
      <c r="AC14" s="647"/>
      <c r="AD14" s="647"/>
      <c r="AE14" s="647"/>
      <c r="AF14" s="647"/>
      <c r="AG14" s="647"/>
    </row>
    <row r="15" spans="1:33" s="798" customFormat="1" ht="29.25" customHeight="1" x14ac:dyDescent="0.3">
      <c r="A15" s="2379"/>
      <c r="B15" s="647"/>
      <c r="C15" s="647"/>
      <c r="D15" s="802"/>
      <c r="E15" s="647"/>
      <c r="F15" s="650" t="s">
        <v>1</v>
      </c>
      <c r="G15" s="801"/>
      <c r="H15" s="801"/>
      <c r="I15" s="801"/>
      <c r="J15" s="801"/>
      <c r="K15" s="647"/>
      <c r="L15" s="800"/>
      <c r="M15" s="650" t="s">
        <v>1</v>
      </c>
      <c r="N15" s="647"/>
      <c r="O15" s="647"/>
      <c r="P15" s="647"/>
      <c r="Q15" s="647"/>
      <c r="R15" s="647"/>
      <c r="S15" s="647"/>
      <c r="T15" s="647"/>
      <c r="U15" s="799" t="s">
        <v>1</v>
      </c>
      <c r="V15" s="800"/>
      <c r="W15" s="647"/>
      <c r="X15" s="649"/>
      <c r="Y15" s="800"/>
      <c r="Z15" s="647"/>
      <c r="AA15" s="799" t="s">
        <v>1</v>
      </c>
      <c r="AB15" s="647"/>
      <c r="AC15" s="647"/>
      <c r="AD15" s="647"/>
      <c r="AE15" s="647"/>
      <c r="AF15" s="647"/>
      <c r="AG15" s="647"/>
    </row>
    <row r="16" spans="1:33" s="798" customFormat="1" ht="15" customHeight="1" x14ac:dyDescent="0.3">
      <c r="A16" s="809"/>
      <c r="B16" s="803"/>
      <c r="C16" s="803"/>
      <c r="D16" s="807"/>
      <c r="E16" s="803"/>
      <c r="F16" s="804"/>
      <c r="G16" s="803"/>
      <c r="H16" s="806"/>
      <c r="I16" s="806"/>
      <c r="J16" s="806"/>
      <c r="K16" s="803"/>
      <c r="L16" s="804"/>
      <c r="M16" s="804"/>
      <c r="N16" s="803"/>
      <c r="O16" s="803"/>
      <c r="P16" s="803"/>
      <c r="Q16" s="803"/>
      <c r="R16" s="803"/>
      <c r="S16" s="803"/>
      <c r="T16" s="803"/>
      <c r="U16" s="803"/>
      <c r="V16" s="804"/>
      <c r="W16" s="803"/>
      <c r="X16" s="805"/>
      <c r="Y16" s="804"/>
      <c r="Z16" s="803"/>
      <c r="AA16" s="803"/>
      <c r="AB16" s="804"/>
      <c r="AC16" s="804"/>
      <c r="AD16" s="804"/>
      <c r="AE16" s="804"/>
      <c r="AF16" s="803"/>
      <c r="AG16" s="803"/>
    </row>
    <row r="17" spans="1:33" s="798" customFormat="1" ht="47.25" customHeight="1" x14ac:dyDescent="0.35">
      <c r="A17" s="2345" t="s">
        <v>713</v>
      </c>
      <c r="B17" s="647"/>
      <c r="C17" s="647" t="s">
        <v>710</v>
      </c>
      <c r="D17" s="813">
        <v>19250000</v>
      </c>
      <c r="E17" s="812"/>
      <c r="F17" s="811"/>
      <c r="G17" s="651"/>
      <c r="H17" s="801"/>
      <c r="I17" s="810" t="s">
        <v>712</v>
      </c>
      <c r="J17" s="810"/>
      <c r="K17" s="810"/>
      <c r="L17" s="810"/>
      <c r="M17" s="650" t="s">
        <v>2</v>
      </c>
      <c r="N17" s="647"/>
      <c r="O17" s="647"/>
      <c r="P17" s="647"/>
      <c r="Q17" s="647"/>
      <c r="R17" s="647"/>
      <c r="S17" s="647"/>
      <c r="T17" s="647"/>
      <c r="U17" s="799" t="s">
        <v>2</v>
      </c>
      <c r="V17" s="800"/>
      <c r="W17" s="647"/>
      <c r="X17" s="649"/>
      <c r="Y17" s="800"/>
      <c r="Z17" s="647"/>
      <c r="AA17" s="799" t="s">
        <v>2</v>
      </c>
      <c r="AB17" s="647"/>
      <c r="AC17" s="647"/>
      <c r="AD17" s="647"/>
      <c r="AE17" s="647"/>
      <c r="AF17" s="647"/>
      <c r="AG17" s="647"/>
    </row>
    <row r="18" spans="1:33" s="798" customFormat="1" ht="30" hidden="1" customHeight="1" x14ac:dyDescent="0.3">
      <c r="A18" s="2379"/>
      <c r="B18" s="647"/>
      <c r="C18" s="647"/>
      <c r="D18" s="802"/>
      <c r="E18" s="647"/>
      <c r="F18" s="650"/>
      <c r="G18" s="647"/>
      <c r="H18" s="801"/>
      <c r="I18" s="801"/>
      <c r="J18" s="801"/>
      <c r="K18" s="647"/>
      <c r="L18" s="800"/>
      <c r="M18" s="650" t="s">
        <v>1</v>
      </c>
      <c r="N18" s="647"/>
      <c r="O18" s="647"/>
      <c r="P18" s="647"/>
      <c r="Q18" s="647"/>
      <c r="R18" s="647"/>
      <c r="S18" s="647"/>
      <c r="T18" s="647"/>
      <c r="U18" s="799" t="s">
        <v>1</v>
      </c>
      <c r="V18" s="800"/>
      <c r="W18" s="647"/>
      <c r="X18" s="649"/>
      <c r="Y18" s="800"/>
      <c r="Z18" s="647"/>
      <c r="AA18" s="799" t="s">
        <v>1</v>
      </c>
      <c r="AB18" s="647"/>
      <c r="AC18" s="647"/>
      <c r="AD18" s="647"/>
      <c r="AE18" s="647"/>
      <c r="AF18" s="647"/>
      <c r="AG18" s="647"/>
    </row>
    <row r="19" spans="1:33" s="798" customFormat="1" ht="30" customHeight="1" x14ac:dyDescent="0.3">
      <c r="A19" s="809"/>
      <c r="B19" s="803"/>
      <c r="C19" s="803"/>
      <c r="D19" s="807"/>
      <c r="E19" s="803"/>
      <c r="F19" s="804"/>
      <c r="G19" s="803"/>
      <c r="H19" s="806"/>
      <c r="I19" s="806"/>
      <c r="J19" s="806"/>
      <c r="K19" s="803"/>
      <c r="L19" s="804"/>
      <c r="M19" s="804"/>
      <c r="N19" s="803"/>
      <c r="O19" s="803"/>
      <c r="P19" s="803"/>
      <c r="Q19" s="803"/>
      <c r="R19" s="803"/>
      <c r="S19" s="803"/>
      <c r="T19" s="803"/>
      <c r="U19" s="803"/>
      <c r="V19" s="804"/>
      <c r="W19" s="803"/>
      <c r="X19" s="805"/>
      <c r="Y19" s="804"/>
      <c r="Z19" s="803"/>
      <c r="AA19" s="803"/>
      <c r="AB19" s="804"/>
      <c r="AC19" s="804"/>
      <c r="AD19" s="804"/>
      <c r="AE19" s="804"/>
      <c r="AF19" s="803"/>
      <c r="AG19" s="803"/>
    </row>
    <row r="20" spans="1:33" s="798" customFormat="1" ht="41.25" customHeight="1" x14ac:dyDescent="0.3">
      <c r="A20" s="2345" t="s">
        <v>711</v>
      </c>
      <c r="B20" s="647"/>
      <c r="C20" s="647" t="s">
        <v>710</v>
      </c>
      <c r="D20" s="802">
        <v>32000000</v>
      </c>
      <c r="E20" s="647"/>
      <c r="F20" s="650"/>
      <c r="G20" s="647" t="s">
        <v>709</v>
      </c>
      <c r="H20" s="801"/>
      <c r="I20" s="801" t="s">
        <v>708</v>
      </c>
      <c r="J20" s="801"/>
      <c r="K20" s="647"/>
      <c r="L20" s="800" t="s">
        <v>707</v>
      </c>
      <c r="M20" s="650" t="s">
        <v>2</v>
      </c>
      <c r="N20" s="647"/>
      <c r="O20" s="647"/>
      <c r="P20" s="647"/>
      <c r="Q20" s="647"/>
      <c r="R20" s="647"/>
      <c r="S20" s="647"/>
      <c r="T20" s="647"/>
      <c r="U20" s="799" t="s">
        <v>2</v>
      </c>
      <c r="V20" s="800"/>
      <c r="W20" s="647"/>
      <c r="X20" s="649"/>
      <c r="Y20" s="800"/>
      <c r="Z20" s="647"/>
      <c r="AA20" s="799" t="s">
        <v>2</v>
      </c>
      <c r="AB20" s="647"/>
      <c r="AC20" s="647"/>
      <c r="AD20" s="647"/>
      <c r="AE20" s="647"/>
      <c r="AF20" s="647"/>
      <c r="AG20" s="647"/>
    </row>
    <row r="21" spans="1:33" s="798" customFormat="1" ht="20.25" hidden="1" x14ac:dyDescent="0.3">
      <c r="A21" s="2379"/>
      <c r="B21" s="647"/>
      <c r="C21" s="647"/>
      <c r="D21" s="802"/>
      <c r="E21" s="647"/>
      <c r="F21" s="650"/>
      <c r="G21" s="647"/>
      <c r="H21" s="801"/>
      <c r="I21" s="801"/>
      <c r="J21" s="801"/>
      <c r="K21" s="647"/>
      <c r="L21" s="800"/>
      <c r="M21" s="650" t="s">
        <v>1</v>
      </c>
      <c r="N21" s="647"/>
      <c r="O21" s="647"/>
      <c r="P21" s="647"/>
      <c r="Q21" s="647"/>
      <c r="R21" s="647"/>
      <c r="S21" s="647"/>
      <c r="T21" s="647"/>
      <c r="U21" s="799" t="s">
        <v>1</v>
      </c>
      <c r="V21" s="800"/>
      <c r="W21" s="647"/>
      <c r="X21" s="649"/>
      <c r="Y21" s="800"/>
      <c r="Z21" s="647"/>
      <c r="AA21" s="799" t="s">
        <v>1</v>
      </c>
      <c r="AB21" s="647"/>
      <c r="AC21" s="647"/>
      <c r="AD21" s="647"/>
      <c r="AE21" s="647"/>
      <c r="AF21" s="647"/>
      <c r="AG21" s="647"/>
    </row>
    <row r="22" spans="1:33" s="798" customFormat="1" ht="20.25" x14ac:dyDescent="0.3">
      <c r="A22" s="808"/>
      <c r="B22" s="803"/>
      <c r="C22" s="803"/>
      <c r="D22" s="807"/>
      <c r="E22" s="803"/>
      <c r="F22" s="804"/>
      <c r="G22" s="803"/>
      <c r="H22" s="806"/>
      <c r="I22" s="806"/>
      <c r="J22" s="806"/>
      <c r="K22" s="803"/>
      <c r="L22" s="804"/>
      <c r="M22" s="804"/>
      <c r="N22" s="803"/>
      <c r="O22" s="803"/>
      <c r="P22" s="803"/>
      <c r="Q22" s="803"/>
      <c r="R22" s="803"/>
      <c r="S22" s="803"/>
      <c r="T22" s="803"/>
      <c r="U22" s="803"/>
      <c r="V22" s="804"/>
      <c r="W22" s="803"/>
      <c r="X22" s="805"/>
      <c r="Y22" s="804"/>
      <c r="Z22" s="803"/>
      <c r="AA22" s="803"/>
      <c r="AB22" s="804"/>
      <c r="AC22" s="804"/>
      <c r="AD22" s="804"/>
      <c r="AE22" s="804"/>
      <c r="AF22" s="803"/>
      <c r="AG22" s="803"/>
    </row>
    <row r="23" spans="1:33" s="798" customFormat="1" ht="20.25" x14ac:dyDescent="0.3">
      <c r="A23" s="2371"/>
      <c r="B23" s="647"/>
      <c r="C23" s="647"/>
      <c r="D23" s="802"/>
      <c r="E23" s="647"/>
      <c r="F23" s="650" t="s">
        <v>2</v>
      </c>
      <c r="G23" s="647"/>
      <c r="H23" s="801"/>
      <c r="I23" s="801"/>
      <c r="J23" s="801"/>
      <c r="K23" s="647"/>
      <c r="L23" s="800"/>
      <c r="M23" s="650" t="s">
        <v>2</v>
      </c>
      <c r="N23" s="647"/>
      <c r="O23" s="647"/>
      <c r="P23" s="647"/>
      <c r="Q23" s="647"/>
      <c r="R23" s="647"/>
      <c r="S23" s="647"/>
      <c r="T23" s="647"/>
      <c r="U23" s="799" t="s">
        <v>2</v>
      </c>
      <c r="V23" s="800"/>
      <c r="W23" s="647"/>
      <c r="X23" s="649"/>
      <c r="Y23" s="800"/>
      <c r="Z23" s="647"/>
      <c r="AA23" s="799" t="s">
        <v>2</v>
      </c>
      <c r="AB23" s="647"/>
      <c r="AC23" s="647"/>
      <c r="AD23" s="647"/>
      <c r="AE23" s="647"/>
      <c r="AF23" s="647"/>
      <c r="AG23" s="647"/>
    </row>
    <row r="24" spans="1:33" s="798" customFormat="1" ht="29.25" customHeight="1" x14ac:dyDescent="0.3">
      <c r="A24" s="2373"/>
      <c r="B24" s="647"/>
      <c r="C24" s="647"/>
      <c r="D24" s="802"/>
      <c r="E24" s="647"/>
      <c r="F24" s="650" t="s">
        <v>1</v>
      </c>
      <c r="G24" s="647"/>
      <c r="H24" s="801"/>
      <c r="I24" s="801"/>
      <c r="J24" s="801"/>
      <c r="K24" s="647"/>
      <c r="L24" s="800"/>
      <c r="M24" s="650" t="s">
        <v>1</v>
      </c>
      <c r="N24" s="647"/>
      <c r="O24" s="647"/>
      <c r="P24" s="647"/>
      <c r="Q24" s="647"/>
      <c r="R24" s="647"/>
      <c r="S24" s="647"/>
      <c r="T24" s="647"/>
      <c r="U24" s="799" t="s">
        <v>1</v>
      </c>
      <c r="V24" s="800"/>
      <c r="W24" s="647"/>
      <c r="X24" s="649"/>
      <c r="Y24" s="800"/>
      <c r="Z24" s="647"/>
      <c r="AA24" s="799" t="s">
        <v>1</v>
      </c>
      <c r="AB24" s="647"/>
      <c r="AC24" s="647"/>
      <c r="AD24" s="647"/>
      <c r="AE24" s="647"/>
      <c r="AF24" s="647"/>
      <c r="AG24" s="647"/>
    </row>
    <row r="25" spans="1:33" s="696" customFormat="1" ht="15.75" x14ac:dyDescent="0.25">
      <c r="A25" s="793"/>
      <c r="B25" s="723"/>
      <c r="C25" s="723"/>
      <c r="D25" s="727"/>
      <c r="E25" s="723"/>
      <c r="F25" s="725"/>
      <c r="G25" s="723"/>
      <c r="H25" s="726"/>
      <c r="I25" s="726"/>
      <c r="J25" s="726"/>
      <c r="K25" s="723"/>
      <c r="L25" s="725"/>
      <c r="M25" s="725"/>
      <c r="N25" s="723"/>
      <c r="O25" s="723"/>
      <c r="P25" s="723"/>
      <c r="Q25" s="723"/>
      <c r="R25" s="723"/>
      <c r="S25" s="723"/>
      <c r="T25" s="723"/>
      <c r="U25" s="723"/>
      <c r="V25" s="725"/>
      <c r="W25" s="723"/>
      <c r="X25" s="727"/>
      <c r="Y25" s="725"/>
      <c r="Z25" s="723"/>
      <c r="AA25" s="723"/>
      <c r="AB25" s="725"/>
      <c r="AC25" s="725"/>
      <c r="AD25" s="725"/>
      <c r="AE25" s="725"/>
      <c r="AF25" s="723"/>
      <c r="AG25" s="723"/>
    </row>
    <row r="26" spans="1:33" s="696" customFormat="1" ht="15.75" x14ac:dyDescent="0.25">
      <c r="A26" s="2357"/>
      <c r="B26" s="719"/>
      <c r="C26" s="715"/>
      <c r="D26" s="698"/>
      <c r="E26" s="715"/>
      <c r="F26" s="703" t="s">
        <v>2</v>
      </c>
      <c r="G26" s="719"/>
      <c r="H26" s="732"/>
      <c r="I26" s="737"/>
      <c r="J26" s="737"/>
      <c r="K26" s="737"/>
      <c r="L26" s="737"/>
      <c r="M26" s="703" t="s">
        <v>2</v>
      </c>
      <c r="N26" s="737"/>
      <c r="O26" s="737"/>
      <c r="P26" s="737"/>
      <c r="Q26" s="737"/>
      <c r="R26" s="737"/>
      <c r="S26" s="737"/>
      <c r="T26" s="737"/>
      <c r="U26" s="784" t="s">
        <v>2</v>
      </c>
      <c r="V26" s="737"/>
      <c r="W26" s="737"/>
      <c r="X26" s="698"/>
      <c r="Y26" s="720"/>
      <c r="Z26" s="715"/>
      <c r="AA26" s="784" t="s">
        <v>2</v>
      </c>
      <c r="AB26" s="715"/>
      <c r="AC26" s="715"/>
      <c r="AD26" s="715"/>
      <c r="AE26" s="715"/>
      <c r="AF26" s="715"/>
      <c r="AG26" s="715"/>
    </row>
    <row r="27" spans="1:33" s="696" customFormat="1" ht="15.75" x14ac:dyDescent="0.25">
      <c r="A27" s="2462"/>
      <c r="B27" s="715"/>
      <c r="C27" s="715"/>
      <c r="D27" s="698"/>
      <c r="E27" s="715"/>
      <c r="F27" s="703" t="s">
        <v>1</v>
      </c>
      <c r="G27" s="715"/>
      <c r="H27" s="732"/>
      <c r="I27" s="732"/>
      <c r="J27" s="732"/>
      <c r="K27" s="715"/>
      <c r="L27" s="720"/>
      <c r="M27" s="703" t="s">
        <v>1</v>
      </c>
      <c r="N27" s="715"/>
      <c r="O27" s="715"/>
      <c r="P27" s="715"/>
      <c r="Q27" s="715"/>
      <c r="R27" s="715"/>
      <c r="S27" s="715"/>
      <c r="T27" s="715"/>
      <c r="U27" s="784" t="s">
        <v>1</v>
      </c>
      <c r="V27" s="720"/>
      <c r="W27" s="715"/>
      <c r="X27" s="698"/>
      <c r="Y27" s="720"/>
      <c r="Z27" s="715"/>
      <c r="AA27" s="784" t="s">
        <v>1</v>
      </c>
      <c r="AB27" s="715"/>
      <c r="AC27" s="715"/>
      <c r="AD27" s="715"/>
      <c r="AE27" s="715"/>
      <c r="AF27" s="715"/>
      <c r="AG27" s="715"/>
    </row>
    <row r="28" spans="1:33" s="696" customFormat="1" ht="15.75" x14ac:dyDescent="0.25">
      <c r="A28" s="793"/>
      <c r="B28" s="723"/>
      <c r="C28" s="723"/>
      <c r="D28" s="727"/>
      <c r="E28" s="723"/>
      <c r="F28" s="725"/>
      <c r="G28" s="723"/>
      <c r="H28" s="726"/>
      <c r="I28" s="726"/>
      <c r="J28" s="726"/>
      <c r="K28" s="723"/>
      <c r="L28" s="725"/>
      <c r="M28" s="725"/>
      <c r="N28" s="723"/>
      <c r="O28" s="723"/>
      <c r="P28" s="723"/>
      <c r="Q28" s="723"/>
      <c r="R28" s="723"/>
      <c r="S28" s="723"/>
      <c r="T28" s="723"/>
      <c r="U28" s="723"/>
      <c r="V28" s="725"/>
      <c r="W28" s="723"/>
      <c r="X28" s="727"/>
      <c r="Y28" s="725"/>
      <c r="Z28" s="723"/>
      <c r="AA28" s="723"/>
      <c r="AB28" s="725"/>
      <c r="AC28" s="725"/>
      <c r="AD28" s="725"/>
      <c r="AE28" s="725"/>
      <c r="AF28" s="723"/>
      <c r="AG28" s="723"/>
    </row>
    <row r="29" spans="1:33" s="696" customFormat="1" ht="15.75" x14ac:dyDescent="0.25">
      <c r="A29" s="2357"/>
      <c r="B29" s="719"/>
      <c r="C29" s="715"/>
      <c r="D29" s="698"/>
      <c r="E29" s="715"/>
      <c r="F29" s="703" t="s">
        <v>2</v>
      </c>
      <c r="G29" s="715"/>
      <c r="H29" s="732"/>
      <c r="I29" s="737"/>
      <c r="J29" s="737"/>
      <c r="K29" s="737"/>
      <c r="L29" s="737"/>
      <c r="M29" s="703" t="s">
        <v>2</v>
      </c>
      <c r="N29" s="737"/>
      <c r="O29" s="737"/>
      <c r="P29" s="737"/>
      <c r="Q29" s="737"/>
      <c r="R29" s="737"/>
      <c r="S29" s="737"/>
      <c r="T29" s="737"/>
      <c r="U29" s="784" t="s">
        <v>2</v>
      </c>
      <c r="V29" s="737"/>
      <c r="W29" s="737"/>
      <c r="X29" s="698"/>
      <c r="Y29" s="797"/>
      <c r="Z29" s="715"/>
      <c r="AA29" s="784" t="s">
        <v>2</v>
      </c>
      <c r="AB29" s="715"/>
      <c r="AC29" s="715"/>
      <c r="AD29" s="715"/>
      <c r="AE29" s="715"/>
      <c r="AF29" s="715"/>
      <c r="AG29" s="715"/>
    </row>
    <row r="30" spans="1:33" s="696" customFormat="1" ht="15.75" x14ac:dyDescent="0.25">
      <c r="A30" s="2462"/>
      <c r="B30" s="715"/>
      <c r="C30" s="715"/>
      <c r="D30" s="698"/>
      <c r="E30" s="715"/>
      <c r="F30" s="703" t="s">
        <v>1</v>
      </c>
      <c r="G30" s="715"/>
      <c r="H30" s="732"/>
      <c r="I30" s="732"/>
      <c r="J30" s="732"/>
      <c r="K30" s="715"/>
      <c r="L30" s="720"/>
      <c r="M30" s="703" t="s">
        <v>1</v>
      </c>
      <c r="N30" s="715"/>
      <c r="O30" s="715"/>
      <c r="P30" s="715"/>
      <c r="Q30" s="715"/>
      <c r="R30" s="715"/>
      <c r="S30" s="715"/>
      <c r="T30" s="715"/>
      <c r="U30" s="784" t="s">
        <v>1</v>
      </c>
      <c r="V30" s="720"/>
      <c r="W30" s="715"/>
      <c r="X30" s="698"/>
      <c r="Y30" s="720"/>
      <c r="Z30" s="715"/>
      <c r="AA30" s="784" t="s">
        <v>1</v>
      </c>
      <c r="AB30" s="715"/>
      <c r="AC30" s="715"/>
      <c r="AD30" s="715"/>
      <c r="AE30" s="715"/>
      <c r="AF30" s="715"/>
      <c r="AG30" s="715"/>
    </row>
    <row r="31" spans="1:33" s="696" customFormat="1" ht="15.75" x14ac:dyDescent="0.25">
      <c r="A31" s="793"/>
      <c r="B31" s="723"/>
      <c r="C31" s="723"/>
      <c r="D31" s="727"/>
      <c r="E31" s="723"/>
      <c r="F31" s="725"/>
      <c r="G31" s="723"/>
      <c r="H31" s="726"/>
      <c r="I31" s="726"/>
      <c r="J31" s="726"/>
      <c r="K31" s="723"/>
      <c r="L31" s="725"/>
      <c r="M31" s="725"/>
      <c r="N31" s="723"/>
      <c r="O31" s="723"/>
      <c r="P31" s="723"/>
      <c r="Q31" s="723"/>
      <c r="R31" s="723"/>
      <c r="S31" s="723"/>
      <c r="T31" s="723"/>
      <c r="U31" s="723"/>
      <c r="V31" s="725"/>
      <c r="W31" s="723"/>
      <c r="X31" s="727"/>
      <c r="Y31" s="725"/>
      <c r="Z31" s="723"/>
      <c r="AA31" s="723"/>
      <c r="AB31" s="725"/>
      <c r="AC31" s="725"/>
      <c r="AD31" s="725"/>
      <c r="AE31" s="725"/>
      <c r="AF31" s="723"/>
      <c r="AG31" s="723"/>
    </row>
    <row r="32" spans="1:33" s="696" customFormat="1" ht="15.75" x14ac:dyDescent="0.25">
      <c r="A32" s="2357"/>
      <c r="B32" s="719"/>
      <c r="C32" s="715"/>
      <c r="D32" s="698"/>
      <c r="E32" s="715"/>
      <c r="F32" s="703" t="s">
        <v>2</v>
      </c>
      <c r="G32" s="715"/>
      <c r="H32" s="732"/>
      <c r="I32" s="737"/>
      <c r="J32" s="737"/>
      <c r="K32" s="737"/>
      <c r="L32" s="737"/>
      <c r="M32" s="703" t="s">
        <v>2</v>
      </c>
      <c r="N32" s="737"/>
      <c r="O32" s="737"/>
      <c r="P32" s="737"/>
      <c r="Q32" s="737"/>
      <c r="R32" s="737"/>
      <c r="S32" s="737"/>
      <c r="T32" s="737"/>
      <c r="U32" s="784" t="s">
        <v>2</v>
      </c>
      <c r="V32" s="737"/>
      <c r="W32" s="737"/>
      <c r="X32" s="698"/>
      <c r="Y32" s="720"/>
      <c r="Z32" s="715"/>
      <c r="AA32" s="784" t="s">
        <v>2</v>
      </c>
      <c r="AB32" s="715"/>
      <c r="AC32" s="715"/>
      <c r="AD32" s="715"/>
      <c r="AE32" s="715"/>
      <c r="AF32" s="715"/>
      <c r="AG32" s="715"/>
    </row>
    <row r="33" spans="1:33" s="696" customFormat="1" ht="15.75" x14ac:dyDescent="0.25">
      <c r="A33" s="2462"/>
      <c r="B33" s="715"/>
      <c r="C33" s="715"/>
      <c r="D33" s="698"/>
      <c r="E33" s="715"/>
      <c r="F33" s="703" t="s">
        <v>1</v>
      </c>
      <c r="G33" s="715"/>
      <c r="H33" s="732"/>
      <c r="I33" s="732"/>
      <c r="J33" s="732"/>
      <c r="K33" s="715"/>
      <c r="L33" s="720"/>
      <c r="M33" s="703" t="s">
        <v>1</v>
      </c>
      <c r="N33" s="715"/>
      <c r="O33" s="715"/>
      <c r="P33" s="715"/>
      <c r="Q33" s="715"/>
      <c r="R33" s="715"/>
      <c r="S33" s="715"/>
      <c r="T33" s="715"/>
      <c r="U33" s="784" t="s">
        <v>1</v>
      </c>
      <c r="V33" s="720"/>
      <c r="W33" s="715"/>
      <c r="X33" s="698"/>
      <c r="Y33" s="720"/>
      <c r="Z33" s="715"/>
      <c r="AA33" s="784" t="s">
        <v>1</v>
      </c>
      <c r="AB33" s="715"/>
      <c r="AC33" s="715"/>
      <c r="AD33" s="715"/>
      <c r="AE33" s="715"/>
      <c r="AF33" s="715"/>
      <c r="AG33" s="715"/>
    </row>
    <row r="34" spans="1:33" s="696" customFormat="1" ht="15.75" x14ac:dyDescent="0.25">
      <c r="A34" s="793"/>
      <c r="B34" s="723"/>
      <c r="C34" s="723"/>
      <c r="D34" s="727"/>
      <c r="E34" s="723"/>
      <c r="F34" s="725"/>
      <c r="G34" s="723"/>
      <c r="H34" s="726"/>
      <c r="I34" s="726"/>
      <c r="J34" s="726"/>
      <c r="K34" s="723"/>
      <c r="L34" s="725"/>
      <c r="M34" s="725"/>
      <c r="N34" s="723"/>
      <c r="O34" s="723"/>
      <c r="P34" s="723"/>
      <c r="Q34" s="723"/>
      <c r="R34" s="723"/>
      <c r="S34" s="723"/>
      <c r="T34" s="723"/>
      <c r="U34" s="723"/>
      <c r="V34" s="725"/>
      <c r="W34" s="723"/>
      <c r="X34" s="727"/>
      <c r="Y34" s="725"/>
      <c r="Z34" s="723"/>
      <c r="AA34" s="723"/>
      <c r="AB34" s="725"/>
      <c r="AC34" s="725"/>
      <c r="AD34" s="725"/>
      <c r="AE34" s="725"/>
      <c r="AF34" s="723"/>
      <c r="AG34" s="723"/>
    </row>
    <row r="35" spans="1:33" s="696" customFormat="1" ht="15.75" x14ac:dyDescent="0.25">
      <c r="A35" s="2466"/>
      <c r="B35" s="719"/>
      <c r="C35" s="715"/>
      <c r="D35" s="698"/>
      <c r="E35" s="715"/>
      <c r="F35" s="703" t="s">
        <v>2</v>
      </c>
      <c r="G35" s="715"/>
      <c r="H35" s="732"/>
      <c r="I35" s="737"/>
      <c r="J35" s="737"/>
      <c r="K35" s="737"/>
      <c r="L35" s="737"/>
      <c r="M35" s="703" t="s">
        <v>2</v>
      </c>
      <c r="N35" s="737"/>
      <c r="O35" s="737"/>
      <c r="P35" s="737"/>
      <c r="Q35" s="737"/>
      <c r="R35" s="737"/>
      <c r="S35" s="737"/>
      <c r="T35" s="737"/>
      <c r="U35" s="784" t="s">
        <v>2</v>
      </c>
      <c r="V35" s="737"/>
      <c r="W35" s="737"/>
      <c r="X35" s="698"/>
      <c r="Y35" s="720"/>
      <c r="Z35" s="715"/>
      <c r="AA35" s="784" t="s">
        <v>2</v>
      </c>
      <c r="AB35" s="715"/>
      <c r="AC35" s="715"/>
      <c r="AD35" s="715"/>
      <c r="AE35" s="715"/>
      <c r="AF35" s="715"/>
      <c r="AG35" s="715"/>
    </row>
    <row r="36" spans="1:33" s="696" customFormat="1" ht="15.75" x14ac:dyDescent="0.25">
      <c r="A36" s="2467"/>
      <c r="B36" s="715"/>
      <c r="C36" s="715"/>
      <c r="D36" s="698"/>
      <c r="E36" s="715"/>
      <c r="F36" s="703" t="s">
        <v>1</v>
      </c>
      <c r="G36" s="715"/>
      <c r="H36" s="732"/>
      <c r="I36" s="732"/>
      <c r="J36" s="732"/>
      <c r="K36" s="715"/>
      <c r="L36" s="720"/>
      <c r="M36" s="703" t="s">
        <v>1</v>
      </c>
      <c r="N36" s="715"/>
      <c r="O36" s="715"/>
      <c r="P36" s="715"/>
      <c r="Q36" s="715"/>
      <c r="R36" s="715"/>
      <c r="S36" s="715"/>
      <c r="T36" s="715"/>
      <c r="U36" s="784" t="s">
        <v>1</v>
      </c>
      <c r="V36" s="720"/>
      <c r="W36" s="715"/>
      <c r="X36" s="698"/>
      <c r="Y36" s="720"/>
      <c r="Z36" s="715"/>
      <c r="AA36" s="784" t="s">
        <v>1</v>
      </c>
      <c r="AB36" s="715"/>
      <c r="AC36" s="715"/>
      <c r="AD36" s="715"/>
      <c r="AE36" s="715"/>
      <c r="AF36" s="715"/>
      <c r="AG36" s="715"/>
    </row>
    <row r="37" spans="1:33" s="696" customFormat="1" ht="15.75" x14ac:dyDescent="0.25">
      <c r="A37" s="793"/>
      <c r="B37" s="723"/>
      <c r="C37" s="723"/>
      <c r="D37" s="727"/>
      <c r="E37" s="723"/>
      <c r="F37" s="725"/>
      <c r="G37" s="723"/>
      <c r="H37" s="726"/>
      <c r="I37" s="726"/>
      <c r="J37" s="726"/>
      <c r="K37" s="723"/>
      <c r="L37" s="725"/>
      <c r="M37" s="725"/>
      <c r="N37" s="723"/>
      <c r="O37" s="723"/>
      <c r="P37" s="723"/>
      <c r="Q37" s="723"/>
      <c r="R37" s="723"/>
      <c r="S37" s="723"/>
      <c r="T37" s="723"/>
      <c r="U37" s="723"/>
      <c r="V37" s="725"/>
      <c r="W37" s="723"/>
      <c r="X37" s="727"/>
      <c r="Y37" s="725"/>
      <c r="Z37" s="723"/>
      <c r="AA37" s="723"/>
      <c r="AB37" s="725"/>
      <c r="AC37" s="725"/>
      <c r="AD37" s="725"/>
      <c r="AE37" s="725"/>
      <c r="AF37" s="723"/>
      <c r="AG37" s="723"/>
    </row>
    <row r="38" spans="1:33" s="696" customFormat="1" ht="15.75" x14ac:dyDescent="0.25">
      <c r="A38" s="2357"/>
      <c r="B38" s="715"/>
      <c r="C38" s="715"/>
      <c r="D38" s="698"/>
      <c r="E38" s="715"/>
      <c r="F38" s="703" t="s">
        <v>2</v>
      </c>
      <c r="G38" s="715"/>
      <c r="H38" s="732"/>
      <c r="I38" s="732"/>
      <c r="J38" s="732"/>
      <c r="K38" s="715"/>
      <c r="L38" s="720"/>
      <c r="M38" s="703" t="s">
        <v>2</v>
      </c>
      <c r="N38" s="715"/>
      <c r="O38" s="715"/>
      <c r="P38" s="715"/>
      <c r="Q38" s="715"/>
      <c r="R38" s="715"/>
      <c r="S38" s="715"/>
      <c r="T38" s="715"/>
      <c r="U38" s="784" t="s">
        <v>2</v>
      </c>
      <c r="V38" s="720"/>
      <c r="W38" s="715"/>
      <c r="X38" s="698"/>
      <c r="Y38" s="720"/>
      <c r="Z38" s="715"/>
      <c r="AA38" s="784" t="s">
        <v>2</v>
      </c>
      <c r="AB38" s="715"/>
      <c r="AC38" s="715"/>
      <c r="AD38" s="715"/>
      <c r="AE38" s="715"/>
      <c r="AF38" s="715"/>
      <c r="AG38" s="715"/>
    </row>
    <row r="39" spans="1:33" s="696" customFormat="1" ht="15.75" x14ac:dyDescent="0.25">
      <c r="A39" s="2462"/>
      <c r="B39" s="715"/>
      <c r="C39" s="715"/>
      <c r="D39" s="698"/>
      <c r="E39" s="715"/>
      <c r="F39" s="703" t="s">
        <v>1</v>
      </c>
      <c r="G39" s="715"/>
      <c r="H39" s="732"/>
      <c r="I39" s="732"/>
      <c r="J39" s="732"/>
      <c r="K39" s="715"/>
      <c r="L39" s="720"/>
      <c r="M39" s="703" t="s">
        <v>1</v>
      </c>
      <c r="N39" s="715"/>
      <c r="O39" s="715"/>
      <c r="P39" s="715"/>
      <c r="Q39" s="715"/>
      <c r="R39" s="715"/>
      <c r="S39" s="715"/>
      <c r="T39" s="715"/>
      <c r="U39" s="784" t="s">
        <v>1</v>
      </c>
      <c r="V39" s="720"/>
      <c r="W39" s="715"/>
      <c r="X39" s="698"/>
      <c r="Y39" s="720"/>
      <c r="Z39" s="715"/>
      <c r="AA39" s="784" t="s">
        <v>1</v>
      </c>
      <c r="AB39" s="715"/>
      <c r="AC39" s="715"/>
      <c r="AD39" s="715"/>
      <c r="AE39" s="715"/>
      <c r="AF39" s="715"/>
      <c r="AG39" s="715"/>
    </row>
    <row r="40" spans="1:33" s="696" customFormat="1" ht="15.75" x14ac:dyDescent="0.25">
      <c r="A40" s="793"/>
      <c r="B40" s="723"/>
      <c r="C40" s="723"/>
      <c r="D40" s="727"/>
      <c r="E40" s="723"/>
      <c r="F40" s="725"/>
      <c r="G40" s="723"/>
      <c r="H40" s="726"/>
      <c r="I40" s="726"/>
      <c r="J40" s="726"/>
      <c r="K40" s="723"/>
      <c r="L40" s="725"/>
      <c r="M40" s="725"/>
      <c r="N40" s="723"/>
      <c r="O40" s="723"/>
      <c r="P40" s="723"/>
      <c r="Q40" s="723"/>
      <c r="R40" s="723"/>
      <c r="S40" s="723"/>
      <c r="T40" s="723"/>
      <c r="U40" s="723"/>
      <c r="V40" s="725"/>
      <c r="W40" s="723"/>
      <c r="X40" s="727"/>
      <c r="Y40" s="725"/>
      <c r="Z40" s="723"/>
      <c r="AA40" s="723"/>
      <c r="AB40" s="725"/>
      <c r="AC40" s="725"/>
      <c r="AD40" s="725"/>
      <c r="AE40" s="725"/>
      <c r="AF40" s="723"/>
      <c r="AG40" s="723"/>
    </row>
    <row r="41" spans="1:33" s="696" customFormat="1" ht="15.75" x14ac:dyDescent="0.25">
      <c r="A41" s="2357"/>
      <c r="B41" s="719"/>
      <c r="C41" s="715"/>
      <c r="D41" s="698"/>
      <c r="E41" s="715"/>
      <c r="F41" s="703" t="s">
        <v>2</v>
      </c>
      <c r="G41" s="719"/>
      <c r="H41" s="732"/>
      <c r="I41" s="737"/>
      <c r="J41" s="737"/>
      <c r="K41" s="737"/>
      <c r="L41" s="737"/>
      <c r="M41" s="703" t="s">
        <v>2</v>
      </c>
      <c r="N41" s="715"/>
      <c r="O41" s="715"/>
      <c r="P41" s="715"/>
      <c r="Q41" s="715"/>
      <c r="R41" s="715"/>
      <c r="S41" s="715"/>
      <c r="T41" s="715"/>
      <c r="U41" s="784" t="s">
        <v>2</v>
      </c>
      <c r="V41" s="715"/>
      <c r="W41" s="715"/>
      <c r="X41" s="698"/>
      <c r="Y41" s="720"/>
      <c r="Z41" s="715"/>
      <c r="AA41" s="784" t="s">
        <v>2</v>
      </c>
      <c r="AB41" s="720"/>
      <c r="AC41" s="720"/>
      <c r="AD41" s="720"/>
      <c r="AE41" s="720"/>
      <c r="AF41" s="715"/>
      <c r="AG41" s="715"/>
    </row>
    <row r="42" spans="1:33" s="696" customFormat="1" ht="15.75" x14ac:dyDescent="0.25">
      <c r="A42" s="2462"/>
      <c r="B42" s="715"/>
      <c r="C42" s="715"/>
      <c r="D42" s="698"/>
      <c r="E42" s="715"/>
      <c r="F42" s="703" t="s">
        <v>1</v>
      </c>
      <c r="G42" s="715"/>
      <c r="H42" s="732"/>
      <c r="I42" s="732"/>
      <c r="J42" s="732"/>
      <c r="K42" s="715"/>
      <c r="L42" s="720"/>
      <c r="M42" s="703" t="s">
        <v>1</v>
      </c>
      <c r="N42" s="715"/>
      <c r="O42" s="715"/>
      <c r="P42" s="715"/>
      <c r="Q42" s="715"/>
      <c r="R42" s="715"/>
      <c r="S42" s="715"/>
      <c r="T42" s="715"/>
      <c r="U42" s="784" t="s">
        <v>1</v>
      </c>
      <c r="V42" s="720"/>
      <c r="W42" s="715"/>
      <c r="X42" s="698"/>
      <c r="Y42" s="720"/>
      <c r="Z42" s="715"/>
      <c r="AA42" s="784" t="s">
        <v>1</v>
      </c>
      <c r="AB42" s="720"/>
      <c r="AC42" s="720"/>
      <c r="AD42" s="720"/>
      <c r="AE42" s="720"/>
      <c r="AF42" s="715"/>
      <c r="AG42" s="715"/>
    </row>
    <row r="43" spans="1:33" s="696" customFormat="1" ht="15.75" x14ac:dyDescent="0.25">
      <c r="A43" s="723"/>
      <c r="B43" s="723"/>
      <c r="C43" s="723"/>
      <c r="D43" s="727"/>
      <c r="E43" s="723"/>
      <c r="F43" s="723"/>
      <c r="G43" s="723"/>
      <c r="H43" s="723"/>
      <c r="I43" s="723"/>
      <c r="J43" s="723"/>
      <c r="K43" s="723"/>
      <c r="L43" s="723"/>
      <c r="M43" s="723"/>
      <c r="N43" s="723"/>
      <c r="O43" s="723"/>
      <c r="P43" s="723"/>
      <c r="Q43" s="723"/>
      <c r="R43" s="723"/>
      <c r="S43" s="723"/>
      <c r="T43" s="723"/>
      <c r="U43" s="723"/>
      <c r="V43" s="725"/>
      <c r="W43" s="723"/>
      <c r="X43" s="727"/>
      <c r="Y43" s="723"/>
      <c r="Z43" s="723"/>
      <c r="AA43" s="723"/>
      <c r="AB43" s="723"/>
      <c r="AC43" s="723"/>
      <c r="AD43" s="723"/>
      <c r="AE43" s="723"/>
      <c r="AF43" s="723"/>
      <c r="AG43" s="723"/>
    </row>
    <row r="44" spans="1:33" s="696" customFormat="1" ht="15.75" x14ac:dyDescent="0.25">
      <c r="A44" s="2357"/>
      <c r="B44" s="719"/>
      <c r="C44" s="715"/>
      <c r="D44" s="698"/>
      <c r="E44" s="715"/>
      <c r="F44" s="703" t="s">
        <v>2</v>
      </c>
      <c r="G44" s="715"/>
      <c r="H44" s="732"/>
      <c r="I44" s="737"/>
      <c r="J44" s="737"/>
      <c r="K44" s="737"/>
      <c r="L44" s="737"/>
      <c r="M44" s="703" t="s">
        <v>2</v>
      </c>
      <c r="N44" s="715"/>
      <c r="O44" s="715"/>
      <c r="P44" s="715"/>
      <c r="Q44" s="715"/>
      <c r="R44" s="715"/>
      <c r="S44" s="715"/>
      <c r="T44" s="715"/>
      <c r="U44" s="784" t="s">
        <v>2</v>
      </c>
      <c r="V44" s="720"/>
      <c r="W44" s="720"/>
      <c r="X44" s="698"/>
      <c r="Y44" s="720"/>
      <c r="Z44" s="715"/>
      <c r="AA44" s="784" t="s">
        <v>2</v>
      </c>
      <c r="AB44" s="720"/>
      <c r="AC44" s="720"/>
      <c r="AD44" s="720"/>
      <c r="AE44" s="720"/>
      <c r="AF44" s="715"/>
      <c r="AG44" s="715"/>
    </row>
    <row r="45" spans="1:33" s="696" customFormat="1" ht="15.75" x14ac:dyDescent="0.25">
      <c r="A45" s="2462"/>
      <c r="B45" s="715"/>
      <c r="C45" s="715"/>
      <c r="D45" s="698"/>
      <c r="E45" s="715"/>
      <c r="F45" s="703" t="s">
        <v>1</v>
      </c>
      <c r="G45" s="715"/>
      <c r="H45" s="732"/>
      <c r="I45" s="732"/>
      <c r="J45" s="732"/>
      <c r="K45" s="715"/>
      <c r="L45" s="720"/>
      <c r="M45" s="703" t="s">
        <v>1</v>
      </c>
      <c r="N45" s="715"/>
      <c r="O45" s="715"/>
      <c r="P45" s="715"/>
      <c r="Q45" s="715"/>
      <c r="R45" s="715"/>
      <c r="S45" s="715"/>
      <c r="T45" s="715"/>
      <c r="U45" s="784" t="s">
        <v>1</v>
      </c>
      <c r="V45" s="720"/>
      <c r="W45" s="715"/>
      <c r="X45" s="698"/>
      <c r="Y45" s="720"/>
      <c r="Z45" s="715"/>
      <c r="AA45" s="784" t="s">
        <v>1</v>
      </c>
      <c r="AB45" s="720"/>
      <c r="AC45" s="720"/>
      <c r="AD45" s="720"/>
      <c r="AE45" s="720"/>
      <c r="AF45" s="715"/>
      <c r="AG45" s="715"/>
    </row>
    <row r="46" spans="1:33" s="696" customFormat="1" ht="15.75" x14ac:dyDescent="0.25">
      <c r="A46" s="723"/>
      <c r="B46" s="723"/>
      <c r="C46" s="723"/>
      <c r="D46" s="727"/>
      <c r="E46" s="723"/>
      <c r="F46" s="723"/>
      <c r="G46" s="723"/>
      <c r="H46" s="723"/>
      <c r="I46" s="723"/>
      <c r="J46" s="723"/>
      <c r="K46" s="723"/>
      <c r="L46" s="723"/>
      <c r="M46" s="723"/>
      <c r="N46" s="723"/>
      <c r="O46" s="723"/>
      <c r="P46" s="723"/>
      <c r="Q46" s="723"/>
      <c r="R46" s="723"/>
      <c r="S46" s="723"/>
      <c r="T46" s="723"/>
      <c r="U46" s="723"/>
      <c r="V46" s="725"/>
      <c r="W46" s="723"/>
      <c r="X46" s="727"/>
      <c r="Y46" s="723"/>
      <c r="Z46" s="723"/>
      <c r="AA46" s="723"/>
      <c r="AB46" s="723"/>
      <c r="AC46" s="723"/>
      <c r="AD46" s="723"/>
      <c r="AE46" s="723"/>
      <c r="AF46" s="723"/>
      <c r="AG46" s="723"/>
    </row>
    <row r="47" spans="1:33" s="696" customFormat="1" ht="15.75" x14ac:dyDescent="0.25">
      <c r="A47" s="2357"/>
      <c r="B47" s="719"/>
      <c r="C47" s="715"/>
      <c r="D47" s="796"/>
      <c r="E47" s="715"/>
      <c r="F47" s="703" t="s">
        <v>2</v>
      </c>
      <c r="G47" s="715"/>
      <c r="H47" s="732"/>
      <c r="I47" s="737"/>
      <c r="J47" s="737"/>
      <c r="K47" s="737"/>
      <c r="L47" s="737"/>
      <c r="M47" s="703" t="s">
        <v>2</v>
      </c>
      <c r="N47" s="715"/>
      <c r="O47" s="715"/>
      <c r="P47" s="715"/>
      <c r="Q47" s="715"/>
      <c r="R47" s="715"/>
      <c r="S47" s="715"/>
      <c r="T47" s="715"/>
      <c r="U47" s="784" t="s">
        <v>2</v>
      </c>
      <c r="V47" s="720"/>
      <c r="W47" s="715"/>
      <c r="X47" s="698"/>
      <c r="Y47" s="720"/>
      <c r="Z47" s="715"/>
      <c r="AA47" s="784" t="s">
        <v>2</v>
      </c>
      <c r="AB47" s="720"/>
      <c r="AC47" s="720"/>
      <c r="AD47" s="720"/>
      <c r="AE47" s="720"/>
      <c r="AF47" s="715"/>
      <c r="AG47" s="715"/>
    </row>
    <row r="48" spans="1:33" s="696" customFormat="1" ht="16.5" thickBot="1" x14ac:dyDescent="0.3">
      <c r="A48" s="2359"/>
      <c r="B48" s="717"/>
      <c r="C48" s="792"/>
      <c r="D48" s="698"/>
      <c r="E48" s="713"/>
      <c r="F48" s="718" t="s">
        <v>1</v>
      </c>
      <c r="G48" s="717"/>
      <c r="H48" s="792"/>
      <c r="I48" s="792"/>
      <c r="J48" s="792"/>
      <c r="K48" s="717"/>
      <c r="L48" s="713"/>
      <c r="M48" s="718" t="s">
        <v>1</v>
      </c>
      <c r="N48" s="717"/>
      <c r="O48" s="717"/>
      <c r="P48" s="717"/>
      <c r="Q48" s="717"/>
      <c r="R48" s="717"/>
      <c r="S48" s="717"/>
      <c r="T48" s="717"/>
      <c r="U48" s="789" t="s">
        <v>1</v>
      </c>
      <c r="V48" s="791"/>
      <c r="W48" s="790"/>
      <c r="X48" s="712"/>
      <c r="Y48" s="713"/>
      <c r="Z48" s="717"/>
      <c r="AA48" s="789" t="s">
        <v>1</v>
      </c>
      <c r="AB48" s="713"/>
      <c r="AC48" s="713"/>
      <c r="AD48" s="713"/>
      <c r="AE48" s="712"/>
      <c r="AF48" s="715"/>
      <c r="AG48" s="698"/>
    </row>
    <row r="49" spans="1:33" s="696" customFormat="1" ht="16.5" thickTop="1" x14ac:dyDescent="0.25">
      <c r="A49" s="793"/>
      <c r="B49" s="723"/>
      <c r="C49" s="723"/>
      <c r="D49" s="794"/>
      <c r="E49" s="723"/>
      <c r="F49" s="725"/>
      <c r="G49" s="723"/>
      <c r="H49" s="726"/>
      <c r="I49" s="726"/>
      <c r="J49" s="726"/>
      <c r="K49" s="723"/>
      <c r="L49" s="725"/>
      <c r="M49" s="725"/>
      <c r="N49" s="723"/>
      <c r="O49" s="723"/>
      <c r="P49" s="723"/>
      <c r="Q49" s="723"/>
      <c r="R49" s="723"/>
      <c r="S49" s="723"/>
      <c r="T49" s="723"/>
      <c r="U49" s="723"/>
      <c r="V49" s="725"/>
      <c r="W49" s="723"/>
      <c r="X49" s="727"/>
      <c r="Y49" s="725"/>
      <c r="Z49" s="723"/>
      <c r="AA49" s="723"/>
      <c r="AB49" s="725"/>
      <c r="AC49" s="725"/>
      <c r="AD49" s="725"/>
      <c r="AE49" s="725"/>
      <c r="AF49" s="723"/>
      <c r="AG49" s="723"/>
    </row>
    <row r="50" spans="1:33" s="696" customFormat="1" ht="15.75" x14ac:dyDescent="0.25">
      <c r="A50" s="2357"/>
      <c r="B50" s="719"/>
      <c r="C50" s="715"/>
      <c r="D50" s="698"/>
      <c r="E50" s="715"/>
      <c r="F50" s="703" t="s">
        <v>2</v>
      </c>
      <c r="G50" s="715"/>
      <c r="H50" s="732"/>
      <c r="I50" s="737"/>
      <c r="J50" s="737"/>
      <c r="K50" s="737"/>
      <c r="L50" s="737"/>
      <c r="M50" s="703" t="s">
        <v>2</v>
      </c>
      <c r="N50" s="715"/>
      <c r="O50" s="715"/>
      <c r="P50" s="715"/>
      <c r="Q50" s="715"/>
      <c r="R50" s="715"/>
      <c r="S50" s="715"/>
      <c r="T50" s="715"/>
      <c r="U50" s="784" t="s">
        <v>2</v>
      </c>
      <c r="V50" s="720"/>
      <c r="W50" s="715"/>
      <c r="X50" s="698"/>
      <c r="Y50" s="720"/>
      <c r="Z50" s="715"/>
      <c r="AA50" s="784" t="s">
        <v>2</v>
      </c>
      <c r="AB50" s="720"/>
      <c r="AC50" s="720"/>
      <c r="AD50" s="720"/>
      <c r="AE50" s="720"/>
      <c r="AF50" s="715"/>
      <c r="AG50" s="715"/>
    </row>
    <row r="51" spans="1:33" s="696" customFormat="1" ht="15.75" x14ac:dyDescent="0.25">
      <c r="A51" s="2462"/>
      <c r="B51" s="715"/>
      <c r="C51" s="715"/>
      <c r="D51" s="698"/>
      <c r="E51" s="715"/>
      <c r="F51" s="703" t="s">
        <v>1</v>
      </c>
      <c r="G51" s="715"/>
      <c r="H51" s="732"/>
      <c r="I51" s="732"/>
      <c r="J51" s="732"/>
      <c r="K51" s="715"/>
      <c r="L51" s="720"/>
      <c r="M51" s="703" t="s">
        <v>1</v>
      </c>
      <c r="N51" s="715"/>
      <c r="O51" s="715"/>
      <c r="P51" s="715"/>
      <c r="Q51" s="715"/>
      <c r="R51" s="715"/>
      <c r="S51" s="715"/>
      <c r="T51" s="715"/>
      <c r="U51" s="784" t="s">
        <v>1</v>
      </c>
      <c r="V51" s="720"/>
      <c r="W51" s="715"/>
      <c r="X51" s="698"/>
      <c r="Y51" s="720"/>
      <c r="Z51" s="715"/>
      <c r="AA51" s="784" t="s">
        <v>1</v>
      </c>
      <c r="AB51" s="720"/>
      <c r="AC51" s="720"/>
      <c r="AD51" s="720"/>
      <c r="AE51" s="720"/>
      <c r="AF51" s="715"/>
      <c r="AG51" s="715"/>
    </row>
    <row r="52" spans="1:33" s="696" customFormat="1" ht="15.75" x14ac:dyDescent="0.25">
      <c r="A52" s="723"/>
      <c r="B52" s="723"/>
      <c r="C52" s="723"/>
      <c r="D52" s="727"/>
      <c r="E52" s="723"/>
      <c r="F52" s="723"/>
      <c r="G52" s="723"/>
      <c r="H52" s="723"/>
      <c r="I52" s="723"/>
      <c r="J52" s="723"/>
      <c r="K52" s="723"/>
      <c r="L52" s="723"/>
      <c r="M52" s="723"/>
      <c r="N52" s="723"/>
      <c r="O52" s="723"/>
      <c r="P52" s="723"/>
      <c r="Q52" s="723"/>
      <c r="R52" s="723"/>
      <c r="S52" s="723"/>
      <c r="T52" s="723"/>
      <c r="U52" s="723"/>
      <c r="V52" s="725"/>
      <c r="W52" s="723"/>
      <c r="X52" s="727"/>
      <c r="Y52" s="723"/>
      <c r="Z52" s="723"/>
      <c r="AA52" s="723"/>
      <c r="AB52" s="723"/>
      <c r="AC52" s="723"/>
      <c r="AD52" s="723"/>
      <c r="AE52" s="723"/>
      <c r="AF52" s="723"/>
      <c r="AG52" s="723"/>
    </row>
    <row r="53" spans="1:33" s="696" customFormat="1" ht="15.75" x14ac:dyDescent="0.25">
      <c r="A53" s="2357"/>
      <c r="B53" s="715"/>
      <c r="C53" s="715"/>
      <c r="D53" s="698"/>
      <c r="E53" s="715"/>
      <c r="F53" s="703" t="s">
        <v>2</v>
      </c>
      <c r="G53" s="715"/>
      <c r="H53" s="732"/>
      <c r="I53" s="737"/>
      <c r="J53" s="737"/>
      <c r="K53" s="737"/>
      <c r="L53" s="737"/>
      <c r="M53" s="703" t="s">
        <v>2</v>
      </c>
      <c r="N53" s="715"/>
      <c r="O53" s="715"/>
      <c r="P53" s="715"/>
      <c r="Q53" s="715"/>
      <c r="R53" s="715"/>
      <c r="S53" s="715"/>
      <c r="T53" s="715"/>
      <c r="U53" s="784" t="s">
        <v>2</v>
      </c>
      <c r="V53" s="720"/>
      <c r="W53" s="715"/>
      <c r="X53" s="698"/>
      <c r="Y53" s="720"/>
      <c r="Z53" s="715"/>
      <c r="AA53" s="784" t="s">
        <v>2</v>
      </c>
      <c r="AB53" s="720"/>
      <c r="AC53" s="720"/>
      <c r="AD53" s="720"/>
      <c r="AE53" s="720"/>
      <c r="AF53" s="715"/>
      <c r="AG53" s="715"/>
    </row>
    <row r="54" spans="1:33" s="696" customFormat="1" ht="15.75" x14ac:dyDescent="0.25">
      <c r="A54" s="2462"/>
      <c r="B54" s="715"/>
      <c r="C54" s="715"/>
      <c r="D54" s="698"/>
      <c r="E54" s="715"/>
      <c r="F54" s="703" t="s">
        <v>1</v>
      </c>
      <c r="H54" s="732"/>
      <c r="I54" s="732"/>
      <c r="J54" s="732"/>
      <c r="K54" s="715"/>
      <c r="L54" s="720"/>
      <c r="M54" s="703" t="s">
        <v>1</v>
      </c>
      <c r="N54" s="715"/>
      <c r="O54" s="715"/>
      <c r="P54" s="715"/>
      <c r="Q54" s="715"/>
      <c r="R54" s="715"/>
      <c r="S54" s="715"/>
      <c r="T54" s="715"/>
      <c r="U54" s="784" t="s">
        <v>1</v>
      </c>
      <c r="V54" s="720"/>
      <c r="W54" s="715"/>
      <c r="X54" s="698"/>
      <c r="Y54" s="720"/>
      <c r="Z54" s="715"/>
      <c r="AA54" s="784" t="s">
        <v>1</v>
      </c>
      <c r="AB54" s="720"/>
      <c r="AC54" s="720"/>
      <c r="AD54" s="720"/>
      <c r="AE54" s="720"/>
      <c r="AF54" s="715"/>
      <c r="AG54" s="715"/>
    </row>
    <row r="55" spans="1:33" s="696" customFormat="1" ht="15.75" x14ac:dyDescent="0.25">
      <c r="A55" s="793"/>
      <c r="B55" s="723"/>
      <c r="C55" s="723"/>
      <c r="D55" s="727"/>
      <c r="E55" s="723"/>
      <c r="F55" s="723"/>
      <c r="G55" s="723"/>
      <c r="H55" s="723"/>
      <c r="I55" s="723"/>
      <c r="J55" s="723"/>
      <c r="K55" s="723"/>
      <c r="L55" s="723"/>
      <c r="M55" s="723"/>
      <c r="N55" s="723"/>
      <c r="O55" s="723"/>
      <c r="P55" s="723"/>
      <c r="Q55" s="723"/>
      <c r="R55" s="723"/>
      <c r="S55" s="723"/>
      <c r="T55" s="723"/>
      <c r="U55" s="723"/>
      <c r="V55" s="725"/>
      <c r="W55" s="723"/>
      <c r="X55" s="727"/>
      <c r="Y55" s="723"/>
      <c r="Z55" s="723"/>
      <c r="AA55" s="723"/>
      <c r="AB55" s="723"/>
      <c r="AC55" s="723"/>
      <c r="AD55" s="723"/>
      <c r="AE55" s="723"/>
      <c r="AF55" s="723"/>
      <c r="AG55" s="723"/>
    </row>
    <row r="56" spans="1:33" s="696" customFormat="1" ht="15.75" x14ac:dyDescent="0.25">
      <c r="A56" s="2357"/>
      <c r="B56" s="715"/>
      <c r="C56" s="715"/>
      <c r="D56" s="698"/>
      <c r="E56" s="715"/>
      <c r="F56" s="703" t="s">
        <v>2</v>
      </c>
      <c r="G56" s="715"/>
      <c r="H56" s="732"/>
      <c r="I56" s="737"/>
      <c r="J56" s="737"/>
      <c r="K56" s="737"/>
      <c r="L56" s="737"/>
      <c r="M56" s="703" t="s">
        <v>2</v>
      </c>
      <c r="N56" s="715"/>
      <c r="O56" s="715"/>
      <c r="P56" s="715"/>
      <c r="Q56" s="715"/>
      <c r="R56" s="715"/>
      <c r="S56" s="715"/>
      <c r="T56" s="715"/>
      <c r="U56" s="784" t="s">
        <v>2</v>
      </c>
      <c r="V56" s="720"/>
      <c r="W56" s="715"/>
      <c r="X56" s="698"/>
      <c r="Y56" s="720"/>
      <c r="Z56" s="715"/>
      <c r="AA56" s="784" t="s">
        <v>2</v>
      </c>
      <c r="AB56" s="720"/>
      <c r="AC56" s="720"/>
      <c r="AD56" s="720"/>
      <c r="AE56" s="720"/>
      <c r="AF56" s="715"/>
      <c r="AG56" s="715"/>
    </row>
    <row r="57" spans="1:33" s="696" customFormat="1" ht="15.75" x14ac:dyDescent="0.25">
      <c r="A57" s="2462"/>
      <c r="B57" s="715"/>
      <c r="C57" s="715"/>
      <c r="D57" s="698"/>
      <c r="E57" s="715"/>
      <c r="F57" s="703" t="s">
        <v>1</v>
      </c>
      <c r="G57" s="715"/>
      <c r="H57" s="732"/>
      <c r="I57" s="732"/>
      <c r="J57" s="732"/>
      <c r="K57" s="715"/>
      <c r="L57" s="720"/>
      <c r="M57" s="703" t="s">
        <v>1</v>
      </c>
      <c r="N57" s="715"/>
      <c r="O57" s="715"/>
      <c r="P57" s="715"/>
      <c r="Q57" s="715"/>
      <c r="R57" s="715"/>
      <c r="S57" s="715"/>
      <c r="T57" s="715"/>
      <c r="U57" s="784" t="s">
        <v>1</v>
      </c>
      <c r="V57" s="720"/>
      <c r="W57" s="715"/>
      <c r="X57" s="698"/>
      <c r="Y57" s="720"/>
      <c r="Z57" s="715"/>
      <c r="AA57" s="784" t="s">
        <v>1</v>
      </c>
      <c r="AB57" s="720"/>
      <c r="AC57" s="720"/>
      <c r="AD57" s="720"/>
      <c r="AE57" s="720"/>
      <c r="AF57" s="715"/>
      <c r="AG57" s="715"/>
    </row>
    <row r="58" spans="1:33" s="696" customFormat="1" ht="15.75" x14ac:dyDescent="0.25">
      <c r="A58" s="793"/>
      <c r="B58" s="723"/>
      <c r="C58" s="723"/>
      <c r="D58" s="727"/>
      <c r="E58" s="723"/>
      <c r="F58" s="723"/>
      <c r="G58" s="723"/>
      <c r="H58" s="723"/>
      <c r="I58" s="723"/>
      <c r="J58" s="723"/>
      <c r="K58" s="723"/>
      <c r="L58" s="723"/>
      <c r="M58" s="723"/>
      <c r="N58" s="723"/>
      <c r="O58" s="723"/>
      <c r="P58" s="723"/>
      <c r="Q58" s="723"/>
      <c r="R58" s="723"/>
      <c r="S58" s="723"/>
      <c r="T58" s="723"/>
      <c r="U58" s="723"/>
      <c r="V58" s="725"/>
      <c r="W58" s="723"/>
      <c r="X58" s="727"/>
      <c r="Y58" s="723"/>
      <c r="Z58" s="723"/>
      <c r="AA58" s="723"/>
      <c r="AB58" s="723"/>
      <c r="AC58" s="723"/>
      <c r="AD58" s="723"/>
      <c r="AE58" s="723"/>
      <c r="AF58" s="723"/>
      <c r="AG58" s="723"/>
    </row>
    <row r="59" spans="1:33" s="696" customFormat="1" ht="15.75" x14ac:dyDescent="0.25">
      <c r="A59" s="2357"/>
      <c r="B59" s="715"/>
      <c r="C59" s="715"/>
      <c r="D59" s="698"/>
      <c r="E59" s="715"/>
      <c r="F59" s="703" t="s">
        <v>2</v>
      </c>
      <c r="G59" s="715"/>
      <c r="H59" s="732"/>
      <c r="I59" s="737"/>
      <c r="J59" s="737"/>
      <c r="K59" s="737"/>
      <c r="L59" s="737"/>
      <c r="M59" s="703" t="s">
        <v>2</v>
      </c>
      <c r="N59" s="715"/>
      <c r="O59" s="715"/>
      <c r="P59" s="715"/>
      <c r="Q59" s="715"/>
      <c r="R59" s="715"/>
      <c r="S59" s="715"/>
      <c r="T59" s="715"/>
      <c r="U59" s="784" t="s">
        <v>2</v>
      </c>
      <c r="V59" s="720"/>
      <c r="W59" s="715"/>
      <c r="X59" s="698"/>
      <c r="Y59" s="720"/>
      <c r="Z59" s="715"/>
      <c r="AA59" s="784" t="s">
        <v>2</v>
      </c>
      <c r="AB59" s="720"/>
      <c r="AC59" s="720"/>
      <c r="AD59" s="720"/>
      <c r="AE59" s="720"/>
      <c r="AF59" s="715"/>
      <c r="AG59" s="715"/>
    </row>
    <row r="60" spans="1:33" s="696" customFormat="1" ht="15.75" x14ac:dyDescent="0.25">
      <c r="A60" s="2462"/>
      <c r="B60" s="715"/>
      <c r="C60" s="715"/>
      <c r="D60" s="698"/>
      <c r="E60" s="715"/>
      <c r="F60" s="703" t="s">
        <v>1</v>
      </c>
      <c r="G60" s="715"/>
      <c r="H60" s="732"/>
      <c r="I60" s="732"/>
      <c r="J60" s="732"/>
      <c r="K60" s="715"/>
      <c r="L60" s="720"/>
      <c r="M60" s="703" t="s">
        <v>1</v>
      </c>
      <c r="N60" s="715"/>
      <c r="O60" s="715"/>
      <c r="P60" s="715"/>
      <c r="Q60" s="715"/>
      <c r="R60" s="715"/>
      <c r="S60" s="715"/>
      <c r="T60" s="715"/>
      <c r="U60" s="784" t="s">
        <v>1</v>
      </c>
      <c r="V60" s="720"/>
      <c r="W60" s="715"/>
      <c r="X60" s="698"/>
      <c r="Y60" s="720"/>
      <c r="Z60" s="715"/>
      <c r="AA60" s="784" t="s">
        <v>1</v>
      </c>
      <c r="AB60" s="720"/>
      <c r="AC60" s="720"/>
      <c r="AD60" s="720"/>
      <c r="AE60" s="720"/>
      <c r="AF60" s="715"/>
      <c r="AG60" s="715"/>
    </row>
    <row r="61" spans="1:33" s="696" customFormat="1" ht="15.75" x14ac:dyDescent="0.25">
      <c r="A61" s="793"/>
      <c r="B61" s="723"/>
      <c r="C61" s="723"/>
      <c r="D61" s="727"/>
      <c r="E61" s="723"/>
      <c r="F61" s="723"/>
      <c r="G61" s="723"/>
      <c r="H61" s="723"/>
      <c r="I61" s="723"/>
      <c r="J61" s="723"/>
      <c r="K61" s="723"/>
      <c r="L61" s="723"/>
      <c r="M61" s="723"/>
      <c r="N61" s="723"/>
      <c r="O61" s="723"/>
      <c r="P61" s="723"/>
      <c r="Q61" s="723"/>
      <c r="R61" s="723"/>
      <c r="S61" s="723"/>
      <c r="T61" s="723"/>
      <c r="U61" s="723"/>
      <c r="V61" s="725"/>
      <c r="W61" s="723"/>
      <c r="X61" s="727"/>
      <c r="Y61" s="723"/>
      <c r="Z61" s="723"/>
      <c r="AA61" s="723"/>
      <c r="AB61" s="723"/>
      <c r="AC61" s="723"/>
      <c r="AD61" s="723"/>
      <c r="AE61" s="723"/>
      <c r="AF61" s="723"/>
      <c r="AG61" s="723"/>
    </row>
    <row r="62" spans="1:33" s="696" customFormat="1" ht="15.75" x14ac:dyDescent="0.25">
      <c r="A62" s="2357"/>
      <c r="B62" s="715"/>
      <c r="C62" s="715"/>
      <c r="D62" s="698"/>
      <c r="E62" s="715"/>
      <c r="F62" s="703" t="s">
        <v>2</v>
      </c>
      <c r="G62" s="715"/>
      <c r="H62" s="732"/>
      <c r="I62" s="737"/>
      <c r="J62" s="737"/>
      <c r="K62" s="737"/>
      <c r="L62" s="737"/>
      <c r="M62" s="703" t="s">
        <v>2</v>
      </c>
      <c r="N62" s="715"/>
      <c r="O62" s="715"/>
      <c r="P62" s="715"/>
      <c r="Q62" s="715"/>
      <c r="R62" s="715"/>
      <c r="S62" s="715"/>
      <c r="T62" s="715"/>
      <c r="U62" s="784" t="s">
        <v>2</v>
      </c>
      <c r="V62" s="720"/>
      <c r="W62" s="715"/>
      <c r="X62" s="698"/>
      <c r="Y62" s="720"/>
      <c r="Z62" s="715"/>
      <c r="AA62" s="784" t="s">
        <v>2</v>
      </c>
      <c r="AB62" s="720"/>
      <c r="AC62" s="720"/>
      <c r="AD62" s="720"/>
      <c r="AE62" s="720"/>
      <c r="AF62" s="715"/>
      <c r="AG62" s="715"/>
    </row>
    <row r="63" spans="1:33" s="696" customFormat="1" ht="15.75" x14ac:dyDescent="0.25">
      <c r="A63" s="2462"/>
      <c r="B63" s="715"/>
      <c r="C63" s="715"/>
      <c r="D63" s="698"/>
      <c r="E63" s="715"/>
      <c r="F63" s="703" t="s">
        <v>1</v>
      </c>
      <c r="G63" s="715"/>
      <c r="H63" s="732"/>
      <c r="I63" s="732"/>
      <c r="J63" s="732"/>
      <c r="K63" s="715"/>
      <c r="L63" s="720"/>
      <c r="M63" s="703" t="s">
        <v>1</v>
      </c>
      <c r="N63" s="715"/>
      <c r="O63" s="715"/>
      <c r="P63" s="715"/>
      <c r="Q63" s="715"/>
      <c r="R63" s="715"/>
      <c r="S63" s="715"/>
      <c r="T63" s="715"/>
      <c r="U63" s="784" t="s">
        <v>1</v>
      </c>
      <c r="V63" s="720"/>
      <c r="W63" s="715"/>
      <c r="X63" s="698"/>
      <c r="Y63" s="720"/>
      <c r="Z63" s="715"/>
      <c r="AA63" s="784" t="s">
        <v>1</v>
      </c>
      <c r="AB63" s="720"/>
      <c r="AC63" s="720"/>
      <c r="AD63" s="720"/>
      <c r="AE63" s="720"/>
      <c r="AF63" s="715"/>
      <c r="AG63" s="715"/>
    </row>
    <row r="64" spans="1:33" s="696" customFormat="1" ht="15.75" x14ac:dyDescent="0.25">
      <c r="A64" s="793"/>
      <c r="B64" s="723"/>
      <c r="C64" s="723"/>
      <c r="D64" s="727"/>
      <c r="E64" s="723"/>
      <c r="F64" s="723"/>
      <c r="G64" s="723"/>
      <c r="H64" s="723"/>
      <c r="I64" s="723"/>
      <c r="J64" s="723"/>
      <c r="K64" s="723"/>
      <c r="L64" s="723"/>
      <c r="M64" s="723"/>
      <c r="N64" s="723"/>
      <c r="O64" s="723"/>
      <c r="P64" s="723"/>
      <c r="Q64" s="723"/>
      <c r="R64" s="723"/>
      <c r="S64" s="723"/>
      <c r="T64" s="723"/>
      <c r="U64" s="723"/>
      <c r="V64" s="725"/>
      <c r="W64" s="723"/>
      <c r="X64" s="727"/>
      <c r="Y64" s="723"/>
      <c r="Z64" s="723"/>
      <c r="AA64" s="723"/>
      <c r="AB64" s="723"/>
      <c r="AC64" s="723"/>
      <c r="AD64" s="723"/>
      <c r="AE64" s="723"/>
      <c r="AF64" s="723"/>
      <c r="AG64" s="723"/>
    </row>
    <row r="65" spans="1:33" s="696" customFormat="1" ht="15.75" x14ac:dyDescent="0.25">
      <c r="A65" s="2357"/>
      <c r="B65" s="715"/>
      <c r="C65" s="715"/>
      <c r="D65" s="698"/>
      <c r="E65" s="715"/>
      <c r="F65" s="703" t="s">
        <v>2</v>
      </c>
      <c r="G65" s="715"/>
      <c r="H65" s="732"/>
      <c r="I65" s="737"/>
      <c r="J65" s="737"/>
      <c r="K65" s="737"/>
      <c r="L65" s="737"/>
      <c r="M65" s="703" t="s">
        <v>2</v>
      </c>
      <c r="N65" s="715"/>
      <c r="O65" s="715"/>
      <c r="P65" s="715"/>
      <c r="Q65" s="715"/>
      <c r="R65" s="715"/>
      <c r="S65" s="715"/>
      <c r="T65" s="715"/>
      <c r="U65" s="784" t="s">
        <v>2</v>
      </c>
      <c r="V65" s="720"/>
      <c r="W65" s="715"/>
      <c r="X65" s="698"/>
      <c r="Y65" s="720"/>
      <c r="Z65" s="715"/>
      <c r="AA65" s="784" t="s">
        <v>2</v>
      </c>
      <c r="AB65" s="720"/>
      <c r="AC65" s="720"/>
      <c r="AD65" s="720"/>
      <c r="AE65" s="720"/>
      <c r="AF65" s="715"/>
      <c r="AG65" s="715"/>
    </row>
    <row r="66" spans="1:33" s="696" customFormat="1" ht="15.75" x14ac:dyDescent="0.25">
      <c r="A66" s="2462"/>
      <c r="B66" s="715"/>
      <c r="C66" s="715"/>
      <c r="D66" s="698"/>
      <c r="E66" s="715"/>
      <c r="F66" s="703" t="s">
        <v>1</v>
      </c>
      <c r="G66" s="715"/>
      <c r="H66" s="732"/>
      <c r="I66" s="732"/>
      <c r="J66" s="732"/>
      <c r="K66" s="715"/>
      <c r="L66" s="720"/>
      <c r="M66" s="703" t="s">
        <v>1</v>
      </c>
      <c r="N66" s="715"/>
      <c r="O66" s="715"/>
      <c r="P66" s="715"/>
      <c r="Q66" s="715"/>
      <c r="R66" s="715"/>
      <c r="S66" s="715"/>
      <c r="T66" s="715"/>
      <c r="U66" s="784" t="s">
        <v>1</v>
      </c>
      <c r="V66" s="720"/>
      <c r="W66" s="715"/>
      <c r="X66" s="698"/>
      <c r="Y66" s="720"/>
      <c r="Z66" s="715"/>
      <c r="AA66" s="784" t="s">
        <v>1</v>
      </c>
      <c r="AB66" s="720"/>
      <c r="AC66" s="720"/>
      <c r="AD66" s="720"/>
      <c r="AE66" s="720"/>
      <c r="AF66" s="715"/>
      <c r="AG66" s="715"/>
    </row>
    <row r="67" spans="1:33" s="696" customFormat="1" ht="15.75" x14ac:dyDescent="0.25">
      <c r="A67" s="793"/>
      <c r="B67" s="723"/>
      <c r="C67" s="723"/>
      <c r="D67" s="727"/>
      <c r="E67" s="723"/>
      <c r="F67" s="723"/>
      <c r="G67" s="723"/>
      <c r="H67" s="723"/>
      <c r="I67" s="723"/>
      <c r="J67" s="723"/>
      <c r="K67" s="723"/>
      <c r="L67" s="723"/>
      <c r="M67" s="723"/>
      <c r="N67" s="723"/>
      <c r="O67" s="723"/>
      <c r="P67" s="723"/>
      <c r="Q67" s="723"/>
      <c r="R67" s="723"/>
      <c r="S67" s="723"/>
      <c r="T67" s="723"/>
      <c r="U67" s="723"/>
      <c r="V67" s="725"/>
      <c r="W67" s="723"/>
      <c r="X67" s="727"/>
      <c r="Y67" s="723"/>
      <c r="Z67" s="723"/>
      <c r="AA67" s="723"/>
      <c r="AB67" s="723"/>
      <c r="AC67" s="723"/>
      <c r="AD67" s="723"/>
      <c r="AE67" s="723"/>
      <c r="AF67" s="723"/>
      <c r="AG67" s="723"/>
    </row>
    <row r="68" spans="1:33" s="696" customFormat="1" ht="15.75" x14ac:dyDescent="0.25">
      <c r="A68" s="2357"/>
      <c r="B68" s="715"/>
      <c r="C68" s="715"/>
      <c r="D68" s="698"/>
      <c r="E68" s="715"/>
      <c r="F68" s="703" t="s">
        <v>2</v>
      </c>
      <c r="G68" s="715"/>
      <c r="H68" s="732"/>
      <c r="I68" s="737"/>
      <c r="J68" s="737"/>
      <c r="K68" s="737"/>
      <c r="L68" s="737"/>
      <c r="M68" s="703" t="s">
        <v>2</v>
      </c>
      <c r="N68" s="715"/>
      <c r="O68" s="715"/>
      <c r="P68" s="715"/>
      <c r="Q68" s="715"/>
      <c r="R68" s="715"/>
      <c r="S68" s="715"/>
      <c r="T68" s="715"/>
      <c r="U68" s="784" t="s">
        <v>2</v>
      </c>
      <c r="V68" s="720"/>
      <c r="W68" s="715"/>
      <c r="X68" s="698"/>
      <c r="Y68" s="720"/>
      <c r="Z68" s="715"/>
      <c r="AA68" s="784" t="s">
        <v>2</v>
      </c>
      <c r="AB68" s="720"/>
      <c r="AC68" s="720"/>
      <c r="AD68" s="720"/>
      <c r="AE68" s="720"/>
      <c r="AF68" s="715"/>
      <c r="AG68" s="715"/>
    </row>
    <row r="69" spans="1:33" s="696" customFormat="1" ht="15.75" x14ac:dyDescent="0.25">
      <c r="A69" s="2462"/>
      <c r="B69" s="715"/>
      <c r="C69" s="715"/>
      <c r="D69" s="698"/>
      <c r="E69" s="715"/>
      <c r="F69" s="703" t="s">
        <v>1</v>
      </c>
      <c r="G69" s="715"/>
      <c r="H69" s="732"/>
      <c r="I69" s="732"/>
      <c r="J69" s="732"/>
      <c r="K69" s="715"/>
      <c r="L69" s="720"/>
      <c r="M69" s="703" t="s">
        <v>1</v>
      </c>
      <c r="N69" s="715"/>
      <c r="O69" s="715"/>
      <c r="P69" s="715"/>
      <c r="Q69" s="715"/>
      <c r="R69" s="715"/>
      <c r="S69" s="715"/>
      <c r="T69" s="715"/>
      <c r="U69" s="784" t="s">
        <v>1</v>
      </c>
      <c r="V69" s="720"/>
      <c r="W69" s="715"/>
      <c r="X69" s="698"/>
      <c r="Y69" s="720"/>
      <c r="Z69" s="715"/>
      <c r="AA69" s="784" t="s">
        <v>1</v>
      </c>
      <c r="AB69" s="720"/>
      <c r="AC69" s="720"/>
      <c r="AD69" s="720"/>
      <c r="AE69" s="720"/>
      <c r="AF69" s="715"/>
      <c r="AG69" s="715"/>
    </row>
    <row r="70" spans="1:33" s="696" customFormat="1" ht="15.75" x14ac:dyDescent="0.25">
      <c r="A70" s="793"/>
      <c r="B70" s="723"/>
      <c r="C70" s="723"/>
      <c r="D70" s="727"/>
      <c r="E70" s="723"/>
      <c r="F70" s="725"/>
      <c r="G70" s="723"/>
      <c r="H70" s="726"/>
      <c r="I70" s="726"/>
      <c r="J70" s="726"/>
      <c r="K70" s="723"/>
      <c r="L70" s="725"/>
      <c r="M70" s="725"/>
      <c r="N70" s="723"/>
      <c r="O70" s="723"/>
      <c r="P70" s="723"/>
      <c r="Q70" s="723"/>
      <c r="R70" s="723"/>
      <c r="S70" s="723"/>
      <c r="T70" s="723"/>
      <c r="U70" s="723"/>
      <c r="V70" s="725"/>
      <c r="W70" s="723"/>
      <c r="X70" s="727"/>
      <c r="Y70" s="725"/>
      <c r="Z70" s="723"/>
      <c r="AA70" s="723"/>
      <c r="AB70" s="725"/>
      <c r="AC70" s="725"/>
      <c r="AD70" s="725"/>
      <c r="AE70" s="725"/>
      <c r="AF70" s="723"/>
      <c r="AG70" s="723"/>
    </row>
    <row r="71" spans="1:33" s="696" customFormat="1" ht="15.75" x14ac:dyDescent="0.25">
      <c r="A71" s="2468"/>
      <c r="B71" s="715"/>
      <c r="C71" s="715"/>
      <c r="D71" s="698"/>
      <c r="E71" s="715"/>
      <c r="F71" s="703" t="s">
        <v>2</v>
      </c>
      <c r="G71" s="715"/>
      <c r="H71" s="732"/>
      <c r="I71" s="737"/>
      <c r="J71" s="737"/>
      <c r="K71" s="737"/>
      <c r="L71" s="737"/>
      <c r="M71" s="703" t="s">
        <v>2</v>
      </c>
      <c r="N71" s="715"/>
      <c r="O71" s="715"/>
      <c r="P71" s="715"/>
      <c r="Q71" s="715"/>
      <c r="R71" s="715"/>
      <c r="S71" s="715"/>
      <c r="T71" s="715"/>
      <c r="U71" s="784" t="s">
        <v>2</v>
      </c>
      <c r="V71" s="720"/>
      <c r="W71" s="715"/>
      <c r="X71" s="698"/>
      <c r="Y71" s="720"/>
      <c r="Z71" s="715"/>
      <c r="AA71" s="784" t="s">
        <v>2</v>
      </c>
      <c r="AB71" s="720"/>
      <c r="AC71" s="720"/>
      <c r="AD71" s="720"/>
      <c r="AE71" s="720"/>
      <c r="AF71" s="715"/>
      <c r="AG71" s="715"/>
    </row>
    <row r="72" spans="1:33" s="696" customFormat="1" ht="16.5" thickBot="1" x14ac:dyDescent="0.3">
      <c r="A72" s="2469"/>
      <c r="B72" s="717"/>
      <c r="C72" s="717"/>
      <c r="D72" s="698"/>
      <c r="E72" s="717"/>
      <c r="F72" s="718" t="s">
        <v>1</v>
      </c>
      <c r="G72" s="717"/>
      <c r="H72" s="792"/>
      <c r="I72" s="792"/>
      <c r="J72" s="792"/>
      <c r="K72" s="717"/>
      <c r="L72" s="713"/>
      <c r="M72" s="718" t="s">
        <v>1</v>
      </c>
      <c r="N72" s="717"/>
      <c r="O72" s="717"/>
      <c r="P72" s="717"/>
      <c r="Q72" s="717"/>
      <c r="R72" s="717"/>
      <c r="S72" s="717"/>
      <c r="T72" s="717"/>
      <c r="U72" s="789" t="s">
        <v>1</v>
      </c>
      <c r="V72" s="791"/>
      <c r="W72" s="790"/>
      <c r="X72" s="712"/>
      <c r="Y72" s="713"/>
      <c r="Z72" s="717"/>
      <c r="AA72" s="789" t="s">
        <v>1</v>
      </c>
      <c r="AB72" s="713"/>
      <c r="AC72" s="713"/>
      <c r="AD72" s="713"/>
      <c r="AE72" s="712"/>
      <c r="AF72" s="715"/>
      <c r="AG72" s="698"/>
    </row>
    <row r="73" spans="1:33" s="696" customFormat="1" ht="16.5" thickTop="1" x14ac:dyDescent="0.25">
      <c r="A73" s="795"/>
      <c r="B73" s="723"/>
      <c r="C73" s="723"/>
      <c r="D73" s="794"/>
      <c r="E73" s="723"/>
      <c r="F73" s="725"/>
      <c r="G73" s="723"/>
      <c r="H73" s="726"/>
      <c r="I73" s="726"/>
      <c r="J73" s="726"/>
      <c r="K73" s="723"/>
      <c r="L73" s="725"/>
      <c r="M73" s="725"/>
      <c r="N73" s="723"/>
      <c r="O73" s="723"/>
      <c r="P73" s="723"/>
      <c r="Q73" s="723"/>
      <c r="R73" s="723"/>
      <c r="S73" s="723"/>
      <c r="T73" s="723"/>
      <c r="U73" s="723"/>
      <c r="V73" s="725"/>
      <c r="W73" s="723"/>
      <c r="X73" s="727"/>
      <c r="Y73" s="725"/>
      <c r="Z73" s="723"/>
      <c r="AA73" s="723"/>
      <c r="AB73" s="725"/>
      <c r="AC73" s="725"/>
      <c r="AD73" s="725"/>
      <c r="AE73" s="725"/>
      <c r="AF73" s="723"/>
      <c r="AG73" s="723"/>
    </row>
    <row r="74" spans="1:33" s="696" customFormat="1" ht="15.75" x14ac:dyDescent="0.25">
      <c r="A74" s="2357"/>
      <c r="B74" s="715"/>
      <c r="C74" s="715"/>
      <c r="D74" s="698"/>
      <c r="E74" s="715"/>
      <c r="F74" s="703" t="s">
        <v>2</v>
      </c>
      <c r="G74" s="715"/>
      <c r="H74" s="732"/>
      <c r="I74" s="737"/>
      <c r="J74" s="737"/>
      <c r="K74" s="737"/>
      <c r="L74" s="737"/>
      <c r="M74" s="703" t="s">
        <v>2</v>
      </c>
      <c r="N74" s="715"/>
      <c r="O74" s="715"/>
      <c r="P74" s="715"/>
      <c r="Q74" s="715"/>
      <c r="R74" s="715"/>
      <c r="S74" s="715"/>
      <c r="T74" s="715"/>
      <c r="U74" s="784" t="s">
        <v>2</v>
      </c>
      <c r="V74" s="720"/>
      <c r="W74" s="715"/>
      <c r="X74" s="698"/>
      <c r="Y74" s="720"/>
      <c r="Z74" s="715"/>
      <c r="AA74" s="784" t="s">
        <v>2</v>
      </c>
      <c r="AB74" s="720"/>
      <c r="AC74" s="720"/>
      <c r="AD74" s="720"/>
      <c r="AE74" s="720"/>
      <c r="AF74" s="715"/>
      <c r="AG74" s="715"/>
    </row>
    <row r="75" spans="1:33" s="696" customFormat="1" ht="15.75" x14ac:dyDescent="0.25">
      <c r="A75" s="2358"/>
      <c r="B75" s="715"/>
      <c r="C75" s="715"/>
      <c r="D75" s="698"/>
      <c r="E75" s="715"/>
      <c r="F75" s="703" t="s">
        <v>1</v>
      </c>
      <c r="G75" s="715"/>
      <c r="H75" s="732"/>
      <c r="I75" s="732"/>
      <c r="J75" s="732"/>
      <c r="K75" s="715"/>
      <c r="L75" s="720"/>
      <c r="M75" s="703" t="s">
        <v>1</v>
      </c>
      <c r="N75" s="715"/>
      <c r="O75" s="715"/>
      <c r="P75" s="715"/>
      <c r="Q75" s="715"/>
      <c r="R75" s="715"/>
      <c r="S75" s="715"/>
      <c r="T75" s="715"/>
      <c r="U75" s="784" t="s">
        <v>1</v>
      </c>
      <c r="V75" s="720"/>
      <c r="W75" s="715"/>
      <c r="X75" s="698"/>
      <c r="Y75" s="720"/>
      <c r="Z75" s="715"/>
      <c r="AA75" s="784" t="s">
        <v>1</v>
      </c>
      <c r="AB75" s="720"/>
      <c r="AC75" s="720"/>
      <c r="AD75" s="720"/>
      <c r="AE75" s="720"/>
      <c r="AF75" s="715"/>
      <c r="AG75" s="715"/>
    </row>
    <row r="76" spans="1:33" s="696" customFormat="1" ht="15.75" x14ac:dyDescent="0.25">
      <c r="A76" s="793"/>
      <c r="B76" s="723"/>
      <c r="C76" s="723"/>
      <c r="D76" s="727"/>
      <c r="E76" s="723"/>
      <c r="F76" s="723"/>
      <c r="G76" s="723"/>
      <c r="H76" s="723"/>
      <c r="I76" s="723"/>
      <c r="J76" s="723"/>
      <c r="K76" s="723"/>
      <c r="L76" s="723"/>
      <c r="M76" s="723"/>
      <c r="N76" s="723"/>
      <c r="O76" s="723"/>
      <c r="P76" s="723"/>
      <c r="Q76" s="723"/>
      <c r="R76" s="723"/>
      <c r="S76" s="723"/>
      <c r="T76" s="723"/>
      <c r="U76" s="723"/>
      <c r="V76" s="725"/>
      <c r="W76" s="723"/>
      <c r="X76" s="727"/>
      <c r="Y76" s="723"/>
      <c r="Z76" s="723"/>
      <c r="AA76" s="723"/>
      <c r="AB76" s="723"/>
      <c r="AC76" s="723"/>
      <c r="AD76" s="723"/>
      <c r="AE76" s="723"/>
      <c r="AF76" s="723"/>
      <c r="AG76" s="723"/>
    </row>
    <row r="77" spans="1:33" s="696" customFormat="1" ht="15.75" x14ac:dyDescent="0.25">
      <c r="A77" s="2357"/>
      <c r="B77" s="715"/>
      <c r="C77" s="715"/>
      <c r="D77" s="698"/>
      <c r="E77" s="715"/>
      <c r="F77" s="703" t="s">
        <v>2</v>
      </c>
      <c r="G77" s="715"/>
      <c r="H77" s="732"/>
      <c r="I77" s="737"/>
      <c r="J77" s="737"/>
      <c r="K77" s="737"/>
      <c r="L77" s="737"/>
      <c r="M77" s="703" t="s">
        <v>2</v>
      </c>
      <c r="N77" s="715"/>
      <c r="O77" s="715"/>
      <c r="P77" s="715"/>
      <c r="Q77" s="715"/>
      <c r="R77" s="715"/>
      <c r="S77" s="715"/>
      <c r="T77" s="715"/>
      <c r="U77" s="784" t="s">
        <v>2</v>
      </c>
      <c r="V77" s="720"/>
      <c r="W77" s="715"/>
      <c r="X77" s="698"/>
      <c r="Y77" s="720"/>
      <c r="Z77" s="715"/>
      <c r="AA77" s="784" t="s">
        <v>2</v>
      </c>
      <c r="AB77" s="720"/>
      <c r="AC77" s="720"/>
      <c r="AD77" s="720"/>
      <c r="AE77" s="720"/>
      <c r="AF77" s="715"/>
      <c r="AG77" s="715"/>
    </row>
    <row r="78" spans="1:33" s="696" customFormat="1" ht="15.75" x14ac:dyDescent="0.25">
      <c r="A78" s="2462"/>
      <c r="B78" s="715"/>
      <c r="C78" s="715"/>
      <c r="D78" s="698"/>
      <c r="E78" s="715"/>
      <c r="F78" s="703" t="s">
        <v>1</v>
      </c>
      <c r="G78" s="715"/>
      <c r="H78" s="732"/>
      <c r="I78" s="732"/>
      <c r="J78" s="732"/>
      <c r="K78" s="715"/>
      <c r="L78" s="720"/>
      <c r="M78" s="703" t="s">
        <v>1</v>
      </c>
      <c r="N78" s="715"/>
      <c r="O78" s="715"/>
      <c r="P78" s="715"/>
      <c r="Q78" s="715"/>
      <c r="R78" s="715"/>
      <c r="S78" s="715"/>
      <c r="T78" s="715"/>
      <c r="U78" s="784" t="s">
        <v>1</v>
      </c>
      <c r="V78" s="720"/>
      <c r="W78" s="715"/>
      <c r="X78" s="698"/>
      <c r="Y78" s="720"/>
      <c r="Z78" s="715"/>
      <c r="AA78" s="784" t="s">
        <v>1</v>
      </c>
      <c r="AB78" s="720"/>
      <c r="AC78" s="720"/>
      <c r="AD78" s="720"/>
      <c r="AE78" s="720"/>
      <c r="AF78" s="715"/>
      <c r="AG78" s="715"/>
    </row>
    <row r="79" spans="1:33" s="696" customFormat="1" ht="15.75" x14ac:dyDescent="0.25">
      <c r="A79" s="793"/>
      <c r="B79" s="723"/>
      <c r="C79" s="723"/>
      <c r="D79" s="727"/>
      <c r="E79" s="723"/>
      <c r="F79" s="723"/>
      <c r="G79" s="723"/>
      <c r="H79" s="723"/>
      <c r="I79" s="723"/>
      <c r="J79" s="723"/>
      <c r="K79" s="723"/>
      <c r="L79" s="723"/>
      <c r="M79" s="723"/>
      <c r="N79" s="723"/>
      <c r="O79" s="723"/>
      <c r="P79" s="723"/>
      <c r="Q79" s="723"/>
      <c r="R79" s="723"/>
      <c r="S79" s="723"/>
      <c r="T79" s="723"/>
      <c r="U79" s="723"/>
      <c r="V79" s="725"/>
      <c r="W79" s="723"/>
      <c r="X79" s="727"/>
      <c r="Y79" s="723"/>
      <c r="Z79" s="723"/>
      <c r="AA79" s="723"/>
      <c r="AB79" s="723"/>
      <c r="AC79" s="723"/>
      <c r="AD79" s="723"/>
      <c r="AE79" s="723"/>
      <c r="AF79" s="723"/>
      <c r="AG79" s="723"/>
    </row>
    <row r="80" spans="1:33" s="696" customFormat="1" ht="15.75" x14ac:dyDescent="0.25">
      <c r="A80" s="2357"/>
      <c r="B80" s="715"/>
      <c r="C80" s="715"/>
      <c r="D80" s="698"/>
      <c r="E80" s="715"/>
      <c r="F80" s="703" t="s">
        <v>2</v>
      </c>
      <c r="G80" s="715"/>
      <c r="H80" s="732"/>
      <c r="I80" s="737"/>
      <c r="J80" s="737"/>
      <c r="K80" s="737"/>
      <c r="L80" s="737"/>
      <c r="M80" s="703" t="s">
        <v>2</v>
      </c>
      <c r="N80" s="715"/>
      <c r="O80" s="715"/>
      <c r="P80" s="715"/>
      <c r="Q80" s="715"/>
      <c r="R80" s="715"/>
      <c r="S80" s="715"/>
      <c r="T80" s="715"/>
      <c r="U80" s="784" t="s">
        <v>2</v>
      </c>
      <c r="V80" s="720"/>
      <c r="W80" s="715"/>
      <c r="X80" s="698"/>
      <c r="Y80" s="720"/>
      <c r="Z80" s="715"/>
      <c r="AA80" s="784" t="s">
        <v>2</v>
      </c>
      <c r="AB80" s="720"/>
      <c r="AC80" s="720"/>
      <c r="AD80" s="720"/>
      <c r="AE80" s="720"/>
      <c r="AF80" s="715"/>
      <c r="AG80" s="715"/>
    </row>
    <row r="81" spans="1:33" s="696" customFormat="1" ht="15.75" x14ac:dyDescent="0.25">
      <c r="A81" s="2462"/>
      <c r="B81" s="715"/>
      <c r="C81" s="715"/>
      <c r="D81" s="698"/>
      <c r="E81" s="715"/>
      <c r="F81" s="703" t="s">
        <v>1</v>
      </c>
      <c r="G81" s="715"/>
      <c r="H81" s="732"/>
      <c r="I81" s="732"/>
      <c r="J81" s="732"/>
      <c r="K81" s="715"/>
      <c r="L81" s="720"/>
      <c r="M81" s="703" t="s">
        <v>1</v>
      </c>
      <c r="N81" s="715"/>
      <c r="O81" s="715"/>
      <c r="P81" s="715"/>
      <c r="Q81" s="715"/>
      <c r="R81" s="715"/>
      <c r="S81" s="715"/>
      <c r="T81" s="715"/>
      <c r="U81" s="784" t="s">
        <v>1</v>
      </c>
      <c r="V81" s="720"/>
      <c r="W81" s="715"/>
      <c r="X81" s="698"/>
      <c r="Y81" s="720"/>
      <c r="Z81" s="715"/>
      <c r="AA81" s="784" t="s">
        <v>1</v>
      </c>
      <c r="AB81" s="720"/>
      <c r="AC81" s="720"/>
      <c r="AD81" s="720"/>
      <c r="AE81" s="720"/>
      <c r="AF81" s="715"/>
      <c r="AG81" s="715"/>
    </row>
    <row r="82" spans="1:33" s="696" customFormat="1" ht="15.75" x14ac:dyDescent="0.25">
      <c r="A82" s="793"/>
      <c r="B82" s="723"/>
      <c r="C82" s="723"/>
      <c r="D82" s="727"/>
      <c r="E82" s="723"/>
      <c r="F82" s="723"/>
      <c r="G82" s="723"/>
      <c r="H82" s="723"/>
      <c r="I82" s="723"/>
      <c r="J82" s="723"/>
      <c r="K82" s="723"/>
      <c r="L82" s="723"/>
      <c r="M82" s="723"/>
      <c r="N82" s="723"/>
      <c r="O82" s="723"/>
      <c r="P82" s="723"/>
      <c r="Q82" s="723"/>
      <c r="R82" s="723"/>
      <c r="S82" s="723"/>
      <c r="T82" s="723"/>
      <c r="U82" s="723"/>
      <c r="V82" s="725"/>
      <c r="W82" s="723"/>
      <c r="X82" s="727"/>
      <c r="Y82" s="723"/>
      <c r="Z82" s="723"/>
      <c r="AA82" s="723"/>
      <c r="AB82" s="723"/>
      <c r="AC82" s="723"/>
      <c r="AD82" s="723"/>
      <c r="AE82" s="723"/>
      <c r="AF82" s="723"/>
      <c r="AG82" s="723"/>
    </row>
    <row r="83" spans="1:33" s="696" customFormat="1" ht="15.75" x14ac:dyDescent="0.25">
      <c r="A83" s="2357"/>
      <c r="B83" s="715"/>
      <c r="C83" s="715"/>
      <c r="D83" s="698"/>
      <c r="E83" s="715"/>
      <c r="F83" s="703" t="s">
        <v>2</v>
      </c>
      <c r="G83" s="715"/>
      <c r="H83" s="732"/>
      <c r="I83" s="737"/>
      <c r="J83" s="737"/>
      <c r="K83" s="737"/>
      <c r="L83" s="737"/>
      <c r="M83" s="703" t="s">
        <v>2</v>
      </c>
      <c r="N83" s="715"/>
      <c r="O83" s="715"/>
      <c r="P83" s="715"/>
      <c r="Q83" s="715"/>
      <c r="R83" s="715"/>
      <c r="S83" s="715"/>
      <c r="T83" s="715"/>
      <c r="U83" s="784" t="s">
        <v>2</v>
      </c>
      <c r="V83" s="720"/>
      <c r="W83" s="715"/>
      <c r="X83" s="698"/>
      <c r="Y83" s="720"/>
      <c r="Z83" s="715"/>
      <c r="AA83" s="784" t="s">
        <v>2</v>
      </c>
      <c r="AB83" s="720"/>
      <c r="AC83" s="720"/>
      <c r="AD83" s="720"/>
      <c r="AE83" s="720"/>
      <c r="AF83" s="715"/>
      <c r="AG83" s="715"/>
    </row>
    <row r="84" spans="1:33" s="696" customFormat="1" ht="15.75" x14ac:dyDescent="0.25">
      <c r="A84" s="2358"/>
      <c r="B84" s="715"/>
      <c r="C84" s="715"/>
      <c r="D84" s="698"/>
      <c r="E84" s="715"/>
      <c r="F84" s="703" t="s">
        <v>1</v>
      </c>
      <c r="G84" s="715"/>
      <c r="H84" s="732"/>
      <c r="I84" s="732"/>
      <c r="J84" s="732"/>
      <c r="K84" s="715"/>
      <c r="L84" s="720"/>
      <c r="M84" s="703" t="s">
        <v>1</v>
      </c>
      <c r="N84" s="715"/>
      <c r="O84" s="715"/>
      <c r="P84" s="715"/>
      <c r="Q84" s="715"/>
      <c r="R84" s="715"/>
      <c r="S84" s="715"/>
      <c r="T84" s="715"/>
      <c r="U84" s="784" t="s">
        <v>1</v>
      </c>
      <c r="V84" s="720"/>
      <c r="W84" s="715"/>
      <c r="X84" s="698"/>
      <c r="Y84" s="720"/>
      <c r="Z84" s="715"/>
      <c r="AA84" s="784" t="s">
        <v>1</v>
      </c>
      <c r="AB84" s="720"/>
      <c r="AC84" s="720"/>
      <c r="AD84" s="720"/>
      <c r="AE84" s="720"/>
      <c r="AF84" s="715"/>
      <c r="AG84" s="715"/>
    </row>
    <row r="85" spans="1:33" s="696" customFormat="1" ht="15.75" x14ac:dyDescent="0.25">
      <c r="A85" s="793"/>
      <c r="B85" s="723"/>
      <c r="C85" s="723"/>
      <c r="D85" s="727"/>
      <c r="E85" s="723"/>
      <c r="F85" s="723"/>
      <c r="G85" s="723"/>
      <c r="H85" s="723"/>
      <c r="I85" s="723"/>
      <c r="J85" s="723"/>
      <c r="K85" s="723"/>
      <c r="L85" s="723"/>
      <c r="M85" s="723"/>
      <c r="N85" s="723"/>
      <c r="O85" s="723"/>
      <c r="P85" s="723"/>
      <c r="Q85" s="723"/>
      <c r="R85" s="723"/>
      <c r="S85" s="723"/>
      <c r="T85" s="723"/>
      <c r="U85" s="723"/>
      <c r="V85" s="725"/>
      <c r="W85" s="723"/>
      <c r="X85" s="727"/>
      <c r="Y85" s="723"/>
      <c r="Z85" s="723"/>
      <c r="AA85" s="723"/>
      <c r="AB85" s="723"/>
      <c r="AC85" s="723"/>
      <c r="AD85" s="723"/>
      <c r="AE85" s="723"/>
      <c r="AF85" s="723"/>
      <c r="AG85" s="723"/>
    </row>
    <row r="86" spans="1:33" s="696" customFormat="1" ht="15.75" x14ac:dyDescent="0.25">
      <c r="A86" s="2357"/>
      <c r="B86" s="715"/>
      <c r="C86" s="715"/>
      <c r="D86" s="698"/>
      <c r="E86" s="715"/>
      <c r="F86" s="703" t="s">
        <v>2</v>
      </c>
      <c r="G86" s="715"/>
      <c r="H86" s="732"/>
      <c r="I86" s="737"/>
      <c r="J86" s="737"/>
      <c r="K86" s="737"/>
      <c r="L86" s="737"/>
      <c r="M86" s="703" t="s">
        <v>2</v>
      </c>
      <c r="N86" s="715"/>
      <c r="O86" s="715"/>
      <c r="P86" s="715"/>
      <c r="Q86" s="715"/>
      <c r="R86" s="715"/>
      <c r="S86" s="715"/>
      <c r="T86" s="715"/>
      <c r="U86" s="784" t="s">
        <v>2</v>
      </c>
      <c r="V86" s="720"/>
      <c r="W86" s="715"/>
      <c r="X86" s="698"/>
      <c r="Y86" s="720"/>
      <c r="Z86" s="715"/>
      <c r="AA86" s="784" t="s">
        <v>2</v>
      </c>
      <c r="AB86" s="720"/>
      <c r="AC86" s="720"/>
      <c r="AD86" s="720"/>
      <c r="AE86" s="720"/>
      <c r="AF86" s="715"/>
      <c r="AG86" s="715"/>
    </row>
    <row r="87" spans="1:33" s="696" customFormat="1" ht="15.75" x14ac:dyDescent="0.25">
      <c r="A87" s="2358"/>
      <c r="B87" s="715"/>
      <c r="C87" s="715"/>
      <c r="D87" s="698"/>
      <c r="E87" s="715"/>
      <c r="F87" s="703" t="s">
        <v>1</v>
      </c>
      <c r="G87" s="715"/>
      <c r="H87" s="732"/>
      <c r="I87" s="732"/>
      <c r="J87" s="732"/>
      <c r="K87" s="715"/>
      <c r="L87" s="720"/>
      <c r="M87" s="703" t="s">
        <v>1</v>
      </c>
      <c r="N87" s="715"/>
      <c r="O87" s="715"/>
      <c r="P87" s="715"/>
      <c r="Q87" s="715"/>
      <c r="R87" s="715"/>
      <c r="S87" s="715"/>
      <c r="T87" s="715"/>
      <c r="U87" s="784" t="s">
        <v>1</v>
      </c>
      <c r="V87" s="720"/>
      <c r="W87" s="715"/>
      <c r="X87" s="698"/>
      <c r="Y87" s="720"/>
      <c r="Z87" s="715"/>
      <c r="AA87" s="784" t="s">
        <v>1</v>
      </c>
      <c r="AB87" s="720"/>
      <c r="AC87" s="720"/>
      <c r="AD87" s="720"/>
      <c r="AE87" s="720"/>
      <c r="AF87" s="715"/>
      <c r="AG87" s="715"/>
    </row>
    <row r="88" spans="1:33" s="696" customFormat="1" ht="15.75" x14ac:dyDescent="0.25">
      <c r="A88" s="793"/>
      <c r="B88" s="723"/>
      <c r="C88" s="723"/>
      <c r="D88" s="727"/>
      <c r="E88" s="723"/>
      <c r="F88" s="723"/>
      <c r="G88" s="723"/>
      <c r="H88" s="723"/>
      <c r="I88" s="723"/>
      <c r="J88" s="723"/>
      <c r="K88" s="723"/>
      <c r="L88" s="723"/>
      <c r="M88" s="723"/>
      <c r="N88" s="723"/>
      <c r="O88" s="723"/>
      <c r="P88" s="723"/>
      <c r="Q88" s="723"/>
      <c r="R88" s="723"/>
      <c r="S88" s="723"/>
      <c r="T88" s="723"/>
      <c r="U88" s="723"/>
      <c r="V88" s="725"/>
      <c r="W88" s="723"/>
      <c r="X88" s="727"/>
      <c r="Y88" s="723"/>
      <c r="Z88" s="723"/>
      <c r="AA88" s="723"/>
      <c r="AB88" s="723"/>
      <c r="AC88" s="723"/>
      <c r="AD88" s="723"/>
      <c r="AE88" s="723"/>
      <c r="AF88" s="723"/>
      <c r="AG88" s="723"/>
    </row>
    <row r="89" spans="1:33" s="696" customFormat="1" ht="15.75" x14ac:dyDescent="0.25">
      <c r="A89" s="2357"/>
      <c r="B89" s="715"/>
      <c r="C89" s="715"/>
      <c r="D89" s="698"/>
      <c r="E89" s="715"/>
      <c r="F89" s="703" t="s">
        <v>2</v>
      </c>
      <c r="G89" s="715"/>
      <c r="H89" s="732"/>
      <c r="I89" s="737"/>
      <c r="J89" s="737"/>
      <c r="K89" s="737"/>
      <c r="L89" s="737"/>
      <c r="M89" s="703" t="s">
        <v>2</v>
      </c>
      <c r="N89" s="715"/>
      <c r="O89" s="715"/>
      <c r="P89" s="715"/>
      <c r="Q89" s="715"/>
      <c r="R89" s="715"/>
      <c r="S89" s="715"/>
      <c r="T89" s="715"/>
      <c r="U89" s="784" t="s">
        <v>2</v>
      </c>
      <c r="V89" s="720"/>
      <c r="W89" s="715"/>
      <c r="X89" s="698"/>
      <c r="Y89" s="720"/>
      <c r="Z89" s="715"/>
      <c r="AA89" s="784" t="s">
        <v>2</v>
      </c>
      <c r="AB89" s="720"/>
      <c r="AC89" s="720"/>
      <c r="AD89" s="720"/>
      <c r="AE89" s="720"/>
      <c r="AF89" s="715"/>
      <c r="AG89" s="715"/>
    </row>
    <row r="90" spans="1:33" s="696" customFormat="1" ht="15.75" x14ac:dyDescent="0.25">
      <c r="A90" s="2358"/>
      <c r="B90" s="715"/>
      <c r="C90" s="715"/>
      <c r="D90" s="698"/>
      <c r="E90" s="715"/>
      <c r="F90" s="703" t="s">
        <v>1</v>
      </c>
      <c r="G90" s="715"/>
      <c r="H90" s="732"/>
      <c r="I90" s="732"/>
      <c r="J90" s="732"/>
      <c r="K90" s="715"/>
      <c r="L90" s="720"/>
      <c r="M90" s="703" t="s">
        <v>1</v>
      </c>
      <c r="N90" s="715"/>
      <c r="O90" s="715"/>
      <c r="P90" s="715"/>
      <c r="Q90" s="715"/>
      <c r="R90" s="715"/>
      <c r="S90" s="715"/>
      <c r="T90" s="715"/>
      <c r="U90" s="784" t="s">
        <v>1</v>
      </c>
      <c r="V90" s="720"/>
      <c r="W90" s="715"/>
      <c r="X90" s="698"/>
      <c r="Y90" s="720"/>
      <c r="Z90" s="715"/>
      <c r="AA90" s="784" t="s">
        <v>1</v>
      </c>
      <c r="AB90" s="720"/>
      <c r="AC90" s="720"/>
      <c r="AD90" s="720"/>
      <c r="AE90" s="720"/>
      <c r="AF90" s="715"/>
      <c r="AG90" s="715"/>
    </row>
    <row r="91" spans="1:33" s="696" customFormat="1" ht="15.75" x14ac:dyDescent="0.25">
      <c r="A91" s="793"/>
      <c r="B91" s="723"/>
      <c r="C91" s="723"/>
      <c r="D91" s="727"/>
      <c r="E91" s="723"/>
      <c r="F91" s="723"/>
      <c r="G91" s="723"/>
      <c r="H91" s="723"/>
      <c r="I91" s="723"/>
      <c r="J91" s="723"/>
      <c r="K91" s="723"/>
      <c r="L91" s="723"/>
      <c r="M91" s="723"/>
      <c r="N91" s="723"/>
      <c r="O91" s="723"/>
      <c r="P91" s="723"/>
      <c r="Q91" s="723"/>
      <c r="R91" s="723"/>
      <c r="S91" s="723"/>
      <c r="T91" s="723"/>
      <c r="U91" s="723"/>
      <c r="V91" s="725"/>
      <c r="W91" s="723"/>
      <c r="X91" s="727"/>
      <c r="Y91" s="723"/>
      <c r="Z91" s="723"/>
      <c r="AA91" s="723"/>
      <c r="AB91" s="723"/>
      <c r="AC91" s="723"/>
      <c r="AD91" s="723"/>
      <c r="AE91" s="723"/>
      <c r="AF91" s="723"/>
      <c r="AG91" s="723"/>
    </row>
    <row r="92" spans="1:33" s="696" customFormat="1" ht="15.75" x14ac:dyDescent="0.25">
      <c r="A92" s="2357"/>
      <c r="B92" s="715"/>
      <c r="C92" s="715"/>
      <c r="D92" s="698"/>
      <c r="E92" s="715"/>
      <c r="F92" s="703" t="s">
        <v>2</v>
      </c>
      <c r="G92" s="715"/>
      <c r="H92" s="732"/>
      <c r="I92" s="737"/>
      <c r="J92" s="737"/>
      <c r="K92" s="737"/>
      <c r="L92" s="737"/>
      <c r="M92" s="703" t="s">
        <v>2</v>
      </c>
      <c r="N92" s="715"/>
      <c r="O92" s="715"/>
      <c r="P92" s="715"/>
      <c r="Q92" s="715"/>
      <c r="R92" s="715"/>
      <c r="S92" s="715"/>
      <c r="T92" s="715"/>
      <c r="U92" s="784" t="s">
        <v>2</v>
      </c>
      <c r="V92" s="720"/>
      <c r="W92" s="715"/>
      <c r="X92" s="698"/>
      <c r="Y92" s="720"/>
      <c r="Z92" s="715"/>
      <c r="AA92" s="784" t="s">
        <v>2</v>
      </c>
      <c r="AB92" s="720"/>
      <c r="AC92" s="720"/>
      <c r="AD92" s="720"/>
      <c r="AE92" s="720"/>
      <c r="AF92" s="715"/>
      <c r="AG92" s="715"/>
    </row>
    <row r="93" spans="1:33" s="696" customFormat="1" ht="15.75" x14ac:dyDescent="0.25">
      <c r="A93" s="2358"/>
      <c r="B93" s="715"/>
      <c r="C93" s="715"/>
      <c r="D93" s="698"/>
      <c r="E93" s="715"/>
      <c r="F93" s="703" t="s">
        <v>1</v>
      </c>
      <c r="G93" s="715"/>
      <c r="H93" s="732"/>
      <c r="I93" s="732"/>
      <c r="J93" s="732"/>
      <c r="K93" s="715"/>
      <c r="L93" s="720"/>
      <c r="M93" s="703" t="s">
        <v>1</v>
      </c>
      <c r="N93" s="715"/>
      <c r="O93" s="715"/>
      <c r="P93" s="715"/>
      <c r="Q93" s="715"/>
      <c r="R93" s="715"/>
      <c r="S93" s="715"/>
      <c r="T93" s="715"/>
      <c r="U93" s="784" t="s">
        <v>1</v>
      </c>
      <c r="V93" s="720"/>
      <c r="W93" s="715"/>
      <c r="X93" s="698"/>
      <c r="Y93" s="720"/>
      <c r="Z93" s="715"/>
      <c r="AA93" s="784" t="s">
        <v>1</v>
      </c>
      <c r="AB93" s="720"/>
      <c r="AC93" s="720"/>
      <c r="AD93" s="720"/>
      <c r="AE93" s="720"/>
      <c r="AF93" s="715"/>
      <c r="AG93" s="715"/>
    </row>
    <row r="94" spans="1:33" s="696" customFormat="1" ht="15.75" x14ac:dyDescent="0.25">
      <c r="A94" s="793"/>
      <c r="B94" s="723"/>
      <c r="C94" s="723"/>
      <c r="D94" s="727"/>
      <c r="E94" s="723"/>
      <c r="F94" s="723"/>
      <c r="G94" s="723"/>
      <c r="H94" s="723"/>
      <c r="I94" s="723"/>
      <c r="J94" s="723"/>
      <c r="K94" s="723"/>
      <c r="L94" s="723"/>
      <c r="M94" s="723"/>
      <c r="N94" s="723"/>
      <c r="O94" s="723"/>
      <c r="P94" s="723"/>
      <c r="Q94" s="723"/>
      <c r="R94" s="723"/>
      <c r="S94" s="723"/>
      <c r="T94" s="723"/>
      <c r="U94" s="723"/>
      <c r="V94" s="725"/>
      <c r="W94" s="723"/>
      <c r="X94" s="727"/>
      <c r="Y94" s="723"/>
      <c r="Z94" s="723"/>
      <c r="AA94" s="723"/>
      <c r="AB94" s="723"/>
      <c r="AC94" s="723"/>
      <c r="AD94" s="723"/>
      <c r="AE94" s="723"/>
      <c r="AF94" s="723"/>
      <c r="AG94" s="723"/>
    </row>
    <row r="95" spans="1:33" s="696" customFormat="1" ht="15.75" x14ac:dyDescent="0.25">
      <c r="A95" s="2357"/>
      <c r="B95" s="715"/>
      <c r="C95" s="715"/>
      <c r="D95" s="698"/>
      <c r="E95" s="715"/>
      <c r="F95" s="703" t="s">
        <v>2</v>
      </c>
      <c r="G95" s="715"/>
      <c r="H95" s="732"/>
      <c r="I95" s="737"/>
      <c r="J95" s="737"/>
      <c r="K95" s="737"/>
      <c r="L95" s="737"/>
      <c r="M95" s="703" t="s">
        <v>2</v>
      </c>
      <c r="N95" s="715"/>
      <c r="O95" s="715"/>
      <c r="P95" s="715"/>
      <c r="Q95" s="715"/>
      <c r="R95" s="715"/>
      <c r="S95" s="715"/>
      <c r="T95" s="715"/>
      <c r="U95" s="784" t="s">
        <v>2</v>
      </c>
      <c r="V95" s="720"/>
      <c r="W95" s="715"/>
      <c r="X95" s="698"/>
      <c r="Y95" s="720"/>
      <c r="Z95" s="715"/>
      <c r="AA95" s="784" t="s">
        <v>2</v>
      </c>
      <c r="AB95" s="720"/>
      <c r="AC95" s="720"/>
      <c r="AD95" s="720"/>
      <c r="AE95" s="720"/>
      <c r="AF95" s="715"/>
      <c r="AG95" s="715"/>
    </row>
    <row r="96" spans="1:33" s="696" customFormat="1" ht="15.75" x14ac:dyDescent="0.25">
      <c r="A96" s="2358"/>
      <c r="B96" s="715"/>
      <c r="C96" s="715"/>
      <c r="D96" s="698"/>
      <c r="E96" s="715"/>
      <c r="F96" s="703" t="s">
        <v>1</v>
      </c>
      <c r="G96" s="715"/>
      <c r="H96" s="732"/>
      <c r="I96" s="732"/>
      <c r="J96" s="732"/>
      <c r="K96" s="715"/>
      <c r="L96" s="720"/>
      <c r="M96" s="703" t="s">
        <v>1</v>
      </c>
      <c r="N96" s="715"/>
      <c r="O96" s="715"/>
      <c r="P96" s="715"/>
      <c r="Q96" s="715"/>
      <c r="R96" s="715"/>
      <c r="S96" s="715"/>
      <c r="T96" s="715"/>
      <c r="U96" s="784" t="s">
        <v>1</v>
      </c>
      <c r="V96" s="720"/>
      <c r="W96" s="715"/>
      <c r="X96" s="698"/>
      <c r="Y96" s="720"/>
      <c r="Z96" s="715"/>
      <c r="AA96" s="784" t="s">
        <v>1</v>
      </c>
      <c r="AB96" s="720"/>
      <c r="AC96" s="720"/>
      <c r="AD96" s="720"/>
      <c r="AE96" s="720"/>
      <c r="AF96" s="715"/>
      <c r="AG96" s="715"/>
    </row>
    <row r="97" spans="1:33" s="696" customFormat="1" ht="15.75" x14ac:dyDescent="0.25">
      <c r="A97" s="793"/>
      <c r="B97" s="723"/>
      <c r="C97" s="723"/>
      <c r="D97" s="727"/>
      <c r="E97" s="723"/>
      <c r="F97" s="723"/>
      <c r="G97" s="723"/>
      <c r="H97" s="723"/>
      <c r="I97" s="723"/>
      <c r="J97" s="723"/>
      <c r="K97" s="723"/>
      <c r="L97" s="723"/>
      <c r="M97" s="723"/>
      <c r="N97" s="723"/>
      <c r="O97" s="723"/>
      <c r="P97" s="723"/>
      <c r="Q97" s="723"/>
      <c r="R97" s="723"/>
      <c r="S97" s="723"/>
      <c r="T97" s="723"/>
      <c r="U97" s="723"/>
      <c r="V97" s="725"/>
      <c r="W97" s="723"/>
      <c r="X97" s="727"/>
      <c r="Y97" s="723"/>
      <c r="Z97" s="723"/>
      <c r="AA97" s="723"/>
      <c r="AB97" s="723"/>
      <c r="AC97" s="723"/>
      <c r="AD97" s="723"/>
      <c r="AE97" s="723"/>
      <c r="AF97" s="723"/>
      <c r="AG97" s="723"/>
    </row>
    <row r="98" spans="1:33" s="696" customFormat="1" ht="15.75" x14ac:dyDescent="0.25">
      <c r="A98" s="2357"/>
      <c r="B98" s="715"/>
      <c r="C98" s="715"/>
      <c r="D98" s="698"/>
      <c r="E98" s="715"/>
      <c r="F98" s="703" t="s">
        <v>2</v>
      </c>
      <c r="G98" s="715"/>
      <c r="H98" s="732"/>
      <c r="I98" s="737"/>
      <c r="J98" s="737"/>
      <c r="K98" s="737"/>
      <c r="L98" s="737"/>
      <c r="M98" s="703" t="s">
        <v>2</v>
      </c>
      <c r="N98" s="715"/>
      <c r="O98" s="715"/>
      <c r="P98" s="715"/>
      <c r="Q98" s="715"/>
      <c r="R98" s="715"/>
      <c r="S98" s="715"/>
      <c r="T98" s="715"/>
      <c r="U98" s="784" t="s">
        <v>2</v>
      </c>
      <c r="V98" s="720"/>
      <c r="W98" s="715"/>
      <c r="X98" s="698"/>
      <c r="Y98" s="720"/>
      <c r="Z98" s="715"/>
      <c r="AA98" s="784" t="s">
        <v>2</v>
      </c>
      <c r="AB98" s="720"/>
      <c r="AC98" s="720"/>
      <c r="AD98" s="720"/>
      <c r="AE98" s="720"/>
      <c r="AF98" s="715"/>
      <c r="AG98" s="715"/>
    </row>
    <row r="99" spans="1:33" s="696" customFormat="1" ht="15.75" x14ac:dyDescent="0.25">
      <c r="A99" s="2358"/>
      <c r="B99" s="715"/>
      <c r="C99" s="715"/>
      <c r="D99" s="698"/>
      <c r="E99" s="715"/>
      <c r="F99" s="703" t="s">
        <v>1</v>
      </c>
      <c r="G99" s="715"/>
      <c r="H99" s="732"/>
      <c r="I99" s="732"/>
      <c r="J99" s="732"/>
      <c r="K99" s="715"/>
      <c r="L99" s="720"/>
      <c r="M99" s="703" t="s">
        <v>1</v>
      </c>
      <c r="N99" s="715"/>
      <c r="O99" s="715"/>
      <c r="P99" s="715"/>
      <c r="Q99" s="715"/>
      <c r="R99" s="715"/>
      <c r="S99" s="715"/>
      <c r="T99" s="715"/>
      <c r="U99" s="784" t="s">
        <v>1</v>
      </c>
      <c r="V99" s="720"/>
      <c r="W99" s="715"/>
      <c r="X99" s="698"/>
      <c r="Y99" s="720"/>
      <c r="Z99" s="715"/>
      <c r="AA99" s="784" t="s">
        <v>1</v>
      </c>
      <c r="AB99" s="720"/>
      <c r="AC99" s="720"/>
      <c r="AD99" s="720"/>
      <c r="AE99" s="720"/>
      <c r="AF99" s="715"/>
      <c r="AG99" s="715"/>
    </row>
    <row r="100" spans="1:33" s="696" customFormat="1" ht="15.75" x14ac:dyDescent="0.25">
      <c r="A100" s="793"/>
      <c r="B100" s="723"/>
      <c r="C100" s="723"/>
      <c r="D100" s="727"/>
      <c r="E100" s="723"/>
      <c r="F100" s="723"/>
      <c r="G100" s="723"/>
      <c r="H100" s="723"/>
      <c r="I100" s="723"/>
      <c r="J100" s="723"/>
      <c r="K100" s="723"/>
      <c r="L100" s="723"/>
      <c r="M100" s="723"/>
      <c r="N100" s="723"/>
      <c r="O100" s="723"/>
      <c r="P100" s="723"/>
      <c r="Q100" s="723"/>
      <c r="R100" s="723"/>
      <c r="S100" s="723"/>
      <c r="T100" s="723"/>
      <c r="U100" s="723"/>
      <c r="V100" s="725"/>
      <c r="W100" s="723"/>
      <c r="X100" s="727"/>
      <c r="Y100" s="723"/>
      <c r="Z100" s="723"/>
      <c r="AA100" s="723"/>
      <c r="AB100" s="723"/>
      <c r="AC100" s="723"/>
      <c r="AD100" s="723"/>
      <c r="AE100" s="723"/>
      <c r="AF100" s="723"/>
      <c r="AG100" s="723"/>
    </row>
    <row r="101" spans="1:33" s="696" customFormat="1" ht="15.75" x14ac:dyDescent="0.25">
      <c r="A101" s="2357"/>
      <c r="B101" s="715"/>
      <c r="C101" s="715"/>
      <c r="D101" s="698"/>
      <c r="E101" s="715"/>
      <c r="F101" s="703" t="s">
        <v>2</v>
      </c>
      <c r="G101" s="715"/>
      <c r="H101" s="732"/>
      <c r="I101" s="737"/>
      <c r="J101" s="737"/>
      <c r="K101" s="737"/>
      <c r="L101" s="737"/>
      <c r="M101" s="703" t="s">
        <v>2</v>
      </c>
      <c r="N101" s="715"/>
      <c r="O101" s="715"/>
      <c r="P101" s="715"/>
      <c r="Q101" s="715"/>
      <c r="R101" s="715"/>
      <c r="S101" s="715"/>
      <c r="T101" s="715"/>
      <c r="U101" s="784" t="s">
        <v>2</v>
      </c>
      <c r="V101" s="720"/>
      <c r="W101" s="715"/>
      <c r="X101" s="698"/>
      <c r="Y101" s="720"/>
      <c r="Z101" s="715"/>
      <c r="AA101" s="784" t="s">
        <v>2</v>
      </c>
      <c r="AB101" s="720"/>
      <c r="AC101" s="720"/>
      <c r="AD101" s="720"/>
      <c r="AE101" s="720"/>
      <c r="AF101" s="715"/>
      <c r="AG101" s="715"/>
    </row>
    <row r="102" spans="1:33" s="696" customFormat="1" ht="15.75" x14ac:dyDescent="0.25">
      <c r="A102" s="2358"/>
      <c r="B102" s="715"/>
      <c r="C102" s="715"/>
      <c r="D102" s="698"/>
      <c r="E102" s="715"/>
      <c r="F102" s="703" t="s">
        <v>1</v>
      </c>
      <c r="G102" s="715"/>
      <c r="H102" s="732"/>
      <c r="I102" s="732"/>
      <c r="J102" s="732"/>
      <c r="K102" s="715"/>
      <c r="L102" s="720"/>
      <c r="M102" s="703" t="s">
        <v>1</v>
      </c>
      <c r="N102" s="715"/>
      <c r="O102" s="715"/>
      <c r="P102" s="715"/>
      <c r="Q102" s="715"/>
      <c r="R102" s="715"/>
      <c r="S102" s="715"/>
      <c r="T102" s="715"/>
      <c r="U102" s="784" t="s">
        <v>1</v>
      </c>
      <c r="V102" s="720"/>
      <c r="W102" s="715"/>
      <c r="X102" s="698"/>
      <c r="Y102" s="720"/>
      <c r="Z102" s="715"/>
      <c r="AA102" s="784" t="s">
        <v>1</v>
      </c>
      <c r="AB102" s="720"/>
      <c r="AC102" s="720"/>
      <c r="AD102" s="720"/>
      <c r="AE102" s="720"/>
      <c r="AF102" s="715"/>
      <c r="AG102" s="715"/>
    </row>
    <row r="103" spans="1:33" s="696" customFormat="1" ht="15.75" x14ac:dyDescent="0.25">
      <c r="A103" s="793"/>
      <c r="B103" s="723"/>
      <c r="C103" s="723"/>
      <c r="D103" s="727"/>
      <c r="E103" s="723"/>
      <c r="F103" s="723"/>
      <c r="G103" s="723"/>
      <c r="H103" s="723"/>
      <c r="I103" s="723"/>
      <c r="J103" s="723"/>
      <c r="K103" s="723"/>
      <c r="L103" s="723"/>
      <c r="M103" s="723"/>
      <c r="N103" s="723"/>
      <c r="O103" s="723"/>
      <c r="P103" s="723"/>
      <c r="Q103" s="723"/>
      <c r="R103" s="723"/>
      <c r="S103" s="723"/>
      <c r="T103" s="723"/>
      <c r="U103" s="723"/>
      <c r="V103" s="725"/>
      <c r="W103" s="723"/>
      <c r="X103" s="727"/>
      <c r="Y103" s="723"/>
      <c r="Z103" s="723"/>
      <c r="AA103" s="723"/>
      <c r="AB103" s="723"/>
      <c r="AC103" s="723"/>
      <c r="AD103" s="723"/>
      <c r="AE103" s="723"/>
      <c r="AF103" s="723"/>
      <c r="AG103" s="723"/>
    </row>
    <row r="104" spans="1:33" s="696" customFormat="1" ht="15.75" x14ac:dyDescent="0.25">
      <c r="A104" s="2357"/>
      <c r="B104" s="715"/>
      <c r="C104" s="715"/>
      <c r="D104" s="698"/>
      <c r="E104" s="715"/>
      <c r="F104" s="703" t="s">
        <v>2</v>
      </c>
      <c r="G104" s="715"/>
      <c r="H104" s="732"/>
      <c r="I104" s="737"/>
      <c r="J104" s="737"/>
      <c r="K104" s="737"/>
      <c r="L104" s="737"/>
      <c r="M104" s="703" t="s">
        <v>2</v>
      </c>
      <c r="N104" s="715"/>
      <c r="O104" s="715"/>
      <c r="P104" s="715"/>
      <c r="Q104" s="715"/>
      <c r="R104" s="715"/>
      <c r="S104" s="715"/>
      <c r="T104" s="715"/>
      <c r="U104" s="784" t="s">
        <v>2</v>
      </c>
      <c r="V104" s="720"/>
      <c r="W104" s="715"/>
      <c r="X104" s="698"/>
      <c r="Y104" s="720"/>
      <c r="Z104" s="715"/>
      <c r="AA104" s="784" t="s">
        <v>2</v>
      </c>
      <c r="AB104" s="720"/>
      <c r="AC104" s="720"/>
      <c r="AD104" s="720"/>
      <c r="AE104" s="720"/>
      <c r="AF104" s="715"/>
      <c r="AG104" s="715"/>
    </row>
    <row r="105" spans="1:33" s="696" customFormat="1" ht="15.75" x14ac:dyDescent="0.25">
      <c r="A105" s="2358"/>
      <c r="B105" s="715"/>
      <c r="C105" s="715"/>
      <c r="D105" s="698"/>
      <c r="E105" s="715"/>
      <c r="F105" s="703" t="s">
        <v>1</v>
      </c>
      <c r="G105" s="715"/>
      <c r="H105" s="732"/>
      <c r="I105" s="732"/>
      <c r="J105" s="732"/>
      <c r="K105" s="715"/>
      <c r="L105" s="720"/>
      <c r="M105" s="703" t="s">
        <v>1</v>
      </c>
      <c r="N105" s="715"/>
      <c r="O105" s="715"/>
      <c r="P105" s="715"/>
      <c r="Q105" s="715"/>
      <c r="R105" s="715"/>
      <c r="S105" s="715"/>
      <c r="T105" s="715"/>
      <c r="U105" s="784" t="s">
        <v>1</v>
      </c>
      <c r="V105" s="720"/>
      <c r="W105" s="715"/>
      <c r="X105" s="698"/>
      <c r="Y105" s="720"/>
      <c r="Z105" s="715"/>
      <c r="AA105" s="784" t="s">
        <v>1</v>
      </c>
      <c r="AB105" s="720"/>
      <c r="AC105" s="720"/>
      <c r="AD105" s="720"/>
      <c r="AE105" s="720"/>
      <c r="AF105" s="715"/>
      <c r="AG105" s="715"/>
    </row>
    <row r="106" spans="1:33" s="696" customFormat="1" ht="15.75" x14ac:dyDescent="0.25">
      <c r="A106" s="793"/>
      <c r="B106" s="723"/>
      <c r="C106" s="723"/>
      <c r="D106" s="727"/>
      <c r="E106" s="723"/>
      <c r="F106" s="723"/>
      <c r="G106" s="723"/>
      <c r="H106" s="723"/>
      <c r="I106" s="723"/>
      <c r="J106" s="723"/>
      <c r="K106" s="723"/>
      <c r="L106" s="723"/>
      <c r="M106" s="723"/>
      <c r="N106" s="723"/>
      <c r="O106" s="723"/>
      <c r="P106" s="723"/>
      <c r="Q106" s="723"/>
      <c r="R106" s="723"/>
      <c r="S106" s="723"/>
      <c r="T106" s="723"/>
      <c r="U106" s="723"/>
      <c r="V106" s="725"/>
      <c r="W106" s="723"/>
      <c r="X106" s="727"/>
      <c r="Y106" s="723"/>
      <c r="Z106" s="723"/>
      <c r="AA106" s="723"/>
      <c r="AB106" s="723"/>
      <c r="AC106" s="723"/>
      <c r="AD106" s="723"/>
      <c r="AE106" s="723"/>
      <c r="AF106" s="723"/>
      <c r="AG106" s="723"/>
    </row>
    <row r="107" spans="1:33" s="696" customFormat="1" ht="15.75" x14ac:dyDescent="0.25">
      <c r="A107" s="2357"/>
      <c r="B107" s="715"/>
      <c r="C107" s="715"/>
      <c r="D107" s="698"/>
      <c r="E107" s="715"/>
      <c r="F107" s="703" t="s">
        <v>2</v>
      </c>
      <c r="G107" s="715"/>
      <c r="H107" s="732"/>
      <c r="I107" s="737"/>
      <c r="J107" s="737"/>
      <c r="K107" s="737"/>
      <c r="L107" s="737"/>
      <c r="M107" s="703" t="s">
        <v>2</v>
      </c>
      <c r="N107" s="715"/>
      <c r="O107" s="715"/>
      <c r="P107" s="715"/>
      <c r="Q107" s="715"/>
      <c r="R107" s="715"/>
      <c r="S107" s="715"/>
      <c r="T107" s="715"/>
      <c r="U107" s="784" t="s">
        <v>2</v>
      </c>
      <c r="V107" s="720"/>
      <c r="W107" s="715"/>
      <c r="X107" s="698"/>
      <c r="Y107" s="720"/>
      <c r="Z107" s="715"/>
      <c r="AA107" s="784" t="s">
        <v>2</v>
      </c>
      <c r="AB107" s="720"/>
      <c r="AC107" s="720"/>
      <c r="AD107" s="720"/>
      <c r="AE107" s="720"/>
      <c r="AF107" s="715"/>
      <c r="AG107" s="715"/>
    </row>
    <row r="108" spans="1:33" s="696" customFormat="1" ht="15.75" x14ac:dyDescent="0.25">
      <c r="A108" s="2358"/>
      <c r="B108" s="715"/>
      <c r="C108" s="715"/>
      <c r="D108" s="698"/>
      <c r="E108" s="715"/>
      <c r="F108" s="703" t="s">
        <v>1</v>
      </c>
      <c r="G108" s="715"/>
      <c r="H108" s="732"/>
      <c r="I108" s="732"/>
      <c r="J108" s="732"/>
      <c r="K108" s="715"/>
      <c r="L108" s="720"/>
      <c r="M108" s="703" t="s">
        <v>1</v>
      </c>
      <c r="N108" s="715"/>
      <c r="O108" s="715"/>
      <c r="P108" s="715"/>
      <c r="Q108" s="715"/>
      <c r="R108" s="715"/>
      <c r="S108" s="715"/>
      <c r="T108" s="715"/>
      <c r="U108" s="784" t="s">
        <v>1</v>
      </c>
      <c r="V108" s="720"/>
      <c r="W108" s="715"/>
      <c r="X108" s="698"/>
      <c r="Y108" s="720"/>
      <c r="Z108" s="715"/>
      <c r="AA108" s="784" t="s">
        <v>1</v>
      </c>
      <c r="AB108" s="720"/>
      <c r="AC108" s="720"/>
      <c r="AD108" s="720"/>
      <c r="AE108" s="720"/>
      <c r="AF108" s="715"/>
      <c r="AG108" s="715"/>
    </row>
    <row r="109" spans="1:33" s="696" customFormat="1" ht="15.75" x14ac:dyDescent="0.25">
      <c r="A109" s="793"/>
      <c r="B109" s="723"/>
      <c r="C109" s="723"/>
      <c r="D109" s="727"/>
      <c r="E109" s="723"/>
      <c r="F109" s="723"/>
      <c r="G109" s="723"/>
      <c r="H109" s="723"/>
      <c r="I109" s="723"/>
      <c r="J109" s="723"/>
      <c r="K109" s="723"/>
      <c r="L109" s="723"/>
      <c r="M109" s="723"/>
      <c r="N109" s="723"/>
      <c r="O109" s="723"/>
      <c r="P109" s="723"/>
      <c r="Q109" s="723"/>
      <c r="R109" s="723"/>
      <c r="S109" s="723"/>
      <c r="T109" s="723"/>
      <c r="U109" s="723"/>
      <c r="V109" s="725"/>
      <c r="W109" s="723"/>
      <c r="X109" s="727"/>
      <c r="Y109" s="723"/>
      <c r="Z109" s="723"/>
      <c r="AA109" s="723"/>
      <c r="AB109" s="723"/>
      <c r="AC109" s="723"/>
      <c r="AD109" s="723"/>
      <c r="AE109" s="723"/>
      <c r="AF109" s="723"/>
      <c r="AG109" s="723"/>
    </row>
    <row r="110" spans="1:33" s="696" customFormat="1" ht="15.75" x14ac:dyDescent="0.25">
      <c r="A110" s="2466"/>
      <c r="B110" s="715"/>
      <c r="C110" s="715"/>
      <c r="D110" s="698"/>
      <c r="E110" s="715"/>
      <c r="F110" s="703" t="s">
        <v>2</v>
      </c>
      <c r="G110" s="715"/>
      <c r="H110" s="732"/>
      <c r="I110" s="737"/>
      <c r="J110" s="737"/>
      <c r="K110" s="737"/>
      <c r="L110" s="737"/>
      <c r="M110" s="703" t="s">
        <v>2</v>
      </c>
      <c r="N110" s="715"/>
      <c r="O110" s="715"/>
      <c r="P110" s="715"/>
      <c r="Q110" s="715"/>
      <c r="R110" s="715"/>
      <c r="S110" s="715"/>
      <c r="T110" s="715"/>
      <c r="U110" s="784" t="s">
        <v>2</v>
      </c>
      <c r="V110" s="720"/>
      <c r="W110" s="720"/>
      <c r="X110" s="698"/>
      <c r="Y110" s="720"/>
      <c r="Z110" s="715"/>
      <c r="AA110" s="784" t="s">
        <v>2</v>
      </c>
      <c r="AB110" s="720"/>
      <c r="AC110" s="720"/>
      <c r="AD110" s="720"/>
      <c r="AE110" s="720"/>
      <c r="AF110" s="715"/>
      <c r="AG110" s="715"/>
    </row>
    <row r="111" spans="1:33" s="696" customFormat="1" ht="16.5" thickBot="1" x14ac:dyDescent="0.3">
      <c r="A111" s="2470"/>
      <c r="B111" s="717"/>
      <c r="C111" s="717"/>
      <c r="D111" s="712"/>
      <c r="E111" s="717"/>
      <c r="F111" s="718" t="s">
        <v>1</v>
      </c>
      <c r="G111" s="717"/>
      <c r="H111" s="792"/>
      <c r="I111" s="792"/>
      <c r="J111" s="792"/>
      <c r="K111" s="717"/>
      <c r="L111" s="713"/>
      <c r="M111" s="718" t="s">
        <v>1</v>
      </c>
      <c r="N111" s="717"/>
      <c r="O111" s="717"/>
      <c r="P111" s="717"/>
      <c r="Q111" s="717"/>
      <c r="R111" s="717"/>
      <c r="S111" s="717"/>
      <c r="T111" s="717"/>
      <c r="U111" s="789" t="s">
        <v>1</v>
      </c>
      <c r="V111" s="791"/>
      <c r="W111" s="790"/>
      <c r="X111" s="712"/>
      <c r="Y111" s="713"/>
      <c r="Z111" s="717"/>
      <c r="AA111" s="789" t="s">
        <v>1</v>
      </c>
      <c r="AB111" s="713"/>
      <c r="AC111" s="713"/>
      <c r="AD111" s="713"/>
      <c r="AE111" s="712"/>
      <c r="AF111" s="715"/>
      <c r="AG111" s="698"/>
    </row>
    <row r="112" spans="1:33" s="696" customFormat="1" ht="16.5" thickTop="1" x14ac:dyDescent="0.25">
      <c r="A112" s="711" t="s">
        <v>3</v>
      </c>
      <c r="B112" s="705"/>
      <c r="C112" s="705"/>
      <c r="D112" s="704" t="e">
        <f>D8+D11+D14+D17+D20+D23+D26+D29+D32+D35+D38+D41+D44+D47+D50+D53+D56+D59+D62+D65+D68+D71+D74+D77+D80++D83+D86+D89+D92+D95+D98+D101+D104+D107+D110</f>
        <v>#VALUE!</v>
      </c>
      <c r="E112" s="705"/>
      <c r="F112" s="710" t="s">
        <v>2</v>
      </c>
      <c r="G112" s="705"/>
      <c r="H112" s="705"/>
      <c r="I112" s="705"/>
      <c r="J112" s="705"/>
      <c r="K112" s="705"/>
      <c r="L112" s="707"/>
      <c r="M112" s="710" t="s">
        <v>2</v>
      </c>
      <c r="N112" s="705"/>
      <c r="O112" s="705"/>
      <c r="P112" s="705"/>
      <c r="Q112" s="705"/>
      <c r="R112" s="705"/>
      <c r="S112" s="705"/>
      <c r="T112" s="705"/>
      <c r="U112" s="786" t="s">
        <v>2</v>
      </c>
      <c r="V112" s="788"/>
      <c r="W112" s="787"/>
      <c r="X112" s="704" t="e">
        <f>X8+X11+#REF!+X41+#REF!+X50+#REF!+#REF!+X110</f>
        <v>#REF!</v>
      </c>
      <c r="Y112" s="705"/>
      <c r="Z112" s="705"/>
      <c r="AA112" s="786" t="s">
        <v>2</v>
      </c>
      <c r="AB112" s="705"/>
      <c r="AC112" s="705"/>
      <c r="AD112" s="705"/>
      <c r="AE112" s="704" t="e">
        <f>AE8+AE11+#REF!+AE41+#REF!+AE50+#REF!+#REF!+AE110</f>
        <v>#REF!</v>
      </c>
      <c r="AF112" s="785"/>
      <c r="AG112" s="698"/>
    </row>
    <row r="113" spans="1:33" s="696" customFormat="1" ht="15.75" x14ac:dyDescent="0.25">
      <c r="A113" s="699"/>
      <c r="B113" s="699"/>
      <c r="C113" s="699"/>
      <c r="D113" s="698"/>
      <c r="E113" s="699"/>
      <c r="F113" s="703" t="s">
        <v>1</v>
      </c>
      <c r="G113" s="699"/>
      <c r="H113" s="699"/>
      <c r="I113" s="699"/>
      <c r="J113" s="699"/>
      <c r="K113" s="699"/>
      <c r="L113" s="701"/>
      <c r="M113" s="703" t="s">
        <v>1</v>
      </c>
      <c r="N113" s="699"/>
      <c r="O113" s="699"/>
      <c r="P113" s="699"/>
      <c r="Q113" s="699"/>
      <c r="R113" s="699"/>
      <c r="S113" s="699"/>
      <c r="T113" s="699"/>
      <c r="U113" s="784" t="s">
        <v>1</v>
      </c>
      <c r="V113" s="701"/>
      <c r="W113" s="699"/>
      <c r="X113" s="698" t="e">
        <f>X9+X12+#REF!+X42+#REF!+X51+#REF!+#REF!+X111</f>
        <v>#REF!</v>
      </c>
      <c r="Y113" s="699"/>
      <c r="Z113" s="699"/>
      <c r="AA113" s="784" t="s">
        <v>1</v>
      </c>
      <c r="AB113" s="699"/>
      <c r="AC113" s="699"/>
      <c r="AD113" s="699"/>
      <c r="AE113" s="698" t="e">
        <f>AE9+AE12+#REF!+AE42+#REF!+AE51+#REF!+#REF!+AE111</f>
        <v>#REF!</v>
      </c>
      <c r="AF113" s="699"/>
      <c r="AG113" s="698"/>
    </row>
  </sheetData>
  <mergeCells count="44">
    <mergeCell ref="A107:A108"/>
    <mergeCell ref="A110:A111"/>
    <mergeCell ref="A89:A90"/>
    <mergeCell ref="A92:A93"/>
    <mergeCell ref="A95:A96"/>
    <mergeCell ref="A98:A99"/>
    <mergeCell ref="A101:A102"/>
    <mergeCell ref="A104:A105"/>
    <mergeCell ref="A86:A87"/>
    <mergeCell ref="A53:A54"/>
    <mergeCell ref="A56:A57"/>
    <mergeCell ref="A59:A60"/>
    <mergeCell ref="A62:A63"/>
    <mergeCell ref="A65:A66"/>
    <mergeCell ref="A68:A69"/>
    <mergeCell ref="A71:A72"/>
    <mergeCell ref="A74:A75"/>
    <mergeCell ref="A77:A78"/>
    <mergeCell ref="A80:A81"/>
    <mergeCell ref="A83:A84"/>
    <mergeCell ref="A50:A51"/>
    <mergeCell ref="A17:A18"/>
    <mergeCell ref="A20:A21"/>
    <mergeCell ref="A23:A24"/>
    <mergeCell ref="A26:A27"/>
    <mergeCell ref="A29:A30"/>
    <mergeCell ref="A32:A33"/>
    <mergeCell ref="A35:A36"/>
    <mergeCell ref="AB3:AE3"/>
    <mergeCell ref="A5:A6"/>
    <mergeCell ref="A8:A9"/>
    <mergeCell ref="A11:A12"/>
    <mergeCell ref="P3:T3"/>
    <mergeCell ref="A38:A39"/>
    <mergeCell ref="A41:A42"/>
    <mergeCell ref="A44:A45"/>
    <mergeCell ref="A47:A48"/>
    <mergeCell ref="X3:Z3"/>
    <mergeCell ref="V3:W3"/>
    <mergeCell ref="A14:A15"/>
    <mergeCell ref="I2:J3"/>
    <mergeCell ref="G3:H3"/>
    <mergeCell ref="K3:L3"/>
    <mergeCell ref="N3:O3"/>
  </mergeCells>
  <pageMargins left="0.51181102362204722" right="0.31496062992125984" top="0.74803149606299213" bottom="0.55118110236220474" header="0.31496062992125984" footer="0.31496062992125984"/>
  <pageSetup paperSize="8" scale="27"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36"/>
  <sheetViews>
    <sheetView zoomScale="75" workbookViewId="0">
      <selection activeCell="O1" sqref="O1"/>
    </sheetView>
  </sheetViews>
  <sheetFormatPr defaultRowHeight="15.75" x14ac:dyDescent="0.25"/>
  <cols>
    <col min="1" max="1" width="41.85546875" style="1" customWidth="1"/>
    <col min="2" max="7" width="17.28515625" style="1" customWidth="1"/>
    <col min="8" max="8" width="7.7109375" style="1" bestFit="1" customWidth="1"/>
    <col min="9" max="10" width="17" style="1" customWidth="1"/>
    <col min="11" max="11" width="17.7109375" style="1" customWidth="1"/>
    <col min="12" max="15" width="17" style="1" customWidth="1"/>
    <col min="16" max="16" width="7.7109375" style="1" bestFit="1" customWidth="1"/>
    <col min="17" max="20" width="17" style="1" customWidth="1"/>
    <col min="21" max="21" width="3.140625" style="2" customWidth="1"/>
    <col min="22" max="24" width="16.140625" style="1" customWidth="1"/>
    <col min="25" max="16384" width="9.140625" style="1"/>
  </cols>
  <sheetData>
    <row r="1" spans="1:24" x14ac:dyDescent="0.25">
      <c r="A1" s="145" t="s">
        <v>92</v>
      </c>
      <c r="B1" s="144"/>
      <c r="U1" s="3"/>
    </row>
    <row r="2" spans="1:24" x14ac:dyDescent="0.25">
      <c r="A2" s="143" t="s">
        <v>550</v>
      </c>
      <c r="B2" s="142"/>
      <c r="I2" s="2178" t="s">
        <v>77</v>
      </c>
      <c r="J2" s="2179"/>
      <c r="K2" s="141" t="s">
        <v>76</v>
      </c>
      <c r="L2" s="140"/>
      <c r="M2" s="139"/>
      <c r="U2" s="3"/>
    </row>
    <row r="3" spans="1:24" s="57" customFormat="1" ht="31.5" customHeight="1" x14ac:dyDescent="0.25">
      <c r="A3" s="138" t="s">
        <v>91</v>
      </c>
      <c r="B3" s="584"/>
      <c r="C3" s="2175" t="s">
        <v>74</v>
      </c>
      <c r="D3" s="2177"/>
      <c r="E3" s="2177"/>
      <c r="F3" s="2177"/>
      <c r="G3" s="2176"/>
      <c r="I3" s="2180"/>
      <c r="J3" s="2181"/>
      <c r="K3" s="128" t="s">
        <v>73</v>
      </c>
      <c r="L3" s="2177" t="s">
        <v>72</v>
      </c>
      <c r="M3" s="2176"/>
      <c r="N3" s="2175" t="s">
        <v>71</v>
      </c>
      <c r="O3" s="2176"/>
      <c r="Q3" s="2175" t="s">
        <v>70</v>
      </c>
      <c r="R3" s="2177"/>
      <c r="S3" s="2177"/>
      <c r="T3" s="2177"/>
      <c r="U3" s="61"/>
      <c r="V3" s="60"/>
      <c r="W3" s="59" t="s">
        <v>69</v>
      </c>
      <c r="X3" s="58"/>
    </row>
    <row r="4" spans="1:24" s="57" customFormat="1" ht="50.25" customHeight="1" thickBot="1" x14ac:dyDescent="0.3">
      <c r="A4" s="173" t="s">
        <v>68</v>
      </c>
      <c r="B4" s="126" t="s">
        <v>67</v>
      </c>
      <c r="C4" s="126" t="s">
        <v>66</v>
      </c>
      <c r="D4" s="126" t="s">
        <v>65</v>
      </c>
      <c r="E4" s="126" t="s">
        <v>64</v>
      </c>
      <c r="F4" s="126" t="s">
        <v>63</v>
      </c>
      <c r="G4" s="131" t="s">
        <v>328</v>
      </c>
      <c r="H4" s="126" t="s">
        <v>55</v>
      </c>
      <c r="I4" s="130" t="s">
        <v>61</v>
      </c>
      <c r="J4" s="130" t="s">
        <v>56</v>
      </c>
      <c r="K4" s="126" t="s">
        <v>60</v>
      </c>
      <c r="L4" s="126" t="s">
        <v>59</v>
      </c>
      <c r="M4" s="126" t="s">
        <v>58</v>
      </c>
      <c r="N4" s="126" t="s">
        <v>57</v>
      </c>
      <c r="O4" s="130" t="s">
        <v>56</v>
      </c>
      <c r="P4" s="126" t="s">
        <v>55</v>
      </c>
      <c r="Q4" s="130" t="s">
        <v>86</v>
      </c>
      <c r="R4" s="130" t="s">
        <v>53</v>
      </c>
      <c r="S4" s="130" t="s">
        <v>52</v>
      </c>
      <c r="T4" s="129" t="s">
        <v>51</v>
      </c>
      <c r="U4" s="127"/>
      <c r="V4" s="259" t="s">
        <v>50</v>
      </c>
      <c r="W4" s="258" t="s">
        <v>49</v>
      </c>
      <c r="X4" s="258" t="s">
        <v>48</v>
      </c>
    </row>
    <row r="5" spans="1:24" ht="19.5" customHeight="1" thickTop="1" x14ac:dyDescent="0.25">
      <c r="A5" s="2182" t="s">
        <v>47</v>
      </c>
      <c r="B5" s="117"/>
      <c r="C5" s="123"/>
      <c r="D5" s="123"/>
      <c r="E5" s="117"/>
      <c r="F5" s="117" t="s">
        <v>46</v>
      </c>
      <c r="G5" s="117"/>
      <c r="H5" s="122" t="s">
        <v>2</v>
      </c>
      <c r="I5" s="117" t="s">
        <v>43</v>
      </c>
      <c r="J5" s="117" t="s">
        <v>41</v>
      </c>
      <c r="K5" s="117" t="s">
        <v>42</v>
      </c>
      <c r="L5" s="121" t="s">
        <v>45</v>
      </c>
      <c r="M5" s="121" t="s">
        <v>44</v>
      </c>
      <c r="N5" s="121" t="s">
        <v>43</v>
      </c>
      <c r="O5" s="121" t="s">
        <v>41</v>
      </c>
      <c r="P5" s="122" t="s">
        <v>2</v>
      </c>
      <c r="Q5" s="123"/>
      <c r="R5" s="121" t="s">
        <v>42</v>
      </c>
      <c r="S5" s="121" t="s">
        <v>41</v>
      </c>
      <c r="T5" s="121" t="s">
        <v>40</v>
      </c>
      <c r="U5" s="90"/>
      <c r="V5" s="117"/>
      <c r="W5" s="117"/>
      <c r="X5" s="117"/>
    </row>
    <row r="6" spans="1:24" ht="19.5" customHeight="1" x14ac:dyDescent="0.25">
      <c r="A6" s="2183"/>
      <c r="B6" s="112"/>
      <c r="C6" s="115"/>
      <c r="D6" s="115"/>
      <c r="E6" s="112"/>
      <c r="F6" s="117" t="s">
        <v>39</v>
      </c>
      <c r="G6" s="112"/>
      <c r="H6" s="116" t="s">
        <v>1</v>
      </c>
      <c r="I6" s="117"/>
      <c r="J6" s="112"/>
      <c r="K6" s="112"/>
      <c r="L6" s="112"/>
      <c r="M6" s="112"/>
      <c r="N6" s="112"/>
      <c r="O6" s="112"/>
      <c r="P6" s="116" t="s">
        <v>1</v>
      </c>
      <c r="Q6" s="115"/>
      <c r="R6" s="112"/>
      <c r="S6" s="112"/>
      <c r="T6" s="112"/>
      <c r="U6" s="90"/>
      <c r="V6" s="117"/>
      <c r="W6" s="117"/>
      <c r="X6" s="117"/>
    </row>
    <row r="7" spans="1:24" ht="19.5" customHeight="1" thickBot="1" x14ac:dyDescent="0.3">
      <c r="A7" s="111" t="s">
        <v>38</v>
      </c>
      <c r="B7" s="107"/>
      <c r="C7" s="110"/>
      <c r="D7" s="110"/>
      <c r="E7" s="107"/>
      <c r="F7" s="107"/>
      <c r="G7" s="107"/>
      <c r="H7" s="107"/>
      <c r="I7" s="107"/>
      <c r="J7" s="107"/>
      <c r="K7" s="109"/>
      <c r="L7" s="109"/>
      <c r="M7" s="107"/>
      <c r="N7" s="107"/>
      <c r="O7" s="107"/>
      <c r="P7" s="107"/>
      <c r="Q7" s="110"/>
      <c r="R7" s="107"/>
      <c r="S7" s="107"/>
      <c r="T7" s="107"/>
      <c r="U7" s="84"/>
      <c r="V7" s="107"/>
      <c r="W7" s="107"/>
      <c r="X7" s="107"/>
    </row>
    <row r="8" spans="1:24" ht="19.5" customHeight="1" x14ac:dyDescent="0.25">
      <c r="A8" s="2184"/>
      <c r="B8" s="94"/>
      <c r="C8" s="105"/>
      <c r="D8" s="105"/>
      <c r="E8" s="94"/>
      <c r="F8" s="94"/>
      <c r="G8" s="94"/>
      <c r="H8" s="106" t="s">
        <v>2</v>
      </c>
      <c r="I8" s="94"/>
      <c r="J8" s="94"/>
      <c r="K8" s="94"/>
      <c r="L8" s="94"/>
      <c r="M8" s="94"/>
      <c r="N8" s="94"/>
      <c r="O8" s="94"/>
      <c r="P8" s="106" t="s">
        <v>2</v>
      </c>
      <c r="Q8" s="105"/>
      <c r="R8" s="94"/>
      <c r="S8" s="94"/>
      <c r="T8" s="94"/>
      <c r="U8" s="90"/>
      <c r="V8" s="94"/>
      <c r="W8" s="94"/>
      <c r="X8" s="94"/>
    </row>
    <row r="9" spans="1:24" ht="19.5" customHeight="1" x14ac:dyDescent="0.25">
      <c r="A9" s="2185"/>
      <c r="B9" s="97"/>
      <c r="C9" s="75"/>
      <c r="D9" s="75"/>
      <c r="E9" s="97"/>
      <c r="F9" s="94"/>
      <c r="G9" s="97"/>
      <c r="H9" s="80" t="s">
        <v>1</v>
      </c>
      <c r="I9" s="94"/>
      <c r="J9" s="97"/>
      <c r="K9" s="97"/>
      <c r="L9" s="97"/>
      <c r="M9" s="97"/>
      <c r="N9" s="97"/>
      <c r="O9" s="97"/>
      <c r="P9" s="80" t="s">
        <v>1</v>
      </c>
      <c r="Q9" s="75"/>
      <c r="R9" s="97"/>
      <c r="S9" s="97"/>
      <c r="T9" s="97"/>
      <c r="U9" s="90"/>
      <c r="V9" s="97"/>
      <c r="W9" s="97"/>
      <c r="X9" s="97"/>
    </row>
    <row r="10" spans="1:24" ht="19.5" customHeight="1" x14ac:dyDescent="0.25">
      <c r="A10" s="98"/>
      <c r="B10" s="98"/>
      <c r="C10" s="101"/>
      <c r="D10" s="101"/>
      <c r="E10" s="98"/>
      <c r="F10" s="98"/>
      <c r="G10" s="98"/>
      <c r="H10" s="98"/>
      <c r="I10" s="98"/>
      <c r="J10" s="98"/>
      <c r="K10" s="100"/>
      <c r="L10" s="100"/>
      <c r="M10" s="98"/>
      <c r="N10" s="98"/>
      <c r="O10" s="98"/>
      <c r="P10" s="98"/>
      <c r="Q10" s="101"/>
      <c r="R10" s="583" t="s">
        <v>35</v>
      </c>
      <c r="S10" s="583"/>
      <c r="T10" s="98"/>
      <c r="U10" s="84"/>
      <c r="V10" s="98"/>
      <c r="W10" s="98"/>
      <c r="X10" s="98"/>
    </row>
    <row r="11" spans="1:24" ht="19.5" customHeight="1" x14ac:dyDescent="0.25">
      <c r="A11" s="2186"/>
      <c r="B11" s="97"/>
      <c r="C11" s="75"/>
      <c r="D11" s="75"/>
      <c r="E11" s="97"/>
      <c r="F11" s="94"/>
      <c r="G11" s="97"/>
      <c r="H11" s="80" t="s">
        <v>2</v>
      </c>
      <c r="I11" s="94"/>
      <c r="J11" s="97"/>
      <c r="K11" s="97"/>
      <c r="L11" s="97"/>
      <c r="M11" s="97"/>
      <c r="N11" s="97"/>
      <c r="O11" s="97"/>
      <c r="P11" s="80" t="s">
        <v>2</v>
      </c>
      <c r="Q11" s="75"/>
      <c r="R11" s="97"/>
      <c r="S11" s="97"/>
      <c r="T11" s="97"/>
      <c r="U11" s="90"/>
      <c r="V11" s="97"/>
      <c r="W11" s="97"/>
      <c r="X11" s="97"/>
    </row>
    <row r="12" spans="1:24" ht="19.5" customHeight="1" x14ac:dyDescent="0.25">
      <c r="A12" s="2185"/>
      <c r="B12" s="97"/>
      <c r="C12" s="75"/>
      <c r="D12" s="75"/>
      <c r="E12" s="97"/>
      <c r="F12" s="94"/>
      <c r="G12" s="97"/>
      <c r="H12" s="80" t="s">
        <v>1</v>
      </c>
      <c r="I12" s="94"/>
      <c r="J12" s="97"/>
      <c r="K12" s="97"/>
      <c r="L12" s="97"/>
      <c r="M12" s="97"/>
      <c r="N12" s="97"/>
      <c r="O12" s="97"/>
      <c r="P12" s="80" t="s">
        <v>1</v>
      </c>
      <c r="Q12" s="75"/>
      <c r="R12" s="97"/>
      <c r="S12" s="97"/>
      <c r="T12" s="97"/>
      <c r="U12" s="90"/>
      <c r="V12" s="97"/>
      <c r="W12" s="97"/>
      <c r="X12" s="97"/>
    </row>
    <row r="13" spans="1:24" ht="19.5" customHeight="1" x14ac:dyDescent="0.25">
      <c r="A13" s="98"/>
      <c r="B13" s="98"/>
      <c r="C13" s="101"/>
      <c r="D13" s="101"/>
      <c r="E13" s="98"/>
      <c r="F13" s="98"/>
      <c r="G13" s="98"/>
      <c r="H13" s="98"/>
      <c r="I13" s="98"/>
      <c r="J13" s="98"/>
      <c r="K13" s="100"/>
      <c r="L13" s="100"/>
      <c r="M13" s="98"/>
      <c r="N13" s="98"/>
      <c r="O13" s="98"/>
      <c r="P13" s="98"/>
      <c r="Q13" s="101"/>
      <c r="R13" s="98"/>
      <c r="S13" s="98"/>
      <c r="T13" s="98"/>
      <c r="U13" s="84"/>
      <c r="V13" s="98"/>
      <c r="W13" s="98"/>
      <c r="X13" s="98"/>
    </row>
    <row r="14" spans="1:24" ht="19.5" customHeight="1" x14ac:dyDescent="0.25">
      <c r="A14" s="2186"/>
      <c r="B14" s="97"/>
      <c r="C14" s="75"/>
      <c r="D14" s="75"/>
      <c r="E14" s="97"/>
      <c r="F14" s="94"/>
      <c r="G14" s="97"/>
      <c r="H14" s="80" t="s">
        <v>2</v>
      </c>
      <c r="I14" s="94"/>
      <c r="J14" s="97"/>
      <c r="K14" s="97"/>
      <c r="L14" s="97"/>
      <c r="M14" s="97"/>
      <c r="N14" s="97"/>
      <c r="O14" s="97"/>
      <c r="P14" s="80" t="s">
        <v>2</v>
      </c>
      <c r="Q14" s="75"/>
      <c r="R14" s="97"/>
      <c r="S14" s="97"/>
      <c r="T14" s="97"/>
      <c r="U14" s="90"/>
      <c r="V14" s="97"/>
      <c r="W14" s="97"/>
      <c r="X14" s="97"/>
    </row>
    <row r="15" spans="1:24" ht="19.5" customHeight="1" x14ac:dyDescent="0.25">
      <c r="A15" s="2185"/>
      <c r="B15" s="97"/>
      <c r="C15" s="75"/>
      <c r="D15" s="75"/>
      <c r="E15" s="97"/>
      <c r="F15" s="94"/>
      <c r="G15" s="97"/>
      <c r="H15" s="80" t="s">
        <v>1</v>
      </c>
      <c r="I15" s="94"/>
      <c r="J15" s="97"/>
      <c r="K15" s="97"/>
      <c r="L15" s="97"/>
      <c r="M15" s="97"/>
      <c r="N15" s="97"/>
      <c r="O15" s="97"/>
      <c r="P15" s="80" t="s">
        <v>1</v>
      </c>
      <c r="Q15" s="75"/>
      <c r="R15" s="97"/>
      <c r="S15" s="97"/>
      <c r="T15" s="97"/>
      <c r="U15" s="90"/>
      <c r="V15" s="97"/>
      <c r="W15" s="97"/>
      <c r="X15" s="97"/>
    </row>
    <row r="16" spans="1:24" ht="19.5" customHeight="1" x14ac:dyDescent="0.25">
      <c r="A16" s="98"/>
      <c r="B16" s="98"/>
      <c r="C16" s="101"/>
      <c r="D16" s="101"/>
      <c r="E16" s="98"/>
      <c r="F16" s="98"/>
      <c r="G16" s="98"/>
      <c r="H16" s="98"/>
      <c r="I16" s="98"/>
      <c r="J16" s="98"/>
      <c r="K16" s="100"/>
      <c r="L16" s="100"/>
      <c r="M16" s="98"/>
      <c r="N16" s="98"/>
      <c r="O16" s="98"/>
      <c r="P16" s="98"/>
      <c r="Q16" s="101"/>
      <c r="R16" s="98"/>
      <c r="S16" s="98"/>
      <c r="T16" s="98"/>
      <c r="U16" s="84"/>
      <c r="V16" s="98"/>
      <c r="W16" s="98"/>
      <c r="X16" s="98"/>
    </row>
    <row r="17" spans="1:24" ht="19.5" customHeight="1" x14ac:dyDescent="0.25">
      <c r="A17" s="2186"/>
      <c r="B17" s="97"/>
      <c r="C17" s="75"/>
      <c r="D17" s="75"/>
      <c r="E17" s="97"/>
      <c r="F17" s="94"/>
      <c r="G17" s="97"/>
      <c r="H17" s="80" t="s">
        <v>2</v>
      </c>
      <c r="I17" s="94"/>
      <c r="J17" s="97"/>
      <c r="K17" s="97"/>
      <c r="L17" s="97"/>
      <c r="M17" s="97"/>
      <c r="N17" s="97"/>
      <c r="O17" s="97"/>
      <c r="P17" s="80" t="s">
        <v>2</v>
      </c>
      <c r="Q17" s="75"/>
      <c r="R17" s="97"/>
      <c r="S17" s="97"/>
      <c r="T17" s="97"/>
      <c r="U17" s="90"/>
      <c r="V17" s="97"/>
      <c r="W17" s="97"/>
      <c r="X17" s="97"/>
    </row>
    <row r="18" spans="1:24" ht="19.5" customHeight="1" x14ac:dyDescent="0.25">
      <c r="A18" s="2185"/>
      <c r="B18" s="97"/>
      <c r="C18" s="75"/>
      <c r="D18" s="75"/>
      <c r="E18" s="97"/>
      <c r="F18" s="94"/>
      <c r="G18" s="97"/>
      <c r="H18" s="80" t="s">
        <v>1</v>
      </c>
      <c r="I18" s="94"/>
      <c r="J18" s="97"/>
      <c r="K18" s="97"/>
      <c r="L18" s="97"/>
      <c r="M18" s="97"/>
      <c r="N18" s="97"/>
      <c r="O18" s="97"/>
      <c r="P18" s="80" t="s">
        <v>1</v>
      </c>
      <c r="Q18" s="75"/>
      <c r="R18" s="97"/>
      <c r="S18" s="97"/>
      <c r="T18" s="97"/>
      <c r="U18" s="90"/>
      <c r="V18" s="97"/>
      <c r="W18" s="97"/>
      <c r="X18" s="97"/>
    </row>
    <row r="19" spans="1:24" ht="19.5" customHeight="1" x14ac:dyDescent="0.25">
      <c r="A19" s="98"/>
      <c r="B19" s="98"/>
      <c r="C19" s="101"/>
      <c r="D19" s="101"/>
      <c r="E19" s="98"/>
      <c r="F19" s="98"/>
      <c r="G19" s="98"/>
      <c r="H19" s="98"/>
      <c r="I19" s="98"/>
      <c r="J19" s="98"/>
      <c r="K19" s="100"/>
      <c r="L19" s="100"/>
      <c r="M19" s="98"/>
      <c r="N19" s="98"/>
      <c r="O19" s="98"/>
      <c r="P19" s="98"/>
      <c r="Q19" s="101"/>
      <c r="R19" s="98"/>
      <c r="S19" s="98"/>
      <c r="T19" s="98"/>
      <c r="U19" s="84"/>
      <c r="V19" s="98"/>
      <c r="W19" s="98"/>
      <c r="X19" s="98"/>
    </row>
    <row r="20" spans="1:24" ht="19.5" customHeight="1" x14ac:dyDescent="0.25">
      <c r="A20" s="2186"/>
      <c r="B20" s="97"/>
      <c r="C20" s="75"/>
      <c r="D20" s="75"/>
      <c r="E20" s="97"/>
      <c r="F20" s="94"/>
      <c r="G20" s="97"/>
      <c r="H20" s="80" t="s">
        <v>2</v>
      </c>
      <c r="I20" s="94"/>
      <c r="J20" s="97"/>
      <c r="K20" s="97"/>
      <c r="L20" s="97"/>
      <c r="M20" s="97"/>
      <c r="N20" s="97"/>
      <c r="O20" s="97"/>
      <c r="P20" s="80" t="s">
        <v>2</v>
      </c>
      <c r="Q20" s="75"/>
      <c r="R20" s="97"/>
      <c r="S20" s="97"/>
      <c r="T20" s="97"/>
      <c r="U20" s="90"/>
      <c r="V20" s="97"/>
      <c r="W20" s="97"/>
      <c r="X20" s="97"/>
    </row>
    <row r="21" spans="1:24" ht="19.5" customHeight="1" x14ac:dyDescent="0.25">
      <c r="A21" s="2185"/>
      <c r="B21" s="97"/>
      <c r="C21" s="75"/>
      <c r="D21" s="75"/>
      <c r="E21" s="97"/>
      <c r="F21" s="94"/>
      <c r="G21" s="97"/>
      <c r="H21" s="80" t="s">
        <v>1</v>
      </c>
      <c r="I21" s="94"/>
      <c r="J21" s="97"/>
      <c r="K21" s="97"/>
      <c r="L21" s="97"/>
      <c r="M21" s="97"/>
      <c r="N21" s="97"/>
      <c r="O21" s="97"/>
      <c r="P21" s="80" t="s">
        <v>1</v>
      </c>
      <c r="Q21" s="75"/>
      <c r="R21" s="97"/>
      <c r="S21" s="97"/>
      <c r="T21" s="97"/>
      <c r="U21" s="90"/>
      <c r="V21" s="97"/>
      <c r="W21" s="97"/>
      <c r="X21" s="97"/>
    </row>
    <row r="22" spans="1:24" ht="19.5" customHeight="1" x14ac:dyDescent="0.25">
      <c r="A22" s="98"/>
      <c r="B22" s="98"/>
      <c r="C22" s="101"/>
      <c r="D22" s="101"/>
      <c r="E22" s="98"/>
      <c r="F22" s="98"/>
      <c r="G22" s="98"/>
      <c r="H22" s="98"/>
      <c r="I22" s="98"/>
      <c r="J22" s="98"/>
      <c r="K22" s="100"/>
      <c r="L22" s="100"/>
      <c r="M22" s="98"/>
      <c r="N22" s="98"/>
      <c r="O22" s="98"/>
      <c r="P22" s="98"/>
      <c r="Q22" s="101"/>
      <c r="R22" s="98"/>
      <c r="S22" s="98"/>
      <c r="T22" s="98"/>
      <c r="U22" s="84"/>
      <c r="V22" s="98"/>
      <c r="W22" s="98"/>
      <c r="X22" s="98"/>
    </row>
    <row r="23" spans="1:24" ht="19.5" customHeight="1" x14ac:dyDescent="0.25">
      <c r="A23" s="2186"/>
      <c r="B23" s="97"/>
      <c r="C23" s="75"/>
      <c r="D23" s="75"/>
      <c r="E23" s="97"/>
      <c r="F23" s="94"/>
      <c r="G23" s="97"/>
      <c r="H23" s="80" t="s">
        <v>2</v>
      </c>
      <c r="I23" s="94"/>
      <c r="J23" s="97"/>
      <c r="K23" s="97"/>
      <c r="L23" s="97"/>
      <c r="M23" s="97"/>
      <c r="N23" s="97"/>
      <c r="O23" s="97"/>
      <c r="P23" s="80" t="s">
        <v>2</v>
      </c>
      <c r="Q23" s="75"/>
      <c r="R23" s="97"/>
      <c r="S23" s="97"/>
      <c r="T23" s="97"/>
      <c r="U23" s="90"/>
      <c r="V23" s="97"/>
      <c r="W23" s="97"/>
      <c r="X23" s="97"/>
    </row>
    <row r="24" spans="1:24" ht="19.5" customHeight="1" x14ac:dyDescent="0.25">
      <c r="A24" s="2185"/>
      <c r="B24" s="97"/>
      <c r="C24" s="75"/>
      <c r="D24" s="75"/>
      <c r="E24" s="97"/>
      <c r="F24" s="94"/>
      <c r="G24" s="97"/>
      <c r="H24" s="80" t="s">
        <v>1</v>
      </c>
      <c r="I24" s="94"/>
      <c r="J24" s="97"/>
      <c r="K24" s="97"/>
      <c r="L24" s="97"/>
      <c r="M24" s="97"/>
      <c r="N24" s="97"/>
      <c r="O24" s="97"/>
      <c r="P24" s="80" t="s">
        <v>1</v>
      </c>
      <c r="Q24" s="75"/>
      <c r="R24" s="97"/>
      <c r="S24" s="97"/>
      <c r="T24" s="97"/>
      <c r="U24" s="90"/>
      <c r="V24" s="97"/>
      <c r="W24" s="97"/>
      <c r="X24" s="97"/>
    </row>
    <row r="25" spans="1:24" ht="19.5" customHeight="1" x14ac:dyDescent="0.25">
      <c r="A25" s="98"/>
      <c r="B25" s="98"/>
      <c r="C25" s="101"/>
      <c r="D25" s="101"/>
      <c r="E25" s="98"/>
      <c r="F25" s="98"/>
      <c r="G25" s="98"/>
      <c r="H25" s="98"/>
      <c r="I25" s="98"/>
      <c r="J25" s="98"/>
      <c r="K25" s="100"/>
      <c r="L25" s="100"/>
      <c r="M25" s="98"/>
      <c r="N25" s="98"/>
      <c r="O25" s="98"/>
      <c r="P25" s="98"/>
      <c r="Q25" s="101"/>
      <c r="R25" s="98"/>
      <c r="S25" s="98"/>
      <c r="T25" s="98"/>
      <c r="U25" s="84"/>
      <c r="V25" s="98"/>
      <c r="W25" s="98"/>
      <c r="X25" s="98"/>
    </row>
    <row r="26" spans="1:24" ht="19.5" customHeight="1" x14ac:dyDescent="0.25">
      <c r="A26" s="2186"/>
      <c r="B26" s="97"/>
      <c r="C26" s="75"/>
      <c r="D26" s="75"/>
      <c r="E26" s="97"/>
      <c r="F26" s="94"/>
      <c r="G26" s="97"/>
      <c r="H26" s="80" t="s">
        <v>2</v>
      </c>
      <c r="I26" s="94"/>
      <c r="J26" s="97"/>
      <c r="K26" s="97"/>
      <c r="L26" s="97"/>
      <c r="M26" s="97"/>
      <c r="N26" s="97"/>
      <c r="O26" s="97"/>
      <c r="P26" s="80" t="s">
        <v>2</v>
      </c>
      <c r="Q26" s="75"/>
      <c r="R26" s="97"/>
      <c r="S26" s="97"/>
      <c r="T26" s="97"/>
      <c r="U26" s="90"/>
      <c r="V26" s="97"/>
      <c r="W26" s="97"/>
      <c r="X26" s="97"/>
    </row>
    <row r="27" spans="1:24" ht="19.5" customHeight="1" x14ac:dyDescent="0.25">
      <c r="A27" s="2185"/>
      <c r="B27" s="97"/>
      <c r="C27" s="75"/>
      <c r="D27" s="75"/>
      <c r="E27" s="97"/>
      <c r="F27" s="94"/>
      <c r="G27" s="97"/>
      <c r="H27" s="80" t="s">
        <v>1</v>
      </c>
      <c r="I27" s="94"/>
      <c r="J27" s="97"/>
      <c r="K27" s="97"/>
      <c r="L27" s="97"/>
      <c r="M27" s="97"/>
      <c r="N27" s="97"/>
      <c r="O27" s="97"/>
      <c r="P27" s="80" t="s">
        <v>1</v>
      </c>
      <c r="Q27" s="75"/>
      <c r="R27" s="97"/>
      <c r="S27" s="97"/>
      <c r="T27" s="97"/>
      <c r="U27" s="90"/>
      <c r="V27" s="97"/>
      <c r="W27" s="97"/>
      <c r="X27" s="97"/>
    </row>
    <row r="28" spans="1:24" ht="19.5" customHeight="1" x14ac:dyDescent="0.25">
      <c r="A28" s="98"/>
      <c r="B28" s="98"/>
      <c r="C28" s="101"/>
      <c r="D28" s="101"/>
      <c r="E28" s="98"/>
      <c r="F28" s="98"/>
      <c r="G28" s="98"/>
      <c r="H28" s="98"/>
      <c r="I28" s="98"/>
      <c r="J28" s="98"/>
      <c r="K28" s="100"/>
      <c r="L28" s="100"/>
      <c r="M28" s="98"/>
      <c r="N28" s="98"/>
      <c r="O28" s="98"/>
      <c r="P28" s="98"/>
      <c r="Q28" s="101"/>
      <c r="R28" s="98"/>
      <c r="S28" s="98"/>
      <c r="T28" s="98"/>
      <c r="U28" s="84"/>
      <c r="V28" s="98"/>
      <c r="W28" s="98"/>
      <c r="X28" s="98"/>
    </row>
    <row r="29" spans="1:24" ht="19.5" customHeight="1" x14ac:dyDescent="0.25">
      <c r="A29" s="2186"/>
      <c r="B29" s="97"/>
      <c r="C29" s="75"/>
      <c r="D29" s="75"/>
      <c r="E29" s="97"/>
      <c r="F29" s="94"/>
      <c r="G29" s="97"/>
      <c r="H29" s="80" t="s">
        <v>2</v>
      </c>
      <c r="I29" s="94"/>
      <c r="J29" s="97"/>
      <c r="K29" s="97"/>
      <c r="L29" s="97"/>
      <c r="M29" s="97"/>
      <c r="N29" s="97"/>
      <c r="O29" s="97"/>
      <c r="P29" s="80" t="s">
        <v>2</v>
      </c>
      <c r="Q29" s="75"/>
      <c r="R29" s="97"/>
      <c r="S29" s="97"/>
      <c r="T29" s="97"/>
      <c r="U29" s="90"/>
      <c r="V29" s="97"/>
      <c r="W29" s="97"/>
      <c r="X29" s="97"/>
    </row>
    <row r="30" spans="1:24" ht="19.5" customHeight="1" x14ac:dyDescent="0.25">
      <c r="A30" s="2185"/>
      <c r="B30" s="97"/>
      <c r="C30" s="75"/>
      <c r="D30" s="75"/>
      <c r="E30" s="97"/>
      <c r="F30" s="94"/>
      <c r="G30" s="97"/>
      <c r="H30" s="80" t="s">
        <v>1</v>
      </c>
      <c r="I30" s="94"/>
      <c r="J30" s="97"/>
      <c r="K30" s="97"/>
      <c r="L30" s="97"/>
      <c r="M30" s="97"/>
      <c r="N30" s="97"/>
      <c r="O30" s="97"/>
      <c r="P30" s="80" t="s">
        <v>1</v>
      </c>
      <c r="Q30" s="75"/>
      <c r="R30" s="97"/>
      <c r="S30" s="97"/>
      <c r="T30" s="97"/>
      <c r="U30" s="90"/>
      <c r="V30" s="97"/>
      <c r="W30" s="97"/>
      <c r="X30" s="97"/>
    </row>
    <row r="31" spans="1:24" ht="19.5" customHeight="1" x14ac:dyDescent="0.25">
      <c r="A31" s="98"/>
      <c r="B31" s="98"/>
      <c r="C31" s="101"/>
      <c r="D31" s="101"/>
      <c r="E31" s="98"/>
      <c r="F31" s="98"/>
      <c r="G31" s="98"/>
      <c r="H31" s="98"/>
      <c r="I31" s="98"/>
      <c r="J31" s="98"/>
      <c r="K31" s="100"/>
      <c r="L31" s="100"/>
      <c r="M31" s="98"/>
      <c r="N31" s="98"/>
      <c r="O31" s="98"/>
      <c r="P31" s="98"/>
      <c r="Q31" s="101"/>
      <c r="R31" s="98"/>
      <c r="S31" s="98"/>
      <c r="T31" s="98"/>
      <c r="U31" s="84"/>
      <c r="V31" s="98"/>
      <c r="W31" s="98"/>
      <c r="X31" s="98"/>
    </row>
    <row r="32" spans="1:24" ht="19.5" customHeight="1" x14ac:dyDescent="0.25">
      <c r="A32" s="2186"/>
      <c r="B32" s="97"/>
      <c r="C32" s="75"/>
      <c r="D32" s="75"/>
      <c r="E32" s="97"/>
      <c r="F32" s="94"/>
      <c r="G32" s="97"/>
      <c r="H32" s="80" t="s">
        <v>2</v>
      </c>
      <c r="I32" s="94"/>
      <c r="J32" s="97"/>
      <c r="K32" s="97"/>
      <c r="L32" s="97"/>
      <c r="M32" s="97"/>
      <c r="N32" s="97"/>
      <c r="O32" s="97"/>
      <c r="P32" s="80" t="s">
        <v>2</v>
      </c>
      <c r="Q32" s="75"/>
      <c r="R32" s="97"/>
      <c r="S32" s="97"/>
      <c r="T32" s="97"/>
      <c r="U32" s="90"/>
      <c r="V32" s="94"/>
      <c r="W32" s="94"/>
      <c r="X32" s="94"/>
    </row>
    <row r="33" spans="1:28" ht="19.5" customHeight="1" thickBot="1" x14ac:dyDescent="0.3">
      <c r="A33" s="2187"/>
      <c r="B33" s="92"/>
      <c r="C33" s="88"/>
      <c r="D33" s="88"/>
      <c r="E33" s="154"/>
      <c r="F33" s="94"/>
      <c r="G33" s="92"/>
      <c r="H33" s="93" t="s">
        <v>1</v>
      </c>
      <c r="I33" s="94"/>
      <c r="J33" s="92"/>
      <c r="K33" s="92"/>
      <c r="L33" s="92"/>
      <c r="M33" s="92"/>
      <c r="N33" s="92"/>
      <c r="O33" s="92"/>
      <c r="P33" s="93" t="s">
        <v>1</v>
      </c>
      <c r="Q33" s="88"/>
      <c r="R33" s="92"/>
      <c r="S33" s="92"/>
      <c r="T33" s="92"/>
      <c r="U33" s="90"/>
      <c r="V33" s="154"/>
      <c r="W33" s="154"/>
      <c r="X33" s="154"/>
      <c r="Z33" s="4"/>
      <c r="AA33" s="4"/>
      <c r="AB33" s="4"/>
    </row>
    <row r="34" spans="1:28" ht="19.5" customHeight="1" thickTop="1" x14ac:dyDescent="0.25">
      <c r="A34" s="87" t="s">
        <v>3</v>
      </c>
      <c r="B34" s="82"/>
      <c r="C34" s="81">
        <f>C8+C11+C14+C17+C20+C23+C26+C29+C32</f>
        <v>0</v>
      </c>
      <c r="D34" s="81">
        <f>D8+D11+D14+D17+D20+D23+D26+D29+D32</f>
        <v>0</v>
      </c>
      <c r="E34" s="151"/>
      <c r="F34" s="86"/>
      <c r="G34" s="82"/>
      <c r="H34" s="86" t="s">
        <v>2</v>
      </c>
      <c r="I34" s="86"/>
      <c r="J34" s="82"/>
      <c r="K34" s="82"/>
      <c r="L34" s="82"/>
      <c r="M34" s="82"/>
      <c r="N34" s="82"/>
      <c r="O34" s="82"/>
      <c r="P34" s="86" t="s">
        <v>2</v>
      </c>
      <c r="Q34" s="81">
        <f>Q8+Q11+Q14+Q17+Q20+Q23+Q26+Q29+Q32</f>
        <v>0</v>
      </c>
      <c r="R34" s="82"/>
      <c r="S34" s="82"/>
      <c r="T34" s="82"/>
      <c r="U34" s="84"/>
      <c r="V34" s="214"/>
      <c r="W34" s="214"/>
      <c r="X34" s="214"/>
      <c r="Z34" s="4"/>
      <c r="AA34" s="5"/>
      <c r="AB34" s="4"/>
    </row>
    <row r="35" spans="1:28" ht="19.5" customHeight="1" x14ac:dyDescent="0.25">
      <c r="A35" s="76"/>
      <c r="B35" s="76"/>
      <c r="C35" s="75">
        <f>C9+C12+C15+C18+C21+C24+C27+C30+C33</f>
        <v>0</v>
      </c>
      <c r="D35" s="75">
        <f>D9+D12+D15+D18+D21+D24+D27+D30+D33</f>
        <v>0</v>
      </c>
      <c r="E35" s="76"/>
      <c r="F35" s="80"/>
      <c r="G35" s="76"/>
      <c r="H35" s="80" t="s">
        <v>1</v>
      </c>
      <c r="I35" s="80"/>
      <c r="J35" s="76"/>
      <c r="K35" s="76"/>
      <c r="L35" s="76"/>
      <c r="M35" s="76"/>
      <c r="N35" s="76"/>
      <c r="O35" s="76"/>
      <c r="P35" s="80" t="s">
        <v>1</v>
      </c>
      <c r="Q35" s="75">
        <f>Q9+Q12+Q15+Q18+Q21+Q24+Q27+Q30+Q33</f>
        <v>0</v>
      </c>
      <c r="R35" s="76"/>
      <c r="S35" s="76"/>
      <c r="T35" s="76"/>
      <c r="U35" s="78"/>
      <c r="V35" s="213"/>
      <c r="W35" s="213"/>
      <c r="X35" s="213"/>
      <c r="Z35" s="4"/>
      <c r="AA35" s="4"/>
      <c r="AB35" s="4"/>
    </row>
    <row r="36" spans="1:28" x14ac:dyDescent="0.25">
      <c r="A36" s="74" t="s">
        <v>0</v>
      </c>
      <c r="T36" s="3"/>
      <c r="U36" s="3"/>
      <c r="V36" s="5"/>
    </row>
    <row r="37" spans="1:28" x14ac:dyDescent="0.25">
      <c r="Q37" s="6"/>
      <c r="T37" s="5"/>
      <c r="U37" s="3"/>
      <c r="V37" s="4"/>
    </row>
    <row r="38" spans="1:28" x14ac:dyDescent="0.25">
      <c r="T38" s="3"/>
      <c r="U38" s="3"/>
    </row>
    <row r="39" spans="1:28" x14ac:dyDescent="0.25">
      <c r="U39" s="3"/>
    </row>
    <row r="40" spans="1:28" x14ac:dyDescent="0.25">
      <c r="U40" s="3"/>
    </row>
    <row r="41" spans="1:28" x14ac:dyDescent="0.25">
      <c r="U41" s="3"/>
    </row>
    <row r="42" spans="1:28" x14ac:dyDescent="0.25">
      <c r="U42" s="3"/>
    </row>
    <row r="43" spans="1:28" x14ac:dyDescent="0.25">
      <c r="U43" s="3"/>
    </row>
    <row r="44" spans="1:28" x14ac:dyDescent="0.25">
      <c r="U44" s="3"/>
    </row>
    <row r="45" spans="1:28" x14ac:dyDescent="0.25">
      <c r="U45" s="3"/>
    </row>
    <row r="46" spans="1:28" x14ac:dyDescent="0.25">
      <c r="U46" s="3"/>
    </row>
    <row r="47" spans="1:28" x14ac:dyDescent="0.25">
      <c r="U47" s="3"/>
    </row>
    <row r="48" spans="1:28"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row r="1128" spans="21:21" x14ac:dyDescent="0.25">
      <c r="U1128" s="3"/>
    </row>
    <row r="1129" spans="21:21" x14ac:dyDescent="0.25">
      <c r="U1129" s="3"/>
    </row>
    <row r="1130" spans="21:21" x14ac:dyDescent="0.25">
      <c r="U1130" s="3"/>
    </row>
    <row r="1131" spans="21:21" x14ac:dyDescent="0.25">
      <c r="U1131" s="3"/>
    </row>
    <row r="1132" spans="21:21" x14ac:dyDescent="0.25">
      <c r="U1132" s="3"/>
    </row>
    <row r="1133" spans="21:21" x14ac:dyDescent="0.25">
      <c r="U1133" s="3"/>
    </row>
    <row r="1134" spans="21:21" x14ac:dyDescent="0.25">
      <c r="U1134" s="3"/>
    </row>
    <row r="1135" spans="21:21" x14ac:dyDescent="0.25">
      <c r="U1135" s="3"/>
    </row>
    <row r="1136" spans="21:21" x14ac:dyDescent="0.25">
      <c r="U1136" s="3"/>
    </row>
  </sheetData>
  <mergeCells count="15">
    <mergeCell ref="A5:A6"/>
    <mergeCell ref="N3:O3"/>
    <mergeCell ref="Q3:T3"/>
    <mergeCell ref="C3:G3"/>
    <mergeCell ref="L3:M3"/>
    <mergeCell ref="I2:J3"/>
    <mergeCell ref="A8:A9"/>
    <mergeCell ref="A11:A12"/>
    <mergeCell ref="A14:A15"/>
    <mergeCell ref="A29:A30"/>
    <mergeCell ref="A32:A33"/>
    <mergeCell ref="A17:A18"/>
    <mergeCell ref="A20:A21"/>
    <mergeCell ref="A23:A24"/>
    <mergeCell ref="A26:A27"/>
  </mergeCells>
  <pageMargins left="0.5" right="0.5" top="0.3" bottom="0.25"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7" max="1048575" man="1"/>
    <brk id="15" max="1048575" man="1"/>
    <brk id="24" max="1048575" man="1"/>
  </col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zoomScale="75" workbookViewId="0">
      <selection activeCell="O1" sqref="O1"/>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92</v>
      </c>
      <c r="B1" s="144"/>
      <c r="V1" s="3"/>
    </row>
    <row r="2" spans="1:26" x14ac:dyDescent="0.25">
      <c r="A2" s="143" t="s">
        <v>550</v>
      </c>
      <c r="B2" s="142"/>
      <c r="J2" s="2178" t="s">
        <v>77</v>
      </c>
      <c r="K2" s="2179"/>
      <c r="L2" s="141" t="s">
        <v>76</v>
      </c>
      <c r="M2" s="140"/>
      <c r="N2" s="139"/>
      <c r="V2" s="3"/>
    </row>
    <row r="3" spans="1:26" ht="33.75" customHeight="1" x14ac:dyDescent="0.25">
      <c r="A3" s="138" t="s">
        <v>91</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328</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84"/>
      <c r="B8" s="94"/>
      <c r="C8" s="94"/>
      <c r="D8" s="94"/>
      <c r="E8" s="94"/>
      <c r="F8" s="105"/>
      <c r="G8" s="94"/>
      <c r="H8" s="94"/>
      <c r="I8" s="106" t="s">
        <v>2</v>
      </c>
      <c r="J8" s="94"/>
      <c r="K8" s="94"/>
      <c r="L8" s="94"/>
      <c r="M8" s="94"/>
      <c r="N8" s="94"/>
      <c r="O8" s="94"/>
      <c r="P8" s="94"/>
      <c r="Q8" s="106" t="s">
        <v>2</v>
      </c>
      <c r="R8" s="105"/>
      <c r="S8" s="94"/>
      <c r="T8" s="104"/>
      <c r="U8" s="104"/>
      <c r="V8" s="90"/>
      <c r="W8" s="103"/>
      <c r="X8" s="94"/>
      <c r="Y8" s="94"/>
      <c r="Z8" s="94"/>
    </row>
    <row r="9" spans="1:26" ht="19.5" customHeight="1" x14ac:dyDescent="0.25">
      <c r="A9" s="2185"/>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9.5"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0</v>
      </c>
      <c r="G34" s="86"/>
      <c r="H34" s="82"/>
      <c r="I34" s="86" t="s">
        <v>2</v>
      </c>
      <c r="J34" s="82"/>
      <c r="K34" s="82"/>
      <c r="L34" s="82"/>
      <c r="M34" s="82"/>
      <c r="N34" s="82"/>
      <c r="O34" s="82"/>
      <c r="P34" s="82"/>
      <c r="Q34" s="86" t="s">
        <v>2</v>
      </c>
      <c r="R34" s="81">
        <f>R8+R11+R14+R17+R20+R23+R26+R29+R32</f>
        <v>0</v>
      </c>
      <c r="S34" s="82"/>
      <c r="T34" s="85"/>
      <c r="U34" s="85"/>
      <c r="V34" s="84"/>
      <c r="W34" s="83"/>
      <c r="X34" s="82"/>
      <c r="Y34" s="82"/>
      <c r="Z34" s="81">
        <f>Z8+Z11+Z14+Z17+Z20+Z23+Z26+Z29+Z32</f>
        <v>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view="pageBreakPreview" zoomScale="60" zoomScaleNormal="100" workbookViewId="0">
      <selection activeCell="O1" sqref="O1"/>
    </sheetView>
  </sheetViews>
  <sheetFormatPr defaultRowHeight="23.25" x14ac:dyDescent="0.35"/>
  <cols>
    <col min="1" max="1" width="36.5703125" style="491" customWidth="1"/>
    <col min="2" max="2" width="19.7109375" style="491" customWidth="1"/>
    <col min="3" max="3" width="13.7109375" style="491" customWidth="1"/>
    <col min="4" max="4" width="24.7109375" style="491" customWidth="1"/>
    <col min="5" max="5" width="12.140625" style="491" customWidth="1"/>
    <col min="6" max="6" width="7.7109375" style="491" bestFit="1" customWidth="1"/>
    <col min="7" max="8" width="12.7109375" style="491" customWidth="1"/>
    <col min="9" max="9" width="14.85546875" style="491" customWidth="1"/>
    <col min="10" max="12" width="12.7109375" style="491" customWidth="1"/>
    <col min="13" max="13" width="7.7109375" style="491" bestFit="1" customWidth="1"/>
    <col min="14" max="19" width="18" style="491" customWidth="1"/>
    <col min="20" max="20" width="18" style="585" customWidth="1"/>
    <col min="21" max="21" width="7.7109375" style="491" bestFit="1" customWidth="1"/>
    <col min="22" max="23" width="18" style="542" customWidth="1"/>
    <col min="24" max="24" width="23.42578125" style="491" customWidth="1"/>
    <col min="25" max="27" width="18" style="491" customWidth="1"/>
    <col min="28" max="28" width="7.7109375" style="491" bestFit="1" customWidth="1"/>
    <col min="29" max="31" width="18" style="491" customWidth="1"/>
    <col min="32" max="32" width="22.7109375" style="491" customWidth="1"/>
    <col min="33" max="16384" width="9.140625" style="491"/>
  </cols>
  <sheetData>
    <row r="1" spans="1:32" s="66" customFormat="1" ht="15.75" customHeight="1" x14ac:dyDescent="0.3">
      <c r="A1" s="2471" t="s">
        <v>660</v>
      </c>
      <c r="B1" s="2471"/>
      <c r="C1" s="2471"/>
      <c r="D1" s="2471"/>
      <c r="E1" s="2471"/>
      <c r="F1" s="2471"/>
      <c r="G1" s="2471"/>
      <c r="H1" s="2471"/>
      <c r="I1" s="2471"/>
      <c r="J1" s="2471"/>
      <c r="K1" s="2471"/>
      <c r="L1" s="2471"/>
      <c r="T1" s="554"/>
      <c r="U1" s="554"/>
      <c r="V1" s="554"/>
      <c r="W1" s="554"/>
      <c r="AB1" s="554"/>
    </row>
    <row r="2" spans="1:32" s="66" customFormat="1" ht="15.75" customHeight="1" x14ac:dyDescent="0.3">
      <c r="A2" s="71" t="s">
        <v>78</v>
      </c>
      <c r="B2" s="70"/>
      <c r="C2" s="69" t="s">
        <v>76</v>
      </c>
      <c r="D2" s="68"/>
      <c r="E2" s="67"/>
      <c r="F2" s="67"/>
      <c r="H2" s="581"/>
      <c r="I2" s="2316" t="s">
        <v>122</v>
      </c>
      <c r="J2" s="2317"/>
      <c r="T2" s="554"/>
      <c r="U2" s="580"/>
      <c r="V2" s="554"/>
      <c r="W2" s="554"/>
      <c r="AB2" s="580"/>
    </row>
    <row r="3" spans="1:32" s="62" customFormat="1" ht="72" customHeight="1" x14ac:dyDescent="0.25">
      <c r="A3" s="65" t="s">
        <v>91</v>
      </c>
      <c r="B3" s="64"/>
      <c r="C3" s="578" t="s">
        <v>120</v>
      </c>
      <c r="G3" s="2331" t="s">
        <v>119</v>
      </c>
      <c r="H3" s="2332"/>
      <c r="I3" s="2318"/>
      <c r="J3" s="2319"/>
      <c r="K3" s="2331" t="s">
        <v>118</v>
      </c>
      <c r="L3" s="2332"/>
      <c r="N3" s="2331" t="s">
        <v>117</v>
      </c>
      <c r="O3" s="2332"/>
      <c r="P3" s="2331" t="s">
        <v>116</v>
      </c>
      <c r="Q3" s="2333"/>
      <c r="R3" s="2333"/>
      <c r="S3" s="2333"/>
      <c r="T3" s="2334"/>
      <c r="U3" s="63"/>
      <c r="V3" s="2314"/>
      <c r="W3" s="2315"/>
      <c r="X3" s="2331" t="s">
        <v>70</v>
      </c>
      <c r="Y3" s="2476"/>
      <c r="Z3" s="2476"/>
      <c r="AA3" s="2332"/>
      <c r="AB3" s="63"/>
      <c r="AC3" s="2322" t="s">
        <v>69</v>
      </c>
      <c r="AD3" s="2314"/>
      <c r="AE3" s="2314"/>
      <c r="AF3" s="2315"/>
    </row>
    <row r="4" spans="1:32" s="62" customFormat="1" ht="127.5" customHeight="1" thickBot="1" x14ac:dyDescent="0.3">
      <c r="A4" s="264" t="s">
        <v>68</v>
      </c>
      <c r="B4" s="262" t="s">
        <v>115</v>
      </c>
      <c r="C4" s="263" t="s">
        <v>114</v>
      </c>
      <c r="D4" s="262" t="s">
        <v>113</v>
      </c>
      <c r="E4" s="262" t="s">
        <v>369</v>
      </c>
      <c r="F4" s="262" t="s">
        <v>55</v>
      </c>
      <c r="G4" s="262" t="s">
        <v>61</v>
      </c>
      <c r="H4" s="261" t="s">
        <v>56</v>
      </c>
      <c r="I4" s="262" t="s">
        <v>368</v>
      </c>
      <c r="J4" s="263" t="s">
        <v>367</v>
      </c>
      <c r="K4" s="262" t="s">
        <v>105</v>
      </c>
      <c r="L4" s="261" t="s">
        <v>56</v>
      </c>
      <c r="M4" s="261" t="s">
        <v>99</v>
      </c>
      <c r="N4" s="263" t="s">
        <v>112</v>
      </c>
      <c r="O4" s="263" t="s">
        <v>111</v>
      </c>
      <c r="P4" s="262" t="s">
        <v>110</v>
      </c>
      <c r="Q4" s="262" t="s">
        <v>109</v>
      </c>
      <c r="R4" s="262" t="s">
        <v>108</v>
      </c>
      <c r="S4" s="262" t="s">
        <v>107</v>
      </c>
      <c r="T4" s="63" t="s">
        <v>659</v>
      </c>
      <c r="U4" s="261" t="s">
        <v>99</v>
      </c>
      <c r="V4" s="262" t="s">
        <v>105</v>
      </c>
      <c r="W4" s="261" t="s">
        <v>104</v>
      </c>
      <c r="X4" s="262" t="s">
        <v>103</v>
      </c>
      <c r="Y4" s="262" t="s">
        <v>102</v>
      </c>
      <c r="Z4" s="262" t="s">
        <v>101</v>
      </c>
      <c r="AA4" s="262" t="s">
        <v>100</v>
      </c>
      <c r="AB4" s="261" t="s">
        <v>99</v>
      </c>
      <c r="AC4" s="263" t="s">
        <v>84</v>
      </c>
      <c r="AD4" s="263" t="s">
        <v>98</v>
      </c>
      <c r="AE4" s="263" t="s">
        <v>97</v>
      </c>
      <c r="AF4" s="263" t="s">
        <v>81</v>
      </c>
    </row>
    <row r="5" spans="1:32" s="66" customFormat="1" ht="19.5" customHeight="1" thickTop="1" x14ac:dyDescent="0.3">
      <c r="A5" s="2320" t="s">
        <v>47</v>
      </c>
      <c r="B5" s="328"/>
      <c r="C5" s="328"/>
      <c r="D5" s="572"/>
      <c r="E5" s="328"/>
      <c r="F5" s="574" t="s">
        <v>2</v>
      </c>
      <c r="G5" s="575" t="s">
        <v>96</v>
      </c>
      <c r="H5" s="570" t="s">
        <v>42</v>
      </c>
      <c r="I5" s="575" t="s">
        <v>42</v>
      </c>
      <c r="J5" s="575" t="s">
        <v>42</v>
      </c>
      <c r="K5" s="328"/>
      <c r="L5" s="573" t="s">
        <v>42</v>
      </c>
      <c r="M5" s="574" t="s">
        <v>2</v>
      </c>
      <c r="N5" s="570" t="s">
        <v>95</v>
      </c>
      <c r="O5" s="570" t="s">
        <v>94</v>
      </c>
      <c r="P5" s="570" t="s">
        <v>40</v>
      </c>
      <c r="Q5" s="570" t="s">
        <v>42</v>
      </c>
      <c r="R5" s="570" t="s">
        <v>42</v>
      </c>
      <c r="S5" s="570" t="s">
        <v>42</v>
      </c>
      <c r="T5" s="483" t="s">
        <v>42</v>
      </c>
      <c r="U5" s="569" t="s">
        <v>2</v>
      </c>
      <c r="V5" s="573" t="s">
        <v>42</v>
      </c>
      <c r="W5" s="570" t="s">
        <v>42</v>
      </c>
      <c r="X5" s="572"/>
      <c r="Y5" s="571" t="s">
        <v>93</v>
      </c>
      <c r="Z5" s="571"/>
      <c r="AA5" s="570" t="s">
        <v>40</v>
      </c>
      <c r="AB5" s="569" t="s">
        <v>2</v>
      </c>
      <c r="AC5" s="254"/>
      <c r="AD5" s="254"/>
      <c r="AE5" s="254"/>
      <c r="AF5" s="254"/>
    </row>
    <row r="6" spans="1:32" s="66" customFormat="1" ht="19.5" customHeight="1" x14ac:dyDescent="0.3">
      <c r="A6" s="2321"/>
      <c r="B6" s="251"/>
      <c r="C6" s="251"/>
      <c r="D6" s="252"/>
      <c r="E6" s="251"/>
      <c r="F6" s="253" t="s">
        <v>1</v>
      </c>
      <c r="G6" s="251"/>
      <c r="H6" s="324"/>
      <c r="I6" s="324"/>
      <c r="J6" s="324"/>
      <c r="K6" s="251"/>
      <c r="L6" s="323"/>
      <c r="M6" s="253" t="s">
        <v>1</v>
      </c>
      <c r="N6" s="251"/>
      <c r="O6" s="251"/>
      <c r="P6" s="251"/>
      <c r="Q6" s="251"/>
      <c r="R6" s="251"/>
      <c r="S6" s="251"/>
      <c r="T6" s="251"/>
      <c r="U6" s="568" t="s">
        <v>1</v>
      </c>
      <c r="V6" s="323"/>
      <c r="W6" s="251"/>
      <c r="X6" s="252"/>
      <c r="Y6" s="323"/>
      <c r="Z6" s="323"/>
      <c r="AA6" s="251"/>
      <c r="AB6" s="568" t="s">
        <v>1</v>
      </c>
      <c r="AC6" s="251"/>
      <c r="AD6" s="251"/>
      <c r="AE6" s="251"/>
      <c r="AF6" s="251"/>
    </row>
    <row r="7" spans="1:32" s="66" customFormat="1" ht="34.5" customHeight="1" thickBot="1" x14ac:dyDescent="0.35">
      <c r="A7" s="250" t="s">
        <v>38</v>
      </c>
      <c r="B7" s="247"/>
      <c r="C7" s="247"/>
      <c r="D7" s="248"/>
      <c r="E7" s="247"/>
      <c r="F7" s="247"/>
      <c r="G7" s="247"/>
      <c r="H7" s="247"/>
      <c r="I7" s="247"/>
      <c r="J7" s="247"/>
      <c r="K7" s="247"/>
      <c r="L7" s="247"/>
      <c r="M7" s="247"/>
      <c r="N7" s="247"/>
      <c r="O7" s="247"/>
      <c r="P7" s="247"/>
      <c r="Q7" s="247"/>
      <c r="R7" s="247"/>
      <c r="S7" s="247"/>
      <c r="T7" s="240"/>
      <c r="U7" s="247"/>
      <c r="V7" s="322"/>
      <c r="W7" s="247"/>
      <c r="X7" s="248"/>
      <c r="Y7" s="247"/>
      <c r="Z7" s="247"/>
      <c r="AA7" s="247"/>
      <c r="AB7" s="247"/>
      <c r="AC7" s="247"/>
      <c r="AD7" s="247"/>
      <c r="AE7" s="247"/>
      <c r="AF7" s="247"/>
    </row>
    <row r="8" spans="1:32" s="66" customFormat="1" ht="19.5" customHeight="1" x14ac:dyDescent="0.3">
      <c r="A8" s="2475" t="s">
        <v>658</v>
      </c>
      <c r="B8" s="239" t="s">
        <v>18</v>
      </c>
      <c r="C8" s="245" t="s">
        <v>359</v>
      </c>
      <c r="D8" s="245">
        <v>20000000</v>
      </c>
      <c r="E8" s="239" t="s">
        <v>638</v>
      </c>
      <c r="F8" s="246" t="s">
        <v>2</v>
      </c>
      <c r="G8" s="237" t="s">
        <v>570</v>
      </c>
      <c r="H8" s="320" t="s">
        <v>570</v>
      </c>
      <c r="I8" s="320" t="s">
        <v>646</v>
      </c>
      <c r="J8" s="320" t="s">
        <v>645</v>
      </c>
      <c r="K8" s="239" t="s">
        <v>566</v>
      </c>
      <c r="L8" s="319" t="s">
        <v>565</v>
      </c>
      <c r="M8" s="246" t="s">
        <v>2</v>
      </c>
      <c r="N8" s="239" t="s">
        <v>656</v>
      </c>
      <c r="O8" s="239" t="s">
        <v>655</v>
      </c>
      <c r="P8" s="239" t="s">
        <v>581</v>
      </c>
      <c r="Q8" s="239" t="s">
        <v>654</v>
      </c>
      <c r="R8" s="239" t="s">
        <v>653</v>
      </c>
      <c r="S8" s="239" t="s">
        <v>652</v>
      </c>
      <c r="T8" s="237" t="s">
        <v>651</v>
      </c>
      <c r="U8" s="567" t="s">
        <v>2</v>
      </c>
      <c r="V8" s="319" t="s">
        <v>650</v>
      </c>
      <c r="W8" s="239" t="s">
        <v>624</v>
      </c>
      <c r="X8" s="245">
        <v>20000000</v>
      </c>
      <c r="Y8" s="319" t="s">
        <v>590</v>
      </c>
      <c r="Z8" s="319"/>
      <c r="AA8" s="239" t="s">
        <v>556</v>
      </c>
      <c r="AB8" s="567" t="s">
        <v>2</v>
      </c>
      <c r="AC8" s="239" t="s">
        <v>649</v>
      </c>
      <c r="AD8" s="239" t="s">
        <v>631</v>
      </c>
      <c r="AE8" s="239" t="s">
        <v>648</v>
      </c>
      <c r="AF8" s="245">
        <v>20000000</v>
      </c>
    </row>
    <row r="9" spans="1:32" s="66" customFormat="1" ht="36" customHeight="1" x14ac:dyDescent="0.3">
      <c r="A9" s="2473"/>
      <c r="B9" s="237"/>
      <c r="C9" s="237"/>
      <c r="D9" s="236"/>
      <c r="E9" s="237"/>
      <c r="F9" s="238" t="s">
        <v>1</v>
      </c>
      <c r="G9" s="237"/>
      <c r="H9" s="313"/>
      <c r="I9" s="313"/>
      <c r="J9" s="313"/>
      <c r="K9" s="237"/>
      <c r="L9" s="310"/>
      <c r="M9" s="238" t="s">
        <v>1</v>
      </c>
      <c r="N9" s="239"/>
      <c r="O9" s="239"/>
      <c r="P9" s="237"/>
      <c r="Q9" s="237"/>
      <c r="R9" s="237"/>
      <c r="S9" s="237"/>
      <c r="T9" s="237"/>
      <c r="U9" s="490" t="s">
        <v>1</v>
      </c>
      <c r="V9" s="310"/>
      <c r="W9" s="237"/>
      <c r="X9" s="236"/>
      <c r="Y9" s="310"/>
      <c r="Z9" s="310"/>
      <c r="AA9" s="237"/>
      <c r="AB9" s="490" t="s">
        <v>1</v>
      </c>
      <c r="AC9" s="239"/>
      <c r="AD9" s="239"/>
      <c r="AE9" s="239"/>
      <c r="AF9" s="236"/>
    </row>
    <row r="10" spans="1:32" s="66" customFormat="1" ht="19.5" customHeight="1" x14ac:dyDescent="0.3">
      <c r="A10" s="240"/>
      <c r="B10" s="240"/>
      <c r="C10" s="240"/>
      <c r="D10" s="242"/>
      <c r="E10" s="240"/>
      <c r="F10" s="240"/>
      <c r="G10" s="240"/>
      <c r="H10" s="581"/>
      <c r="I10" s="240"/>
      <c r="J10" s="240"/>
      <c r="K10" s="240"/>
      <c r="L10" s="240"/>
      <c r="M10" s="240"/>
      <c r="N10" s="240"/>
      <c r="O10" s="240"/>
      <c r="P10" s="240"/>
      <c r="Q10" s="240"/>
      <c r="R10" s="240"/>
      <c r="S10" s="240"/>
      <c r="T10" s="240"/>
      <c r="U10" s="240"/>
      <c r="V10" s="312"/>
      <c r="W10" s="240"/>
      <c r="X10" s="242"/>
      <c r="Y10" s="240"/>
      <c r="Z10" s="240"/>
      <c r="AA10" s="240"/>
      <c r="AB10" s="240"/>
      <c r="AC10" s="240"/>
      <c r="AD10" s="240"/>
      <c r="AE10" s="240"/>
      <c r="AF10" s="242"/>
    </row>
    <row r="11" spans="1:32" s="66" customFormat="1" ht="19.5" customHeight="1" x14ac:dyDescent="0.3">
      <c r="A11" s="2472" t="s">
        <v>657</v>
      </c>
      <c r="B11" s="239" t="s">
        <v>18</v>
      </c>
      <c r="C11" s="245" t="s">
        <v>359</v>
      </c>
      <c r="D11" s="245">
        <v>20000000</v>
      </c>
      <c r="E11" s="237" t="s">
        <v>638</v>
      </c>
      <c r="F11" s="238" t="s">
        <v>2</v>
      </c>
      <c r="G11" s="237" t="s">
        <v>570</v>
      </c>
      <c r="H11" s="313" t="s">
        <v>570</v>
      </c>
      <c r="I11" s="320" t="s">
        <v>646</v>
      </c>
      <c r="J11" s="320" t="s">
        <v>645</v>
      </c>
      <c r="K11" s="239" t="s">
        <v>566</v>
      </c>
      <c r="L11" s="319" t="s">
        <v>565</v>
      </c>
      <c r="M11" s="238" t="s">
        <v>2</v>
      </c>
      <c r="N11" s="239" t="s">
        <v>656</v>
      </c>
      <c r="O11" s="239" t="s">
        <v>655</v>
      </c>
      <c r="P11" s="239" t="s">
        <v>581</v>
      </c>
      <c r="Q11" s="239" t="s">
        <v>654</v>
      </c>
      <c r="R11" s="239" t="s">
        <v>653</v>
      </c>
      <c r="S11" s="239" t="s">
        <v>652</v>
      </c>
      <c r="T11" s="237" t="s">
        <v>651</v>
      </c>
      <c r="U11" s="490" t="s">
        <v>2</v>
      </c>
      <c r="V11" s="319" t="s">
        <v>650</v>
      </c>
      <c r="W11" s="239" t="s">
        <v>624</v>
      </c>
      <c r="X11" s="245">
        <v>20000000</v>
      </c>
      <c r="Y11" s="319" t="s">
        <v>590</v>
      </c>
      <c r="Z11" s="310"/>
      <c r="AA11" s="239" t="s">
        <v>556</v>
      </c>
      <c r="AB11" s="490" t="s">
        <v>2</v>
      </c>
      <c r="AC11" s="239" t="s">
        <v>649</v>
      </c>
      <c r="AD11" s="239" t="s">
        <v>631</v>
      </c>
      <c r="AE11" s="239" t="s">
        <v>648</v>
      </c>
      <c r="AF11" s="245">
        <v>20000000</v>
      </c>
    </row>
    <row r="12" spans="1:32" s="66" customFormat="1" ht="19.5" customHeight="1" x14ac:dyDescent="0.3">
      <c r="A12" s="2473"/>
      <c r="B12" s="237"/>
      <c r="C12" s="237"/>
      <c r="D12" s="236"/>
      <c r="E12" s="237"/>
      <c r="F12" s="238" t="s">
        <v>1</v>
      </c>
      <c r="G12" s="237"/>
      <c r="H12" s="313"/>
      <c r="I12" s="313"/>
      <c r="J12" s="313"/>
      <c r="K12" s="237"/>
      <c r="L12" s="310"/>
      <c r="M12" s="238" t="s">
        <v>1</v>
      </c>
      <c r="N12" s="237"/>
      <c r="O12" s="237"/>
      <c r="P12" s="237"/>
      <c r="Q12" s="237"/>
      <c r="R12" s="237"/>
      <c r="S12" s="237"/>
      <c r="T12" s="237"/>
      <c r="U12" s="490" t="s">
        <v>1</v>
      </c>
      <c r="V12" s="310"/>
      <c r="W12" s="237"/>
      <c r="X12" s="236"/>
      <c r="Y12" s="310"/>
      <c r="Z12" s="310"/>
      <c r="AA12" s="237"/>
      <c r="AB12" s="490" t="s">
        <v>1</v>
      </c>
      <c r="AC12" s="237"/>
      <c r="AD12" s="237"/>
      <c r="AE12" s="237"/>
      <c r="AF12" s="236"/>
    </row>
    <row r="13" spans="1:32" s="66" customFormat="1" ht="19.5" customHeight="1" x14ac:dyDescent="0.3">
      <c r="A13" s="240"/>
      <c r="B13" s="240"/>
      <c r="C13" s="240"/>
      <c r="D13" s="242"/>
      <c r="E13" s="240"/>
      <c r="F13" s="240"/>
      <c r="G13" s="240"/>
      <c r="H13" s="240"/>
      <c r="I13" s="240"/>
      <c r="J13" s="240"/>
      <c r="K13" s="240"/>
      <c r="L13" s="240"/>
      <c r="M13" s="240"/>
      <c r="N13" s="240"/>
      <c r="O13" s="240"/>
      <c r="P13" s="240"/>
      <c r="Q13" s="240"/>
      <c r="R13" s="240"/>
      <c r="S13" s="240"/>
      <c r="T13" s="240"/>
      <c r="U13" s="240"/>
      <c r="V13" s="312"/>
      <c r="W13" s="240"/>
      <c r="X13" s="242"/>
      <c r="Y13" s="240"/>
      <c r="Z13" s="240"/>
      <c r="AA13" s="240"/>
      <c r="AB13" s="240"/>
      <c r="AC13" s="240"/>
      <c r="AD13" s="240"/>
      <c r="AE13" s="240"/>
      <c r="AF13" s="242"/>
    </row>
    <row r="14" spans="1:32" s="66" customFormat="1" ht="19.5" customHeight="1" x14ac:dyDescent="0.3">
      <c r="A14" s="2472" t="s">
        <v>647</v>
      </c>
      <c r="B14" s="239" t="s">
        <v>18</v>
      </c>
      <c r="C14" s="245" t="s">
        <v>359</v>
      </c>
      <c r="D14" s="236">
        <v>140000000</v>
      </c>
      <c r="E14" s="237" t="s">
        <v>638</v>
      </c>
      <c r="F14" s="238" t="s">
        <v>2</v>
      </c>
      <c r="G14" s="237" t="s">
        <v>570</v>
      </c>
      <c r="H14" s="313" t="s">
        <v>570</v>
      </c>
      <c r="I14" s="320" t="s">
        <v>646</v>
      </c>
      <c r="J14" s="320" t="s">
        <v>645</v>
      </c>
      <c r="K14" s="239" t="s">
        <v>566</v>
      </c>
      <c r="L14" s="319" t="s">
        <v>565</v>
      </c>
      <c r="M14" s="238" t="s">
        <v>2</v>
      </c>
      <c r="N14" s="237" t="s">
        <v>644</v>
      </c>
      <c r="O14" s="237" t="s">
        <v>635</v>
      </c>
      <c r="P14" s="237" t="s">
        <v>613</v>
      </c>
      <c r="Q14" s="237" t="s">
        <v>561</v>
      </c>
      <c r="R14" s="237" t="s">
        <v>633</v>
      </c>
      <c r="S14" s="237" t="s">
        <v>632</v>
      </c>
      <c r="T14" s="237" t="s">
        <v>643</v>
      </c>
      <c r="U14" s="490" t="s">
        <v>2</v>
      </c>
      <c r="V14" s="310" t="s">
        <v>591</v>
      </c>
      <c r="W14" s="237" t="s">
        <v>608</v>
      </c>
      <c r="X14" s="236">
        <v>140000000</v>
      </c>
      <c r="Y14" s="310" t="s">
        <v>642</v>
      </c>
      <c r="Z14" s="310"/>
      <c r="AA14" s="237" t="s">
        <v>588</v>
      </c>
      <c r="AB14" s="490" t="s">
        <v>2</v>
      </c>
      <c r="AC14" s="310" t="s">
        <v>641</v>
      </c>
      <c r="AD14" s="310" t="s">
        <v>640</v>
      </c>
      <c r="AE14" s="310" t="s">
        <v>629</v>
      </c>
      <c r="AF14" s="236">
        <v>140000000</v>
      </c>
    </row>
    <row r="15" spans="1:32" s="66" customFormat="1" ht="15" customHeight="1" x14ac:dyDescent="0.3">
      <c r="A15" s="2473"/>
      <c r="B15" s="237"/>
      <c r="C15" s="237"/>
      <c r="D15" s="236"/>
      <c r="E15" s="237"/>
      <c r="F15" s="238" t="s">
        <v>1</v>
      </c>
      <c r="G15" s="237"/>
      <c r="H15" s="313"/>
      <c r="I15" s="313"/>
      <c r="J15" s="313"/>
      <c r="K15" s="237"/>
      <c r="L15" s="310"/>
      <c r="M15" s="238" t="s">
        <v>1</v>
      </c>
      <c r="N15" s="237"/>
      <c r="O15" s="237"/>
      <c r="P15" s="237"/>
      <c r="Q15" s="237"/>
      <c r="R15" s="237"/>
      <c r="S15" s="237"/>
      <c r="T15" s="237"/>
      <c r="U15" s="490" t="s">
        <v>1</v>
      </c>
      <c r="V15" s="310"/>
      <c r="W15" s="237"/>
      <c r="X15" s="236"/>
      <c r="Y15" s="310"/>
      <c r="Z15" s="310"/>
      <c r="AA15" s="237"/>
      <c r="AB15" s="490" t="s">
        <v>1</v>
      </c>
      <c r="AC15" s="310"/>
      <c r="AD15" s="310"/>
      <c r="AE15" s="310"/>
      <c r="AF15" s="236"/>
    </row>
    <row r="16" spans="1:32" s="66" customFormat="1" ht="19.5" customHeight="1" x14ac:dyDescent="0.3">
      <c r="A16" s="240"/>
      <c r="B16" s="240"/>
      <c r="C16" s="240"/>
      <c r="D16" s="242"/>
      <c r="E16" s="240"/>
      <c r="F16" s="240"/>
      <c r="G16" s="240"/>
      <c r="H16" s="240"/>
      <c r="I16" s="240"/>
      <c r="J16" s="240"/>
      <c r="K16" s="240"/>
      <c r="L16" s="240"/>
      <c r="M16" s="240"/>
      <c r="N16" s="240"/>
      <c r="O16" s="240"/>
      <c r="P16" s="240"/>
      <c r="Q16" s="240"/>
      <c r="R16" s="240"/>
      <c r="S16" s="240"/>
      <c r="T16" s="240"/>
      <c r="U16" s="240"/>
      <c r="V16" s="312"/>
      <c r="W16" s="240"/>
      <c r="X16" s="242"/>
      <c r="Y16" s="240"/>
      <c r="Z16" s="240"/>
      <c r="AA16" s="240"/>
      <c r="AB16" s="240"/>
      <c r="AC16" s="240"/>
      <c r="AD16" s="240"/>
      <c r="AE16" s="240"/>
      <c r="AF16" s="242"/>
    </row>
    <row r="17" spans="1:32" s="66" customFormat="1" ht="19.5" customHeight="1" x14ac:dyDescent="0.3">
      <c r="A17" s="2472" t="s">
        <v>639</v>
      </c>
      <c r="B17" s="239" t="s">
        <v>18</v>
      </c>
      <c r="C17" s="245" t="s">
        <v>359</v>
      </c>
      <c r="D17" s="236">
        <v>5000000</v>
      </c>
      <c r="E17" s="237" t="s">
        <v>638</v>
      </c>
      <c r="F17" s="238" t="s">
        <v>2</v>
      </c>
      <c r="G17" s="237" t="s">
        <v>570</v>
      </c>
      <c r="H17" s="313" t="s">
        <v>600</v>
      </c>
      <c r="I17" s="313" t="s">
        <v>618</v>
      </c>
      <c r="J17" s="313" t="s">
        <v>617</v>
      </c>
      <c r="K17" s="237" t="s">
        <v>616</v>
      </c>
      <c r="L17" s="310" t="s">
        <v>615</v>
      </c>
      <c r="M17" s="238" t="s">
        <v>2</v>
      </c>
      <c r="N17" s="237" t="s">
        <v>637</v>
      </c>
      <c r="O17" s="237" t="s">
        <v>636</v>
      </c>
      <c r="P17" s="237" t="s">
        <v>635</v>
      </c>
      <c r="Q17" s="237" t="s">
        <v>562</v>
      </c>
      <c r="R17" s="237" t="s">
        <v>634</v>
      </c>
      <c r="S17" s="237" t="s">
        <v>633</v>
      </c>
      <c r="T17" s="237" t="s">
        <v>632</v>
      </c>
      <c r="U17" s="490" t="s">
        <v>2</v>
      </c>
      <c r="V17" s="310" t="s">
        <v>558</v>
      </c>
      <c r="W17" s="237" t="s">
        <v>557</v>
      </c>
      <c r="X17" s="236">
        <v>5000000</v>
      </c>
      <c r="Y17" s="310" t="s">
        <v>589</v>
      </c>
      <c r="Z17" s="310"/>
      <c r="AA17" s="237" t="s">
        <v>631</v>
      </c>
      <c r="AB17" s="490" t="s">
        <v>2</v>
      </c>
      <c r="AC17" s="310" t="s">
        <v>588</v>
      </c>
      <c r="AD17" s="310" t="s">
        <v>630</v>
      </c>
      <c r="AE17" s="310" t="s">
        <v>629</v>
      </c>
      <c r="AF17" s="236">
        <v>5000000</v>
      </c>
    </row>
    <row r="18" spans="1:32" s="66" customFormat="1" ht="19.5" customHeight="1" x14ac:dyDescent="0.3">
      <c r="A18" s="2473"/>
      <c r="B18" s="237"/>
      <c r="C18" s="237"/>
      <c r="D18" s="236"/>
      <c r="E18" s="237"/>
      <c r="F18" s="238" t="s">
        <v>1</v>
      </c>
      <c r="G18" s="237"/>
      <c r="H18" s="313"/>
      <c r="I18" s="313"/>
      <c r="J18" s="313"/>
      <c r="K18" s="237"/>
      <c r="L18" s="310"/>
      <c r="M18" s="238" t="s">
        <v>1</v>
      </c>
      <c r="N18" s="237"/>
      <c r="O18" s="237"/>
      <c r="P18" s="237"/>
      <c r="Q18" s="237"/>
      <c r="R18" s="237"/>
      <c r="S18" s="237"/>
      <c r="T18" s="237"/>
      <c r="U18" s="490" t="s">
        <v>1</v>
      </c>
      <c r="V18" s="310"/>
      <c r="W18" s="237"/>
      <c r="X18" s="236"/>
      <c r="Y18" s="310"/>
      <c r="Z18" s="310"/>
      <c r="AA18" s="237"/>
      <c r="AB18" s="490" t="s">
        <v>1</v>
      </c>
      <c r="AC18" s="310"/>
      <c r="AD18" s="310"/>
      <c r="AE18" s="310"/>
      <c r="AF18" s="236"/>
    </row>
    <row r="19" spans="1:32" s="66" customFormat="1" ht="15" customHeight="1" x14ac:dyDescent="0.3">
      <c r="A19" s="240"/>
      <c r="B19" s="240"/>
      <c r="C19" s="240"/>
      <c r="D19" s="242"/>
      <c r="E19" s="240"/>
      <c r="F19" s="240"/>
      <c r="G19" s="240"/>
      <c r="H19" s="240"/>
      <c r="I19" s="240"/>
      <c r="J19" s="240"/>
      <c r="K19" s="240"/>
      <c r="L19" s="240"/>
      <c r="M19" s="240"/>
      <c r="N19" s="240"/>
      <c r="O19" s="240"/>
      <c r="P19" s="240"/>
      <c r="Q19" s="240"/>
      <c r="R19" s="240"/>
      <c r="S19" s="240"/>
      <c r="T19" s="240"/>
      <c r="U19" s="240"/>
      <c r="V19" s="312"/>
      <c r="W19" s="240"/>
      <c r="X19" s="242"/>
      <c r="Y19" s="240"/>
      <c r="Z19" s="240"/>
      <c r="AA19" s="240"/>
      <c r="AB19" s="240"/>
      <c r="AC19" s="240"/>
      <c r="AD19" s="240"/>
      <c r="AE19" s="240"/>
      <c r="AF19" s="242"/>
    </row>
    <row r="20" spans="1:32" s="66" customFormat="1" ht="19.5" customHeight="1" x14ac:dyDescent="0.3">
      <c r="A20" s="2472" t="s">
        <v>628</v>
      </c>
      <c r="B20" s="239" t="s">
        <v>18</v>
      </c>
      <c r="C20" s="245" t="s">
        <v>359</v>
      </c>
      <c r="D20" s="236">
        <v>10000000</v>
      </c>
      <c r="E20" s="237" t="s">
        <v>571</v>
      </c>
      <c r="F20" s="238" t="s">
        <v>2</v>
      </c>
      <c r="G20" s="237" t="s">
        <v>570</v>
      </c>
      <c r="H20" s="313" t="s">
        <v>600</v>
      </c>
      <c r="I20" s="313" t="s">
        <v>618</v>
      </c>
      <c r="J20" s="313" t="s">
        <v>617</v>
      </c>
      <c r="K20" s="237" t="s">
        <v>616</v>
      </c>
      <c r="L20" s="310" t="s">
        <v>615</v>
      </c>
      <c r="M20" s="238" t="s">
        <v>2</v>
      </c>
      <c r="N20" s="237" t="s">
        <v>595</v>
      </c>
      <c r="O20" s="237" t="s">
        <v>627</v>
      </c>
      <c r="P20" s="237" t="s">
        <v>626</v>
      </c>
      <c r="Q20" s="237" t="s">
        <v>593</v>
      </c>
      <c r="R20" s="237" t="s">
        <v>612</v>
      </c>
      <c r="S20" s="237" t="s">
        <v>560</v>
      </c>
      <c r="T20" s="237" t="s">
        <v>625</v>
      </c>
      <c r="U20" s="490" t="s">
        <v>2</v>
      </c>
      <c r="V20" s="310" t="s">
        <v>624</v>
      </c>
      <c r="W20" s="237" t="s">
        <v>608</v>
      </c>
      <c r="X20" s="236">
        <v>10000000</v>
      </c>
      <c r="Y20" s="310" t="s">
        <v>623</v>
      </c>
      <c r="Z20" s="310"/>
      <c r="AA20" s="237" t="s">
        <v>575</v>
      </c>
      <c r="AB20" s="490" t="s">
        <v>2</v>
      </c>
      <c r="AC20" s="310" t="s">
        <v>622</v>
      </c>
      <c r="AD20" s="310" t="s">
        <v>621</v>
      </c>
      <c r="AE20" s="310" t="s">
        <v>620</v>
      </c>
      <c r="AF20" s="236">
        <v>10000000</v>
      </c>
    </row>
    <row r="21" spans="1:32" s="66" customFormat="1" ht="59.25" customHeight="1" x14ac:dyDescent="0.3">
      <c r="A21" s="2473"/>
      <c r="B21" s="237"/>
      <c r="C21" s="237"/>
      <c r="D21" s="236"/>
      <c r="E21" s="237"/>
      <c r="F21" s="238" t="s">
        <v>1</v>
      </c>
      <c r="G21" s="237"/>
      <c r="H21" s="313"/>
      <c r="I21" s="313"/>
      <c r="J21" s="313"/>
      <c r="K21" s="237"/>
      <c r="L21" s="310"/>
      <c r="M21" s="238" t="s">
        <v>1</v>
      </c>
      <c r="N21" s="237"/>
      <c r="O21" s="237"/>
      <c r="P21" s="237"/>
      <c r="Q21" s="237"/>
      <c r="R21" s="237"/>
      <c r="S21" s="237"/>
      <c r="T21" s="237"/>
      <c r="U21" s="490" t="s">
        <v>1</v>
      </c>
      <c r="V21" s="310"/>
      <c r="W21" s="237"/>
      <c r="X21" s="236"/>
      <c r="Y21" s="310"/>
      <c r="Z21" s="310"/>
      <c r="AA21" s="237"/>
      <c r="AB21" s="490" t="s">
        <v>1</v>
      </c>
      <c r="AC21" s="310"/>
      <c r="AD21" s="310"/>
      <c r="AE21" s="310"/>
      <c r="AF21" s="236"/>
    </row>
    <row r="22" spans="1:32" s="66" customFormat="1" ht="19.5" customHeight="1" x14ac:dyDescent="0.3">
      <c r="A22" s="240"/>
      <c r="B22" s="240"/>
      <c r="C22" s="240"/>
      <c r="D22" s="242"/>
      <c r="E22" s="240"/>
      <c r="F22" s="240"/>
      <c r="G22" s="240"/>
      <c r="H22" s="240"/>
      <c r="I22" s="240"/>
      <c r="J22" s="240"/>
      <c r="K22" s="240"/>
      <c r="L22" s="240"/>
      <c r="M22" s="240"/>
      <c r="N22" s="240"/>
      <c r="O22" s="240"/>
      <c r="P22" s="240"/>
      <c r="Q22" s="240"/>
      <c r="R22" s="240"/>
      <c r="S22" s="240"/>
      <c r="T22" s="240"/>
      <c r="U22" s="240"/>
      <c r="V22" s="312"/>
      <c r="W22" s="240"/>
      <c r="X22" s="242"/>
      <c r="Y22" s="240"/>
      <c r="Z22" s="240"/>
      <c r="AA22" s="240"/>
      <c r="AB22" s="240"/>
      <c r="AC22" s="240"/>
      <c r="AD22" s="240"/>
      <c r="AE22" s="240"/>
      <c r="AF22" s="242"/>
    </row>
    <row r="23" spans="1:32" s="66" customFormat="1" ht="19.5" customHeight="1" x14ac:dyDescent="0.3">
      <c r="A23" s="2472" t="s">
        <v>619</v>
      </c>
      <c r="B23" s="239" t="s">
        <v>18</v>
      </c>
      <c r="C23" s="237" t="s">
        <v>359</v>
      </c>
      <c r="D23" s="236">
        <v>10000000</v>
      </c>
      <c r="E23" s="237" t="s">
        <v>571</v>
      </c>
      <c r="F23" s="238" t="s">
        <v>2</v>
      </c>
      <c r="G23" s="237" t="s">
        <v>570</v>
      </c>
      <c r="H23" s="313" t="s">
        <v>600</v>
      </c>
      <c r="I23" s="313" t="s">
        <v>618</v>
      </c>
      <c r="J23" s="313" t="s">
        <v>617</v>
      </c>
      <c r="K23" s="237" t="s">
        <v>616</v>
      </c>
      <c r="L23" s="310" t="s">
        <v>615</v>
      </c>
      <c r="M23" s="238" t="s">
        <v>2</v>
      </c>
      <c r="N23" s="237" t="s">
        <v>614</v>
      </c>
      <c r="O23" s="237" t="s">
        <v>563</v>
      </c>
      <c r="P23" s="237" t="s">
        <v>613</v>
      </c>
      <c r="Q23" s="237" t="s">
        <v>612</v>
      </c>
      <c r="R23" s="237" t="s">
        <v>611</v>
      </c>
      <c r="S23" s="237" t="s">
        <v>610</v>
      </c>
      <c r="T23" s="237" t="s">
        <v>609</v>
      </c>
      <c r="U23" s="490" t="s">
        <v>2</v>
      </c>
      <c r="V23" s="310" t="s">
        <v>608</v>
      </c>
      <c r="W23" s="237" t="s">
        <v>607</v>
      </c>
      <c r="X23" s="236">
        <v>10000000</v>
      </c>
      <c r="Y23" s="310" t="s">
        <v>606</v>
      </c>
      <c r="Z23" s="310"/>
      <c r="AA23" s="237" t="s">
        <v>605</v>
      </c>
      <c r="AB23" s="490" t="s">
        <v>2</v>
      </c>
      <c r="AC23" s="310" t="s">
        <v>604</v>
      </c>
      <c r="AD23" s="310" t="s">
        <v>603</v>
      </c>
      <c r="AE23" s="310" t="s">
        <v>602</v>
      </c>
      <c r="AF23" s="236">
        <v>10000000</v>
      </c>
    </row>
    <row r="24" spans="1:32" s="66" customFormat="1" ht="62.25" customHeight="1" x14ac:dyDescent="0.3">
      <c r="A24" s="2473"/>
      <c r="B24" s="237"/>
      <c r="C24" s="237"/>
      <c r="D24" s="236"/>
      <c r="E24" s="237"/>
      <c r="F24" s="238" t="s">
        <v>1</v>
      </c>
      <c r="G24" s="237"/>
      <c r="H24" s="313"/>
      <c r="I24" s="313"/>
      <c r="J24" s="313"/>
      <c r="K24" s="237"/>
      <c r="L24" s="310"/>
      <c r="M24" s="238" t="s">
        <v>1</v>
      </c>
      <c r="N24" s="237"/>
      <c r="O24" s="237"/>
      <c r="P24" s="237"/>
      <c r="Q24" s="237"/>
      <c r="R24" s="237"/>
      <c r="S24" s="237"/>
      <c r="T24" s="237"/>
      <c r="U24" s="490" t="s">
        <v>1</v>
      </c>
      <c r="V24" s="310"/>
      <c r="W24" s="237"/>
      <c r="X24" s="236"/>
      <c r="Y24" s="310"/>
      <c r="Z24" s="310"/>
      <c r="AA24" s="237"/>
      <c r="AB24" s="490" t="s">
        <v>1</v>
      </c>
      <c r="AC24" s="310"/>
      <c r="AD24" s="310"/>
      <c r="AE24" s="310"/>
      <c r="AF24" s="236"/>
    </row>
    <row r="25" spans="1:32" s="66" customFormat="1" ht="19.5" customHeight="1" x14ac:dyDescent="0.3">
      <c r="A25" s="240"/>
      <c r="B25" s="240"/>
      <c r="C25" s="240"/>
      <c r="D25" s="242"/>
      <c r="E25" s="240"/>
      <c r="F25" s="240"/>
      <c r="G25" s="240"/>
      <c r="H25" s="240"/>
      <c r="I25" s="240"/>
      <c r="J25" s="240"/>
      <c r="K25" s="240"/>
      <c r="L25" s="240"/>
      <c r="M25" s="240"/>
      <c r="N25" s="240"/>
      <c r="O25" s="240"/>
      <c r="P25" s="240"/>
      <c r="Q25" s="240"/>
      <c r="R25" s="240"/>
      <c r="S25" s="240"/>
      <c r="T25" s="240"/>
      <c r="U25" s="240"/>
      <c r="V25" s="312"/>
      <c r="W25" s="240"/>
      <c r="X25" s="242"/>
      <c r="Y25" s="240"/>
      <c r="Z25" s="240"/>
      <c r="AA25" s="240"/>
      <c r="AB25" s="240"/>
      <c r="AC25" s="240"/>
      <c r="AD25" s="240"/>
      <c r="AE25" s="240"/>
      <c r="AF25" s="242"/>
    </row>
    <row r="26" spans="1:32" s="66" customFormat="1" ht="19.5" customHeight="1" x14ac:dyDescent="0.3">
      <c r="A26" s="2472" t="s">
        <v>601</v>
      </c>
      <c r="B26" s="239" t="s">
        <v>18</v>
      </c>
      <c r="C26" s="237" t="s">
        <v>359</v>
      </c>
      <c r="D26" s="236">
        <v>200000000</v>
      </c>
      <c r="E26" s="237" t="s">
        <v>571</v>
      </c>
      <c r="F26" s="238" t="s">
        <v>2</v>
      </c>
      <c r="G26" s="237" t="s">
        <v>570</v>
      </c>
      <c r="H26" s="313" t="s">
        <v>600</v>
      </c>
      <c r="I26" s="313" t="s">
        <v>599</v>
      </c>
      <c r="J26" s="313" t="s">
        <v>598</v>
      </c>
      <c r="K26" s="237" t="s">
        <v>597</v>
      </c>
      <c r="L26" s="310" t="s">
        <v>596</v>
      </c>
      <c r="M26" s="238" t="s">
        <v>2</v>
      </c>
      <c r="N26" s="237" t="s">
        <v>595</v>
      </c>
      <c r="O26" s="237" t="s">
        <v>594</v>
      </c>
      <c r="P26" s="237" t="s">
        <v>593</v>
      </c>
      <c r="Q26" s="237" t="s">
        <v>580</v>
      </c>
      <c r="R26" s="237" t="s">
        <v>560</v>
      </c>
      <c r="S26" s="237" t="s">
        <v>592</v>
      </c>
      <c r="T26" s="237" t="s">
        <v>591</v>
      </c>
      <c r="U26" s="490" t="s">
        <v>2</v>
      </c>
      <c r="V26" s="310" t="s">
        <v>590</v>
      </c>
      <c r="W26" s="237" t="s">
        <v>589</v>
      </c>
      <c r="X26" s="236">
        <v>200000000</v>
      </c>
      <c r="Y26" s="310" t="s">
        <v>588</v>
      </c>
      <c r="Z26" s="310"/>
      <c r="AA26" s="237" t="s">
        <v>587</v>
      </c>
      <c r="AB26" s="490" t="s">
        <v>2</v>
      </c>
      <c r="AC26" s="310" t="s">
        <v>586</v>
      </c>
      <c r="AD26" s="310" t="s">
        <v>585</v>
      </c>
      <c r="AE26" s="310" t="s">
        <v>584</v>
      </c>
      <c r="AF26" s="236">
        <v>200000000</v>
      </c>
    </row>
    <row r="27" spans="1:32" s="66" customFormat="1" ht="19.5" customHeight="1" x14ac:dyDescent="0.3">
      <c r="A27" s="2473"/>
      <c r="B27" s="237"/>
      <c r="C27" s="237"/>
      <c r="D27" s="236"/>
      <c r="E27" s="237"/>
      <c r="F27" s="238" t="s">
        <v>1</v>
      </c>
      <c r="G27" s="237"/>
      <c r="H27" s="313"/>
      <c r="I27" s="313"/>
      <c r="J27" s="313"/>
      <c r="K27" s="237"/>
      <c r="L27" s="310"/>
      <c r="M27" s="238" t="s">
        <v>1</v>
      </c>
      <c r="N27" s="237"/>
      <c r="O27" s="237"/>
      <c r="P27" s="237"/>
      <c r="Q27" s="237"/>
      <c r="R27" s="237"/>
      <c r="S27" s="237"/>
      <c r="T27" s="237"/>
      <c r="U27" s="490" t="s">
        <v>1</v>
      </c>
      <c r="V27" s="310"/>
      <c r="W27" s="237"/>
      <c r="X27" s="236"/>
      <c r="Y27" s="310"/>
      <c r="Z27" s="310"/>
      <c r="AA27" s="237"/>
      <c r="AB27" s="490" t="s">
        <v>1</v>
      </c>
      <c r="AC27" s="310"/>
      <c r="AD27" s="310"/>
      <c r="AE27" s="310"/>
      <c r="AF27" s="236"/>
    </row>
    <row r="28" spans="1:32" s="66" customFormat="1" ht="19.5" customHeight="1" x14ac:dyDescent="0.3">
      <c r="A28" s="240"/>
      <c r="B28" s="240"/>
      <c r="C28" s="240"/>
      <c r="D28" s="242"/>
      <c r="E28" s="240"/>
      <c r="F28" s="240"/>
      <c r="G28" s="240"/>
      <c r="H28" s="240"/>
      <c r="I28" s="240"/>
      <c r="J28" s="240"/>
      <c r="K28" s="240"/>
      <c r="L28" s="240"/>
      <c r="M28" s="240"/>
      <c r="N28" s="240"/>
      <c r="O28" s="240"/>
      <c r="P28" s="240"/>
      <c r="Q28" s="240"/>
      <c r="R28" s="240"/>
      <c r="S28" s="240"/>
      <c r="T28" s="240"/>
      <c r="U28" s="240"/>
      <c r="V28" s="312"/>
      <c r="W28" s="240"/>
      <c r="X28" s="242"/>
      <c r="Y28" s="240"/>
      <c r="Z28" s="240"/>
      <c r="AA28" s="240"/>
      <c r="AB28" s="240"/>
      <c r="AC28" s="240"/>
      <c r="AD28" s="240"/>
      <c r="AE28" s="240"/>
      <c r="AF28" s="242"/>
    </row>
    <row r="29" spans="1:32" s="66" customFormat="1" ht="19.5" customHeight="1" x14ac:dyDescent="0.3">
      <c r="A29" s="2472" t="s">
        <v>583</v>
      </c>
      <c r="B29" s="239" t="s">
        <v>18</v>
      </c>
      <c r="C29" s="237" t="s">
        <v>359</v>
      </c>
      <c r="D29" s="236">
        <v>50000000</v>
      </c>
      <c r="E29" s="237" t="s">
        <v>571</v>
      </c>
      <c r="F29" s="238" t="s">
        <v>2</v>
      </c>
      <c r="G29" s="237" t="s">
        <v>570</v>
      </c>
      <c r="H29" s="313" t="s">
        <v>569</v>
      </c>
      <c r="I29" s="313" t="s">
        <v>568</v>
      </c>
      <c r="J29" s="313" t="s">
        <v>567</v>
      </c>
      <c r="K29" s="237" t="s">
        <v>566</v>
      </c>
      <c r="L29" s="310" t="s">
        <v>565</v>
      </c>
      <c r="M29" s="238" t="s">
        <v>2</v>
      </c>
      <c r="N29" s="237" t="s">
        <v>582</v>
      </c>
      <c r="O29" s="237" t="s">
        <v>581</v>
      </c>
      <c r="P29" s="237" t="s">
        <v>580</v>
      </c>
      <c r="Q29" s="237" t="s">
        <v>560</v>
      </c>
      <c r="R29" s="237" t="s">
        <v>559</v>
      </c>
      <c r="S29" s="237" t="s">
        <v>579</v>
      </c>
      <c r="T29" s="237" t="s">
        <v>578</v>
      </c>
      <c r="U29" s="490" t="s">
        <v>2</v>
      </c>
      <c r="V29" s="310" t="s">
        <v>577</v>
      </c>
      <c r="W29" s="237" t="s">
        <v>576</v>
      </c>
      <c r="X29" s="236">
        <v>50000000</v>
      </c>
      <c r="Y29" s="310" t="s">
        <v>575</v>
      </c>
      <c r="Z29" s="310"/>
      <c r="AA29" s="237" t="s">
        <v>553</v>
      </c>
      <c r="AB29" s="490" t="s">
        <v>2</v>
      </c>
      <c r="AC29" s="310" t="s">
        <v>574</v>
      </c>
      <c r="AD29" s="310" t="s">
        <v>573</v>
      </c>
      <c r="AE29" s="310" t="s">
        <v>552</v>
      </c>
      <c r="AF29" s="236">
        <v>50000000</v>
      </c>
    </row>
    <row r="30" spans="1:32" s="66" customFormat="1" ht="57.75" customHeight="1" x14ac:dyDescent="0.3">
      <c r="A30" s="2473"/>
      <c r="B30" s="237"/>
      <c r="C30" s="237"/>
      <c r="D30" s="236"/>
      <c r="E30" s="237"/>
      <c r="F30" s="238" t="s">
        <v>1</v>
      </c>
      <c r="G30" s="237"/>
      <c r="H30" s="313"/>
      <c r="I30" s="313"/>
      <c r="J30" s="313"/>
      <c r="K30" s="237"/>
      <c r="L30" s="310"/>
      <c r="M30" s="238" t="s">
        <v>1</v>
      </c>
      <c r="N30" s="237"/>
      <c r="O30" s="237"/>
      <c r="P30" s="237"/>
      <c r="Q30" s="237"/>
      <c r="R30" s="237"/>
      <c r="S30" s="237"/>
      <c r="T30" s="237"/>
      <c r="U30" s="490" t="s">
        <v>1</v>
      </c>
      <c r="V30" s="310"/>
      <c r="W30" s="237"/>
      <c r="X30" s="236"/>
      <c r="Y30" s="310"/>
      <c r="Z30" s="310"/>
      <c r="AA30" s="237"/>
      <c r="AB30" s="490" t="s">
        <v>1</v>
      </c>
      <c r="AC30" s="310"/>
      <c r="AD30" s="310"/>
      <c r="AE30" s="310"/>
      <c r="AF30" s="236"/>
    </row>
    <row r="31" spans="1:32" s="66" customFormat="1" ht="19.5" customHeight="1" x14ac:dyDescent="0.3">
      <c r="A31" s="564"/>
      <c r="B31" s="240"/>
      <c r="C31" s="240"/>
      <c r="D31" s="242"/>
      <c r="E31" s="240"/>
      <c r="F31" s="240"/>
      <c r="G31" s="237"/>
      <c r="H31" s="240"/>
      <c r="I31" s="240"/>
      <c r="J31" s="240"/>
      <c r="K31" s="240"/>
      <c r="L31" s="240"/>
      <c r="M31" s="240"/>
      <c r="N31" s="240"/>
      <c r="O31" s="240"/>
      <c r="P31" s="240"/>
      <c r="Q31" s="240"/>
      <c r="R31" s="240"/>
      <c r="S31" s="240"/>
      <c r="T31" s="240"/>
      <c r="U31" s="240"/>
      <c r="V31" s="312"/>
      <c r="W31" s="240"/>
      <c r="X31" s="242"/>
      <c r="Y31" s="240"/>
      <c r="Z31" s="240"/>
      <c r="AA31" s="240"/>
      <c r="AB31" s="240"/>
      <c r="AC31" s="240"/>
      <c r="AD31" s="240"/>
      <c r="AE31" s="240"/>
      <c r="AF31" s="242"/>
    </row>
    <row r="32" spans="1:32" s="66" customFormat="1" ht="19.5" customHeight="1" x14ac:dyDescent="0.3">
      <c r="A32" s="2472" t="s">
        <v>572</v>
      </c>
      <c r="B32" s="239" t="s">
        <v>18</v>
      </c>
      <c r="C32" s="237" t="s">
        <v>359</v>
      </c>
      <c r="D32" s="236">
        <v>50000000</v>
      </c>
      <c r="E32" s="237" t="s">
        <v>571</v>
      </c>
      <c r="F32" s="238" t="s">
        <v>2</v>
      </c>
      <c r="G32" s="237" t="s">
        <v>570</v>
      </c>
      <c r="H32" s="313" t="s">
        <v>569</v>
      </c>
      <c r="I32" s="313" t="s">
        <v>568</v>
      </c>
      <c r="J32" s="313" t="s">
        <v>567</v>
      </c>
      <c r="K32" s="237" t="s">
        <v>566</v>
      </c>
      <c r="L32" s="310" t="s">
        <v>565</v>
      </c>
      <c r="M32" s="238" t="s">
        <v>2</v>
      </c>
      <c r="N32" s="237" t="s">
        <v>564</v>
      </c>
      <c r="O32" s="237" t="s">
        <v>563</v>
      </c>
      <c r="P32" s="237" t="s">
        <v>562</v>
      </c>
      <c r="Q32" s="237" t="s">
        <v>561</v>
      </c>
      <c r="R32" s="237" t="s">
        <v>560</v>
      </c>
      <c r="S32" s="237" t="s">
        <v>559</v>
      </c>
      <c r="T32" s="237" t="s">
        <v>558</v>
      </c>
      <c r="U32" s="490" t="s">
        <v>2</v>
      </c>
      <c r="V32" s="310" t="s">
        <v>557</v>
      </c>
      <c r="W32" s="237" t="s">
        <v>556</v>
      </c>
      <c r="X32" s="236">
        <v>50000000</v>
      </c>
      <c r="Y32" s="310" t="s">
        <v>555</v>
      </c>
      <c r="Z32" s="310"/>
      <c r="AA32" s="237" t="s">
        <v>554</v>
      </c>
      <c r="AB32" s="490" t="s">
        <v>2</v>
      </c>
      <c r="AC32" s="310" t="s">
        <v>553</v>
      </c>
      <c r="AD32" s="310" t="s">
        <v>552</v>
      </c>
      <c r="AE32" s="310" t="s">
        <v>551</v>
      </c>
      <c r="AF32" s="236">
        <v>50000000</v>
      </c>
    </row>
    <row r="33" spans="1:32" s="66" customFormat="1" ht="66" customHeight="1" thickBot="1" x14ac:dyDescent="0.35">
      <c r="A33" s="2474"/>
      <c r="B33" s="287"/>
      <c r="C33" s="287"/>
      <c r="D33" s="288"/>
      <c r="E33" s="287"/>
      <c r="F33" s="289" t="s">
        <v>1</v>
      </c>
      <c r="G33" s="237"/>
      <c r="H33" s="588"/>
      <c r="I33" s="588"/>
      <c r="J33" s="588"/>
      <c r="K33" s="287"/>
      <c r="L33" s="308"/>
      <c r="M33" s="289" t="s">
        <v>1</v>
      </c>
      <c r="N33" s="287"/>
      <c r="O33" s="287"/>
      <c r="P33" s="287"/>
      <c r="Q33" s="287"/>
      <c r="R33" s="287"/>
      <c r="S33" s="287"/>
      <c r="T33" s="237"/>
      <c r="U33" s="586" t="s">
        <v>1</v>
      </c>
      <c r="V33" s="587"/>
      <c r="W33" s="285"/>
      <c r="X33" s="288"/>
      <c r="Y33" s="308"/>
      <c r="Z33" s="308"/>
      <c r="AA33" s="287"/>
      <c r="AB33" s="586" t="s">
        <v>1</v>
      </c>
      <c r="AC33" s="308"/>
      <c r="AD33" s="308"/>
      <c r="AE33" s="308"/>
      <c r="AF33" s="288"/>
    </row>
    <row r="34" spans="1:32" s="66" customFormat="1" ht="19.5" customHeight="1" thickTop="1" x14ac:dyDescent="0.3">
      <c r="A34" s="284" t="s">
        <v>3</v>
      </c>
      <c r="B34" s="280"/>
      <c r="C34" s="280"/>
      <c r="D34" s="281">
        <f>D32+D29+D26+D23+D20+D17+D14+D11+D8</f>
        <v>505000000</v>
      </c>
      <c r="E34" s="280"/>
      <c r="F34" s="282" t="s">
        <v>2</v>
      </c>
      <c r="G34" s="280"/>
      <c r="H34" s="280"/>
      <c r="I34" s="280"/>
      <c r="J34" s="280"/>
      <c r="K34" s="280"/>
      <c r="L34" s="306"/>
      <c r="M34" s="282" t="s">
        <v>2</v>
      </c>
      <c r="N34" s="280"/>
      <c r="O34" s="280"/>
      <c r="P34" s="280"/>
      <c r="Q34" s="280"/>
      <c r="R34" s="280"/>
      <c r="S34" s="280"/>
      <c r="T34" s="275"/>
      <c r="U34" s="557" t="s">
        <v>2</v>
      </c>
      <c r="V34" s="558"/>
      <c r="W34" s="283"/>
      <c r="X34" s="281">
        <f>X32+X29+X26+X23+X20+X17+X14+X11+X8</f>
        <v>505000000</v>
      </c>
      <c r="Y34" s="280"/>
      <c r="Z34" s="280"/>
      <c r="AA34" s="280"/>
      <c r="AB34" s="557" t="s">
        <v>2</v>
      </c>
      <c r="AC34" s="280"/>
      <c r="AD34" s="280"/>
      <c r="AE34" s="280"/>
      <c r="AF34" s="281">
        <f>AF32+AF29+AF26+AF23+AF20+AF17+AF14+AF11+AF8</f>
        <v>505000000</v>
      </c>
    </row>
    <row r="35" spans="1:32" s="66" customFormat="1" ht="19.5" customHeight="1" x14ac:dyDescent="0.3">
      <c r="A35" s="277"/>
      <c r="B35" s="277"/>
      <c r="C35" s="277"/>
      <c r="D35" s="236">
        <f>D9+D12+D15+D18+D21+D24+D27+D30+D33</f>
        <v>0</v>
      </c>
      <c r="E35" s="277"/>
      <c r="F35" s="238" t="s">
        <v>1</v>
      </c>
      <c r="G35" s="277"/>
      <c r="H35" s="277"/>
      <c r="I35" s="277"/>
      <c r="J35" s="277"/>
      <c r="K35" s="277"/>
      <c r="L35" s="304"/>
      <c r="M35" s="238" t="s">
        <v>1</v>
      </c>
      <c r="N35" s="277"/>
      <c r="O35" s="277"/>
      <c r="P35" s="277"/>
      <c r="Q35" s="277"/>
      <c r="R35" s="277"/>
      <c r="S35" s="277"/>
      <c r="T35" s="277"/>
      <c r="U35" s="490" t="s">
        <v>1</v>
      </c>
      <c r="V35" s="304"/>
      <c r="W35" s="277"/>
      <c r="X35" s="236">
        <f>X9+X12+X15+X18+X21+X24+X27+X30+X33</f>
        <v>0</v>
      </c>
      <c r="Y35" s="277"/>
      <c r="Z35" s="277"/>
      <c r="AA35" s="277"/>
      <c r="AB35" s="490" t="s">
        <v>1</v>
      </c>
      <c r="AC35" s="277"/>
      <c r="AD35" s="277"/>
      <c r="AE35" s="277"/>
      <c r="AF35" s="236">
        <f>AF9+AF12+AF15+AF18+AF21+AF24+AF27+AF30+AF33</f>
        <v>0</v>
      </c>
    </row>
    <row r="36" spans="1:32" s="66" customFormat="1" ht="18.75" x14ac:dyDescent="0.3">
      <c r="A36" s="273" t="s">
        <v>0</v>
      </c>
      <c r="T36" s="554"/>
      <c r="U36" s="556"/>
      <c r="V36" s="554"/>
      <c r="W36" s="554"/>
      <c r="AB36" s="556"/>
    </row>
  </sheetData>
  <mergeCells count="19">
    <mergeCell ref="P3:T3"/>
    <mergeCell ref="V3:W3"/>
    <mergeCell ref="I2:J3"/>
    <mergeCell ref="A1:L1"/>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s>
  <pageMargins left="0.19685039370078741" right="0.19685039370078741" top="0.19685039370078741" bottom="0.19685039370078741" header="0.23622047244094491" footer="0.23622047244094491"/>
  <pageSetup paperSize="8" scale="3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4"/>
  <sheetViews>
    <sheetView showGridLines="0" view="pageBreakPreview" zoomScaleNormal="65" zoomScaleSheetLayoutView="100" workbookViewId="0">
      <pane xSplit="2" ySplit="6" topLeftCell="Z19" activePane="bottomRight" state="frozen"/>
      <selection pane="topRight" activeCell="C1" sqref="C1"/>
      <selection pane="bottomLeft" activeCell="A7" sqref="A7"/>
      <selection pane="bottomRight" activeCell="AE9" sqref="AE9"/>
    </sheetView>
  </sheetViews>
  <sheetFormatPr defaultRowHeight="18.75" x14ac:dyDescent="0.3"/>
  <cols>
    <col min="1" max="1" width="44.5703125" style="66" customWidth="1"/>
    <col min="2" max="2" width="15.28515625" style="66" customWidth="1"/>
    <col min="3" max="3" width="17.42578125" style="66" customWidth="1"/>
    <col min="4" max="4" width="19.85546875" style="66" customWidth="1"/>
    <col min="5" max="5" width="14.140625" style="66" customWidth="1"/>
    <col min="6" max="6" width="10.28515625" style="66" customWidth="1"/>
    <col min="7" max="7" width="14.28515625" style="66" bestFit="1" customWidth="1"/>
    <col min="8" max="8" width="17.140625" style="66" customWidth="1"/>
    <col min="9" max="9" width="14.85546875" style="66" customWidth="1"/>
    <col min="10" max="10" width="15" style="66" customWidth="1"/>
    <col min="11" max="11" width="14.7109375" style="66" customWidth="1"/>
    <col min="12" max="12" width="12.5703125" style="66" customWidth="1"/>
    <col min="13" max="13" width="9.85546875" style="66" customWidth="1"/>
    <col min="14" max="14" width="15.7109375" style="66" customWidth="1"/>
    <col min="15" max="17" width="18" style="66" customWidth="1"/>
    <col min="18" max="18" width="20.7109375" style="66" customWidth="1"/>
    <col min="19" max="19" width="18" style="66" customWidth="1"/>
    <col min="20" max="20" width="18" style="555" customWidth="1"/>
    <col min="21" max="21" width="7.7109375" style="66" bestFit="1" customWidth="1"/>
    <col min="22" max="23" width="18" style="554" customWidth="1"/>
    <col min="24" max="24" width="19.28515625" style="66" customWidth="1"/>
    <col min="25" max="26" width="18" style="66" customWidth="1"/>
    <col min="27" max="27" width="7.7109375" style="66" bestFit="1" customWidth="1"/>
    <col min="28" max="29" width="18" style="66" customWidth="1"/>
    <col min="30" max="30" width="18.42578125" style="66" customWidth="1"/>
    <col min="31" max="31" width="19.7109375" style="66" customWidth="1"/>
    <col min="32" max="32" width="12.7109375" style="66" customWidth="1"/>
    <col min="33" max="33" width="14" style="66" customWidth="1"/>
    <col min="34" max="16384" width="9.140625" style="66"/>
  </cols>
  <sheetData>
    <row r="1" spans="1:33" x14ac:dyDescent="0.3">
      <c r="A1" s="73" t="s">
        <v>549</v>
      </c>
      <c r="B1" s="438" t="s">
        <v>548</v>
      </c>
      <c r="C1" s="582"/>
      <c r="D1" s="274"/>
      <c r="E1" s="274"/>
      <c r="F1" s="274"/>
      <c r="G1" s="274"/>
      <c r="H1" s="272"/>
      <c r="T1" s="554"/>
      <c r="U1" s="554"/>
      <c r="AA1" s="554"/>
    </row>
    <row r="2" spans="1:33" x14ac:dyDescent="0.3">
      <c r="A2" s="71" t="s">
        <v>78</v>
      </c>
      <c r="B2" s="436" t="s">
        <v>547</v>
      </c>
      <c r="C2" s="69" t="s">
        <v>76</v>
      </c>
      <c r="D2" s="68"/>
      <c r="E2" s="67"/>
      <c r="F2" s="67"/>
      <c r="H2" s="581"/>
      <c r="I2" s="2316" t="s">
        <v>122</v>
      </c>
      <c r="J2" s="2317"/>
      <c r="T2" s="554"/>
      <c r="U2" s="580"/>
      <c r="AA2" s="580"/>
    </row>
    <row r="3" spans="1:33" s="62" customFormat="1" ht="37.5" x14ac:dyDescent="0.25">
      <c r="A3" s="65" t="s">
        <v>91</v>
      </c>
      <c r="B3" s="579"/>
      <c r="C3" s="578" t="s">
        <v>120</v>
      </c>
      <c r="G3" s="2331" t="s">
        <v>119</v>
      </c>
      <c r="H3" s="2332"/>
      <c r="I3" s="2318"/>
      <c r="J3" s="2319"/>
      <c r="K3" s="2331" t="s">
        <v>118</v>
      </c>
      <c r="L3" s="2332"/>
      <c r="N3" s="2331" t="s">
        <v>117</v>
      </c>
      <c r="O3" s="2332"/>
      <c r="P3" s="2331" t="s">
        <v>116</v>
      </c>
      <c r="Q3" s="2333"/>
      <c r="R3" s="2333"/>
      <c r="S3" s="2333"/>
      <c r="T3" s="2334"/>
      <c r="U3" s="63"/>
      <c r="V3" s="2322"/>
      <c r="W3" s="2315"/>
      <c r="X3" s="2331" t="s">
        <v>70</v>
      </c>
      <c r="Y3" s="2476"/>
      <c r="Z3" s="2332"/>
      <c r="AA3" s="63"/>
      <c r="AB3" s="2322" t="s">
        <v>69</v>
      </c>
      <c r="AC3" s="2314"/>
      <c r="AD3" s="2314"/>
      <c r="AE3" s="2315"/>
    </row>
    <row r="4" spans="1:33" s="62" customFormat="1" ht="75.75" thickBot="1" x14ac:dyDescent="0.3">
      <c r="A4" s="264" t="s">
        <v>68</v>
      </c>
      <c r="B4" s="262" t="s">
        <v>115</v>
      </c>
      <c r="C4" s="263" t="s">
        <v>114</v>
      </c>
      <c r="D4" s="262" t="s">
        <v>113</v>
      </c>
      <c r="E4" s="263" t="s">
        <v>455</v>
      </c>
      <c r="F4" s="262" t="s">
        <v>55</v>
      </c>
      <c r="G4" s="262" t="s">
        <v>61</v>
      </c>
      <c r="H4" s="577" t="s">
        <v>433</v>
      </c>
      <c r="I4" s="262" t="s">
        <v>368</v>
      </c>
      <c r="J4" s="263" t="s">
        <v>367</v>
      </c>
      <c r="K4" s="262" t="s">
        <v>105</v>
      </c>
      <c r="L4" s="577" t="s">
        <v>433</v>
      </c>
      <c r="M4" s="261" t="s">
        <v>99</v>
      </c>
      <c r="N4" s="263" t="s">
        <v>112</v>
      </c>
      <c r="O4" s="263" t="s">
        <v>111</v>
      </c>
      <c r="P4" s="262" t="s">
        <v>110</v>
      </c>
      <c r="Q4" s="577" t="s">
        <v>433</v>
      </c>
      <c r="R4" s="262" t="s">
        <v>505</v>
      </c>
      <c r="S4" s="262" t="s">
        <v>107</v>
      </c>
      <c r="T4" s="261" t="s">
        <v>546</v>
      </c>
      <c r="U4" s="261" t="s">
        <v>99</v>
      </c>
      <c r="V4" s="261" t="s">
        <v>104</v>
      </c>
      <c r="W4" s="261" t="s">
        <v>53</v>
      </c>
      <c r="X4" s="262" t="s">
        <v>103</v>
      </c>
      <c r="Y4" s="262" t="s">
        <v>503</v>
      </c>
      <c r="Z4" s="262" t="s">
        <v>100</v>
      </c>
      <c r="AA4" s="261" t="s">
        <v>99</v>
      </c>
      <c r="AB4" s="263" t="s">
        <v>84</v>
      </c>
      <c r="AC4" s="263" t="s">
        <v>98</v>
      </c>
      <c r="AD4" s="263" t="s">
        <v>97</v>
      </c>
      <c r="AE4" s="263" t="s">
        <v>81</v>
      </c>
      <c r="AF4" s="63" t="s">
        <v>430</v>
      </c>
      <c r="AG4" s="63" t="s">
        <v>429</v>
      </c>
    </row>
    <row r="5" spans="1:33" ht="19.5" thickTop="1" x14ac:dyDescent="0.3">
      <c r="A5" s="2320" t="s">
        <v>47</v>
      </c>
      <c r="B5" s="328"/>
      <c r="C5" s="328"/>
      <c r="D5" s="572"/>
      <c r="E5" s="328"/>
      <c r="F5" s="574" t="s">
        <v>2</v>
      </c>
      <c r="G5" s="575" t="s">
        <v>502</v>
      </c>
      <c r="H5" s="576" t="s">
        <v>41</v>
      </c>
      <c r="I5" s="575" t="s">
        <v>42</v>
      </c>
      <c r="J5" s="575" t="s">
        <v>453</v>
      </c>
      <c r="K5" s="328"/>
      <c r="L5" s="573" t="s">
        <v>41</v>
      </c>
      <c r="M5" s="574" t="s">
        <v>2</v>
      </c>
      <c r="N5" s="570" t="s">
        <v>42</v>
      </c>
      <c r="O5" s="570" t="s">
        <v>501</v>
      </c>
      <c r="P5" s="570" t="s">
        <v>42</v>
      </c>
      <c r="Q5" s="570" t="s">
        <v>42</v>
      </c>
      <c r="R5" s="570" t="s">
        <v>42</v>
      </c>
      <c r="S5" s="570" t="s">
        <v>42</v>
      </c>
      <c r="T5" s="570" t="s">
        <v>42</v>
      </c>
      <c r="U5" s="569" t="s">
        <v>2</v>
      </c>
      <c r="V5" s="573" t="s">
        <v>42</v>
      </c>
      <c r="W5" s="570" t="s">
        <v>42</v>
      </c>
      <c r="X5" s="572"/>
      <c r="Y5" s="571" t="s">
        <v>500</v>
      </c>
      <c r="Z5" s="570" t="s">
        <v>42</v>
      </c>
      <c r="AA5" s="569" t="s">
        <v>2</v>
      </c>
      <c r="AB5" s="254"/>
      <c r="AC5" s="254"/>
      <c r="AD5" s="254"/>
      <c r="AE5" s="254"/>
      <c r="AF5" s="251"/>
      <c r="AG5" s="251"/>
    </row>
    <row r="6" spans="1:33" ht="37.5" x14ac:dyDescent="0.3">
      <c r="A6" s="2321"/>
      <c r="B6" s="251"/>
      <c r="C6" s="251"/>
      <c r="D6" s="252"/>
      <c r="E6" s="251"/>
      <c r="F6" s="253" t="s">
        <v>1</v>
      </c>
      <c r="G6" s="251"/>
      <c r="H6" s="324"/>
      <c r="I6" s="324"/>
      <c r="J6" s="324"/>
      <c r="K6" s="251"/>
      <c r="L6" s="323"/>
      <c r="M6" s="253" t="s">
        <v>1</v>
      </c>
      <c r="N6" s="251"/>
      <c r="O6" s="251"/>
      <c r="P6" s="251"/>
      <c r="Q6" s="251"/>
      <c r="R6" s="251"/>
      <c r="S6" s="251"/>
      <c r="T6" s="251"/>
      <c r="U6" s="568" t="s">
        <v>1</v>
      </c>
      <c r="V6" s="323"/>
      <c r="W6" s="251"/>
      <c r="X6" s="252"/>
      <c r="Y6" s="323"/>
      <c r="Z6" s="251"/>
      <c r="AA6" s="568" t="s">
        <v>1</v>
      </c>
      <c r="AB6" s="251"/>
      <c r="AC6" s="251"/>
      <c r="AD6" s="251"/>
      <c r="AE6" s="251"/>
      <c r="AF6" s="251"/>
      <c r="AG6" s="251"/>
    </row>
    <row r="7" spans="1:33" ht="19.5" thickBot="1" x14ac:dyDescent="0.35">
      <c r="A7" s="250" t="s">
        <v>38</v>
      </c>
      <c r="B7" s="247"/>
      <c r="C7" s="247"/>
      <c r="D7" s="248"/>
      <c r="E7" s="247"/>
      <c r="F7" s="247"/>
      <c r="G7" s="247"/>
      <c r="H7" s="247"/>
      <c r="I7" s="247"/>
      <c r="J7" s="247"/>
      <c r="K7" s="247"/>
      <c r="L7" s="247"/>
      <c r="M7" s="247"/>
      <c r="N7" s="247"/>
      <c r="O7" s="247"/>
      <c r="P7" s="247"/>
      <c r="Q7" s="247"/>
      <c r="R7" s="247"/>
      <c r="S7" s="247"/>
      <c r="T7" s="247"/>
      <c r="U7" s="247"/>
      <c r="V7" s="322"/>
      <c r="W7" s="247"/>
      <c r="X7" s="248"/>
      <c r="Y7" s="247"/>
      <c r="Z7" s="247"/>
      <c r="AA7" s="247"/>
      <c r="AB7" s="247"/>
      <c r="AC7" s="247"/>
      <c r="AD7" s="247"/>
      <c r="AE7" s="247"/>
      <c r="AF7" s="240"/>
      <c r="AG7" s="240"/>
    </row>
    <row r="8" spans="1:33" ht="38.25" customHeight="1" x14ac:dyDescent="0.3">
      <c r="A8" s="2335" t="s">
        <v>545</v>
      </c>
      <c r="B8" s="237" t="s">
        <v>525</v>
      </c>
      <c r="C8" s="475" t="s">
        <v>524</v>
      </c>
      <c r="D8" s="236">
        <v>28600000</v>
      </c>
      <c r="E8" s="239" t="s">
        <v>16</v>
      </c>
      <c r="F8" s="246" t="s">
        <v>2</v>
      </c>
      <c r="G8" s="475" t="s">
        <v>523</v>
      </c>
      <c r="H8" s="560" t="s">
        <v>528</v>
      </c>
      <c r="I8" s="320" t="s">
        <v>521</v>
      </c>
      <c r="J8" s="560" t="s">
        <v>520</v>
      </c>
      <c r="K8" s="239" t="s">
        <v>519</v>
      </c>
      <c r="L8" s="319" t="s">
        <v>513</v>
      </c>
      <c r="M8" s="246" t="s">
        <v>2</v>
      </c>
      <c r="N8" s="239" t="s">
        <v>513</v>
      </c>
      <c r="O8" s="239" t="s">
        <v>518</v>
      </c>
      <c r="P8" s="239" t="s">
        <v>517</v>
      </c>
      <c r="Q8" s="269" t="s">
        <v>516</v>
      </c>
      <c r="R8" s="239" t="s">
        <v>515</v>
      </c>
      <c r="S8" s="239" t="s">
        <v>514</v>
      </c>
      <c r="T8" s="239" t="s">
        <v>513</v>
      </c>
      <c r="U8" s="567" t="s">
        <v>2</v>
      </c>
      <c r="V8" s="239" t="s">
        <v>513</v>
      </c>
      <c r="W8" s="239" t="s">
        <v>513</v>
      </c>
      <c r="X8" s="236">
        <v>28600000</v>
      </c>
      <c r="Y8" s="239" t="s">
        <v>512</v>
      </c>
      <c r="Z8" s="239" t="s">
        <v>511</v>
      </c>
      <c r="AA8" s="567" t="s">
        <v>2</v>
      </c>
      <c r="AB8" s="310" t="s">
        <v>510</v>
      </c>
      <c r="AC8" s="310" t="s">
        <v>509</v>
      </c>
      <c r="AD8" s="239" t="s">
        <v>508</v>
      </c>
      <c r="AE8" s="236">
        <v>28600000</v>
      </c>
      <c r="AF8" s="237"/>
      <c r="AG8" s="237"/>
    </row>
    <row r="9" spans="1:33" ht="23.25" customHeight="1" x14ac:dyDescent="0.3">
      <c r="A9" s="2327"/>
      <c r="B9" s="237"/>
      <c r="C9" s="475"/>
      <c r="D9" s="236"/>
      <c r="E9" s="237"/>
      <c r="F9" s="238" t="s">
        <v>1</v>
      </c>
      <c r="G9" s="237"/>
      <c r="H9" s="313"/>
      <c r="I9" s="313"/>
      <c r="J9" s="313"/>
      <c r="K9" s="237"/>
      <c r="L9" s="310"/>
      <c r="M9" s="238" t="s">
        <v>1</v>
      </c>
      <c r="N9" s="237"/>
      <c r="O9" s="237"/>
      <c r="P9" s="237"/>
      <c r="Q9" s="237"/>
      <c r="R9" s="237"/>
      <c r="S9" s="237"/>
      <c r="T9" s="237"/>
      <c r="U9" s="490" t="s">
        <v>1</v>
      </c>
      <c r="V9" s="310"/>
      <c r="W9" s="237"/>
      <c r="X9" s="236"/>
      <c r="Y9" s="310"/>
      <c r="Z9" s="237"/>
      <c r="AA9" s="490" t="s">
        <v>1</v>
      </c>
      <c r="AB9" s="239"/>
      <c r="AC9" s="239"/>
      <c r="AD9" s="239"/>
      <c r="AE9" s="236"/>
      <c r="AF9" s="237"/>
      <c r="AG9" s="237"/>
    </row>
    <row r="10" spans="1:33" x14ac:dyDescent="0.3">
      <c r="A10" s="564"/>
      <c r="B10" s="240"/>
      <c r="C10" s="240"/>
      <c r="D10" s="242"/>
      <c r="E10" s="240"/>
      <c r="F10" s="312"/>
      <c r="G10" s="240"/>
      <c r="H10" s="240"/>
      <c r="I10" s="240"/>
      <c r="J10" s="240"/>
      <c r="K10" s="240"/>
      <c r="L10" s="240"/>
      <c r="M10" s="312"/>
      <c r="N10" s="240"/>
      <c r="O10" s="240"/>
      <c r="P10" s="240"/>
      <c r="Q10" s="240"/>
      <c r="R10" s="240"/>
      <c r="S10" s="240"/>
      <c r="T10" s="240"/>
      <c r="U10" s="240"/>
      <c r="V10" s="312"/>
      <c r="W10" s="240"/>
      <c r="X10" s="242"/>
      <c r="Y10" s="312"/>
      <c r="Z10" s="240"/>
      <c r="AA10" s="240"/>
      <c r="AB10" s="312"/>
      <c r="AC10" s="312"/>
      <c r="AD10" s="312"/>
      <c r="AE10" s="242"/>
      <c r="AF10" s="240"/>
      <c r="AG10" s="240"/>
    </row>
    <row r="11" spans="1:33" ht="42" customHeight="1" x14ac:dyDescent="0.3">
      <c r="A11" s="2300" t="s">
        <v>544</v>
      </c>
      <c r="B11" s="239" t="s">
        <v>525</v>
      </c>
      <c r="C11" s="475" t="s">
        <v>524</v>
      </c>
      <c r="D11" s="236">
        <v>800000</v>
      </c>
      <c r="E11" s="237" t="s">
        <v>125</v>
      </c>
      <c r="F11" s="238" t="s">
        <v>2</v>
      </c>
      <c r="G11" s="475" t="s">
        <v>523</v>
      </c>
      <c r="H11" s="560" t="s">
        <v>528</v>
      </c>
      <c r="I11" s="320" t="s">
        <v>521</v>
      </c>
      <c r="J11" s="560" t="s">
        <v>520</v>
      </c>
      <c r="K11" s="239" t="s">
        <v>519</v>
      </c>
      <c r="L11" s="319" t="s">
        <v>513</v>
      </c>
      <c r="M11" s="238" t="s">
        <v>2</v>
      </c>
      <c r="N11" s="239" t="s">
        <v>513</v>
      </c>
      <c r="O11" s="239" t="s">
        <v>518</v>
      </c>
      <c r="P11" s="239" t="s">
        <v>517</v>
      </c>
      <c r="Q11" s="269" t="s">
        <v>516</v>
      </c>
      <c r="R11" s="239" t="s">
        <v>515</v>
      </c>
      <c r="S11" s="239" t="s">
        <v>514</v>
      </c>
      <c r="T11" s="239" t="s">
        <v>513</v>
      </c>
      <c r="U11" s="490" t="s">
        <v>2</v>
      </c>
      <c r="V11" s="239" t="s">
        <v>513</v>
      </c>
      <c r="W11" s="239" t="s">
        <v>513</v>
      </c>
      <c r="X11" s="236">
        <v>800000</v>
      </c>
      <c r="Y11" s="239" t="s">
        <v>512</v>
      </c>
      <c r="Z11" s="239" t="s">
        <v>511</v>
      </c>
      <c r="AA11" s="490" t="s">
        <v>2</v>
      </c>
      <c r="AB11" s="310" t="s">
        <v>510</v>
      </c>
      <c r="AC11" s="310" t="s">
        <v>543</v>
      </c>
      <c r="AD11" s="239" t="s">
        <v>527</v>
      </c>
      <c r="AE11" s="236">
        <v>800000</v>
      </c>
      <c r="AF11" s="237"/>
      <c r="AG11" s="237"/>
    </row>
    <row r="12" spans="1:33" ht="18" customHeight="1" x14ac:dyDescent="0.3">
      <c r="A12" s="2301"/>
      <c r="B12" s="237"/>
      <c r="C12" s="237"/>
      <c r="D12" s="236"/>
      <c r="E12" s="237"/>
      <c r="F12" s="238" t="s">
        <v>1</v>
      </c>
      <c r="G12" s="397"/>
      <c r="H12" s="566"/>
      <c r="I12" s="566"/>
      <c r="J12" s="566"/>
      <c r="K12" s="397"/>
      <c r="L12" s="565"/>
      <c r="M12" s="238" t="s">
        <v>1</v>
      </c>
      <c r="N12" s="237"/>
      <c r="O12" s="237"/>
      <c r="P12" s="237"/>
      <c r="Q12" s="237"/>
      <c r="R12" s="237"/>
      <c r="S12" s="237"/>
      <c r="T12" s="237"/>
      <c r="U12" s="490" t="s">
        <v>1</v>
      </c>
      <c r="V12" s="310"/>
      <c r="W12" s="237"/>
      <c r="X12" s="236"/>
      <c r="Y12" s="310"/>
      <c r="Z12" s="237"/>
      <c r="AA12" s="490" t="s">
        <v>1</v>
      </c>
      <c r="AB12" s="237"/>
      <c r="AC12" s="237"/>
      <c r="AD12" s="237"/>
      <c r="AE12" s="236"/>
      <c r="AF12" s="237"/>
      <c r="AG12" s="237"/>
    </row>
    <row r="13" spans="1:33" x14ac:dyDescent="0.3">
      <c r="A13" s="564"/>
      <c r="B13" s="240"/>
      <c r="C13" s="240"/>
      <c r="D13" s="242"/>
      <c r="E13" s="240"/>
      <c r="F13" s="312"/>
      <c r="G13" s="240"/>
      <c r="H13" s="240"/>
      <c r="I13" s="240"/>
      <c r="J13" s="240"/>
      <c r="K13" s="240"/>
      <c r="L13" s="240"/>
      <c r="M13" s="312"/>
      <c r="N13" s="240"/>
      <c r="O13" s="240"/>
      <c r="P13" s="240"/>
      <c r="Q13" s="240"/>
      <c r="R13" s="240"/>
      <c r="S13" s="240"/>
      <c r="T13" s="240"/>
      <c r="U13" s="240"/>
      <c r="V13" s="312"/>
      <c r="W13" s="240"/>
      <c r="X13" s="242"/>
      <c r="Y13" s="312"/>
      <c r="Z13" s="240"/>
      <c r="AA13" s="240"/>
      <c r="AB13" s="312"/>
      <c r="AC13" s="312"/>
      <c r="AD13" s="312"/>
      <c r="AE13" s="242"/>
      <c r="AF13" s="240"/>
      <c r="AG13" s="240"/>
    </row>
    <row r="14" spans="1:33" ht="42" customHeight="1" x14ac:dyDescent="0.3">
      <c r="A14" s="2472" t="s">
        <v>542</v>
      </c>
      <c r="B14" s="239" t="s">
        <v>529</v>
      </c>
      <c r="C14" s="475" t="s">
        <v>524</v>
      </c>
      <c r="D14" s="236">
        <v>400000</v>
      </c>
      <c r="E14" s="237" t="s">
        <v>125</v>
      </c>
      <c r="F14" s="238" t="s">
        <v>2</v>
      </c>
      <c r="G14" s="475" t="s">
        <v>523</v>
      </c>
      <c r="H14" s="560" t="s">
        <v>528</v>
      </c>
      <c r="I14" s="320" t="s">
        <v>521</v>
      </c>
      <c r="J14" s="560" t="s">
        <v>520</v>
      </c>
      <c r="K14" s="239" t="s">
        <v>519</v>
      </c>
      <c r="L14" s="319" t="s">
        <v>513</v>
      </c>
      <c r="M14" s="238" t="s">
        <v>2</v>
      </c>
      <c r="N14" s="239" t="s">
        <v>513</v>
      </c>
      <c r="O14" s="239" t="s">
        <v>518</v>
      </c>
      <c r="P14" s="239" t="s">
        <v>517</v>
      </c>
      <c r="Q14" s="269" t="s">
        <v>516</v>
      </c>
      <c r="R14" s="239" t="s">
        <v>515</v>
      </c>
      <c r="S14" s="239" t="s">
        <v>514</v>
      </c>
      <c r="T14" s="239" t="s">
        <v>513</v>
      </c>
      <c r="U14" s="490" t="s">
        <v>2</v>
      </c>
      <c r="V14" s="239" t="s">
        <v>513</v>
      </c>
      <c r="W14" s="239" t="s">
        <v>513</v>
      </c>
      <c r="X14" s="236">
        <v>400000</v>
      </c>
      <c r="Y14" s="239" t="s">
        <v>512</v>
      </c>
      <c r="Z14" s="239" t="s">
        <v>511</v>
      </c>
      <c r="AA14" s="490" t="s">
        <v>2</v>
      </c>
      <c r="AB14" s="310" t="s">
        <v>541</v>
      </c>
      <c r="AC14" s="310" t="s">
        <v>533</v>
      </c>
      <c r="AD14" s="239" t="s">
        <v>508</v>
      </c>
      <c r="AE14" s="236">
        <v>400000</v>
      </c>
      <c r="AF14" s="237"/>
      <c r="AG14" s="237"/>
    </row>
    <row r="15" spans="1:33" ht="13.5" customHeight="1" x14ac:dyDescent="0.3">
      <c r="A15" s="2477"/>
      <c r="B15" s="237"/>
      <c r="C15" s="237"/>
      <c r="D15" s="236"/>
      <c r="E15" s="237"/>
      <c r="F15" s="238" t="s">
        <v>1</v>
      </c>
      <c r="G15" s="397"/>
      <c r="H15" s="566"/>
      <c r="I15" s="566"/>
      <c r="J15" s="566"/>
      <c r="K15" s="397"/>
      <c r="L15" s="565"/>
      <c r="M15" s="238" t="s">
        <v>1</v>
      </c>
      <c r="N15" s="237"/>
      <c r="O15" s="237"/>
      <c r="P15" s="237"/>
      <c r="Q15" s="237"/>
      <c r="R15" s="237"/>
      <c r="S15" s="237"/>
      <c r="T15" s="237"/>
      <c r="U15" s="490" t="s">
        <v>1</v>
      </c>
      <c r="V15" s="310"/>
      <c r="W15" s="237"/>
      <c r="X15" s="236"/>
      <c r="Y15" s="310"/>
      <c r="Z15" s="237"/>
      <c r="AA15" s="490" t="s">
        <v>1</v>
      </c>
      <c r="AB15" s="237"/>
      <c r="AC15" s="237"/>
      <c r="AD15" s="237"/>
      <c r="AE15" s="236"/>
      <c r="AF15" s="237"/>
      <c r="AG15" s="237"/>
    </row>
    <row r="16" spans="1:33" ht="18.75" customHeight="1" x14ac:dyDescent="0.3">
      <c r="A16" s="564"/>
      <c r="B16" s="240"/>
      <c r="C16" s="240"/>
      <c r="D16" s="242"/>
      <c r="E16" s="240"/>
      <c r="F16" s="312"/>
      <c r="G16" s="240"/>
      <c r="H16" s="240"/>
      <c r="I16" s="240"/>
      <c r="J16" s="240"/>
      <c r="K16" s="240"/>
      <c r="L16" s="240"/>
      <c r="M16" s="312"/>
      <c r="N16" s="240"/>
      <c r="O16" s="240"/>
      <c r="P16" s="240"/>
      <c r="Q16" s="240"/>
      <c r="R16" s="240"/>
      <c r="S16" s="240"/>
      <c r="T16" s="240"/>
      <c r="U16" s="240"/>
      <c r="V16" s="312"/>
      <c r="W16" s="240"/>
      <c r="X16" s="242"/>
      <c r="Y16" s="312"/>
      <c r="Z16" s="240"/>
      <c r="AA16" s="240"/>
      <c r="AB16" s="312"/>
      <c r="AC16" s="312"/>
      <c r="AD16" s="312"/>
      <c r="AE16" s="242"/>
      <c r="AF16" s="240"/>
      <c r="AG16" s="240"/>
    </row>
    <row r="17" spans="1:33" ht="37.5" x14ac:dyDescent="0.3">
      <c r="A17" s="2300" t="s">
        <v>540</v>
      </c>
      <c r="B17" s="239" t="s">
        <v>529</v>
      </c>
      <c r="C17" s="475" t="s">
        <v>524</v>
      </c>
      <c r="D17" s="236">
        <v>2000000</v>
      </c>
      <c r="E17" s="237" t="s">
        <v>125</v>
      </c>
      <c r="F17" s="238" t="s">
        <v>2</v>
      </c>
      <c r="G17" s="475" t="s">
        <v>523</v>
      </c>
      <c r="H17" s="560" t="s">
        <v>528</v>
      </c>
      <c r="I17" s="320" t="s">
        <v>521</v>
      </c>
      <c r="J17" s="560" t="s">
        <v>520</v>
      </c>
      <c r="K17" s="239" t="s">
        <v>519</v>
      </c>
      <c r="L17" s="319" t="s">
        <v>513</v>
      </c>
      <c r="M17" s="238" t="s">
        <v>2</v>
      </c>
      <c r="N17" s="239" t="s">
        <v>513</v>
      </c>
      <c r="O17" s="239" t="s">
        <v>518</v>
      </c>
      <c r="P17" s="239" t="s">
        <v>517</v>
      </c>
      <c r="Q17" s="269" t="s">
        <v>516</v>
      </c>
      <c r="R17" s="239" t="s">
        <v>515</v>
      </c>
      <c r="S17" s="239" t="s">
        <v>514</v>
      </c>
      <c r="T17" s="239" t="s">
        <v>513</v>
      </c>
      <c r="U17" s="490" t="s">
        <v>2</v>
      </c>
      <c r="V17" s="239" t="s">
        <v>513</v>
      </c>
      <c r="W17" s="239" t="s">
        <v>513</v>
      </c>
      <c r="X17" s="236">
        <v>2000000</v>
      </c>
      <c r="Y17" s="239" t="s">
        <v>512</v>
      </c>
      <c r="Z17" s="239" t="s">
        <v>511</v>
      </c>
      <c r="AA17" s="490" t="s">
        <v>2</v>
      </c>
      <c r="AB17" s="310" t="s">
        <v>539</v>
      </c>
      <c r="AC17" s="310" t="s">
        <v>538</v>
      </c>
      <c r="AD17" s="239" t="s">
        <v>527</v>
      </c>
      <c r="AE17" s="236">
        <v>2000000</v>
      </c>
      <c r="AF17" s="237"/>
      <c r="AG17" s="237"/>
    </row>
    <row r="18" spans="1:33" ht="37.5" customHeight="1" x14ac:dyDescent="0.3">
      <c r="A18" s="2301"/>
      <c r="B18" s="237" t="s">
        <v>537</v>
      </c>
      <c r="C18" s="237"/>
      <c r="D18" s="236"/>
      <c r="E18" s="237"/>
      <c r="F18" s="238" t="s">
        <v>1</v>
      </c>
      <c r="G18" s="397"/>
      <c r="H18" s="566"/>
      <c r="I18" s="566"/>
      <c r="J18" s="566"/>
      <c r="K18" s="397"/>
      <c r="L18" s="565"/>
      <c r="M18" s="238" t="s">
        <v>1</v>
      </c>
      <c r="N18" s="237"/>
      <c r="O18" s="237"/>
      <c r="P18" s="237"/>
      <c r="Q18" s="237"/>
      <c r="R18" s="237"/>
      <c r="S18" s="237"/>
      <c r="T18" s="237"/>
      <c r="U18" s="490" t="s">
        <v>1</v>
      </c>
      <c r="V18" s="310"/>
      <c r="W18" s="237"/>
      <c r="X18" s="236"/>
      <c r="Y18" s="310"/>
      <c r="Z18" s="237"/>
      <c r="AA18" s="490" t="s">
        <v>1</v>
      </c>
      <c r="AB18" s="237"/>
      <c r="AC18" s="237"/>
      <c r="AD18" s="237"/>
      <c r="AE18" s="236"/>
      <c r="AF18" s="237"/>
      <c r="AG18" s="237"/>
    </row>
    <row r="19" spans="1:33" x14ac:dyDescent="0.3">
      <c r="A19" s="564"/>
      <c r="B19" s="240"/>
      <c r="C19" s="240"/>
      <c r="D19" s="242"/>
      <c r="E19" s="240"/>
      <c r="F19" s="312"/>
      <c r="G19" s="240"/>
      <c r="H19" s="240"/>
      <c r="I19" s="240"/>
      <c r="J19" s="240"/>
      <c r="K19" s="240"/>
      <c r="L19" s="240"/>
      <c r="M19" s="312"/>
      <c r="N19" s="240"/>
      <c r="O19" s="240"/>
      <c r="P19" s="240"/>
      <c r="Q19" s="240"/>
      <c r="R19" s="240"/>
      <c r="S19" s="240"/>
      <c r="T19" s="240"/>
      <c r="U19" s="240"/>
      <c r="V19" s="312"/>
      <c r="W19" s="240"/>
      <c r="X19" s="242"/>
      <c r="Y19" s="312"/>
      <c r="Z19" s="240"/>
      <c r="AA19" s="240"/>
      <c r="AB19" s="312"/>
      <c r="AC19" s="312"/>
      <c r="AD19" s="312"/>
      <c r="AE19" s="242"/>
      <c r="AF19" s="240"/>
      <c r="AG19" s="240"/>
    </row>
    <row r="20" spans="1:33" ht="37.5" x14ac:dyDescent="0.3">
      <c r="A20" s="2300" t="s">
        <v>536</v>
      </c>
      <c r="B20" s="269" t="s">
        <v>529</v>
      </c>
      <c r="C20" s="475" t="s">
        <v>524</v>
      </c>
      <c r="D20" s="236">
        <v>1000000</v>
      </c>
      <c r="E20" s="237" t="s">
        <v>125</v>
      </c>
      <c r="F20" s="238" t="s">
        <v>2</v>
      </c>
      <c r="G20" s="475" t="s">
        <v>523</v>
      </c>
      <c r="H20" s="560" t="s">
        <v>528</v>
      </c>
      <c r="I20" s="320" t="s">
        <v>521</v>
      </c>
      <c r="J20" s="560" t="s">
        <v>520</v>
      </c>
      <c r="K20" s="239" t="s">
        <v>519</v>
      </c>
      <c r="L20" s="319" t="s">
        <v>513</v>
      </c>
      <c r="M20" s="238" t="s">
        <v>2</v>
      </c>
      <c r="N20" s="239" t="s">
        <v>513</v>
      </c>
      <c r="O20" s="239" t="s">
        <v>518</v>
      </c>
      <c r="P20" s="239" t="s">
        <v>517</v>
      </c>
      <c r="Q20" s="269" t="s">
        <v>516</v>
      </c>
      <c r="R20" s="239" t="s">
        <v>515</v>
      </c>
      <c r="S20" s="239" t="s">
        <v>514</v>
      </c>
      <c r="T20" s="239" t="s">
        <v>513</v>
      </c>
      <c r="U20" s="490" t="s">
        <v>2</v>
      </c>
      <c r="V20" s="239" t="s">
        <v>513</v>
      </c>
      <c r="W20" s="239" t="s">
        <v>513</v>
      </c>
      <c r="X20" s="236">
        <v>1000000</v>
      </c>
      <c r="Y20" s="239" t="s">
        <v>512</v>
      </c>
      <c r="Z20" s="239" t="s">
        <v>511</v>
      </c>
      <c r="AA20" s="490" t="s">
        <v>2</v>
      </c>
      <c r="AB20" s="310" t="s">
        <v>510</v>
      </c>
      <c r="AC20" s="310" t="s">
        <v>533</v>
      </c>
      <c r="AD20" s="239" t="s">
        <v>527</v>
      </c>
      <c r="AE20" s="236">
        <v>1000000</v>
      </c>
      <c r="AF20" s="237"/>
      <c r="AG20" s="237"/>
    </row>
    <row r="21" spans="1:33" ht="24.75" customHeight="1" x14ac:dyDescent="0.3">
      <c r="A21" s="2327"/>
      <c r="B21" s="237"/>
      <c r="C21" s="237"/>
      <c r="D21" s="236"/>
      <c r="E21" s="237"/>
      <c r="F21" s="238" t="s">
        <v>1</v>
      </c>
      <c r="G21" s="397"/>
      <c r="H21" s="566"/>
      <c r="I21" s="566"/>
      <c r="J21" s="566"/>
      <c r="K21" s="397"/>
      <c r="L21" s="565"/>
      <c r="M21" s="238" t="s">
        <v>1</v>
      </c>
      <c r="N21" s="237"/>
      <c r="O21" s="237"/>
      <c r="P21" s="237"/>
      <c r="Q21" s="237"/>
      <c r="R21" s="237"/>
      <c r="S21" s="237"/>
      <c r="T21" s="237"/>
      <c r="U21" s="490" t="s">
        <v>1</v>
      </c>
      <c r="V21" s="310"/>
      <c r="W21" s="237"/>
      <c r="X21" s="236"/>
      <c r="Y21" s="310"/>
      <c r="Z21" s="237"/>
      <c r="AA21" s="490" t="s">
        <v>1</v>
      </c>
      <c r="AB21" s="237"/>
      <c r="AC21" s="237"/>
      <c r="AD21" s="237"/>
      <c r="AE21" s="236"/>
      <c r="AF21" s="237"/>
      <c r="AG21" s="237"/>
    </row>
    <row r="22" spans="1:33" x14ac:dyDescent="0.3">
      <c r="A22" s="564"/>
      <c r="B22" s="240"/>
      <c r="C22" s="240"/>
      <c r="D22" s="242"/>
      <c r="E22" s="240"/>
      <c r="F22" s="312"/>
      <c r="G22" s="240"/>
      <c r="H22" s="240"/>
      <c r="I22" s="240"/>
      <c r="J22" s="240"/>
      <c r="K22" s="240"/>
      <c r="L22" s="240"/>
      <c r="M22" s="312"/>
      <c r="N22" s="240"/>
      <c r="O22" s="240"/>
      <c r="P22" s="240"/>
      <c r="Q22" s="240"/>
      <c r="R22" s="240"/>
      <c r="S22" s="240"/>
      <c r="T22" s="240"/>
      <c r="U22" s="240"/>
      <c r="V22" s="312"/>
      <c r="W22" s="240"/>
      <c r="X22" s="242"/>
      <c r="Y22" s="312"/>
      <c r="Z22" s="240"/>
      <c r="AA22" s="240"/>
      <c r="AB22" s="312"/>
      <c r="AC22" s="312"/>
      <c r="AD22" s="312"/>
      <c r="AE22" s="242"/>
      <c r="AF22" s="240"/>
      <c r="AG22" s="240"/>
    </row>
    <row r="23" spans="1:33" ht="37.5" x14ac:dyDescent="0.3">
      <c r="A23" s="2300" t="s">
        <v>535</v>
      </c>
      <c r="B23" s="269" t="s">
        <v>529</v>
      </c>
      <c r="C23" s="475" t="s">
        <v>524</v>
      </c>
      <c r="D23" s="236">
        <v>200000</v>
      </c>
      <c r="E23" s="237" t="s">
        <v>125</v>
      </c>
      <c r="F23" s="238" t="s">
        <v>2</v>
      </c>
      <c r="G23" s="475" t="s">
        <v>523</v>
      </c>
      <c r="H23" s="560" t="s">
        <v>528</v>
      </c>
      <c r="I23" s="320" t="s">
        <v>521</v>
      </c>
      <c r="J23" s="560" t="s">
        <v>520</v>
      </c>
      <c r="K23" s="239" t="s">
        <v>519</v>
      </c>
      <c r="L23" s="319" t="s">
        <v>513</v>
      </c>
      <c r="M23" s="238" t="s">
        <v>2</v>
      </c>
      <c r="N23" s="239" t="s">
        <v>513</v>
      </c>
      <c r="O23" s="239" t="s">
        <v>518</v>
      </c>
      <c r="P23" s="239" t="s">
        <v>517</v>
      </c>
      <c r="Q23" s="269" t="s">
        <v>516</v>
      </c>
      <c r="R23" s="239" t="s">
        <v>515</v>
      </c>
      <c r="S23" s="239" t="s">
        <v>514</v>
      </c>
      <c r="T23" s="239" t="s">
        <v>513</v>
      </c>
      <c r="U23" s="490" t="s">
        <v>2</v>
      </c>
      <c r="V23" s="239" t="s">
        <v>513</v>
      </c>
      <c r="W23" s="239" t="s">
        <v>513</v>
      </c>
      <c r="X23" s="236">
        <v>200000</v>
      </c>
      <c r="Y23" s="239" t="s">
        <v>512</v>
      </c>
      <c r="Z23" s="239" t="s">
        <v>511</v>
      </c>
      <c r="AA23" s="490" t="s">
        <v>2</v>
      </c>
      <c r="AB23" s="310" t="s">
        <v>510</v>
      </c>
      <c r="AC23" s="310" t="s">
        <v>533</v>
      </c>
      <c r="AD23" s="239" t="s">
        <v>527</v>
      </c>
      <c r="AE23" s="236">
        <v>200000</v>
      </c>
      <c r="AF23" s="237"/>
      <c r="AG23" s="237"/>
    </row>
    <row r="24" spans="1:33" ht="22.5" customHeight="1" x14ac:dyDescent="0.3">
      <c r="A24" s="2327"/>
      <c r="B24" s="237"/>
      <c r="C24" s="237"/>
      <c r="D24" s="236"/>
      <c r="E24" s="237"/>
      <c r="F24" s="238" t="s">
        <v>1</v>
      </c>
      <c r="G24" s="397"/>
      <c r="H24" s="566"/>
      <c r="I24" s="566"/>
      <c r="J24" s="566"/>
      <c r="K24" s="397"/>
      <c r="L24" s="565"/>
      <c r="M24" s="238" t="s">
        <v>1</v>
      </c>
      <c r="N24" s="237"/>
      <c r="O24" s="237"/>
      <c r="P24" s="237"/>
      <c r="Q24" s="237"/>
      <c r="R24" s="237"/>
      <c r="S24" s="237"/>
      <c r="T24" s="237"/>
      <c r="U24" s="490" t="s">
        <v>1</v>
      </c>
      <c r="V24" s="310"/>
      <c r="W24" s="237"/>
      <c r="X24" s="236"/>
      <c r="Y24" s="310"/>
      <c r="Z24" s="237"/>
      <c r="AA24" s="490" t="s">
        <v>1</v>
      </c>
      <c r="AB24" s="237"/>
      <c r="AC24" s="237"/>
      <c r="AD24" s="237"/>
      <c r="AE24" s="236"/>
      <c r="AF24" s="237"/>
      <c r="AG24" s="237"/>
    </row>
    <row r="25" spans="1:33" x14ac:dyDescent="0.3">
      <c r="A25" s="564"/>
      <c r="B25" s="240"/>
      <c r="C25" s="240"/>
      <c r="D25" s="242"/>
      <c r="E25" s="240"/>
      <c r="F25" s="312"/>
      <c r="G25" s="240"/>
      <c r="H25" s="240"/>
      <c r="I25" s="240"/>
      <c r="J25" s="240"/>
      <c r="K25" s="240"/>
      <c r="L25" s="240"/>
      <c r="M25" s="312"/>
      <c r="N25" s="240"/>
      <c r="O25" s="240"/>
      <c r="P25" s="240"/>
      <c r="Q25" s="240"/>
      <c r="R25" s="240"/>
      <c r="S25" s="240"/>
      <c r="T25" s="240"/>
      <c r="U25" s="240"/>
      <c r="V25" s="312"/>
      <c r="W25" s="240"/>
      <c r="X25" s="242"/>
      <c r="Y25" s="312"/>
      <c r="Z25" s="240"/>
      <c r="AA25" s="240"/>
      <c r="AB25" s="312"/>
      <c r="AC25" s="312"/>
      <c r="AD25" s="312"/>
      <c r="AE25" s="242"/>
      <c r="AF25" s="240"/>
      <c r="AG25" s="240"/>
    </row>
    <row r="26" spans="1:33" ht="37.5" x14ac:dyDescent="0.3">
      <c r="A26" s="2300" t="s">
        <v>534</v>
      </c>
      <c r="B26" s="269" t="s">
        <v>529</v>
      </c>
      <c r="C26" s="475" t="s">
        <v>524</v>
      </c>
      <c r="D26" s="236">
        <v>600000</v>
      </c>
      <c r="E26" s="237" t="s">
        <v>125</v>
      </c>
      <c r="F26" s="238" t="s">
        <v>2</v>
      </c>
      <c r="G26" s="475" t="s">
        <v>523</v>
      </c>
      <c r="H26" s="560" t="s">
        <v>528</v>
      </c>
      <c r="I26" s="320" t="s">
        <v>521</v>
      </c>
      <c r="J26" s="560" t="s">
        <v>520</v>
      </c>
      <c r="K26" s="239" t="s">
        <v>519</v>
      </c>
      <c r="L26" s="319" t="s">
        <v>513</v>
      </c>
      <c r="M26" s="238" t="s">
        <v>2</v>
      </c>
      <c r="N26" s="239" t="s">
        <v>513</v>
      </c>
      <c r="O26" s="239" t="s">
        <v>518</v>
      </c>
      <c r="P26" s="239" t="s">
        <v>517</v>
      </c>
      <c r="Q26" s="269" t="s">
        <v>516</v>
      </c>
      <c r="R26" s="239" t="s">
        <v>515</v>
      </c>
      <c r="S26" s="239" t="s">
        <v>514</v>
      </c>
      <c r="T26" s="239" t="s">
        <v>513</v>
      </c>
      <c r="U26" s="490" t="s">
        <v>2</v>
      </c>
      <c r="V26" s="239" t="s">
        <v>513</v>
      </c>
      <c r="W26" s="239" t="s">
        <v>513</v>
      </c>
      <c r="X26" s="236">
        <v>600000</v>
      </c>
      <c r="Y26" s="239" t="s">
        <v>512</v>
      </c>
      <c r="Z26" s="239" t="s">
        <v>511</v>
      </c>
      <c r="AA26" s="490" t="s">
        <v>2</v>
      </c>
      <c r="AB26" s="310" t="s">
        <v>510</v>
      </c>
      <c r="AC26" s="310" t="s">
        <v>533</v>
      </c>
      <c r="AD26" s="239" t="s">
        <v>527</v>
      </c>
      <c r="AE26" s="236">
        <v>600000</v>
      </c>
      <c r="AF26" s="237"/>
      <c r="AG26" s="237"/>
    </row>
    <row r="27" spans="1:33" ht="22.5" customHeight="1" x14ac:dyDescent="0.3">
      <c r="A27" s="2327"/>
      <c r="B27" s="237"/>
      <c r="C27" s="237"/>
      <c r="D27" s="236"/>
      <c r="E27" s="237"/>
      <c r="F27" s="238" t="s">
        <v>1</v>
      </c>
      <c r="G27" s="397"/>
      <c r="H27" s="566"/>
      <c r="I27" s="566"/>
      <c r="J27" s="566"/>
      <c r="K27" s="397"/>
      <c r="L27" s="565"/>
      <c r="M27" s="238" t="s">
        <v>1</v>
      </c>
      <c r="N27" s="237"/>
      <c r="O27" s="237"/>
      <c r="P27" s="237"/>
      <c r="Q27" s="237"/>
      <c r="R27" s="237"/>
      <c r="S27" s="237"/>
      <c r="T27" s="237"/>
      <c r="U27" s="490" t="s">
        <v>1</v>
      </c>
      <c r="V27" s="310"/>
      <c r="W27" s="237"/>
      <c r="X27" s="236"/>
      <c r="Y27" s="310"/>
      <c r="Z27" s="237"/>
      <c r="AA27" s="490" t="s">
        <v>1</v>
      </c>
      <c r="AB27" s="237"/>
      <c r="AC27" s="237"/>
      <c r="AD27" s="237"/>
      <c r="AE27" s="236"/>
      <c r="AF27" s="237"/>
      <c r="AG27" s="237"/>
    </row>
    <row r="28" spans="1:33" x14ac:dyDescent="0.3">
      <c r="A28" s="564"/>
      <c r="B28" s="240"/>
      <c r="C28" s="240"/>
      <c r="D28" s="242"/>
      <c r="E28" s="240"/>
      <c r="F28" s="312"/>
      <c r="G28" s="240"/>
      <c r="H28" s="240"/>
      <c r="I28" s="240"/>
      <c r="J28" s="240"/>
      <c r="K28" s="240"/>
      <c r="L28" s="240"/>
      <c r="M28" s="312"/>
      <c r="N28" s="240"/>
      <c r="O28" s="240"/>
      <c r="P28" s="240"/>
      <c r="Q28" s="240"/>
      <c r="R28" s="240"/>
      <c r="S28" s="240"/>
      <c r="T28" s="240"/>
      <c r="U28" s="240"/>
      <c r="V28" s="312"/>
      <c r="W28" s="240"/>
      <c r="X28" s="242"/>
      <c r="Y28" s="312"/>
      <c r="Z28" s="240"/>
      <c r="AA28" s="240"/>
      <c r="AB28" s="312"/>
      <c r="AC28" s="312"/>
      <c r="AD28" s="312"/>
      <c r="AE28" s="242"/>
      <c r="AF28" s="240"/>
      <c r="AG28" s="240"/>
    </row>
    <row r="29" spans="1:33" ht="37.5" x14ac:dyDescent="0.3">
      <c r="A29" s="2300" t="s">
        <v>532</v>
      </c>
      <c r="B29" s="239" t="s">
        <v>18</v>
      </c>
      <c r="C29" s="475" t="s">
        <v>524</v>
      </c>
      <c r="D29" s="236">
        <v>10000000</v>
      </c>
      <c r="E29" s="237" t="s">
        <v>16</v>
      </c>
      <c r="F29" s="238" t="s">
        <v>2</v>
      </c>
      <c r="G29" s="475" t="s">
        <v>523</v>
      </c>
      <c r="H29" s="560" t="s">
        <v>528</v>
      </c>
      <c r="I29" s="320" t="s">
        <v>521</v>
      </c>
      <c r="J29" s="560" t="s">
        <v>520</v>
      </c>
      <c r="K29" s="239" t="s">
        <v>519</v>
      </c>
      <c r="L29" s="319" t="s">
        <v>513</v>
      </c>
      <c r="M29" s="238" t="s">
        <v>2</v>
      </c>
      <c r="N29" s="239" t="s">
        <v>513</v>
      </c>
      <c r="O29" s="239" t="s">
        <v>518</v>
      </c>
      <c r="P29" s="239" t="s">
        <v>517</v>
      </c>
      <c r="Q29" s="269" t="s">
        <v>516</v>
      </c>
      <c r="R29" s="239" t="s">
        <v>515</v>
      </c>
      <c r="S29" s="239" t="s">
        <v>514</v>
      </c>
      <c r="T29" s="239" t="s">
        <v>513</v>
      </c>
      <c r="U29" s="490" t="s">
        <v>2</v>
      </c>
      <c r="V29" s="239" t="s">
        <v>513</v>
      </c>
      <c r="W29" s="239" t="s">
        <v>513</v>
      </c>
      <c r="X29" s="236">
        <v>10000000</v>
      </c>
      <c r="Y29" s="239" t="s">
        <v>512</v>
      </c>
      <c r="Z29" s="239" t="s">
        <v>511</v>
      </c>
      <c r="AA29" s="490" t="s">
        <v>2</v>
      </c>
      <c r="AB29" s="310" t="s">
        <v>510</v>
      </c>
      <c r="AC29" s="310" t="s">
        <v>509</v>
      </c>
      <c r="AD29" s="239" t="s">
        <v>527</v>
      </c>
      <c r="AE29" s="236">
        <v>10000000</v>
      </c>
      <c r="AF29" s="237"/>
      <c r="AG29" s="237"/>
    </row>
    <row r="30" spans="1:33" ht="16.5" customHeight="1" x14ac:dyDescent="0.3">
      <c r="A30" s="2327"/>
      <c r="B30" s="237"/>
      <c r="C30" s="237"/>
      <c r="D30" s="236"/>
      <c r="E30" s="237"/>
      <c r="F30" s="238" t="s">
        <v>1</v>
      </c>
      <c r="G30" s="237"/>
      <c r="H30" s="313"/>
      <c r="I30" s="313"/>
      <c r="J30" s="313"/>
      <c r="K30" s="237"/>
      <c r="L30" s="310"/>
      <c r="M30" s="238" t="s">
        <v>1</v>
      </c>
      <c r="N30" s="237"/>
      <c r="O30" s="237"/>
      <c r="P30" s="237"/>
      <c r="Q30" s="237"/>
      <c r="R30" s="237"/>
      <c r="S30" s="237"/>
      <c r="T30" s="237"/>
      <c r="U30" s="490" t="s">
        <v>1</v>
      </c>
      <c r="V30" s="310"/>
      <c r="W30" s="237"/>
      <c r="X30" s="236"/>
      <c r="Y30" s="310"/>
      <c r="Z30" s="237"/>
      <c r="AA30" s="490" t="s">
        <v>1</v>
      </c>
      <c r="AB30" s="310"/>
      <c r="AC30" s="310"/>
      <c r="AD30" s="310"/>
      <c r="AE30" s="236"/>
      <c r="AF30" s="237"/>
      <c r="AG30" s="237"/>
    </row>
    <row r="31" spans="1:33" x14ac:dyDescent="0.3">
      <c r="A31" s="240"/>
      <c r="B31" s="240"/>
      <c r="C31" s="240"/>
      <c r="D31" s="242"/>
      <c r="E31" s="240"/>
      <c r="F31" s="240"/>
      <c r="G31" s="240"/>
      <c r="H31" s="240"/>
      <c r="I31" s="240"/>
      <c r="J31" s="240"/>
      <c r="K31" s="240"/>
      <c r="L31" s="240"/>
      <c r="M31" s="240"/>
      <c r="N31" s="240"/>
      <c r="O31" s="240"/>
      <c r="P31" s="240"/>
      <c r="Q31" s="240"/>
      <c r="R31" s="240"/>
      <c r="S31" s="240"/>
      <c r="T31" s="240"/>
      <c r="U31" s="240"/>
      <c r="V31" s="312"/>
      <c r="W31" s="240"/>
      <c r="X31" s="242"/>
      <c r="Y31" s="240"/>
      <c r="Z31" s="240"/>
      <c r="AA31" s="240"/>
      <c r="AB31" s="240"/>
      <c r="AC31" s="240"/>
      <c r="AD31" s="240"/>
      <c r="AE31" s="242"/>
      <c r="AF31" s="240"/>
      <c r="AG31" s="240"/>
    </row>
    <row r="32" spans="1:33" ht="37.5" x14ac:dyDescent="0.3">
      <c r="A32" s="2300" t="s">
        <v>531</v>
      </c>
      <c r="B32" s="269" t="s">
        <v>529</v>
      </c>
      <c r="C32" s="475" t="s">
        <v>524</v>
      </c>
      <c r="D32" s="236">
        <v>2200000</v>
      </c>
      <c r="E32" s="237" t="s">
        <v>125</v>
      </c>
      <c r="F32" s="238" t="s">
        <v>2</v>
      </c>
      <c r="G32" s="475" t="s">
        <v>523</v>
      </c>
      <c r="H32" s="560" t="s">
        <v>528</v>
      </c>
      <c r="I32" s="320" t="s">
        <v>521</v>
      </c>
      <c r="J32" s="560" t="s">
        <v>520</v>
      </c>
      <c r="K32" s="239" t="s">
        <v>519</v>
      </c>
      <c r="L32" s="319" t="s">
        <v>513</v>
      </c>
      <c r="M32" s="238" t="s">
        <v>2</v>
      </c>
      <c r="N32" s="239" t="s">
        <v>513</v>
      </c>
      <c r="O32" s="239" t="s">
        <v>518</v>
      </c>
      <c r="P32" s="239" t="s">
        <v>517</v>
      </c>
      <c r="Q32" s="269" t="s">
        <v>516</v>
      </c>
      <c r="R32" s="239" t="s">
        <v>515</v>
      </c>
      <c r="S32" s="239" t="s">
        <v>514</v>
      </c>
      <c r="T32" s="239" t="s">
        <v>513</v>
      </c>
      <c r="U32" s="490" t="s">
        <v>2</v>
      </c>
      <c r="V32" s="239" t="s">
        <v>513</v>
      </c>
      <c r="W32" s="239" t="s">
        <v>513</v>
      </c>
      <c r="X32" s="236">
        <v>2200000</v>
      </c>
      <c r="Y32" s="239" t="s">
        <v>512</v>
      </c>
      <c r="Z32" s="239" t="s">
        <v>511</v>
      </c>
      <c r="AA32" s="490" t="s">
        <v>2</v>
      </c>
      <c r="AB32" s="310" t="s">
        <v>510</v>
      </c>
      <c r="AC32" s="310" t="s">
        <v>509</v>
      </c>
      <c r="AD32" s="239" t="s">
        <v>527</v>
      </c>
      <c r="AE32" s="236">
        <v>2200000</v>
      </c>
      <c r="AF32" s="237"/>
      <c r="AG32" s="237"/>
    </row>
    <row r="33" spans="1:33" ht="22.5" customHeight="1" x14ac:dyDescent="0.3">
      <c r="A33" s="2327"/>
      <c r="B33" s="237"/>
      <c r="C33" s="237"/>
      <c r="D33" s="236"/>
      <c r="E33" s="237"/>
      <c r="F33" s="238" t="s">
        <v>1</v>
      </c>
      <c r="G33" s="237"/>
      <c r="H33" s="313"/>
      <c r="I33" s="313"/>
      <c r="J33" s="313"/>
      <c r="K33" s="237"/>
      <c r="L33" s="310"/>
      <c r="M33" s="238" t="s">
        <v>1</v>
      </c>
      <c r="N33" s="237"/>
      <c r="O33" s="237"/>
      <c r="P33" s="237"/>
      <c r="Q33" s="237"/>
      <c r="R33" s="237"/>
      <c r="S33" s="237"/>
      <c r="T33" s="237"/>
      <c r="U33" s="490" t="s">
        <v>1</v>
      </c>
      <c r="V33" s="310"/>
      <c r="W33" s="237"/>
      <c r="X33" s="236"/>
      <c r="Y33" s="310"/>
      <c r="Z33" s="237"/>
      <c r="AA33" s="490" t="s">
        <v>1</v>
      </c>
      <c r="AB33" s="310"/>
      <c r="AC33" s="310"/>
      <c r="AD33" s="310"/>
      <c r="AE33" s="236"/>
      <c r="AF33" s="237"/>
      <c r="AG33" s="237"/>
    </row>
    <row r="34" spans="1:33" x14ac:dyDescent="0.3">
      <c r="A34" s="564"/>
      <c r="B34" s="561"/>
      <c r="C34" s="240"/>
      <c r="D34" s="242"/>
      <c r="E34" s="240"/>
      <c r="F34" s="312"/>
      <c r="G34" s="561"/>
      <c r="H34" s="563"/>
      <c r="I34" s="563"/>
      <c r="J34" s="563"/>
      <c r="K34" s="561"/>
      <c r="L34" s="562"/>
      <c r="M34" s="312"/>
      <c r="N34" s="561"/>
      <c r="O34" s="561"/>
      <c r="P34" s="561"/>
      <c r="Q34" s="561"/>
      <c r="R34" s="561"/>
      <c r="S34" s="561"/>
      <c r="T34" s="561"/>
      <c r="U34" s="240"/>
      <c r="V34" s="562"/>
      <c r="W34" s="561"/>
      <c r="X34" s="242"/>
      <c r="Y34" s="561"/>
      <c r="Z34" s="561"/>
      <c r="AA34" s="240"/>
      <c r="AB34" s="312"/>
      <c r="AC34" s="312"/>
      <c r="AD34" s="561"/>
      <c r="AE34" s="242"/>
      <c r="AF34" s="240"/>
      <c r="AG34" s="240"/>
    </row>
    <row r="35" spans="1:33" ht="37.5" x14ac:dyDescent="0.3">
      <c r="A35" s="2300" t="s">
        <v>530</v>
      </c>
      <c r="B35" s="269" t="s">
        <v>529</v>
      </c>
      <c r="C35" s="475" t="s">
        <v>524</v>
      </c>
      <c r="D35" s="236">
        <v>2200000</v>
      </c>
      <c r="E35" s="237" t="s">
        <v>125</v>
      </c>
      <c r="F35" s="238" t="s">
        <v>2</v>
      </c>
      <c r="G35" s="475" t="s">
        <v>523</v>
      </c>
      <c r="H35" s="560" t="s">
        <v>528</v>
      </c>
      <c r="I35" s="320" t="s">
        <v>521</v>
      </c>
      <c r="J35" s="560" t="s">
        <v>520</v>
      </c>
      <c r="K35" s="239" t="s">
        <v>519</v>
      </c>
      <c r="L35" s="319" t="s">
        <v>513</v>
      </c>
      <c r="M35" s="238" t="s">
        <v>2</v>
      </c>
      <c r="N35" s="239" t="s">
        <v>513</v>
      </c>
      <c r="O35" s="239" t="s">
        <v>518</v>
      </c>
      <c r="P35" s="239" t="s">
        <v>517</v>
      </c>
      <c r="Q35" s="269" t="s">
        <v>516</v>
      </c>
      <c r="R35" s="239" t="s">
        <v>515</v>
      </c>
      <c r="S35" s="239" t="s">
        <v>514</v>
      </c>
      <c r="T35" s="239" t="s">
        <v>513</v>
      </c>
      <c r="U35" s="490" t="s">
        <v>2</v>
      </c>
      <c r="V35" s="239" t="s">
        <v>513</v>
      </c>
      <c r="W35" s="239" t="s">
        <v>513</v>
      </c>
      <c r="X35" s="236">
        <v>2200000</v>
      </c>
      <c r="Y35" s="239" t="s">
        <v>512</v>
      </c>
      <c r="Z35" s="239" t="s">
        <v>511</v>
      </c>
      <c r="AA35" s="490" t="s">
        <v>2</v>
      </c>
      <c r="AB35" s="310" t="s">
        <v>510</v>
      </c>
      <c r="AC35" s="310" t="s">
        <v>509</v>
      </c>
      <c r="AD35" s="239" t="s">
        <v>527</v>
      </c>
      <c r="AE35" s="236">
        <v>2200000</v>
      </c>
      <c r="AF35" s="237"/>
      <c r="AG35" s="237"/>
    </row>
    <row r="36" spans="1:33" ht="27.75" customHeight="1" x14ac:dyDescent="0.3">
      <c r="A36" s="2327"/>
      <c r="B36" s="237"/>
      <c r="C36" s="237"/>
      <c r="D36" s="236"/>
      <c r="E36" s="237"/>
      <c r="F36" s="238" t="s">
        <v>1</v>
      </c>
      <c r="G36" s="237"/>
      <c r="H36" s="313"/>
      <c r="I36" s="313"/>
      <c r="J36" s="313"/>
      <c r="K36" s="237"/>
      <c r="L36" s="310"/>
      <c r="M36" s="238" t="s">
        <v>1</v>
      </c>
      <c r="N36" s="237"/>
      <c r="O36" s="237"/>
      <c r="P36" s="237"/>
      <c r="Q36" s="237"/>
      <c r="R36" s="237"/>
      <c r="S36" s="237"/>
      <c r="T36" s="237"/>
      <c r="U36" s="490" t="s">
        <v>1</v>
      </c>
      <c r="V36" s="310"/>
      <c r="W36" s="237"/>
      <c r="X36" s="236"/>
      <c r="Y36" s="310"/>
      <c r="Z36" s="237"/>
      <c r="AA36" s="490" t="s">
        <v>1</v>
      </c>
      <c r="AB36" s="310"/>
      <c r="AC36" s="310"/>
      <c r="AD36" s="310"/>
      <c r="AE36" s="236"/>
      <c r="AF36" s="237"/>
      <c r="AG36" s="237"/>
    </row>
    <row r="37" spans="1:33" x14ac:dyDescent="0.3">
      <c r="A37" s="240"/>
      <c r="B37" s="240"/>
      <c r="C37" s="240"/>
      <c r="D37" s="242"/>
      <c r="E37" s="240"/>
      <c r="F37" s="240"/>
      <c r="G37" s="240"/>
      <c r="H37" s="240"/>
      <c r="I37" s="240"/>
      <c r="J37" s="240"/>
      <c r="K37" s="240"/>
      <c r="L37" s="240"/>
      <c r="M37" s="240"/>
      <c r="N37" s="240"/>
      <c r="O37" s="240"/>
      <c r="P37" s="240"/>
      <c r="Q37" s="240"/>
      <c r="R37" s="240"/>
      <c r="S37" s="240"/>
      <c r="T37" s="240"/>
      <c r="U37" s="240"/>
      <c r="V37" s="312"/>
      <c r="W37" s="240"/>
      <c r="X37" s="242"/>
      <c r="Y37" s="240"/>
      <c r="Z37" s="240"/>
      <c r="AA37" s="240"/>
      <c r="AB37" s="240"/>
      <c r="AC37" s="240"/>
      <c r="AD37" s="240"/>
      <c r="AE37" s="242"/>
      <c r="AF37" s="240"/>
      <c r="AG37" s="240"/>
    </row>
    <row r="38" spans="1:33" ht="32.25" customHeight="1" x14ac:dyDescent="0.3">
      <c r="A38" s="2300" t="s">
        <v>526</v>
      </c>
      <c r="B38" s="239" t="s">
        <v>525</v>
      </c>
      <c r="C38" s="475" t="s">
        <v>524</v>
      </c>
      <c r="D38" s="236">
        <v>2000000</v>
      </c>
      <c r="E38" s="237" t="s">
        <v>125</v>
      </c>
      <c r="F38" s="238" t="s">
        <v>2</v>
      </c>
      <c r="G38" s="475" t="s">
        <v>523</v>
      </c>
      <c r="H38" s="320" t="s">
        <v>522</v>
      </c>
      <c r="I38" s="320" t="s">
        <v>521</v>
      </c>
      <c r="J38" s="560" t="s">
        <v>520</v>
      </c>
      <c r="K38" s="239" t="s">
        <v>519</v>
      </c>
      <c r="L38" s="319" t="s">
        <v>513</v>
      </c>
      <c r="M38" s="238" t="s">
        <v>2</v>
      </c>
      <c r="N38" s="239" t="s">
        <v>513</v>
      </c>
      <c r="O38" s="239" t="s">
        <v>518</v>
      </c>
      <c r="P38" s="239" t="s">
        <v>517</v>
      </c>
      <c r="Q38" s="269" t="s">
        <v>516</v>
      </c>
      <c r="R38" s="239" t="s">
        <v>515</v>
      </c>
      <c r="S38" s="239" t="s">
        <v>514</v>
      </c>
      <c r="T38" s="239" t="s">
        <v>513</v>
      </c>
      <c r="U38" s="490" t="s">
        <v>2</v>
      </c>
      <c r="V38" s="239" t="s">
        <v>513</v>
      </c>
      <c r="W38" s="239" t="s">
        <v>513</v>
      </c>
      <c r="X38" s="236">
        <v>2000000</v>
      </c>
      <c r="Y38" s="239" t="s">
        <v>512</v>
      </c>
      <c r="Z38" s="239" t="s">
        <v>511</v>
      </c>
      <c r="AA38" s="490" t="s">
        <v>2</v>
      </c>
      <c r="AB38" s="310" t="s">
        <v>510</v>
      </c>
      <c r="AC38" s="310" t="s">
        <v>509</v>
      </c>
      <c r="AD38" s="239" t="s">
        <v>508</v>
      </c>
      <c r="AE38" s="236">
        <v>2000000</v>
      </c>
      <c r="AF38" s="237"/>
      <c r="AG38" s="237"/>
    </row>
    <row r="39" spans="1:33" ht="23.25" customHeight="1" x14ac:dyDescent="0.3">
      <c r="A39" s="2301"/>
      <c r="B39" s="237"/>
      <c r="C39" s="237"/>
      <c r="D39" s="236"/>
      <c r="E39" s="237"/>
      <c r="F39" s="238" t="s">
        <v>1</v>
      </c>
      <c r="G39" s="237"/>
      <c r="H39" s="313"/>
      <c r="I39" s="313"/>
      <c r="J39" s="313"/>
      <c r="K39" s="237"/>
      <c r="L39" s="310"/>
      <c r="M39" s="238" t="s">
        <v>1</v>
      </c>
      <c r="N39" s="237"/>
      <c r="O39" s="237"/>
      <c r="P39" s="237"/>
      <c r="Q39" s="237"/>
      <c r="R39" s="237"/>
      <c r="S39" s="237"/>
      <c r="T39" s="237"/>
      <c r="U39" s="490" t="s">
        <v>1</v>
      </c>
      <c r="V39" s="310"/>
      <c r="W39" s="237"/>
      <c r="X39" s="236"/>
      <c r="Y39" s="310"/>
      <c r="Z39" s="237"/>
      <c r="AA39" s="490" t="s">
        <v>1</v>
      </c>
      <c r="AB39" s="310"/>
      <c r="AC39" s="310"/>
      <c r="AD39" s="310"/>
      <c r="AE39" s="236"/>
      <c r="AF39" s="237"/>
      <c r="AG39" s="237"/>
    </row>
    <row r="40" spans="1:33" ht="19.5" thickBot="1" x14ac:dyDescent="0.35">
      <c r="A40" s="240"/>
      <c r="B40" s="312"/>
      <c r="C40" s="243"/>
      <c r="D40" s="242"/>
      <c r="E40" s="312"/>
      <c r="F40" s="240" t="s">
        <v>1</v>
      </c>
      <c r="G40" s="240"/>
      <c r="H40" s="240"/>
      <c r="I40" s="240"/>
      <c r="J40" s="240"/>
      <c r="K40" s="240"/>
      <c r="L40" s="240"/>
      <c r="M40" s="240"/>
      <c r="N40" s="240"/>
      <c r="O40" s="240"/>
      <c r="P40" s="240"/>
      <c r="Q40" s="240"/>
      <c r="R40" s="240"/>
      <c r="S40" s="240"/>
      <c r="T40" s="240"/>
      <c r="U40" s="243"/>
      <c r="V40" s="243"/>
      <c r="W40" s="312"/>
      <c r="X40" s="559"/>
      <c r="Y40" s="240"/>
      <c r="Z40" s="240"/>
      <c r="AA40" s="240"/>
      <c r="AB40" s="240"/>
      <c r="AC40" s="240"/>
      <c r="AD40" s="240"/>
      <c r="AE40" s="242"/>
      <c r="AF40" s="240"/>
      <c r="AG40" s="240"/>
    </row>
    <row r="41" spans="1:33" ht="20.25" thickTop="1" thickBot="1" x14ac:dyDescent="0.35">
      <c r="A41" s="284" t="s">
        <v>3</v>
      </c>
      <c r="B41" s="280"/>
      <c r="C41" s="280"/>
      <c r="D41" s="478">
        <f>SUM(D8:D40)</f>
        <v>50000000</v>
      </c>
      <c r="E41" s="240"/>
      <c r="F41" s="240"/>
      <c r="G41" s="240"/>
      <c r="H41" s="240"/>
      <c r="I41" s="240"/>
      <c r="J41" s="240"/>
      <c r="K41" s="240"/>
      <c r="L41" s="240"/>
      <c r="M41" s="240"/>
      <c r="N41" s="240"/>
      <c r="O41" s="240"/>
      <c r="P41" s="240"/>
      <c r="Q41" s="240"/>
      <c r="R41" s="240"/>
      <c r="S41" s="240"/>
      <c r="T41" s="240"/>
      <c r="U41" s="240"/>
      <c r="V41" s="312"/>
      <c r="W41" s="240"/>
      <c r="X41" s="478">
        <f>SUM(X8:X40)</f>
        <v>50000000</v>
      </c>
      <c r="Y41" s="240"/>
      <c r="Z41" s="240"/>
      <c r="AA41" s="240"/>
      <c r="AB41" s="240"/>
      <c r="AC41" s="280"/>
      <c r="AD41" s="280"/>
      <c r="AE41" s="478">
        <f>SUM(AE8:AE40)</f>
        <v>50000000</v>
      </c>
      <c r="AF41" s="280"/>
      <c r="AG41" s="240"/>
    </row>
    <row r="42" spans="1:33" ht="19.5" thickTop="1" x14ac:dyDescent="0.3">
      <c r="A42" s="284"/>
      <c r="B42" s="280"/>
      <c r="C42" s="280"/>
      <c r="D42" s="281"/>
      <c r="E42" s="280"/>
      <c r="F42" s="282" t="s">
        <v>2</v>
      </c>
      <c r="G42" s="280"/>
      <c r="H42" s="280"/>
      <c r="I42" s="280"/>
      <c r="J42" s="280"/>
      <c r="K42" s="280"/>
      <c r="L42" s="306"/>
      <c r="M42" s="282" t="s">
        <v>2</v>
      </c>
      <c r="N42" s="280"/>
      <c r="O42" s="280"/>
      <c r="P42" s="280"/>
      <c r="Q42" s="280"/>
      <c r="R42" s="280"/>
      <c r="S42" s="280"/>
      <c r="T42" s="280"/>
      <c r="U42" s="557" t="s">
        <v>2</v>
      </c>
      <c r="V42" s="558"/>
      <c r="W42" s="283"/>
      <c r="X42" s="281"/>
      <c r="Y42" s="280"/>
      <c r="Z42" s="280"/>
      <c r="AA42" s="557"/>
      <c r="AB42" s="280"/>
      <c r="AC42" s="280"/>
      <c r="AD42" s="280"/>
      <c r="AE42" s="236"/>
      <c r="AF42" s="275"/>
      <c r="AG42" s="236"/>
    </row>
    <row r="43" spans="1:33" ht="37.5" x14ac:dyDescent="0.3">
      <c r="A43" s="277"/>
      <c r="B43" s="277"/>
      <c r="C43" s="277"/>
      <c r="D43" s="236"/>
      <c r="E43" s="277"/>
      <c r="F43" s="238" t="s">
        <v>1</v>
      </c>
      <c r="G43" s="277"/>
      <c r="H43" s="277"/>
      <c r="I43" s="277"/>
      <c r="J43" s="277"/>
      <c r="K43" s="277"/>
      <c r="L43" s="304"/>
      <c r="M43" s="238" t="s">
        <v>1</v>
      </c>
      <c r="N43" s="277"/>
      <c r="O43" s="277"/>
      <c r="P43" s="277"/>
      <c r="Q43" s="277"/>
      <c r="R43" s="277"/>
      <c r="S43" s="277"/>
      <c r="T43" s="277"/>
      <c r="U43" s="490" t="s">
        <v>1</v>
      </c>
      <c r="V43" s="304"/>
      <c r="W43" s="277"/>
      <c r="X43" s="281"/>
      <c r="Y43" s="277"/>
      <c r="Z43" s="277"/>
      <c r="AA43" s="490"/>
      <c r="AB43" s="277"/>
      <c r="AC43" s="277"/>
      <c r="AD43" s="277"/>
      <c r="AE43" s="236"/>
      <c r="AF43" s="277"/>
      <c r="AG43" s="236"/>
    </row>
    <row r="44" spans="1:33" x14ac:dyDescent="0.3">
      <c r="A44" s="273" t="s">
        <v>0</v>
      </c>
      <c r="T44" s="554"/>
      <c r="U44" s="556"/>
      <c r="AA44" s="556"/>
    </row>
  </sheetData>
  <mergeCells count="20">
    <mergeCell ref="A26:A27"/>
    <mergeCell ref="A38:A39"/>
    <mergeCell ref="A35:A36"/>
    <mergeCell ref="A32:A33"/>
    <mergeCell ref="AB3:AE3"/>
    <mergeCell ref="X3:Z3"/>
    <mergeCell ref="K3:L3"/>
    <mergeCell ref="N3:O3"/>
    <mergeCell ref="G3:H3"/>
    <mergeCell ref="A29:A30"/>
    <mergeCell ref="A20:A21"/>
    <mergeCell ref="A23:A24"/>
    <mergeCell ref="V3:W3"/>
    <mergeCell ref="I2:J3"/>
    <mergeCell ref="A5:A6"/>
    <mergeCell ref="A11:A12"/>
    <mergeCell ref="A17:A18"/>
    <mergeCell ref="A8:A9"/>
    <mergeCell ref="P3:T3"/>
    <mergeCell ref="A14:A15"/>
  </mergeCells>
  <pageMargins left="1.2204724409448819" right="0.51181102362204722" top="0.59055118110236227" bottom="0.23622047244094491" header="0.23622047244094491" footer="0.23622047244094491"/>
  <pageSetup paperSize="8" scale="34" fitToHeight="2"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8"/>
  <sheetViews>
    <sheetView showGridLines="0" view="pageBreakPreview" zoomScaleNormal="100" zoomScaleSheetLayoutView="100" workbookViewId="0">
      <pane xSplit="1" ySplit="7" topLeftCell="B59" activePane="bottomRight" state="frozen"/>
      <selection activeCell="S44" sqref="S44"/>
      <selection pane="topRight" activeCell="S44" sqref="S44"/>
      <selection pane="bottomLeft" activeCell="S44" sqref="S44"/>
      <selection pane="bottomRight" activeCell="S44" sqref="S44"/>
    </sheetView>
  </sheetViews>
  <sheetFormatPr defaultColWidth="11.42578125" defaultRowHeight="15" x14ac:dyDescent="0.25"/>
  <cols>
    <col min="1" max="1" width="40.42578125" style="377" customWidth="1"/>
    <col min="2" max="7" width="17.28515625" style="377" customWidth="1"/>
    <col min="8" max="8" width="7.7109375" style="377" bestFit="1" customWidth="1"/>
    <col min="9" max="10" width="17" style="377" customWidth="1"/>
    <col min="11" max="11" width="17.7109375" style="377" customWidth="1"/>
    <col min="12" max="15" width="17" style="377" customWidth="1"/>
    <col min="16" max="16" width="7.7109375" style="377" bestFit="1" customWidth="1"/>
    <col min="17" max="18" width="17" style="377" customWidth="1"/>
    <col min="19" max="19" width="14.5703125" style="377" customWidth="1"/>
    <col min="20" max="20" width="15.140625" style="377" customWidth="1"/>
    <col min="21" max="21" width="14.85546875" style="377" customWidth="1"/>
    <col min="22" max="22" width="11.28515625" style="377" customWidth="1"/>
    <col min="23" max="23" width="13.42578125" style="377" customWidth="1"/>
    <col min="24" max="24" width="13" style="377" customWidth="1"/>
    <col min="25" max="25" width="15.42578125" style="377" customWidth="1"/>
    <col min="26" max="16384" width="11.42578125" style="377"/>
  </cols>
  <sheetData>
    <row r="1" spans="1:25" s="381" customFormat="1" ht="18.75" x14ac:dyDescent="0.25">
      <c r="A1" s="439" t="s">
        <v>439</v>
      </c>
      <c r="B1" s="438"/>
      <c r="H1" s="381" t="s">
        <v>438</v>
      </c>
    </row>
    <row r="2" spans="1:25" s="381" customFormat="1" ht="18.75" x14ac:dyDescent="0.25">
      <c r="A2" s="437" t="s">
        <v>78</v>
      </c>
      <c r="B2" s="436"/>
      <c r="I2" s="2310" t="s">
        <v>77</v>
      </c>
      <c r="J2" s="2311"/>
      <c r="K2" s="435" t="s">
        <v>437</v>
      </c>
      <c r="L2" s="434"/>
      <c r="M2" s="433"/>
      <c r="N2" s="432"/>
      <c r="X2" s="431"/>
      <c r="Y2" s="431"/>
    </row>
    <row r="3" spans="1:25" s="381" customFormat="1" ht="56.25" x14ac:dyDescent="0.25">
      <c r="A3" s="430" t="s">
        <v>436</v>
      </c>
      <c r="B3" s="429"/>
      <c r="C3" s="2304" t="s">
        <v>74</v>
      </c>
      <c r="D3" s="2309"/>
      <c r="E3" s="2309"/>
      <c r="F3" s="2309"/>
      <c r="G3" s="2305"/>
      <c r="I3" s="2312"/>
      <c r="J3" s="2313"/>
      <c r="K3" s="428" t="s">
        <v>73</v>
      </c>
      <c r="L3" s="2309" t="s">
        <v>72</v>
      </c>
      <c r="M3" s="2305"/>
      <c r="N3" s="2304" t="s">
        <v>71</v>
      </c>
      <c r="O3" s="2305"/>
      <c r="Q3" s="2304" t="s">
        <v>70</v>
      </c>
      <c r="R3" s="2309"/>
      <c r="S3" s="2309"/>
      <c r="T3" s="2309"/>
      <c r="U3" s="427"/>
      <c r="V3" s="426" t="s">
        <v>69</v>
      </c>
      <c r="W3" s="425"/>
      <c r="X3" s="424"/>
      <c r="Y3" s="423"/>
    </row>
    <row r="4" spans="1:25" s="381" customFormat="1" ht="75.75" thickBot="1" x14ac:dyDescent="0.3">
      <c r="A4" s="422" t="s">
        <v>68</v>
      </c>
      <c r="B4" s="418" t="s">
        <v>67</v>
      </c>
      <c r="C4" s="418" t="s">
        <v>66</v>
      </c>
      <c r="D4" s="418" t="s">
        <v>65</v>
      </c>
      <c r="E4" s="418" t="s">
        <v>64</v>
      </c>
      <c r="F4" s="418" t="s">
        <v>435</v>
      </c>
      <c r="G4" s="421" t="s">
        <v>434</v>
      </c>
      <c r="H4" s="418" t="s">
        <v>55</v>
      </c>
      <c r="I4" s="417" t="s">
        <v>61</v>
      </c>
      <c r="J4" s="420" t="s">
        <v>433</v>
      </c>
      <c r="K4" s="418" t="s">
        <v>60</v>
      </c>
      <c r="L4" s="418" t="s">
        <v>59</v>
      </c>
      <c r="M4" s="418" t="s">
        <v>58</v>
      </c>
      <c r="N4" s="418" t="s">
        <v>57</v>
      </c>
      <c r="O4" s="419" t="s">
        <v>432</v>
      </c>
      <c r="P4" s="418" t="s">
        <v>55</v>
      </c>
      <c r="Q4" s="417" t="s">
        <v>431</v>
      </c>
      <c r="R4" s="417" t="s">
        <v>53</v>
      </c>
      <c r="S4" s="417" t="s">
        <v>52</v>
      </c>
      <c r="T4" s="416" t="s">
        <v>51</v>
      </c>
      <c r="U4" s="415" t="s">
        <v>50</v>
      </c>
      <c r="V4" s="414" t="s">
        <v>49</v>
      </c>
      <c r="W4" s="414" t="s">
        <v>48</v>
      </c>
      <c r="X4" s="414" t="s">
        <v>430</v>
      </c>
      <c r="Y4" s="414" t="s">
        <v>429</v>
      </c>
    </row>
    <row r="5" spans="1:25" s="381" customFormat="1" ht="16.5" customHeight="1" thickTop="1" x14ac:dyDescent="0.25">
      <c r="A5" s="2320" t="s">
        <v>47</v>
      </c>
      <c r="B5" s="407"/>
      <c r="C5" s="412"/>
      <c r="D5" s="412"/>
      <c r="E5" s="407"/>
      <c r="F5" s="407" t="s">
        <v>46</v>
      </c>
      <c r="G5" s="407"/>
      <c r="H5" s="413" t="s">
        <v>2</v>
      </c>
      <c r="I5" s="407" t="s">
        <v>43</v>
      </c>
      <c r="J5" s="407" t="s">
        <v>41</v>
      </c>
      <c r="K5" s="407" t="s">
        <v>42</v>
      </c>
      <c r="L5" s="411" t="s">
        <v>428</v>
      </c>
      <c r="M5" s="411" t="s">
        <v>44</v>
      </c>
      <c r="N5" s="411" t="s">
        <v>42</v>
      </c>
      <c r="O5" s="411" t="s">
        <v>41</v>
      </c>
      <c r="P5" s="413" t="s">
        <v>2</v>
      </c>
      <c r="Q5" s="412"/>
      <c r="R5" s="411" t="s">
        <v>42</v>
      </c>
      <c r="S5" s="411" t="s">
        <v>41</v>
      </c>
      <c r="T5" s="411" t="s">
        <v>42</v>
      </c>
      <c r="U5" s="411" t="s">
        <v>43</v>
      </c>
      <c r="V5" s="411" t="s">
        <v>427</v>
      </c>
      <c r="W5" s="411" t="s">
        <v>42</v>
      </c>
      <c r="X5" s="411"/>
      <c r="Y5" s="411"/>
    </row>
    <row r="6" spans="1:25" s="381" customFormat="1" ht="37.5" x14ac:dyDescent="0.25">
      <c r="A6" s="2321"/>
      <c r="B6" s="408"/>
      <c r="C6" s="409"/>
      <c r="D6" s="409"/>
      <c r="E6" s="408"/>
      <c r="F6" s="407" t="s">
        <v>39</v>
      </c>
      <c r="G6" s="408"/>
      <c r="H6" s="410" t="s">
        <v>1</v>
      </c>
      <c r="I6" s="407"/>
      <c r="J6" s="408"/>
      <c r="K6" s="408"/>
      <c r="L6" s="408"/>
      <c r="M6" s="408"/>
      <c r="N6" s="408"/>
      <c r="O6" s="408"/>
      <c r="P6" s="410" t="s">
        <v>1</v>
      </c>
      <c r="Q6" s="409"/>
      <c r="R6" s="408"/>
      <c r="S6" s="408"/>
      <c r="T6" s="408"/>
      <c r="U6" s="407"/>
      <c r="V6" s="407"/>
      <c r="W6" s="407"/>
      <c r="X6" s="407"/>
      <c r="Y6" s="407"/>
    </row>
    <row r="7" spans="1:25" s="381" customFormat="1" ht="19.5" thickBot="1" x14ac:dyDescent="0.3">
      <c r="A7" s="406" t="s">
        <v>38</v>
      </c>
      <c r="B7" s="403"/>
      <c r="C7" s="404"/>
      <c r="D7" s="404"/>
      <c r="E7" s="403"/>
      <c r="F7" s="403"/>
      <c r="G7" s="403"/>
      <c r="H7" s="403"/>
      <c r="I7" s="403"/>
      <c r="J7" s="403"/>
      <c r="K7" s="405"/>
      <c r="L7" s="405"/>
      <c r="M7" s="403"/>
      <c r="N7" s="403"/>
      <c r="O7" s="403"/>
      <c r="P7" s="403"/>
      <c r="Q7" s="404"/>
      <c r="R7" s="403"/>
      <c r="S7" s="403"/>
      <c r="T7" s="403"/>
      <c r="U7" s="403"/>
      <c r="V7" s="403"/>
      <c r="W7" s="403"/>
      <c r="X7" s="403"/>
      <c r="Y7" s="403"/>
    </row>
    <row r="8" spans="1:25" s="381" customFormat="1" ht="37.5" x14ac:dyDescent="0.25">
      <c r="A8" s="2325" t="s">
        <v>426</v>
      </c>
      <c r="B8" s="397"/>
      <c r="C8" s="291"/>
      <c r="D8" s="291">
        <v>370000000</v>
      </c>
      <c r="E8" s="294" t="s">
        <v>386</v>
      </c>
      <c r="F8" s="293" t="s">
        <v>385</v>
      </c>
      <c r="G8" s="294" t="s">
        <v>16</v>
      </c>
      <c r="H8" s="401" t="s">
        <v>2</v>
      </c>
      <c r="I8" s="294" t="s">
        <v>384</v>
      </c>
      <c r="J8" s="294" t="s">
        <v>383</v>
      </c>
      <c r="K8" s="294" t="s">
        <v>382</v>
      </c>
      <c r="L8" s="294" t="s">
        <v>381</v>
      </c>
      <c r="M8" s="294" t="s">
        <v>380</v>
      </c>
      <c r="N8" s="294" t="s">
        <v>379</v>
      </c>
      <c r="O8" s="294" t="s">
        <v>378</v>
      </c>
      <c r="P8" s="401" t="s">
        <v>2</v>
      </c>
      <c r="Q8" s="294" t="s">
        <v>390</v>
      </c>
      <c r="R8" s="294" t="s">
        <v>9</v>
      </c>
      <c r="S8" s="294" t="s">
        <v>377</v>
      </c>
      <c r="T8" s="294" t="s">
        <v>376</v>
      </c>
      <c r="U8" s="294" t="s">
        <v>375</v>
      </c>
      <c r="V8" s="294" t="s">
        <v>374</v>
      </c>
      <c r="W8" s="294" t="s">
        <v>373</v>
      </c>
      <c r="X8" s="294" t="s">
        <v>423</v>
      </c>
      <c r="Y8" s="293" t="s">
        <v>371</v>
      </c>
    </row>
    <row r="9" spans="1:25" s="381" customFormat="1" ht="37.5" x14ac:dyDescent="0.25">
      <c r="A9" s="2478"/>
      <c r="B9" s="397"/>
      <c r="C9" s="296"/>
      <c r="D9" s="296"/>
      <c r="E9" s="397"/>
      <c r="F9" s="293"/>
      <c r="G9" s="397"/>
      <c r="H9" s="386" t="s">
        <v>1</v>
      </c>
      <c r="I9" s="293"/>
      <c r="J9" s="397"/>
      <c r="K9" s="397"/>
      <c r="L9" s="397"/>
      <c r="M9" s="397"/>
      <c r="N9" s="397"/>
      <c r="O9" s="397"/>
      <c r="P9" s="386" t="s">
        <v>1</v>
      </c>
      <c r="Q9" s="296"/>
      <c r="R9" s="397"/>
      <c r="S9" s="397"/>
      <c r="T9" s="397"/>
      <c r="U9" s="397"/>
      <c r="V9" s="397"/>
      <c r="W9" s="397"/>
      <c r="X9" s="397"/>
      <c r="Y9" s="397"/>
    </row>
    <row r="10" spans="1:25" s="381" customFormat="1" ht="18.75" x14ac:dyDescent="0.25">
      <c r="A10" s="398"/>
      <c r="B10" s="398"/>
      <c r="C10" s="399"/>
      <c r="D10" s="399"/>
      <c r="E10" s="398"/>
      <c r="F10" s="398"/>
      <c r="G10" s="398"/>
      <c r="H10" s="398"/>
      <c r="I10" s="398"/>
      <c r="J10" s="398"/>
      <c r="K10" s="400"/>
      <c r="L10" s="400"/>
      <c r="M10" s="398"/>
      <c r="N10" s="398"/>
      <c r="O10" s="398"/>
      <c r="P10" s="398"/>
      <c r="Q10" s="399"/>
      <c r="R10" s="402"/>
      <c r="S10" s="402"/>
      <c r="T10" s="398"/>
      <c r="U10" s="398"/>
      <c r="V10" s="398"/>
      <c r="W10" s="398"/>
      <c r="X10" s="398"/>
      <c r="Y10" s="398"/>
    </row>
    <row r="11" spans="1:25" s="381" customFormat="1" ht="37.5" x14ac:dyDescent="0.25">
      <c r="A11" s="2300" t="s">
        <v>425</v>
      </c>
      <c r="B11" s="397"/>
      <c r="C11" s="296"/>
      <c r="D11" s="296">
        <v>25900000</v>
      </c>
      <c r="E11" s="294" t="s">
        <v>386</v>
      </c>
      <c r="F11" s="293" t="s">
        <v>385</v>
      </c>
      <c r="G11" s="294" t="s">
        <v>16</v>
      </c>
      <c r="H11" s="401" t="s">
        <v>2</v>
      </c>
      <c r="I11" s="294" t="s">
        <v>384</v>
      </c>
      <c r="J11" s="294" t="s">
        <v>383</v>
      </c>
      <c r="K11" s="294" t="s">
        <v>382</v>
      </c>
      <c r="L11" s="294" t="s">
        <v>381</v>
      </c>
      <c r="M11" s="294" t="s">
        <v>380</v>
      </c>
      <c r="N11" s="294" t="s">
        <v>379</v>
      </c>
      <c r="O11" s="294" t="s">
        <v>378</v>
      </c>
      <c r="P11" s="386" t="s">
        <v>2</v>
      </c>
      <c r="Q11" s="294" t="s">
        <v>424</v>
      </c>
      <c r="R11" s="294" t="s">
        <v>9</v>
      </c>
      <c r="S11" s="294" t="s">
        <v>377</v>
      </c>
      <c r="T11" s="294" t="s">
        <v>376</v>
      </c>
      <c r="U11" s="294" t="s">
        <v>375</v>
      </c>
      <c r="V11" s="294" t="s">
        <v>374</v>
      </c>
      <c r="W11" s="294" t="s">
        <v>373</v>
      </c>
      <c r="X11" s="294" t="s">
        <v>423</v>
      </c>
      <c r="Y11" s="293" t="s">
        <v>371</v>
      </c>
    </row>
    <row r="12" spans="1:25" s="381" customFormat="1" ht="37.5" x14ac:dyDescent="0.25">
      <c r="A12" s="2478"/>
      <c r="B12" s="397"/>
      <c r="C12" s="296"/>
      <c r="D12" s="296"/>
      <c r="E12" s="397"/>
      <c r="F12" s="293"/>
      <c r="G12" s="397"/>
      <c r="H12" s="386" t="s">
        <v>1</v>
      </c>
      <c r="I12" s="293"/>
      <c r="J12" s="397"/>
      <c r="K12" s="397"/>
      <c r="L12" s="397"/>
      <c r="M12" s="397"/>
      <c r="N12" s="397"/>
      <c r="O12" s="397"/>
      <c r="P12" s="386" t="s">
        <v>1</v>
      </c>
      <c r="Q12" s="296"/>
      <c r="R12" s="397"/>
      <c r="S12" s="397"/>
      <c r="T12" s="397"/>
      <c r="U12" s="397"/>
      <c r="V12" s="397"/>
      <c r="W12" s="397"/>
      <c r="X12" s="397"/>
      <c r="Y12" s="397"/>
    </row>
    <row r="13" spans="1:25" s="381" customFormat="1" ht="18.75" x14ac:dyDescent="0.25">
      <c r="A13" s="398"/>
      <c r="B13" s="398"/>
      <c r="C13" s="399"/>
      <c r="D13" s="399"/>
      <c r="E13" s="398"/>
      <c r="F13" s="398"/>
      <c r="G13" s="398"/>
      <c r="H13" s="398"/>
      <c r="I13" s="398"/>
      <c r="J13" s="398"/>
      <c r="K13" s="400"/>
      <c r="L13" s="400"/>
      <c r="M13" s="398"/>
      <c r="N13" s="398"/>
      <c r="O13" s="398"/>
      <c r="P13" s="398"/>
      <c r="Q13" s="399"/>
      <c r="R13" s="398"/>
      <c r="S13" s="398"/>
      <c r="T13" s="398"/>
      <c r="U13" s="398"/>
      <c r="V13" s="398"/>
      <c r="W13" s="398"/>
      <c r="X13" s="398"/>
      <c r="Y13" s="398"/>
    </row>
    <row r="14" spans="1:25" s="381" customFormat="1" ht="37.5" x14ac:dyDescent="0.25">
      <c r="A14" s="2300" t="s">
        <v>422</v>
      </c>
      <c r="B14" s="397"/>
      <c r="C14" s="296"/>
      <c r="D14" s="296">
        <v>55000000</v>
      </c>
      <c r="E14" s="294" t="s">
        <v>386</v>
      </c>
      <c r="F14" s="293" t="s">
        <v>385</v>
      </c>
      <c r="G14" s="294" t="s">
        <v>16</v>
      </c>
      <c r="H14" s="401" t="s">
        <v>2</v>
      </c>
      <c r="I14" s="294" t="s">
        <v>384</v>
      </c>
      <c r="J14" s="294" t="s">
        <v>383</v>
      </c>
      <c r="K14" s="294" t="s">
        <v>382</v>
      </c>
      <c r="L14" s="294" t="s">
        <v>381</v>
      </c>
      <c r="M14" s="294" t="s">
        <v>380</v>
      </c>
      <c r="N14" s="294" t="s">
        <v>379</v>
      </c>
      <c r="O14" s="294" t="s">
        <v>378</v>
      </c>
      <c r="P14" s="386" t="s">
        <v>2</v>
      </c>
      <c r="Q14" s="294" t="s">
        <v>421</v>
      </c>
      <c r="R14" s="294" t="s">
        <v>9</v>
      </c>
      <c r="S14" s="294" t="s">
        <v>377</v>
      </c>
      <c r="T14" s="294" t="s">
        <v>376</v>
      </c>
      <c r="U14" s="294" t="s">
        <v>375</v>
      </c>
      <c r="V14" s="294" t="s">
        <v>374</v>
      </c>
      <c r="W14" s="294" t="s">
        <v>373</v>
      </c>
      <c r="X14" s="294" t="s">
        <v>393</v>
      </c>
      <c r="Y14" s="293" t="s">
        <v>371</v>
      </c>
    </row>
    <row r="15" spans="1:25" s="381" customFormat="1" ht="37.5" x14ac:dyDescent="0.25">
      <c r="A15" s="2478"/>
      <c r="B15" s="397"/>
      <c r="C15" s="296"/>
      <c r="D15" s="296"/>
      <c r="E15" s="397"/>
      <c r="F15" s="293"/>
      <c r="G15" s="397"/>
      <c r="H15" s="386" t="s">
        <v>1</v>
      </c>
      <c r="I15" s="293"/>
      <c r="J15" s="397"/>
      <c r="K15" s="397"/>
      <c r="L15" s="397"/>
      <c r="M15" s="397"/>
      <c r="N15" s="397"/>
      <c r="O15" s="397"/>
      <c r="P15" s="386" t="s">
        <v>1</v>
      </c>
      <c r="Q15" s="296"/>
      <c r="R15" s="397"/>
      <c r="S15" s="397"/>
      <c r="T15" s="397"/>
      <c r="U15" s="397"/>
      <c r="V15" s="397"/>
      <c r="W15" s="397"/>
      <c r="X15" s="397"/>
      <c r="Y15" s="397"/>
    </row>
    <row r="16" spans="1:25" s="381" customFormat="1" ht="18.75" x14ac:dyDescent="0.25">
      <c r="A16" s="398"/>
      <c r="B16" s="398"/>
      <c r="C16" s="399"/>
      <c r="D16" s="399"/>
      <c r="E16" s="398"/>
      <c r="F16" s="398"/>
      <c r="G16" s="398"/>
      <c r="H16" s="398"/>
      <c r="I16" s="398"/>
      <c r="J16" s="398"/>
      <c r="K16" s="400"/>
      <c r="L16" s="400"/>
      <c r="M16" s="398"/>
      <c r="N16" s="398"/>
      <c r="O16" s="398"/>
      <c r="P16" s="398"/>
      <c r="Q16" s="399"/>
      <c r="R16" s="398"/>
      <c r="S16" s="398"/>
      <c r="T16" s="398"/>
      <c r="U16" s="398"/>
      <c r="V16" s="398"/>
      <c r="W16" s="398"/>
      <c r="X16" s="398"/>
      <c r="Y16" s="398"/>
    </row>
    <row r="17" spans="1:25" s="381" customFormat="1" ht="37.5" x14ac:dyDescent="0.25">
      <c r="A17" s="2300" t="s">
        <v>420</v>
      </c>
      <c r="B17" s="397"/>
      <c r="C17" s="296"/>
      <c r="D17" s="296">
        <v>22200000</v>
      </c>
      <c r="E17" s="294" t="s">
        <v>386</v>
      </c>
      <c r="F17" s="293" t="s">
        <v>385</v>
      </c>
      <c r="G17" s="294" t="s">
        <v>16</v>
      </c>
      <c r="H17" s="386" t="s">
        <v>2</v>
      </c>
      <c r="I17" s="294" t="s">
        <v>384</v>
      </c>
      <c r="J17" s="294" t="s">
        <v>383</v>
      </c>
      <c r="K17" s="294" t="s">
        <v>382</v>
      </c>
      <c r="L17" s="294" t="s">
        <v>381</v>
      </c>
      <c r="M17" s="294" t="s">
        <v>380</v>
      </c>
      <c r="N17" s="294" t="s">
        <v>379</v>
      </c>
      <c r="O17" s="294" t="s">
        <v>378</v>
      </c>
      <c r="P17" s="386" t="s">
        <v>2</v>
      </c>
      <c r="Q17" s="294" t="s">
        <v>419</v>
      </c>
      <c r="R17" s="294" t="s">
        <v>9</v>
      </c>
      <c r="S17" s="294" t="s">
        <v>377</v>
      </c>
      <c r="T17" s="294" t="s">
        <v>376</v>
      </c>
      <c r="U17" s="294" t="s">
        <v>375</v>
      </c>
      <c r="V17" s="294" t="s">
        <v>374</v>
      </c>
      <c r="W17" s="294" t="s">
        <v>373</v>
      </c>
      <c r="X17" s="294" t="s">
        <v>393</v>
      </c>
      <c r="Y17" s="293" t="s">
        <v>371</v>
      </c>
    </row>
    <row r="18" spans="1:25" s="381" customFormat="1" ht="37.5" x14ac:dyDescent="0.25">
      <c r="A18" s="2478"/>
      <c r="B18" s="397"/>
      <c r="C18" s="296"/>
      <c r="D18" s="296"/>
      <c r="E18" s="397"/>
      <c r="F18" s="293"/>
      <c r="G18" s="397"/>
      <c r="H18" s="386" t="s">
        <v>1</v>
      </c>
      <c r="I18" s="293"/>
      <c r="J18" s="397"/>
      <c r="K18" s="397"/>
      <c r="L18" s="397"/>
      <c r="M18" s="397"/>
      <c r="N18" s="397"/>
      <c r="O18" s="397"/>
      <c r="P18" s="386" t="s">
        <v>1</v>
      </c>
      <c r="Q18" s="296"/>
      <c r="R18" s="397"/>
      <c r="S18" s="397"/>
      <c r="T18" s="397"/>
      <c r="U18" s="397"/>
      <c r="V18" s="397"/>
      <c r="W18" s="397"/>
      <c r="X18" s="397"/>
      <c r="Y18" s="397"/>
    </row>
    <row r="19" spans="1:25" s="381" customFormat="1" ht="18.75" x14ac:dyDescent="0.25">
      <c r="A19" s="398"/>
      <c r="B19" s="398"/>
      <c r="C19" s="399"/>
      <c r="D19" s="399"/>
      <c r="E19" s="398"/>
      <c r="F19" s="398"/>
      <c r="G19" s="398"/>
      <c r="H19" s="398"/>
      <c r="I19" s="398"/>
      <c r="J19" s="398"/>
      <c r="K19" s="400"/>
      <c r="L19" s="400"/>
      <c r="M19" s="398"/>
      <c r="N19" s="398"/>
      <c r="O19" s="398"/>
      <c r="P19" s="398"/>
      <c r="Q19" s="399"/>
      <c r="R19" s="398"/>
      <c r="S19" s="398"/>
      <c r="T19" s="398"/>
      <c r="U19" s="398"/>
      <c r="V19" s="398"/>
      <c r="W19" s="398"/>
      <c r="X19" s="398"/>
      <c r="Y19" s="398"/>
    </row>
    <row r="20" spans="1:25" s="381" customFormat="1" ht="37.5" x14ac:dyDescent="0.25">
      <c r="A20" s="2300" t="s">
        <v>418</v>
      </c>
      <c r="B20" s="397"/>
      <c r="C20" s="397"/>
      <c r="D20" s="296">
        <v>92500000</v>
      </c>
      <c r="E20" s="294" t="s">
        <v>386</v>
      </c>
      <c r="F20" s="293" t="s">
        <v>385</v>
      </c>
      <c r="G20" s="294" t="s">
        <v>16</v>
      </c>
      <c r="H20" s="401" t="s">
        <v>2</v>
      </c>
      <c r="I20" s="294" t="s">
        <v>384</v>
      </c>
      <c r="J20" s="294" t="s">
        <v>383</v>
      </c>
      <c r="K20" s="294" t="s">
        <v>382</v>
      </c>
      <c r="L20" s="294" t="s">
        <v>381</v>
      </c>
      <c r="M20" s="294" t="s">
        <v>380</v>
      </c>
      <c r="N20" s="294" t="s">
        <v>379</v>
      </c>
      <c r="O20" s="294" t="s">
        <v>378</v>
      </c>
      <c r="P20" s="401" t="s">
        <v>2</v>
      </c>
      <c r="Q20" s="294" t="s">
        <v>417</v>
      </c>
      <c r="R20" s="294" t="s">
        <v>9</v>
      </c>
      <c r="S20" s="294" t="s">
        <v>377</v>
      </c>
      <c r="T20" s="294" t="s">
        <v>376</v>
      </c>
      <c r="U20" s="294" t="s">
        <v>375</v>
      </c>
      <c r="V20" s="294" t="s">
        <v>374</v>
      </c>
      <c r="W20" s="294" t="s">
        <v>373</v>
      </c>
      <c r="X20" s="294" t="s">
        <v>393</v>
      </c>
      <c r="Y20" s="293" t="s">
        <v>371</v>
      </c>
    </row>
    <row r="21" spans="1:25" s="381" customFormat="1" ht="37.5" x14ac:dyDescent="0.25">
      <c r="A21" s="2478"/>
      <c r="B21" s="397"/>
      <c r="C21" s="296"/>
      <c r="D21" s="296"/>
      <c r="E21" s="397"/>
      <c r="F21" s="293"/>
      <c r="G21" s="397"/>
      <c r="H21" s="386" t="s">
        <v>1</v>
      </c>
      <c r="I21" s="293"/>
      <c r="J21" s="397"/>
      <c r="K21" s="397"/>
      <c r="L21" s="397"/>
      <c r="M21" s="397"/>
      <c r="N21" s="397"/>
      <c r="O21" s="397"/>
      <c r="P21" s="386" t="s">
        <v>1</v>
      </c>
      <c r="Q21" s="296"/>
      <c r="R21" s="397"/>
      <c r="S21" s="397"/>
      <c r="T21" s="397"/>
      <c r="U21" s="397"/>
      <c r="V21" s="397"/>
      <c r="W21" s="397"/>
      <c r="X21" s="397"/>
      <c r="Y21" s="397"/>
    </row>
    <row r="22" spans="1:25" s="381" customFormat="1" ht="18.75" x14ac:dyDescent="0.25">
      <c r="A22" s="398"/>
      <c r="B22" s="398"/>
      <c r="C22" s="399"/>
      <c r="D22" s="399"/>
      <c r="E22" s="398"/>
      <c r="F22" s="398"/>
      <c r="G22" s="398"/>
      <c r="H22" s="398"/>
      <c r="I22" s="398"/>
      <c r="J22" s="398"/>
      <c r="K22" s="400"/>
      <c r="L22" s="400"/>
      <c r="M22" s="398"/>
      <c r="N22" s="398"/>
      <c r="O22" s="398"/>
      <c r="P22" s="398"/>
      <c r="Q22" s="399"/>
      <c r="R22" s="398"/>
      <c r="S22" s="398"/>
      <c r="T22" s="398"/>
      <c r="U22" s="398"/>
      <c r="V22" s="398"/>
      <c r="W22" s="398"/>
      <c r="X22" s="398"/>
      <c r="Y22" s="398"/>
    </row>
    <row r="23" spans="1:25" s="381" customFormat="1" ht="37.5" x14ac:dyDescent="0.25">
      <c r="A23" s="2300" t="s">
        <v>416</v>
      </c>
      <c r="B23" s="397"/>
      <c r="C23" s="397"/>
      <c r="D23" s="296">
        <v>5550000000</v>
      </c>
      <c r="E23" s="294" t="s">
        <v>386</v>
      </c>
      <c r="F23" s="293" t="s">
        <v>385</v>
      </c>
      <c r="G23" s="294" t="s">
        <v>16</v>
      </c>
      <c r="H23" s="401" t="s">
        <v>2</v>
      </c>
      <c r="I23" s="294" t="s">
        <v>384</v>
      </c>
      <c r="J23" s="294" t="s">
        <v>383</v>
      </c>
      <c r="K23" s="294" t="s">
        <v>382</v>
      </c>
      <c r="L23" s="294" t="s">
        <v>381</v>
      </c>
      <c r="M23" s="294" t="s">
        <v>380</v>
      </c>
      <c r="N23" s="294" t="s">
        <v>379</v>
      </c>
      <c r="O23" s="294" t="s">
        <v>378</v>
      </c>
      <c r="P23" s="386" t="s">
        <v>2</v>
      </c>
      <c r="Q23" s="294" t="s">
        <v>415</v>
      </c>
      <c r="R23" s="294" t="s">
        <v>9</v>
      </c>
      <c r="S23" s="294" t="s">
        <v>377</v>
      </c>
      <c r="T23" s="294" t="s">
        <v>376</v>
      </c>
      <c r="U23" s="294" t="s">
        <v>375</v>
      </c>
      <c r="V23" s="294" t="s">
        <v>374</v>
      </c>
      <c r="W23" s="294" t="s">
        <v>373</v>
      </c>
      <c r="X23" s="294" t="s">
        <v>412</v>
      </c>
      <c r="Y23" s="293" t="s">
        <v>371</v>
      </c>
    </row>
    <row r="24" spans="1:25" s="381" customFormat="1" ht="37.5" x14ac:dyDescent="0.25">
      <c r="A24" s="2478"/>
      <c r="B24" s="397"/>
      <c r="C24" s="296"/>
      <c r="D24" s="296"/>
      <c r="E24" s="397"/>
      <c r="F24" s="293"/>
      <c r="G24" s="397"/>
      <c r="H24" s="386" t="s">
        <v>1</v>
      </c>
      <c r="I24" s="293"/>
      <c r="J24" s="397"/>
      <c r="K24" s="397"/>
      <c r="L24" s="397"/>
      <c r="M24" s="397"/>
      <c r="N24" s="397"/>
      <c r="O24" s="397"/>
      <c r="P24" s="386" t="s">
        <v>1</v>
      </c>
      <c r="Q24" s="296"/>
      <c r="R24" s="397"/>
      <c r="S24" s="397"/>
      <c r="T24" s="397"/>
      <c r="U24" s="397"/>
      <c r="V24" s="397"/>
      <c r="W24" s="397"/>
      <c r="X24" s="397"/>
      <c r="Y24" s="397"/>
    </row>
    <row r="25" spans="1:25" s="381" customFormat="1" ht="18.75" x14ac:dyDescent="0.25">
      <c r="A25" s="398"/>
      <c r="B25" s="398"/>
      <c r="C25" s="399"/>
      <c r="D25" s="399"/>
      <c r="E25" s="398"/>
      <c r="F25" s="398"/>
      <c r="G25" s="398"/>
      <c r="H25" s="398"/>
      <c r="I25" s="398"/>
      <c r="J25" s="398"/>
      <c r="K25" s="400"/>
      <c r="L25" s="400"/>
      <c r="M25" s="398"/>
      <c r="N25" s="398"/>
      <c r="O25" s="398"/>
      <c r="P25" s="398"/>
      <c r="Q25" s="399"/>
      <c r="R25" s="398"/>
      <c r="S25" s="398"/>
      <c r="T25" s="398"/>
      <c r="U25" s="398"/>
      <c r="V25" s="398"/>
      <c r="W25" s="398"/>
      <c r="X25" s="398"/>
      <c r="Y25" s="398"/>
    </row>
    <row r="26" spans="1:25" s="381" customFormat="1" ht="37.5" x14ac:dyDescent="0.25">
      <c r="A26" s="2300" t="s">
        <v>414</v>
      </c>
      <c r="B26" s="397"/>
      <c r="C26" s="397"/>
      <c r="D26" s="296">
        <v>14800000</v>
      </c>
      <c r="E26" s="294" t="s">
        <v>386</v>
      </c>
      <c r="F26" s="293" t="s">
        <v>385</v>
      </c>
      <c r="G26" s="294" t="s">
        <v>16</v>
      </c>
      <c r="H26" s="401" t="s">
        <v>2</v>
      </c>
      <c r="I26" s="294" t="s">
        <v>384</v>
      </c>
      <c r="J26" s="294" t="s">
        <v>383</v>
      </c>
      <c r="K26" s="294" t="s">
        <v>382</v>
      </c>
      <c r="L26" s="294" t="s">
        <v>381</v>
      </c>
      <c r="M26" s="294" t="s">
        <v>380</v>
      </c>
      <c r="N26" s="294" t="s">
        <v>379</v>
      </c>
      <c r="O26" s="294" t="s">
        <v>378</v>
      </c>
      <c r="P26" s="386" t="s">
        <v>2</v>
      </c>
      <c r="Q26" s="294" t="s">
        <v>413</v>
      </c>
      <c r="R26" s="294" t="s">
        <v>9</v>
      </c>
      <c r="S26" s="294" t="s">
        <v>377</v>
      </c>
      <c r="T26" s="294" t="s">
        <v>376</v>
      </c>
      <c r="U26" s="294" t="s">
        <v>375</v>
      </c>
      <c r="V26" s="294" t="s">
        <v>374</v>
      </c>
      <c r="W26" s="294" t="s">
        <v>373</v>
      </c>
      <c r="X26" s="294" t="s">
        <v>412</v>
      </c>
      <c r="Y26" s="293" t="s">
        <v>371</v>
      </c>
    </row>
    <row r="27" spans="1:25" s="381" customFormat="1" ht="37.5" x14ac:dyDescent="0.25">
      <c r="A27" s="2478"/>
      <c r="B27" s="397"/>
      <c r="C27" s="296"/>
      <c r="D27" s="296"/>
      <c r="E27" s="397"/>
      <c r="F27" s="293"/>
      <c r="G27" s="397"/>
      <c r="H27" s="386" t="s">
        <v>1</v>
      </c>
      <c r="I27" s="293"/>
      <c r="J27" s="397"/>
      <c r="K27" s="397"/>
      <c r="L27" s="397"/>
      <c r="M27" s="397"/>
      <c r="N27" s="397"/>
      <c r="O27" s="397"/>
      <c r="P27" s="386" t="s">
        <v>1</v>
      </c>
      <c r="Q27" s="296"/>
      <c r="R27" s="397"/>
      <c r="S27" s="397"/>
      <c r="T27" s="397"/>
      <c r="U27" s="397"/>
      <c r="V27" s="397"/>
      <c r="W27" s="397"/>
      <c r="X27" s="397"/>
      <c r="Y27" s="397"/>
    </row>
    <row r="28" spans="1:25" s="381" customFormat="1" ht="18.75" x14ac:dyDescent="0.25">
      <c r="A28" s="398"/>
      <c r="B28" s="398"/>
      <c r="C28" s="399"/>
      <c r="D28" s="399"/>
      <c r="E28" s="398"/>
      <c r="F28" s="398"/>
      <c r="G28" s="398"/>
      <c r="H28" s="398"/>
      <c r="I28" s="398"/>
      <c r="J28" s="398"/>
      <c r="K28" s="400"/>
      <c r="L28" s="400"/>
      <c r="M28" s="398"/>
      <c r="N28" s="398"/>
      <c r="O28" s="398"/>
      <c r="P28" s="398"/>
      <c r="Q28" s="399"/>
      <c r="R28" s="398"/>
      <c r="S28" s="398"/>
      <c r="T28" s="398"/>
      <c r="U28" s="398"/>
      <c r="V28" s="398"/>
      <c r="W28" s="398"/>
      <c r="X28" s="398"/>
      <c r="Y28" s="398"/>
    </row>
    <row r="29" spans="1:25" s="381" customFormat="1" ht="37.5" x14ac:dyDescent="0.25">
      <c r="A29" s="2300" t="s">
        <v>411</v>
      </c>
      <c r="B29" s="397"/>
      <c r="C29" s="397"/>
      <c r="D29" s="296">
        <v>130000000</v>
      </c>
      <c r="E29" s="294" t="s">
        <v>386</v>
      </c>
      <c r="F29" s="293" t="s">
        <v>385</v>
      </c>
      <c r="G29" s="294" t="s">
        <v>16</v>
      </c>
      <c r="H29" s="401" t="s">
        <v>2</v>
      </c>
      <c r="I29" s="294" t="s">
        <v>384</v>
      </c>
      <c r="J29" s="294" t="s">
        <v>383</v>
      </c>
      <c r="K29" s="294" t="s">
        <v>382</v>
      </c>
      <c r="L29" s="294" t="s">
        <v>381</v>
      </c>
      <c r="M29" s="294" t="s">
        <v>380</v>
      </c>
      <c r="N29" s="294" t="s">
        <v>379</v>
      </c>
      <c r="O29" s="294" t="s">
        <v>378</v>
      </c>
      <c r="P29" s="386" t="s">
        <v>2</v>
      </c>
      <c r="Q29" s="294" t="s">
        <v>405</v>
      </c>
      <c r="R29" s="294" t="s">
        <v>9</v>
      </c>
      <c r="S29" s="294" t="s">
        <v>377</v>
      </c>
      <c r="T29" s="294" t="s">
        <v>376</v>
      </c>
      <c r="U29" s="294" t="s">
        <v>375</v>
      </c>
      <c r="V29" s="294" t="s">
        <v>374</v>
      </c>
      <c r="W29" s="294" t="s">
        <v>373</v>
      </c>
      <c r="X29" s="294" t="s">
        <v>410</v>
      </c>
      <c r="Y29" s="293" t="s">
        <v>371</v>
      </c>
    </row>
    <row r="30" spans="1:25" s="381" customFormat="1" ht="37.5" x14ac:dyDescent="0.25">
      <c r="A30" s="2478"/>
      <c r="B30" s="397"/>
      <c r="C30" s="296"/>
      <c r="D30" s="296"/>
      <c r="E30" s="397"/>
      <c r="F30" s="293"/>
      <c r="G30" s="397"/>
      <c r="H30" s="386" t="s">
        <v>1</v>
      </c>
      <c r="I30" s="293"/>
      <c r="J30" s="397"/>
      <c r="K30" s="397"/>
      <c r="L30" s="397"/>
      <c r="M30" s="397"/>
      <c r="N30" s="397"/>
      <c r="O30" s="397"/>
      <c r="P30" s="386" t="s">
        <v>1</v>
      </c>
      <c r="Q30" s="296"/>
      <c r="R30" s="397"/>
      <c r="S30" s="397"/>
      <c r="T30" s="397"/>
      <c r="U30" s="397"/>
      <c r="V30" s="397"/>
      <c r="W30" s="397"/>
      <c r="X30" s="397"/>
      <c r="Y30" s="397"/>
    </row>
    <row r="31" spans="1:25" s="381" customFormat="1" ht="18.75" x14ac:dyDescent="0.25">
      <c r="A31" s="398"/>
      <c r="B31" s="398"/>
      <c r="C31" s="399"/>
      <c r="D31" s="399"/>
      <c r="E31" s="398"/>
      <c r="F31" s="398"/>
      <c r="G31" s="398"/>
      <c r="H31" s="398"/>
      <c r="I31" s="398"/>
      <c r="J31" s="398"/>
      <c r="K31" s="400"/>
      <c r="L31" s="400"/>
      <c r="M31" s="398"/>
      <c r="N31" s="398"/>
      <c r="O31" s="398"/>
      <c r="P31" s="398"/>
      <c r="Q31" s="399"/>
      <c r="R31" s="398"/>
      <c r="S31" s="398"/>
      <c r="T31" s="398"/>
      <c r="U31" s="398"/>
      <c r="V31" s="398"/>
      <c r="W31" s="398"/>
      <c r="X31" s="398"/>
      <c r="Y31" s="398"/>
    </row>
    <row r="32" spans="1:25" s="381" customFormat="1" ht="37.5" x14ac:dyDescent="0.25">
      <c r="A32" s="2300" t="s">
        <v>409</v>
      </c>
      <c r="B32" s="397"/>
      <c r="C32" s="397"/>
      <c r="D32" s="296">
        <v>8400000</v>
      </c>
      <c r="E32" s="294" t="s">
        <v>386</v>
      </c>
      <c r="F32" s="293" t="s">
        <v>385</v>
      </c>
      <c r="G32" s="294" t="s">
        <v>16</v>
      </c>
      <c r="H32" s="401" t="s">
        <v>2</v>
      </c>
      <c r="I32" s="294" t="s">
        <v>384</v>
      </c>
      <c r="J32" s="294" t="s">
        <v>383</v>
      </c>
      <c r="K32" s="294" t="s">
        <v>382</v>
      </c>
      <c r="L32" s="294" t="s">
        <v>381</v>
      </c>
      <c r="M32" s="294" t="s">
        <v>380</v>
      </c>
      <c r="N32" s="294" t="s">
        <v>379</v>
      </c>
      <c r="O32" s="294" t="s">
        <v>378</v>
      </c>
      <c r="P32" s="386" t="s">
        <v>2</v>
      </c>
      <c r="Q32" s="294" t="s">
        <v>408</v>
      </c>
      <c r="R32" s="294" t="s">
        <v>9</v>
      </c>
      <c r="S32" s="294" t="s">
        <v>377</v>
      </c>
      <c r="T32" s="294" t="s">
        <v>376</v>
      </c>
      <c r="U32" s="294" t="s">
        <v>375</v>
      </c>
      <c r="V32" s="294" t="s">
        <v>374</v>
      </c>
      <c r="W32" s="294" t="s">
        <v>373</v>
      </c>
      <c r="X32" s="294" t="s">
        <v>407</v>
      </c>
      <c r="Y32" s="293" t="s">
        <v>371</v>
      </c>
    </row>
    <row r="33" spans="1:25" s="381" customFormat="1" ht="37.5" x14ac:dyDescent="0.25">
      <c r="A33" s="2478"/>
      <c r="B33" s="397"/>
      <c r="C33" s="296"/>
      <c r="D33" s="296"/>
      <c r="E33" s="397"/>
      <c r="F33" s="293"/>
      <c r="G33" s="397"/>
      <c r="H33" s="386" t="s">
        <v>1</v>
      </c>
      <c r="I33" s="293"/>
      <c r="J33" s="397"/>
      <c r="K33" s="397"/>
      <c r="L33" s="397"/>
      <c r="M33" s="397"/>
      <c r="N33" s="397"/>
      <c r="O33" s="397"/>
      <c r="P33" s="386" t="s">
        <v>1</v>
      </c>
      <c r="Q33" s="296"/>
      <c r="R33" s="397"/>
      <c r="S33" s="397"/>
      <c r="T33" s="397"/>
      <c r="U33" s="397"/>
      <c r="V33" s="397"/>
      <c r="W33" s="397"/>
      <c r="X33" s="397"/>
      <c r="Y33" s="397"/>
    </row>
    <row r="34" spans="1:25" s="381" customFormat="1" ht="18.75" x14ac:dyDescent="0.25">
      <c r="A34" s="398"/>
      <c r="B34" s="398"/>
      <c r="C34" s="399"/>
      <c r="D34" s="399"/>
      <c r="E34" s="398"/>
      <c r="F34" s="398"/>
      <c r="G34" s="398"/>
      <c r="H34" s="398"/>
      <c r="I34" s="398"/>
      <c r="J34" s="398"/>
      <c r="K34" s="400"/>
      <c r="L34" s="400"/>
      <c r="M34" s="398"/>
      <c r="N34" s="398"/>
      <c r="O34" s="398"/>
      <c r="P34" s="398"/>
      <c r="Q34" s="399"/>
      <c r="R34" s="398"/>
      <c r="S34" s="398"/>
      <c r="T34" s="398"/>
      <c r="U34" s="398"/>
      <c r="V34" s="398"/>
      <c r="W34" s="398"/>
      <c r="X34" s="398"/>
      <c r="Y34" s="398"/>
    </row>
    <row r="35" spans="1:25" s="381" customFormat="1" ht="37.5" x14ac:dyDescent="0.25">
      <c r="A35" s="2300" t="s">
        <v>406</v>
      </c>
      <c r="B35" s="397"/>
      <c r="C35" s="397"/>
      <c r="D35" s="296">
        <v>100000000</v>
      </c>
      <c r="E35" s="294" t="s">
        <v>386</v>
      </c>
      <c r="F35" s="293" t="s">
        <v>385</v>
      </c>
      <c r="G35" s="294" t="s">
        <v>16</v>
      </c>
      <c r="H35" s="401" t="s">
        <v>2</v>
      </c>
      <c r="I35" s="294" t="s">
        <v>384</v>
      </c>
      <c r="J35" s="294" t="s">
        <v>383</v>
      </c>
      <c r="K35" s="294" t="s">
        <v>382</v>
      </c>
      <c r="L35" s="294" t="s">
        <v>381</v>
      </c>
      <c r="M35" s="294" t="s">
        <v>380</v>
      </c>
      <c r="N35" s="294" t="s">
        <v>379</v>
      </c>
      <c r="O35" s="294" t="s">
        <v>378</v>
      </c>
      <c r="P35" s="386" t="s">
        <v>2</v>
      </c>
      <c r="Q35" s="294" t="s">
        <v>405</v>
      </c>
      <c r="R35" s="294" t="s">
        <v>9</v>
      </c>
      <c r="S35" s="294" t="s">
        <v>377</v>
      </c>
      <c r="T35" s="294" t="s">
        <v>376</v>
      </c>
      <c r="U35" s="294" t="s">
        <v>375</v>
      </c>
      <c r="V35" s="294" t="s">
        <v>374</v>
      </c>
      <c r="W35" s="294" t="s">
        <v>373</v>
      </c>
      <c r="X35" s="294" t="s">
        <v>372</v>
      </c>
      <c r="Y35" s="293" t="s">
        <v>371</v>
      </c>
    </row>
    <row r="36" spans="1:25" s="381" customFormat="1" ht="37.5" x14ac:dyDescent="0.25">
      <c r="A36" s="2478"/>
      <c r="B36" s="397"/>
      <c r="C36" s="296"/>
      <c r="D36" s="296"/>
      <c r="E36" s="397"/>
      <c r="F36" s="293"/>
      <c r="G36" s="397"/>
      <c r="H36" s="386" t="s">
        <v>1</v>
      </c>
      <c r="I36" s="293"/>
      <c r="J36" s="397"/>
      <c r="K36" s="397"/>
      <c r="L36" s="397"/>
      <c r="M36" s="397"/>
      <c r="N36" s="397"/>
      <c r="O36" s="397"/>
      <c r="P36" s="386" t="s">
        <v>1</v>
      </c>
      <c r="Q36" s="296"/>
      <c r="R36" s="397"/>
      <c r="S36" s="397"/>
      <c r="T36" s="397"/>
      <c r="U36" s="397"/>
      <c r="V36" s="397"/>
      <c r="W36" s="397"/>
      <c r="X36" s="397"/>
      <c r="Y36" s="397"/>
    </row>
    <row r="37" spans="1:25" s="381" customFormat="1" ht="18.75" x14ac:dyDescent="0.25">
      <c r="A37" s="398"/>
      <c r="B37" s="398"/>
      <c r="C37" s="399"/>
      <c r="D37" s="399"/>
      <c r="E37" s="398"/>
      <c r="F37" s="398"/>
      <c r="G37" s="398"/>
      <c r="H37" s="398"/>
      <c r="I37" s="398"/>
      <c r="J37" s="398"/>
      <c r="K37" s="400"/>
      <c r="L37" s="400"/>
      <c r="M37" s="398"/>
      <c r="N37" s="398"/>
      <c r="O37" s="398"/>
      <c r="P37" s="398"/>
      <c r="Q37" s="399"/>
      <c r="R37" s="398"/>
      <c r="S37" s="398"/>
      <c r="T37" s="398"/>
      <c r="U37" s="398"/>
      <c r="V37" s="398"/>
      <c r="W37" s="398"/>
      <c r="X37" s="398"/>
      <c r="Y37" s="398"/>
    </row>
    <row r="38" spans="1:25" s="381" customFormat="1" ht="37.5" x14ac:dyDescent="0.25">
      <c r="A38" s="2300" t="s">
        <v>404</v>
      </c>
      <c r="B38" s="397"/>
      <c r="C38" s="397"/>
      <c r="D38" s="296">
        <v>2000000</v>
      </c>
      <c r="E38" s="294" t="s">
        <v>403</v>
      </c>
      <c r="F38" s="293" t="s">
        <v>385</v>
      </c>
      <c r="G38" s="294" t="s">
        <v>125</v>
      </c>
      <c r="H38" s="401" t="s">
        <v>2</v>
      </c>
      <c r="I38" s="294" t="s">
        <v>384</v>
      </c>
      <c r="J38" s="294" t="s">
        <v>383</v>
      </c>
      <c r="K38" s="294" t="s">
        <v>382</v>
      </c>
      <c r="L38" s="294" t="s">
        <v>381</v>
      </c>
      <c r="M38" s="294" t="s">
        <v>380</v>
      </c>
      <c r="N38" s="294" t="s">
        <v>379</v>
      </c>
      <c r="O38" s="294" t="s">
        <v>378</v>
      </c>
      <c r="P38" s="386" t="s">
        <v>2</v>
      </c>
      <c r="Q38" s="294" t="s">
        <v>402</v>
      </c>
      <c r="R38" s="294" t="s">
        <v>9</v>
      </c>
      <c r="S38" s="294" t="s">
        <v>377</v>
      </c>
      <c r="T38" s="294" t="s">
        <v>376</v>
      </c>
      <c r="U38" s="294" t="s">
        <v>375</v>
      </c>
      <c r="V38" s="294" t="s">
        <v>374</v>
      </c>
      <c r="W38" s="294" t="s">
        <v>373</v>
      </c>
      <c r="X38" s="294" t="s">
        <v>401</v>
      </c>
      <c r="Y38" s="293" t="s">
        <v>371</v>
      </c>
    </row>
    <row r="39" spans="1:25" s="381" customFormat="1" ht="34.5" customHeight="1" x14ac:dyDescent="0.25">
      <c r="A39" s="2478"/>
      <c r="B39" s="397"/>
      <c r="C39" s="296"/>
      <c r="D39" s="296"/>
      <c r="E39" s="397"/>
      <c r="F39" s="293"/>
      <c r="G39" s="397"/>
      <c r="H39" s="386" t="s">
        <v>1</v>
      </c>
      <c r="I39" s="293"/>
      <c r="J39" s="397"/>
      <c r="K39" s="397"/>
      <c r="L39" s="397"/>
      <c r="M39" s="397"/>
      <c r="N39" s="397"/>
      <c r="O39" s="397"/>
      <c r="P39" s="386" t="s">
        <v>1</v>
      </c>
      <c r="Q39" s="296"/>
      <c r="R39" s="397"/>
      <c r="S39" s="397"/>
      <c r="T39" s="397"/>
      <c r="U39" s="397"/>
      <c r="V39" s="397"/>
      <c r="W39" s="397"/>
      <c r="X39" s="397"/>
      <c r="Y39" s="397"/>
    </row>
    <row r="40" spans="1:25" s="381" customFormat="1" ht="18.75" x14ac:dyDescent="0.25">
      <c r="A40" s="398" t="s">
        <v>400</v>
      </c>
      <c r="B40" s="398"/>
      <c r="C40" s="399"/>
      <c r="D40" s="399"/>
      <c r="E40" s="398"/>
      <c r="F40" s="398"/>
      <c r="G40" s="398"/>
      <c r="H40" s="398"/>
      <c r="I40" s="398"/>
      <c r="J40" s="398"/>
      <c r="K40" s="400"/>
      <c r="L40" s="400"/>
      <c r="M40" s="398"/>
      <c r="N40" s="398"/>
      <c r="O40" s="398"/>
      <c r="P40" s="398"/>
      <c r="Q40" s="399"/>
      <c r="R40" s="398"/>
      <c r="S40" s="398"/>
      <c r="T40" s="398"/>
      <c r="U40" s="398"/>
      <c r="V40" s="398"/>
      <c r="W40" s="398"/>
      <c r="X40" s="398"/>
      <c r="Y40" s="398"/>
    </row>
    <row r="41" spans="1:25" s="381" customFormat="1" ht="37.5" x14ac:dyDescent="0.25">
      <c r="A41" s="2300" t="s">
        <v>399</v>
      </c>
      <c r="B41" s="397"/>
      <c r="C41" s="397"/>
      <c r="D41" s="296">
        <v>20000000</v>
      </c>
      <c r="E41" s="294"/>
      <c r="F41" s="293" t="s">
        <v>385</v>
      </c>
      <c r="G41" s="294"/>
      <c r="H41" s="401" t="s">
        <v>2</v>
      </c>
      <c r="I41" s="294" t="s">
        <v>384</v>
      </c>
      <c r="J41" s="294" t="s">
        <v>383</v>
      </c>
      <c r="K41" s="294" t="s">
        <v>382</v>
      </c>
      <c r="L41" s="294" t="s">
        <v>381</v>
      </c>
      <c r="M41" s="294" t="s">
        <v>380</v>
      </c>
      <c r="N41" s="294" t="s">
        <v>379</v>
      </c>
      <c r="O41" s="294" t="s">
        <v>378</v>
      </c>
      <c r="P41" s="386" t="s">
        <v>2</v>
      </c>
      <c r="Q41" s="294" t="s">
        <v>394</v>
      </c>
      <c r="R41" s="294" t="s">
        <v>9</v>
      </c>
      <c r="S41" s="294" t="s">
        <v>377</v>
      </c>
      <c r="T41" s="294" t="s">
        <v>376</v>
      </c>
      <c r="U41" s="294" t="s">
        <v>375</v>
      </c>
      <c r="V41" s="294" t="s">
        <v>374</v>
      </c>
      <c r="W41" s="294" t="s">
        <v>373</v>
      </c>
      <c r="X41" s="294" t="s">
        <v>396</v>
      </c>
      <c r="Y41" s="293" t="s">
        <v>371</v>
      </c>
    </row>
    <row r="42" spans="1:25" s="381" customFormat="1" ht="37.5" x14ac:dyDescent="0.25">
      <c r="A42" s="2478"/>
      <c r="B42" s="397"/>
      <c r="C42" s="296"/>
      <c r="D42" s="296"/>
      <c r="E42" s="397"/>
      <c r="F42" s="293"/>
      <c r="G42" s="397"/>
      <c r="H42" s="386" t="s">
        <v>1</v>
      </c>
      <c r="I42" s="293"/>
      <c r="J42" s="397"/>
      <c r="K42" s="397"/>
      <c r="L42" s="397"/>
      <c r="M42" s="397"/>
      <c r="N42" s="397"/>
      <c r="O42" s="397"/>
      <c r="P42" s="386" t="s">
        <v>1</v>
      </c>
      <c r="Q42" s="296"/>
      <c r="R42" s="397"/>
      <c r="S42" s="397"/>
      <c r="T42" s="397"/>
      <c r="U42" s="397"/>
      <c r="V42" s="397"/>
      <c r="W42" s="397"/>
      <c r="X42" s="397"/>
      <c r="Y42" s="397"/>
    </row>
    <row r="43" spans="1:25" s="381" customFormat="1" ht="18.75" x14ac:dyDescent="0.25">
      <c r="A43" s="398"/>
      <c r="B43" s="398"/>
      <c r="C43" s="399"/>
      <c r="D43" s="399"/>
      <c r="E43" s="398"/>
      <c r="F43" s="398"/>
      <c r="G43" s="398"/>
      <c r="H43" s="398"/>
      <c r="I43" s="398"/>
      <c r="J43" s="398"/>
      <c r="K43" s="400"/>
      <c r="L43" s="400"/>
      <c r="M43" s="398"/>
      <c r="N43" s="398"/>
      <c r="O43" s="398"/>
      <c r="P43" s="398"/>
      <c r="Q43" s="399"/>
      <c r="R43" s="398"/>
      <c r="S43" s="398"/>
      <c r="T43" s="398"/>
      <c r="U43" s="398"/>
      <c r="V43" s="398"/>
      <c r="W43" s="398"/>
      <c r="X43" s="398"/>
      <c r="Y43" s="398"/>
    </row>
    <row r="44" spans="1:25" s="381" customFormat="1" ht="37.5" x14ac:dyDescent="0.25">
      <c r="A44" s="2300" t="s">
        <v>398</v>
      </c>
      <c r="B44" s="397"/>
      <c r="C44" s="397"/>
      <c r="D44" s="296">
        <v>80000000</v>
      </c>
      <c r="E44" s="294"/>
      <c r="F44" s="293" t="s">
        <v>385</v>
      </c>
      <c r="G44" s="294"/>
      <c r="H44" s="401" t="s">
        <v>2</v>
      </c>
      <c r="I44" s="294" t="s">
        <v>384</v>
      </c>
      <c r="J44" s="294" t="s">
        <v>383</v>
      </c>
      <c r="K44" s="294" t="s">
        <v>382</v>
      </c>
      <c r="L44" s="294" t="s">
        <v>381</v>
      </c>
      <c r="M44" s="294" t="s">
        <v>380</v>
      </c>
      <c r="N44" s="294" t="s">
        <v>379</v>
      </c>
      <c r="O44" s="294" t="s">
        <v>378</v>
      </c>
      <c r="P44" s="386" t="s">
        <v>2</v>
      </c>
      <c r="Q44" s="294" t="s">
        <v>397</v>
      </c>
      <c r="R44" s="294" t="s">
        <v>9</v>
      </c>
      <c r="S44" s="294" t="s">
        <v>377</v>
      </c>
      <c r="T44" s="294" t="s">
        <v>376</v>
      </c>
      <c r="U44" s="294" t="s">
        <v>375</v>
      </c>
      <c r="V44" s="294" t="s">
        <v>374</v>
      </c>
      <c r="W44" s="294" t="s">
        <v>373</v>
      </c>
      <c r="X44" s="294" t="s">
        <v>396</v>
      </c>
      <c r="Y44" s="293" t="s">
        <v>371</v>
      </c>
    </row>
    <row r="45" spans="1:25" s="381" customFormat="1" ht="37.5" x14ac:dyDescent="0.25">
      <c r="A45" s="2478"/>
      <c r="B45" s="397"/>
      <c r="C45" s="296"/>
      <c r="D45" s="296"/>
      <c r="E45" s="397"/>
      <c r="F45" s="293"/>
      <c r="G45" s="397"/>
      <c r="H45" s="386" t="s">
        <v>1</v>
      </c>
      <c r="I45" s="293"/>
      <c r="J45" s="397"/>
      <c r="K45" s="397"/>
      <c r="L45" s="397"/>
      <c r="M45" s="397"/>
      <c r="N45" s="397"/>
      <c r="O45" s="397"/>
      <c r="P45" s="386" t="s">
        <v>1</v>
      </c>
      <c r="Q45" s="296"/>
      <c r="R45" s="397"/>
      <c r="S45" s="397"/>
      <c r="T45" s="397"/>
      <c r="U45" s="397"/>
      <c r="V45" s="397"/>
      <c r="W45" s="397"/>
      <c r="X45" s="397"/>
      <c r="Y45" s="397"/>
    </row>
    <row r="46" spans="1:25" s="381" customFormat="1" ht="18.75" x14ac:dyDescent="0.25">
      <c r="A46" s="398"/>
      <c r="B46" s="398"/>
      <c r="C46" s="399"/>
      <c r="D46" s="399"/>
      <c r="E46" s="398"/>
      <c r="F46" s="398"/>
      <c r="G46" s="398"/>
      <c r="H46" s="398"/>
      <c r="I46" s="398"/>
      <c r="J46" s="398"/>
      <c r="K46" s="400"/>
      <c r="L46" s="400"/>
      <c r="M46" s="398"/>
      <c r="N46" s="398"/>
      <c r="O46" s="398"/>
      <c r="P46" s="398"/>
      <c r="Q46" s="399"/>
      <c r="R46" s="398"/>
      <c r="S46" s="398"/>
      <c r="T46" s="398"/>
      <c r="U46" s="398"/>
      <c r="V46" s="398"/>
      <c r="W46" s="398"/>
      <c r="X46" s="398"/>
      <c r="Y46" s="398"/>
    </row>
    <row r="47" spans="1:25" s="381" customFormat="1" ht="37.5" x14ac:dyDescent="0.25">
      <c r="A47" s="2300" t="s">
        <v>395</v>
      </c>
      <c r="B47" s="397"/>
      <c r="C47" s="397"/>
      <c r="D47" s="296">
        <v>20000000</v>
      </c>
      <c r="E47" s="294"/>
      <c r="F47" s="293" t="s">
        <v>385</v>
      </c>
      <c r="G47" s="294"/>
      <c r="H47" s="401" t="s">
        <v>2</v>
      </c>
      <c r="I47" s="294" t="s">
        <v>384</v>
      </c>
      <c r="J47" s="294" t="s">
        <v>383</v>
      </c>
      <c r="K47" s="294" t="s">
        <v>382</v>
      </c>
      <c r="L47" s="294" t="s">
        <v>381</v>
      </c>
      <c r="M47" s="294" t="s">
        <v>380</v>
      </c>
      <c r="N47" s="294" t="s">
        <v>379</v>
      </c>
      <c r="O47" s="294" t="s">
        <v>378</v>
      </c>
      <c r="P47" s="386" t="s">
        <v>2</v>
      </c>
      <c r="Q47" s="294" t="s">
        <v>394</v>
      </c>
      <c r="R47" s="294" t="s">
        <v>9</v>
      </c>
      <c r="S47" s="294" t="s">
        <v>377</v>
      </c>
      <c r="T47" s="294" t="s">
        <v>376</v>
      </c>
      <c r="U47" s="294" t="s">
        <v>375</v>
      </c>
      <c r="V47" s="294" t="s">
        <v>374</v>
      </c>
      <c r="W47" s="294" t="s">
        <v>373</v>
      </c>
      <c r="X47" s="294" t="s">
        <v>393</v>
      </c>
      <c r="Y47" s="293" t="s">
        <v>371</v>
      </c>
    </row>
    <row r="48" spans="1:25" s="381" customFormat="1" ht="37.5" x14ac:dyDescent="0.25">
      <c r="A48" s="2478"/>
      <c r="B48" s="397"/>
      <c r="C48" s="296"/>
      <c r="D48" s="296"/>
      <c r="E48" s="397"/>
      <c r="F48" s="293"/>
      <c r="G48" s="397"/>
      <c r="H48" s="386" t="s">
        <v>1</v>
      </c>
      <c r="I48" s="293"/>
      <c r="J48" s="397"/>
      <c r="K48" s="397"/>
      <c r="L48" s="397"/>
      <c r="M48" s="397"/>
      <c r="N48" s="397"/>
      <c r="O48" s="397"/>
      <c r="P48" s="386" t="s">
        <v>1</v>
      </c>
      <c r="Q48" s="296"/>
      <c r="R48" s="397"/>
      <c r="S48" s="397"/>
      <c r="T48" s="397"/>
      <c r="U48" s="397"/>
      <c r="V48" s="397"/>
      <c r="W48" s="397"/>
      <c r="X48" s="397"/>
      <c r="Y48" s="397"/>
    </row>
    <row r="49" spans="1:25" s="381" customFormat="1" ht="18.75" x14ac:dyDescent="0.25">
      <c r="A49" s="398"/>
      <c r="B49" s="398"/>
      <c r="C49" s="399"/>
      <c r="D49" s="399"/>
      <c r="E49" s="398"/>
      <c r="F49" s="398"/>
      <c r="G49" s="398"/>
      <c r="H49" s="398"/>
      <c r="I49" s="398"/>
      <c r="J49" s="398"/>
      <c r="K49" s="400"/>
      <c r="L49" s="400"/>
      <c r="M49" s="398"/>
      <c r="N49" s="398"/>
      <c r="O49" s="398"/>
      <c r="P49" s="398"/>
      <c r="Q49" s="399"/>
      <c r="R49" s="398"/>
      <c r="S49" s="398"/>
      <c r="T49" s="398"/>
      <c r="U49" s="398"/>
      <c r="V49" s="398"/>
      <c r="W49" s="398"/>
      <c r="X49" s="398"/>
      <c r="Y49" s="398"/>
    </row>
    <row r="50" spans="1:25" s="381" customFormat="1" ht="37.5" x14ac:dyDescent="0.25">
      <c r="A50" s="2300" t="s">
        <v>392</v>
      </c>
      <c r="B50" s="397"/>
      <c r="C50" s="397"/>
      <c r="D50" s="296">
        <v>10000000</v>
      </c>
      <c r="E50" s="294"/>
      <c r="F50" s="293" t="s">
        <v>385</v>
      </c>
      <c r="G50" s="294"/>
      <c r="H50" s="401" t="s">
        <v>2</v>
      </c>
      <c r="I50" s="294" t="s">
        <v>384</v>
      </c>
      <c r="J50" s="294" t="s">
        <v>383</v>
      </c>
      <c r="K50" s="294" t="s">
        <v>382</v>
      </c>
      <c r="L50" s="294" t="s">
        <v>381</v>
      </c>
      <c r="M50" s="294" t="s">
        <v>380</v>
      </c>
      <c r="N50" s="294" t="s">
        <v>379</v>
      </c>
      <c r="O50" s="294" t="s">
        <v>378</v>
      </c>
      <c r="P50" s="386" t="s">
        <v>2</v>
      </c>
      <c r="Q50" s="294" t="s">
        <v>390</v>
      </c>
      <c r="R50" s="294" t="s">
        <v>9</v>
      </c>
      <c r="S50" s="294" t="s">
        <v>377</v>
      </c>
      <c r="T50" s="294" t="s">
        <v>376</v>
      </c>
      <c r="U50" s="294" t="s">
        <v>375</v>
      </c>
      <c r="V50" s="294" t="s">
        <v>374</v>
      </c>
      <c r="W50" s="294" t="s">
        <v>373</v>
      </c>
      <c r="X50" s="294" t="s">
        <v>372</v>
      </c>
      <c r="Y50" s="293" t="s">
        <v>371</v>
      </c>
    </row>
    <row r="51" spans="1:25" s="381" customFormat="1" ht="37.5" x14ac:dyDescent="0.25">
      <c r="A51" s="2478"/>
      <c r="B51" s="397"/>
      <c r="C51" s="296"/>
      <c r="D51" s="296"/>
      <c r="E51" s="397"/>
      <c r="F51" s="293"/>
      <c r="G51" s="397"/>
      <c r="H51" s="386" t="s">
        <v>1</v>
      </c>
      <c r="I51" s="293"/>
      <c r="J51" s="397"/>
      <c r="K51" s="397"/>
      <c r="L51" s="397"/>
      <c r="M51" s="397"/>
      <c r="N51" s="397"/>
      <c r="O51" s="397"/>
      <c r="P51" s="386" t="s">
        <v>1</v>
      </c>
      <c r="Q51" s="296"/>
      <c r="R51" s="397"/>
      <c r="S51" s="397"/>
      <c r="T51" s="397"/>
      <c r="U51" s="397"/>
      <c r="V51" s="397"/>
      <c r="W51" s="397"/>
      <c r="X51" s="397"/>
      <c r="Y51" s="397"/>
    </row>
    <row r="52" spans="1:25" s="381" customFormat="1" ht="18.75" x14ac:dyDescent="0.25">
      <c r="A52" s="398"/>
      <c r="B52" s="398"/>
      <c r="C52" s="399"/>
      <c r="D52" s="399"/>
      <c r="E52" s="398"/>
      <c r="F52" s="398"/>
      <c r="G52" s="398"/>
      <c r="H52" s="398"/>
      <c r="I52" s="398"/>
      <c r="J52" s="398"/>
      <c r="K52" s="400"/>
      <c r="L52" s="400"/>
      <c r="M52" s="398"/>
      <c r="N52" s="398"/>
      <c r="O52" s="398"/>
      <c r="P52" s="398"/>
      <c r="Q52" s="399"/>
      <c r="R52" s="398"/>
      <c r="S52" s="398"/>
      <c r="T52" s="398"/>
      <c r="U52" s="398"/>
      <c r="V52" s="398"/>
      <c r="W52" s="398"/>
      <c r="X52" s="398"/>
      <c r="Y52" s="398"/>
    </row>
    <row r="53" spans="1:25" s="381" customFormat="1" ht="37.5" x14ac:dyDescent="0.25">
      <c r="A53" s="2300" t="s">
        <v>391</v>
      </c>
      <c r="B53" s="397"/>
      <c r="C53" s="397"/>
      <c r="D53" s="296">
        <v>10000000</v>
      </c>
      <c r="E53" s="294"/>
      <c r="F53" s="293" t="s">
        <v>385</v>
      </c>
      <c r="G53" s="294"/>
      <c r="H53" s="401" t="s">
        <v>2</v>
      </c>
      <c r="I53" s="294" t="s">
        <v>384</v>
      </c>
      <c r="J53" s="294" t="s">
        <v>383</v>
      </c>
      <c r="K53" s="294" t="s">
        <v>382</v>
      </c>
      <c r="L53" s="294" t="s">
        <v>381</v>
      </c>
      <c r="M53" s="294" t="s">
        <v>380</v>
      </c>
      <c r="N53" s="294" t="s">
        <v>379</v>
      </c>
      <c r="O53" s="294" t="s">
        <v>378</v>
      </c>
      <c r="P53" s="386" t="s">
        <v>2</v>
      </c>
      <c r="Q53" s="294" t="s">
        <v>390</v>
      </c>
      <c r="R53" s="294" t="s">
        <v>9</v>
      </c>
      <c r="S53" s="294" t="s">
        <v>377</v>
      </c>
      <c r="T53" s="294" t="s">
        <v>376</v>
      </c>
      <c r="U53" s="294" t="s">
        <v>375</v>
      </c>
      <c r="V53" s="294" t="s">
        <v>374</v>
      </c>
      <c r="W53" s="294" t="s">
        <v>373</v>
      </c>
      <c r="X53" s="294" t="s">
        <v>372</v>
      </c>
      <c r="Y53" s="293" t="s">
        <v>371</v>
      </c>
    </row>
    <row r="54" spans="1:25" s="381" customFormat="1" ht="37.5" x14ac:dyDescent="0.25">
      <c r="A54" s="2478"/>
      <c r="B54" s="397"/>
      <c r="C54" s="296"/>
      <c r="D54" s="296"/>
      <c r="E54" s="397"/>
      <c r="F54" s="293"/>
      <c r="G54" s="397"/>
      <c r="H54" s="386" t="s">
        <v>1</v>
      </c>
      <c r="I54" s="293"/>
      <c r="J54" s="397"/>
      <c r="K54" s="397"/>
      <c r="L54" s="397"/>
      <c r="M54" s="397"/>
      <c r="N54" s="397"/>
      <c r="O54" s="397"/>
      <c r="P54" s="386" t="s">
        <v>1</v>
      </c>
      <c r="Q54" s="296"/>
      <c r="R54" s="397"/>
      <c r="S54" s="397"/>
      <c r="T54" s="397"/>
      <c r="U54" s="397"/>
      <c r="V54" s="397"/>
      <c r="W54" s="397"/>
      <c r="X54" s="397"/>
      <c r="Y54" s="397"/>
    </row>
    <row r="55" spans="1:25" s="381" customFormat="1" ht="18.75" x14ac:dyDescent="0.25">
      <c r="A55" s="398"/>
      <c r="B55" s="398"/>
      <c r="C55" s="399"/>
      <c r="D55" s="399"/>
      <c r="E55" s="398"/>
      <c r="F55" s="398"/>
      <c r="G55" s="398"/>
      <c r="H55" s="398"/>
      <c r="I55" s="398"/>
      <c r="J55" s="398"/>
      <c r="K55" s="400"/>
      <c r="L55" s="400"/>
      <c r="M55" s="398"/>
      <c r="N55" s="398"/>
      <c r="O55" s="398"/>
      <c r="P55" s="398"/>
      <c r="Q55" s="399"/>
      <c r="R55" s="398"/>
      <c r="S55" s="398"/>
      <c r="T55" s="398"/>
      <c r="U55" s="398"/>
      <c r="V55" s="398"/>
      <c r="W55" s="398"/>
      <c r="X55" s="398"/>
      <c r="Y55" s="398"/>
    </row>
    <row r="56" spans="1:25" s="381" customFormat="1" ht="18.75" x14ac:dyDescent="0.25">
      <c r="A56" s="398"/>
      <c r="B56" s="398"/>
      <c r="C56" s="399"/>
      <c r="D56" s="399"/>
      <c r="E56" s="398"/>
      <c r="F56" s="398"/>
      <c r="G56" s="398"/>
      <c r="H56" s="398"/>
      <c r="I56" s="398"/>
      <c r="J56" s="398"/>
      <c r="K56" s="400"/>
      <c r="L56" s="400"/>
      <c r="M56" s="398"/>
      <c r="N56" s="398"/>
      <c r="O56" s="398"/>
      <c r="P56" s="398"/>
      <c r="Q56" s="399"/>
      <c r="R56" s="398"/>
      <c r="S56" s="398"/>
      <c r="T56" s="398"/>
      <c r="U56" s="398"/>
      <c r="V56" s="398"/>
      <c r="W56" s="398"/>
      <c r="X56" s="398"/>
      <c r="Y56" s="398"/>
    </row>
    <row r="57" spans="1:25" s="381" customFormat="1" ht="37.5" x14ac:dyDescent="0.25">
      <c r="A57" s="2300" t="s">
        <v>389</v>
      </c>
      <c r="B57" s="397"/>
      <c r="C57" s="397"/>
      <c r="D57" s="296">
        <v>55000000</v>
      </c>
      <c r="E57" s="294"/>
      <c r="F57" s="293" t="s">
        <v>385</v>
      </c>
      <c r="G57" s="294"/>
      <c r="H57" s="401" t="s">
        <v>2</v>
      </c>
      <c r="I57" s="294" t="s">
        <v>384</v>
      </c>
      <c r="J57" s="294" t="s">
        <v>383</v>
      </c>
      <c r="K57" s="294" t="s">
        <v>382</v>
      </c>
      <c r="L57" s="294" t="s">
        <v>381</v>
      </c>
      <c r="M57" s="294" t="s">
        <v>380</v>
      </c>
      <c r="N57" s="294" t="s">
        <v>379</v>
      </c>
      <c r="O57" s="294" t="s">
        <v>378</v>
      </c>
      <c r="P57" s="386" t="s">
        <v>2</v>
      </c>
      <c r="Q57" s="296">
        <v>55000000</v>
      </c>
      <c r="R57" s="294" t="s">
        <v>9</v>
      </c>
      <c r="S57" s="294" t="s">
        <v>377</v>
      </c>
      <c r="T57" s="294" t="s">
        <v>376</v>
      </c>
      <c r="U57" s="294" t="s">
        <v>375</v>
      </c>
      <c r="V57" s="294" t="s">
        <v>374</v>
      </c>
      <c r="W57" s="294" t="s">
        <v>373</v>
      </c>
      <c r="X57" s="294" t="s">
        <v>388</v>
      </c>
      <c r="Y57" s="293" t="s">
        <v>371</v>
      </c>
    </row>
    <row r="58" spans="1:25" s="381" customFormat="1" ht="37.5" x14ac:dyDescent="0.25">
      <c r="A58" s="2478"/>
      <c r="B58" s="397"/>
      <c r="C58" s="296"/>
      <c r="D58" s="296"/>
      <c r="E58" s="397"/>
      <c r="F58" s="293"/>
      <c r="G58" s="397"/>
      <c r="H58" s="386" t="s">
        <v>1</v>
      </c>
      <c r="I58" s="293"/>
      <c r="J58" s="397"/>
      <c r="K58" s="397"/>
      <c r="L58" s="397"/>
      <c r="M58" s="397"/>
      <c r="N58" s="397"/>
      <c r="O58" s="397"/>
      <c r="P58" s="386" t="s">
        <v>1</v>
      </c>
      <c r="Q58" s="296"/>
      <c r="R58" s="397"/>
      <c r="S58" s="397"/>
      <c r="T58" s="397"/>
      <c r="U58" s="397"/>
      <c r="V58" s="397"/>
      <c r="W58" s="397"/>
      <c r="X58" s="397"/>
      <c r="Y58" s="397"/>
    </row>
    <row r="59" spans="1:25" s="381" customFormat="1" ht="18.75" x14ac:dyDescent="0.25">
      <c r="A59" s="398"/>
      <c r="B59" s="398"/>
      <c r="C59" s="399"/>
      <c r="D59" s="399"/>
      <c r="E59" s="398"/>
      <c r="F59" s="398"/>
      <c r="G59" s="398"/>
      <c r="H59" s="398"/>
      <c r="I59" s="398"/>
      <c r="J59" s="398"/>
      <c r="K59" s="400"/>
      <c r="L59" s="400"/>
      <c r="M59" s="398"/>
      <c r="N59" s="398"/>
      <c r="O59" s="398"/>
      <c r="P59" s="398"/>
      <c r="Q59" s="399"/>
      <c r="R59" s="398"/>
      <c r="S59" s="398"/>
      <c r="T59" s="398"/>
      <c r="U59" s="398"/>
      <c r="V59" s="398"/>
      <c r="W59" s="398"/>
      <c r="X59" s="398"/>
      <c r="Y59" s="398"/>
    </row>
    <row r="60" spans="1:25" s="381" customFormat="1" ht="37.5" x14ac:dyDescent="0.25">
      <c r="A60" s="2300" t="s">
        <v>387</v>
      </c>
      <c r="B60" s="397"/>
      <c r="C60" s="397"/>
      <c r="D60" s="296">
        <v>50000000</v>
      </c>
      <c r="E60" s="294" t="s">
        <v>386</v>
      </c>
      <c r="F60" s="293" t="s">
        <v>385</v>
      </c>
      <c r="G60" s="294" t="s">
        <v>16</v>
      </c>
      <c r="H60" s="401" t="s">
        <v>2</v>
      </c>
      <c r="I60" s="294" t="s">
        <v>384</v>
      </c>
      <c r="J60" s="294" t="s">
        <v>383</v>
      </c>
      <c r="K60" s="294" t="s">
        <v>382</v>
      </c>
      <c r="L60" s="294" t="s">
        <v>381</v>
      </c>
      <c r="M60" s="294" t="s">
        <v>380</v>
      </c>
      <c r="N60" s="294" t="s">
        <v>379</v>
      </c>
      <c r="O60" s="294" t="s">
        <v>378</v>
      </c>
      <c r="P60" s="386" t="s">
        <v>2</v>
      </c>
      <c r="Q60" s="296">
        <v>50000000</v>
      </c>
      <c r="R60" s="294" t="s">
        <v>9</v>
      </c>
      <c r="S60" s="294" t="s">
        <v>377</v>
      </c>
      <c r="T60" s="294" t="s">
        <v>376</v>
      </c>
      <c r="U60" s="294" t="s">
        <v>375</v>
      </c>
      <c r="V60" s="294" t="s">
        <v>374</v>
      </c>
      <c r="W60" s="294" t="s">
        <v>373</v>
      </c>
      <c r="X60" s="294" t="s">
        <v>372</v>
      </c>
      <c r="Y60" s="293" t="s">
        <v>371</v>
      </c>
    </row>
    <row r="61" spans="1:25" s="381" customFormat="1" ht="37.5" x14ac:dyDescent="0.25">
      <c r="A61" s="2478"/>
      <c r="B61" s="397"/>
      <c r="C61" s="296"/>
      <c r="D61" s="296"/>
      <c r="E61" s="397"/>
      <c r="F61" s="293"/>
      <c r="G61" s="397"/>
      <c r="H61" s="386" t="s">
        <v>1</v>
      </c>
      <c r="I61" s="293"/>
      <c r="J61" s="397"/>
      <c r="K61" s="397"/>
      <c r="L61" s="397"/>
      <c r="M61" s="397"/>
      <c r="N61" s="397"/>
      <c r="O61" s="397"/>
      <c r="P61" s="386" t="s">
        <v>1</v>
      </c>
      <c r="Q61" s="296"/>
      <c r="R61" s="397"/>
      <c r="S61" s="397"/>
      <c r="T61" s="397"/>
      <c r="U61" s="397"/>
      <c r="V61" s="397"/>
      <c r="W61" s="397"/>
      <c r="X61" s="397"/>
      <c r="Y61" s="397"/>
    </row>
    <row r="62" spans="1:25" s="381" customFormat="1" ht="18.75" x14ac:dyDescent="0.25">
      <c r="A62" s="398"/>
      <c r="B62" s="398"/>
      <c r="C62" s="399"/>
      <c r="D62" s="399"/>
      <c r="E62" s="398"/>
      <c r="F62" s="398"/>
      <c r="G62" s="398"/>
      <c r="H62" s="398"/>
      <c r="I62" s="398"/>
      <c r="J62" s="398"/>
      <c r="K62" s="400"/>
      <c r="L62" s="400"/>
      <c r="M62" s="398"/>
      <c r="N62" s="398"/>
      <c r="O62" s="398"/>
      <c r="P62" s="398"/>
      <c r="Q62" s="399"/>
      <c r="R62" s="398"/>
      <c r="S62" s="398"/>
      <c r="T62" s="398"/>
      <c r="U62" s="398"/>
      <c r="V62" s="398"/>
      <c r="W62" s="398"/>
      <c r="X62" s="398"/>
      <c r="Y62" s="398"/>
    </row>
    <row r="63" spans="1:25" s="381" customFormat="1" ht="18.75" x14ac:dyDescent="0.25">
      <c r="A63" s="2300"/>
      <c r="B63" s="397"/>
      <c r="C63" s="397"/>
      <c r="D63" s="296"/>
      <c r="E63" s="294"/>
      <c r="F63" s="293"/>
      <c r="G63" s="294"/>
      <c r="H63" s="401" t="s">
        <v>2</v>
      </c>
      <c r="I63" s="294"/>
      <c r="J63" s="294"/>
      <c r="K63" s="294"/>
      <c r="L63" s="294"/>
      <c r="M63" s="293"/>
      <c r="N63" s="293"/>
      <c r="O63" s="293"/>
      <c r="P63" s="386" t="s">
        <v>2</v>
      </c>
      <c r="Q63" s="296"/>
      <c r="R63" s="294"/>
      <c r="S63" s="294"/>
      <c r="T63" s="293"/>
      <c r="U63" s="293"/>
      <c r="V63" s="294"/>
      <c r="W63" s="294"/>
      <c r="X63" s="293"/>
      <c r="Y63" s="293"/>
    </row>
    <row r="64" spans="1:25" s="381" customFormat="1" ht="37.5" x14ac:dyDescent="0.25">
      <c r="A64" s="2478"/>
      <c r="B64" s="397"/>
      <c r="C64" s="296"/>
      <c r="D64" s="296"/>
      <c r="E64" s="397"/>
      <c r="F64" s="293"/>
      <c r="G64" s="397"/>
      <c r="H64" s="386" t="s">
        <v>1</v>
      </c>
      <c r="I64" s="293"/>
      <c r="J64" s="397"/>
      <c r="K64" s="397"/>
      <c r="L64" s="397"/>
      <c r="M64" s="397"/>
      <c r="N64" s="397"/>
      <c r="O64" s="397"/>
      <c r="P64" s="386" t="s">
        <v>1</v>
      </c>
      <c r="Q64" s="296"/>
      <c r="R64" s="397"/>
      <c r="S64" s="397"/>
      <c r="T64" s="397"/>
      <c r="U64" s="397"/>
      <c r="V64" s="397"/>
      <c r="W64" s="397"/>
      <c r="X64" s="397"/>
      <c r="Y64" s="397"/>
    </row>
    <row r="65" spans="1:25" s="381" customFormat="1" ht="18.75" x14ac:dyDescent="0.25">
      <c r="A65" s="398"/>
      <c r="B65" s="398"/>
      <c r="C65" s="399"/>
      <c r="D65" s="399"/>
      <c r="E65" s="398"/>
      <c r="F65" s="398"/>
      <c r="G65" s="398"/>
      <c r="H65" s="398"/>
      <c r="I65" s="398"/>
      <c r="J65" s="398"/>
      <c r="K65" s="400"/>
      <c r="L65" s="400"/>
      <c r="M65" s="398"/>
      <c r="N65" s="398"/>
      <c r="O65" s="398"/>
      <c r="P65" s="398"/>
      <c r="Q65" s="399"/>
      <c r="R65" s="398"/>
      <c r="S65" s="398"/>
      <c r="T65" s="398"/>
      <c r="U65" s="398"/>
      <c r="V65" s="398"/>
      <c r="W65" s="398"/>
      <c r="X65" s="398"/>
      <c r="Y65" s="398"/>
    </row>
    <row r="66" spans="1:25" s="381" customFormat="1" ht="18.75" x14ac:dyDescent="0.25">
      <c r="A66" s="2300"/>
      <c r="B66" s="397"/>
      <c r="C66" s="397"/>
      <c r="D66" s="296"/>
      <c r="E66" s="294"/>
      <c r="F66" s="293"/>
      <c r="G66" s="294"/>
      <c r="H66" s="401" t="s">
        <v>2</v>
      </c>
      <c r="I66" s="294"/>
      <c r="J66" s="294"/>
      <c r="K66" s="294"/>
      <c r="L66" s="294"/>
      <c r="M66" s="293"/>
      <c r="N66" s="293"/>
      <c r="O66" s="293"/>
      <c r="P66" s="386" t="s">
        <v>2</v>
      </c>
      <c r="Q66" s="296"/>
      <c r="R66" s="294"/>
      <c r="S66" s="294"/>
      <c r="T66" s="293"/>
      <c r="U66" s="293"/>
      <c r="V66" s="294"/>
      <c r="W66" s="294"/>
      <c r="X66" s="293"/>
      <c r="Y66" s="293"/>
    </row>
    <row r="67" spans="1:25" s="381" customFormat="1" ht="37.5" x14ac:dyDescent="0.25">
      <c r="A67" s="2478"/>
      <c r="B67" s="397"/>
      <c r="C67" s="296"/>
      <c r="D67" s="296"/>
      <c r="E67" s="397"/>
      <c r="F67" s="293"/>
      <c r="G67" s="397"/>
      <c r="H67" s="386" t="s">
        <v>1</v>
      </c>
      <c r="I67" s="293"/>
      <c r="J67" s="397"/>
      <c r="K67" s="397"/>
      <c r="L67" s="397"/>
      <c r="M67" s="397"/>
      <c r="N67" s="397"/>
      <c r="O67" s="397"/>
      <c r="P67" s="386" t="s">
        <v>1</v>
      </c>
      <c r="Q67" s="296"/>
      <c r="R67" s="397"/>
      <c r="S67" s="397"/>
      <c r="T67" s="397"/>
      <c r="U67" s="397"/>
      <c r="V67" s="397"/>
      <c r="W67" s="397"/>
      <c r="X67" s="397"/>
      <c r="Y67" s="397"/>
    </row>
    <row r="68" spans="1:25" s="381" customFormat="1" ht="18.75" x14ac:dyDescent="0.25">
      <c r="A68" s="398"/>
      <c r="B68" s="398"/>
      <c r="C68" s="399"/>
      <c r="D68" s="399"/>
      <c r="E68" s="398"/>
      <c r="F68" s="398"/>
      <c r="G68" s="398"/>
      <c r="H68" s="398"/>
      <c r="I68" s="398"/>
      <c r="J68" s="398"/>
      <c r="K68" s="400"/>
      <c r="L68" s="400"/>
      <c r="M68" s="398"/>
      <c r="N68" s="398"/>
      <c r="O68" s="398"/>
      <c r="P68" s="398"/>
      <c r="Q68" s="399"/>
      <c r="R68" s="398"/>
      <c r="S68" s="398"/>
      <c r="T68" s="398"/>
      <c r="U68" s="398"/>
      <c r="V68" s="398"/>
      <c r="W68" s="398"/>
      <c r="X68" s="398"/>
      <c r="Y68" s="398"/>
    </row>
    <row r="69" spans="1:25" s="381" customFormat="1" ht="18.75" x14ac:dyDescent="0.25">
      <c r="A69" s="2300"/>
      <c r="B69" s="397"/>
      <c r="C69" s="397"/>
      <c r="D69" s="296"/>
      <c r="E69" s="294"/>
      <c r="F69" s="293"/>
      <c r="G69" s="294"/>
      <c r="H69" s="401" t="s">
        <v>2</v>
      </c>
      <c r="I69" s="294"/>
      <c r="J69" s="294"/>
      <c r="K69" s="294"/>
      <c r="L69" s="294"/>
      <c r="M69" s="293"/>
      <c r="N69" s="293"/>
      <c r="O69" s="293"/>
      <c r="P69" s="386" t="s">
        <v>2</v>
      </c>
      <c r="Q69" s="296"/>
      <c r="R69" s="294"/>
      <c r="S69" s="294"/>
      <c r="T69" s="293"/>
      <c r="U69" s="293"/>
      <c r="V69" s="294"/>
      <c r="W69" s="294"/>
      <c r="X69" s="293"/>
      <c r="Y69" s="293"/>
    </row>
    <row r="70" spans="1:25" s="381" customFormat="1" ht="37.5" x14ac:dyDescent="0.25">
      <c r="A70" s="2478"/>
      <c r="B70" s="397"/>
      <c r="C70" s="296"/>
      <c r="D70" s="296"/>
      <c r="E70" s="397"/>
      <c r="F70" s="293"/>
      <c r="G70" s="397"/>
      <c r="H70" s="386" t="s">
        <v>1</v>
      </c>
      <c r="I70" s="293"/>
      <c r="J70" s="397"/>
      <c r="K70" s="397"/>
      <c r="L70" s="397"/>
      <c r="M70" s="397"/>
      <c r="N70" s="397"/>
      <c r="O70" s="397"/>
      <c r="P70" s="386" t="s">
        <v>1</v>
      </c>
      <c r="Q70" s="296"/>
      <c r="R70" s="397"/>
      <c r="S70" s="397"/>
      <c r="T70" s="397"/>
      <c r="U70" s="397"/>
      <c r="V70" s="397"/>
      <c r="W70" s="397"/>
      <c r="X70" s="397"/>
      <c r="Y70" s="397"/>
    </row>
    <row r="71" spans="1:25" s="381" customFormat="1" ht="18.75" x14ac:dyDescent="0.25">
      <c r="A71" s="398"/>
      <c r="B71" s="398"/>
      <c r="C71" s="399"/>
      <c r="D71" s="399"/>
      <c r="E71" s="398"/>
      <c r="F71" s="398"/>
      <c r="G71" s="398"/>
      <c r="H71" s="398"/>
      <c r="I71" s="398"/>
      <c r="J71" s="398"/>
      <c r="K71" s="400"/>
      <c r="L71" s="400"/>
      <c r="M71" s="398"/>
      <c r="N71" s="398"/>
      <c r="O71" s="398"/>
      <c r="P71" s="398"/>
      <c r="Q71" s="399"/>
      <c r="R71" s="398"/>
      <c r="S71" s="398"/>
      <c r="T71" s="398"/>
      <c r="U71" s="398"/>
      <c r="V71" s="398"/>
      <c r="W71" s="398"/>
      <c r="X71" s="398"/>
      <c r="Y71" s="398"/>
    </row>
    <row r="72" spans="1:25" s="381" customFormat="1" ht="18.75" x14ac:dyDescent="0.25">
      <c r="A72" s="2300"/>
      <c r="B72" s="397"/>
      <c r="C72" s="397"/>
      <c r="D72" s="296"/>
      <c r="E72" s="294"/>
      <c r="F72" s="293"/>
      <c r="G72" s="294"/>
      <c r="H72" s="401" t="s">
        <v>2</v>
      </c>
      <c r="I72" s="294"/>
      <c r="J72" s="294"/>
      <c r="K72" s="294"/>
      <c r="L72" s="294"/>
      <c r="M72" s="293"/>
      <c r="N72" s="293"/>
      <c r="O72" s="293"/>
      <c r="P72" s="386" t="s">
        <v>2</v>
      </c>
      <c r="Q72" s="296"/>
      <c r="R72" s="294"/>
      <c r="S72" s="294"/>
      <c r="T72" s="293"/>
      <c r="U72" s="293"/>
      <c r="V72" s="294"/>
      <c r="W72" s="294"/>
      <c r="X72" s="293"/>
      <c r="Y72" s="293"/>
    </row>
    <row r="73" spans="1:25" s="381" customFormat="1" ht="37.5" x14ac:dyDescent="0.25">
      <c r="A73" s="2478"/>
      <c r="B73" s="397"/>
      <c r="C73" s="296"/>
      <c r="D73" s="296"/>
      <c r="E73" s="397"/>
      <c r="F73" s="293"/>
      <c r="G73" s="397"/>
      <c r="H73" s="386" t="s">
        <v>1</v>
      </c>
      <c r="I73" s="293"/>
      <c r="J73" s="397"/>
      <c r="K73" s="397"/>
      <c r="L73" s="397"/>
      <c r="M73" s="397"/>
      <c r="N73" s="397"/>
      <c r="O73" s="397"/>
      <c r="P73" s="386" t="s">
        <v>1</v>
      </c>
      <c r="Q73" s="296"/>
      <c r="R73" s="397"/>
      <c r="S73" s="397"/>
      <c r="T73" s="397"/>
      <c r="U73" s="397"/>
      <c r="V73" s="397"/>
      <c r="W73" s="397"/>
      <c r="X73" s="397"/>
      <c r="Y73" s="397"/>
    </row>
    <row r="74" spans="1:25" s="381" customFormat="1" ht="18.75" x14ac:dyDescent="0.25">
      <c r="A74" s="398"/>
      <c r="B74" s="398"/>
      <c r="C74" s="399"/>
      <c r="D74" s="399"/>
      <c r="E74" s="398"/>
      <c r="F74" s="398"/>
      <c r="G74" s="398"/>
      <c r="H74" s="398"/>
      <c r="I74" s="398"/>
      <c r="J74" s="398"/>
      <c r="K74" s="400"/>
      <c r="L74" s="400"/>
      <c r="M74" s="398"/>
      <c r="N74" s="398"/>
      <c r="O74" s="398"/>
      <c r="P74" s="398"/>
      <c r="Q74" s="399"/>
      <c r="R74" s="398"/>
      <c r="S74" s="398"/>
      <c r="T74" s="398"/>
      <c r="U74" s="398"/>
      <c r="V74" s="398"/>
      <c r="W74" s="398"/>
      <c r="X74" s="398"/>
      <c r="Y74" s="398"/>
    </row>
    <row r="75" spans="1:25" s="381" customFormat="1" ht="18.75" x14ac:dyDescent="0.25">
      <c r="A75" s="2300"/>
      <c r="B75" s="397"/>
      <c r="C75" s="397"/>
      <c r="D75" s="296"/>
      <c r="E75" s="294"/>
      <c r="F75" s="293"/>
      <c r="G75" s="294"/>
      <c r="H75" s="401" t="s">
        <v>2</v>
      </c>
      <c r="I75" s="294"/>
      <c r="J75" s="294"/>
      <c r="K75" s="294"/>
      <c r="L75" s="294"/>
      <c r="M75" s="293"/>
      <c r="N75" s="293"/>
      <c r="O75" s="293"/>
      <c r="P75" s="386" t="s">
        <v>2</v>
      </c>
      <c r="Q75" s="296"/>
      <c r="R75" s="294"/>
      <c r="S75" s="294"/>
      <c r="T75" s="293"/>
      <c r="U75" s="293"/>
      <c r="V75" s="294"/>
      <c r="W75" s="294"/>
      <c r="X75" s="293"/>
      <c r="Y75" s="293"/>
    </row>
    <row r="76" spans="1:25" s="381" customFormat="1" ht="37.5" x14ac:dyDescent="0.25">
      <c r="A76" s="2478"/>
      <c r="B76" s="397"/>
      <c r="C76" s="296"/>
      <c r="D76" s="296"/>
      <c r="E76" s="397"/>
      <c r="F76" s="293"/>
      <c r="G76" s="397"/>
      <c r="H76" s="386" t="s">
        <v>1</v>
      </c>
      <c r="I76" s="293"/>
      <c r="J76" s="397"/>
      <c r="K76" s="397"/>
      <c r="L76" s="397"/>
      <c r="M76" s="397"/>
      <c r="N76" s="397"/>
      <c r="O76" s="397"/>
      <c r="P76" s="386" t="s">
        <v>1</v>
      </c>
      <c r="Q76" s="296"/>
      <c r="R76" s="397"/>
      <c r="S76" s="397"/>
      <c r="T76" s="397"/>
      <c r="U76" s="397"/>
      <c r="V76" s="397"/>
      <c r="W76" s="397"/>
      <c r="X76" s="397"/>
      <c r="Y76" s="397"/>
    </row>
    <row r="77" spans="1:25" s="381" customFormat="1" ht="18.75" x14ac:dyDescent="0.25">
      <c r="A77" s="398"/>
      <c r="B77" s="398"/>
      <c r="C77" s="399"/>
      <c r="D77" s="399"/>
      <c r="E77" s="398"/>
      <c r="F77" s="398"/>
      <c r="G77" s="398"/>
      <c r="H77" s="398"/>
      <c r="I77" s="398"/>
      <c r="J77" s="398"/>
      <c r="K77" s="400"/>
      <c r="L77" s="400"/>
      <c r="M77" s="398"/>
      <c r="N77" s="398"/>
      <c r="O77" s="398"/>
      <c r="P77" s="398"/>
      <c r="Q77" s="399"/>
      <c r="R77" s="398"/>
      <c r="S77" s="398"/>
      <c r="T77" s="398"/>
      <c r="U77" s="398"/>
      <c r="V77" s="398"/>
      <c r="W77" s="398"/>
      <c r="X77" s="398"/>
      <c r="Y77" s="398"/>
    </row>
    <row r="78" spans="1:25" s="381" customFormat="1" ht="18.75" x14ac:dyDescent="0.25">
      <c r="A78" s="2300"/>
      <c r="B78" s="397"/>
      <c r="C78" s="397"/>
      <c r="D78" s="296"/>
      <c r="E78" s="294"/>
      <c r="F78" s="293"/>
      <c r="G78" s="294"/>
      <c r="H78" s="401" t="s">
        <v>2</v>
      </c>
      <c r="I78" s="294"/>
      <c r="J78" s="294"/>
      <c r="K78" s="294"/>
      <c r="L78" s="294"/>
      <c r="M78" s="293"/>
      <c r="N78" s="293"/>
      <c r="O78" s="293"/>
      <c r="P78" s="386" t="s">
        <v>2</v>
      </c>
      <c r="Q78" s="296"/>
      <c r="R78" s="294"/>
      <c r="S78" s="294"/>
      <c r="T78" s="293"/>
      <c r="U78" s="293"/>
      <c r="V78" s="294"/>
      <c r="W78" s="294"/>
      <c r="X78" s="293"/>
      <c r="Y78" s="293"/>
    </row>
    <row r="79" spans="1:25" s="381" customFormat="1" ht="37.5" x14ac:dyDescent="0.25">
      <c r="A79" s="2478"/>
      <c r="B79" s="397"/>
      <c r="C79" s="296"/>
      <c r="D79" s="296"/>
      <c r="E79" s="397"/>
      <c r="F79" s="293"/>
      <c r="G79" s="397"/>
      <c r="H79" s="386" t="s">
        <v>1</v>
      </c>
      <c r="I79" s="293"/>
      <c r="J79" s="397"/>
      <c r="K79" s="397"/>
      <c r="L79" s="397"/>
      <c r="M79" s="397"/>
      <c r="N79" s="397"/>
      <c r="O79" s="397"/>
      <c r="P79" s="386" t="s">
        <v>1</v>
      </c>
      <c r="Q79" s="296"/>
      <c r="R79" s="397"/>
      <c r="S79" s="397"/>
      <c r="T79" s="397"/>
      <c r="U79" s="397"/>
      <c r="V79" s="397"/>
      <c r="W79" s="397"/>
      <c r="X79" s="397"/>
      <c r="Y79" s="397"/>
    </row>
    <row r="80" spans="1:25" s="381" customFormat="1" ht="18.75" x14ac:dyDescent="0.25">
      <c r="A80" s="398"/>
      <c r="B80" s="398"/>
      <c r="C80" s="399"/>
      <c r="D80" s="399"/>
      <c r="E80" s="398"/>
      <c r="F80" s="398"/>
      <c r="G80" s="398"/>
      <c r="H80" s="398"/>
      <c r="I80" s="398"/>
      <c r="J80" s="398"/>
      <c r="K80" s="400"/>
      <c r="L80" s="400"/>
      <c r="M80" s="398"/>
      <c r="N80" s="398"/>
      <c r="O80" s="398"/>
      <c r="P80" s="398"/>
      <c r="Q80" s="399"/>
      <c r="R80" s="398"/>
      <c r="S80" s="398"/>
      <c r="T80" s="398"/>
      <c r="U80" s="398"/>
      <c r="V80" s="398"/>
      <c r="W80" s="398"/>
      <c r="X80" s="398"/>
      <c r="Y80" s="398"/>
    </row>
    <row r="81" spans="1:25" s="381" customFormat="1" ht="18.75" x14ac:dyDescent="0.25">
      <c r="A81" s="2300"/>
      <c r="B81" s="397"/>
      <c r="C81" s="397"/>
      <c r="D81" s="296"/>
      <c r="E81" s="294"/>
      <c r="F81" s="293"/>
      <c r="G81" s="294"/>
      <c r="H81" s="401" t="s">
        <v>2</v>
      </c>
      <c r="I81" s="294"/>
      <c r="J81" s="294"/>
      <c r="K81" s="294"/>
      <c r="L81" s="294"/>
      <c r="M81" s="293"/>
      <c r="N81" s="293"/>
      <c r="O81" s="293"/>
      <c r="P81" s="386" t="s">
        <v>2</v>
      </c>
      <c r="Q81" s="296"/>
      <c r="R81" s="294"/>
      <c r="S81" s="294"/>
      <c r="T81" s="293"/>
      <c r="U81" s="293"/>
      <c r="V81" s="294"/>
      <c r="W81" s="294"/>
      <c r="X81" s="293"/>
      <c r="Y81" s="293"/>
    </row>
    <row r="82" spans="1:25" s="381" customFormat="1" ht="37.5" x14ac:dyDescent="0.25">
      <c r="A82" s="2478"/>
      <c r="B82" s="397"/>
      <c r="C82" s="296"/>
      <c r="D82" s="296"/>
      <c r="E82" s="397"/>
      <c r="F82" s="293"/>
      <c r="G82" s="397"/>
      <c r="H82" s="386" t="s">
        <v>1</v>
      </c>
      <c r="I82" s="293"/>
      <c r="J82" s="397"/>
      <c r="K82" s="397"/>
      <c r="L82" s="397"/>
      <c r="M82" s="397"/>
      <c r="N82" s="397"/>
      <c r="O82" s="397"/>
      <c r="P82" s="386" t="s">
        <v>1</v>
      </c>
      <c r="Q82" s="296"/>
      <c r="R82" s="397"/>
      <c r="S82" s="397"/>
      <c r="T82" s="397"/>
      <c r="U82" s="397"/>
      <c r="V82" s="397"/>
      <c r="W82" s="397"/>
      <c r="X82" s="397"/>
      <c r="Y82" s="397"/>
    </row>
    <row r="83" spans="1:25" s="381" customFormat="1" ht="18.75" x14ac:dyDescent="0.25">
      <c r="A83" s="398"/>
      <c r="B83" s="398"/>
      <c r="C83" s="399"/>
      <c r="D83" s="399"/>
      <c r="E83" s="398"/>
      <c r="F83" s="398"/>
      <c r="G83" s="398"/>
      <c r="H83" s="398"/>
      <c r="I83" s="398"/>
      <c r="J83" s="398"/>
      <c r="K83" s="400"/>
      <c r="L83" s="400"/>
      <c r="M83" s="398"/>
      <c r="N83" s="398"/>
      <c r="O83" s="398"/>
      <c r="P83" s="398"/>
      <c r="Q83" s="399"/>
      <c r="R83" s="398"/>
      <c r="S83" s="398"/>
      <c r="T83" s="398"/>
      <c r="U83" s="398"/>
      <c r="V83" s="398"/>
      <c r="W83" s="398"/>
      <c r="X83" s="398"/>
      <c r="Y83" s="398"/>
    </row>
    <row r="84" spans="1:25" s="381" customFormat="1" ht="18.75" x14ac:dyDescent="0.25">
      <c r="A84" s="2300"/>
      <c r="B84" s="397"/>
      <c r="C84" s="397"/>
      <c r="D84" s="296"/>
      <c r="E84" s="294"/>
      <c r="F84" s="293"/>
      <c r="G84" s="294"/>
      <c r="H84" s="401" t="s">
        <v>2</v>
      </c>
      <c r="I84" s="294"/>
      <c r="J84" s="294"/>
      <c r="K84" s="294"/>
      <c r="L84" s="294"/>
      <c r="M84" s="293"/>
      <c r="N84" s="293"/>
      <c r="O84" s="293"/>
      <c r="P84" s="386" t="s">
        <v>2</v>
      </c>
      <c r="Q84" s="296"/>
      <c r="R84" s="294"/>
      <c r="S84" s="294"/>
      <c r="T84" s="293"/>
      <c r="U84" s="293"/>
      <c r="V84" s="294"/>
      <c r="W84" s="294"/>
      <c r="X84" s="293"/>
      <c r="Y84" s="293"/>
    </row>
    <row r="85" spans="1:25" s="381" customFormat="1" ht="37.5" x14ac:dyDescent="0.25">
      <c r="A85" s="2478"/>
      <c r="B85" s="397"/>
      <c r="C85" s="296"/>
      <c r="D85" s="296"/>
      <c r="E85" s="397"/>
      <c r="F85" s="293"/>
      <c r="G85" s="397"/>
      <c r="H85" s="386" t="s">
        <v>1</v>
      </c>
      <c r="I85" s="293"/>
      <c r="J85" s="397"/>
      <c r="K85" s="397"/>
      <c r="L85" s="397"/>
      <c r="M85" s="397"/>
      <c r="N85" s="397"/>
      <c r="O85" s="397"/>
      <c r="P85" s="386" t="s">
        <v>1</v>
      </c>
      <c r="Q85" s="296"/>
      <c r="R85" s="397"/>
      <c r="S85" s="397"/>
      <c r="T85" s="397"/>
      <c r="U85" s="397"/>
      <c r="V85" s="397"/>
      <c r="W85" s="397"/>
      <c r="X85" s="397"/>
      <c r="Y85" s="397"/>
    </row>
    <row r="86" spans="1:25" s="381" customFormat="1" ht="18.75" x14ac:dyDescent="0.25">
      <c r="A86" s="398"/>
      <c r="B86" s="398"/>
      <c r="C86" s="399"/>
      <c r="D86" s="399"/>
      <c r="E86" s="398"/>
      <c r="F86" s="398"/>
      <c r="G86" s="398"/>
      <c r="H86" s="398"/>
      <c r="I86" s="398"/>
      <c r="J86" s="398"/>
      <c r="K86" s="400"/>
      <c r="L86" s="400"/>
      <c r="M86" s="398"/>
      <c r="N86" s="398"/>
      <c r="O86" s="398"/>
      <c r="P86" s="398"/>
      <c r="Q86" s="399"/>
      <c r="R86" s="398"/>
      <c r="S86" s="398"/>
      <c r="T86" s="398"/>
      <c r="U86" s="398"/>
      <c r="V86" s="398"/>
      <c r="W86" s="398"/>
      <c r="X86" s="398"/>
      <c r="Y86" s="398"/>
    </row>
    <row r="87" spans="1:25" s="381" customFormat="1" ht="18.75" x14ac:dyDescent="0.25">
      <c r="A87" s="2300"/>
      <c r="B87" s="397"/>
      <c r="C87" s="397"/>
      <c r="D87" s="296"/>
      <c r="E87" s="294"/>
      <c r="F87" s="293"/>
      <c r="G87" s="294"/>
      <c r="H87" s="401" t="s">
        <v>2</v>
      </c>
      <c r="I87" s="294"/>
      <c r="J87" s="294"/>
      <c r="K87" s="294"/>
      <c r="L87" s="294"/>
      <c r="M87" s="293"/>
      <c r="N87" s="293"/>
      <c r="O87" s="293"/>
      <c r="P87" s="386" t="s">
        <v>2</v>
      </c>
      <c r="Q87" s="296"/>
      <c r="R87" s="294"/>
      <c r="S87" s="294"/>
      <c r="T87" s="293"/>
      <c r="U87" s="293"/>
      <c r="V87" s="294"/>
      <c r="W87" s="294"/>
      <c r="X87" s="293"/>
      <c r="Y87" s="293"/>
    </row>
    <row r="88" spans="1:25" s="381" customFormat="1" ht="37.5" x14ac:dyDescent="0.25">
      <c r="A88" s="2478"/>
      <c r="B88" s="397"/>
      <c r="C88" s="296"/>
      <c r="D88" s="296"/>
      <c r="E88" s="397"/>
      <c r="F88" s="293"/>
      <c r="G88" s="397"/>
      <c r="H88" s="386" t="s">
        <v>1</v>
      </c>
      <c r="I88" s="293"/>
      <c r="J88" s="397"/>
      <c r="K88" s="397"/>
      <c r="L88" s="397"/>
      <c r="M88" s="397"/>
      <c r="N88" s="397"/>
      <c r="O88" s="397"/>
      <c r="P88" s="386" t="s">
        <v>1</v>
      </c>
      <c r="Q88" s="296"/>
      <c r="R88" s="397"/>
      <c r="S88" s="397"/>
      <c r="T88" s="397"/>
      <c r="U88" s="397"/>
      <c r="V88" s="397"/>
      <c r="W88" s="397"/>
      <c r="X88" s="397"/>
      <c r="Y88" s="397"/>
    </row>
    <row r="89" spans="1:25" s="381" customFormat="1" ht="18.75" x14ac:dyDescent="0.25">
      <c r="A89" s="398"/>
      <c r="B89" s="398"/>
      <c r="C89" s="399"/>
      <c r="D89" s="399"/>
      <c r="E89" s="398"/>
      <c r="F89" s="398"/>
      <c r="G89" s="398"/>
      <c r="H89" s="398"/>
      <c r="I89" s="398"/>
      <c r="J89" s="398"/>
      <c r="K89" s="400"/>
      <c r="L89" s="400"/>
      <c r="M89" s="398"/>
      <c r="N89" s="398"/>
      <c r="O89" s="398"/>
      <c r="P89" s="398"/>
      <c r="Q89" s="399"/>
      <c r="R89" s="398"/>
      <c r="S89" s="398"/>
      <c r="T89" s="398"/>
      <c r="U89" s="398"/>
      <c r="V89" s="398"/>
      <c r="W89" s="398"/>
      <c r="X89" s="398"/>
      <c r="Y89" s="398"/>
    </row>
    <row r="90" spans="1:25" s="381" customFormat="1" ht="18.75" x14ac:dyDescent="0.25">
      <c r="A90" s="2300"/>
      <c r="B90" s="397"/>
      <c r="C90" s="397"/>
      <c r="D90" s="296"/>
      <c r="E90" s="294"/>
      <c r="F90" s="293"/>
      <c r="G90" s="294"/>
      <c r="H90" s="401" t="s">
        <v>2</v>
      </c>
      <c r="I90" s="294"/>
      <c r="J90" s="294"/>
      <c r="K90" s="294"/>
      <c r="L90" s="294"/>
      <c r="M90" s="293"/>
      <c r="N90" s="293"/>
      <c r="O90" s="293"/>
      <c r="P90" s="386" t="s">
        <v>2</v>
      </c>
      <c r="Q90" s="296"/>
      <c r="R90" s="294"/>
      <c r="S90" s="294"/>
      <c r="T90" s="293"/>
      <c r="U90" s="293"/>
      <c r="V90" s="294"/>
      <c r="W90" s="294"/>
      <c r="X90" s="293"/>
      <c r="Y90" s="293"/>
    </row>
    <row r="91" spans="1:25" s="381" customFormat="1" ht="37.5" x14ac:dyDescent="0.25">
      <c r="A91" s="2478"/>
      <c r="B91" s="397"/>
      <c r="C91" s="296"/>
      <c r="D91" s="296"/>
      <c r="E91" s="397"/>
      <c r="F91" s="293"/>
      <c r="G91" s="397"/>
      <c r="H91" s="386" t="s">
        <v>1</v>
      </c>
      <c r="I91" s="293"/>
      <c r="J91" s="397"/>
      <c r="K91" s="397"/>
      <c r="L91" s="397"/>
      <c r="M91" s="397"/>
      <c r="N91" s="397"/>
      <c r="O91" s="397"/>
      <c r="P91" s="386" t="s">
        <v>1</v>
      </c>
      <c r="Q91" s="296"/>
      <c r="R91" s="397"/>
      <c r="S91" s="397"/>
      <c r="T91" s="397"/>
      <c r="U91" s="397"/>
      <c r="V91" s="397"/>
      <c r="W91" s="397"/>
      <c r="X91" s="397"/>
      <c r="Y91" s="397"/>
    </row>
    <row r="92" spans="1:25" s="381" customFormat="1" ht="18.75" x14ac:dyDescent="0.25">
      <c r="A92" s="398"/>
      <c r="B92" s="398"/>
      <c r="C92" s="399"/>
      <c r="D92" s="399"/>
      <c r="E92" s="398"/>
      <c r="F92" s="398"/>
      <c r="G92" s="398"/>
      <c r="H92" s="398"/>
      <c r="I92" s="398"/>
      <c r="J92" s="398"/>
      <c r="K92" s="400"/>
      <c r="L92" s="400"/>
      <c r="M92" s="398"/>
      <c r="N92" s="398"/>
      <c r="O92" s="398"/>
      <c r="P92" s="398"/>
      <c r="Q92" s="399"/>
      <c r="R92" s="398"/>
      <c r="S92" s="398"/>
      <c r="T92" s="398"/>
      <c r="U92" s="398"/>
      <c r="V92" s="398"/>
      <c r="W92" s="398"/>
      <c r="X92" s="398"/>
      <c r="Y92" s="398"/>
    </row>
    <row r="93" spans="1:25" s="381" customFormat="1" ht="18.75" x14ac:dyDescent="0.25">
      <c r="A93" s="2300"/>
      <c r="B93" s="397"/>
      <c r="C93" s="397"/>
      <c r="D93" s="296"/>
      <c r="E93" s="294"/>
      <c r="F93" s="293"/>
      <c r="G93" s="294"/>
      <c r="H93" s="401" t="s">
        <v>2</v>
      </c>
      <c r="I93" s="294"/>
      <c r="J93" s="294"/>
      <c r="K93" s="294"/>
      <c r="L93" s="294"/>
      <c r="M93" s="293"/>
      <c r="N93" s="293"/>
      <c r="O93" s="293"/>
      <c r="P93" s="386" t="s">
        <v>2</v>
      </c>
      <c r="Q93" s="296"/>
      <c r="R93" s="294"/>
      <c r="S93" s="294"/>
      <c r="T93" s="293"/>
      <c r="U93" s="293"/>
      <c r="V93" s="294"/>
      <c r="W93" s="294"/>
      <c r="X93" s="293"/>
      <c r="Y93" s="293"/>
    </row>
    <row r="94" spans="1:25" s="381" customFormat="1" ht="37.5" x14ac:dyDescent="0.25">
      <c r="A94" s="2478"/>
      <c r="B94" s="397"/>
      <c r="C94" s="296"/>
      <c r="D94" s="296"/>
      <c r="E94" s="397"/>
      <c r="F94" s="293"/>
      <c r="G94" s="397"/>
      <c r="H94" s="386" t="s">
        <v>1</v>
      </c>
      <c r="I94" s="293"/>
      <c r="J94" s="397"/>
      <c r="K94" s="397"/>
      <c r="L94" s="397"/>
      <c r="M94" s="397"/>
      <c r="N94" s="397"/>
      <c r="O94" s="397"/>
      <c r="P94" s="386" t="s">
        <v>1</v>
      </c>
      <c r="Q94" s="296"/>
      <c r="R94" s="397"/>
      <c r="S94" s="397"/>
      <c r="T94" s="397"/>
      <c r="U94" s="397"/>
      <c r="V94" s="397"/>
      <c r="W94" s="397"/>
      <c r="X94" s="397"/>
      <c r="Y94" s="397"/>
    </row>
    <row r="95" spans="1:25" s="381" customFormat="1" ht="18.75" x14ac:dyDescent="0.25">
      <c r="A95" s="398"/>
      <c r="B95" s="398"/>
      <c r="C95" s="399"/>
      <c r="D95" s="399"/>
      <c r="E95" s="398"/>
      <c r="F95" s="398"/>
      <c r="G95" s="398"/>
      <c r="H95" s="398"/>
      <c r="I95" s="398"/>
      <c r="J95" s="398"/>
      <c r="K95" s="400"/>
      <c r="L95" s="400"/>
      <c r="M95" s="398"/>
      <c r="N95" s="398"/>
      <c r="O95" s="398"/>
      <c r="P95" s="398"/>
      <c r="Q95" s="399"/>
      <c r="R95" s="398"/>
      <c r="S95" s="398"/>
      <c r="T95" s="398"/>
      <c r="U95" s="398"/>
      <c r="V95" s="398"/>
      <c r="W95" s="398"/>
      <c r="X95" s="398"/>
      <c r="Y95" s="398"/>
    </row>
    <row r="96" spans="1:25" s="381" customFormat="1" ht="18.75" x14ac:dyDescent="0.25">
      <c r="A96" s="2300"/>
      <c r="B96" s="397"/>
      <c r="C96" s="397"/>
      <c r="D96" s="296"/>
      <c r="E96" s="294"/>
      <c r="F96" s="293"/>
      <c r="G96" s="294"/>
      <c r="H96" s="401" t="s">
        <v>2</v>
      </c>
      <c r="I96" s="294"/>
      <c r="J96" s="294"/>
      <c r="K96" s="294"/>
      <c r="L96" s="294"/>
      <c r="M96" s="293"/>
      <c r="N96" s="293"/>
      <c r="O96" s="293"/>
      <c r="P96" s="386" t="s">
        <v>2</v>
      </c>
      <c r="Q96" s="296"/>
      <c r="R96" s="294"/>
      <c r="S96" s="294"/>
      <c r="T96" s="293"/>
      <c r="U96" s="293"/>
      <c r="V96" s="294"/>
      <c r="W96" s="294"/>
      <c r="X96" s="293"/>
      <c r="Y96" s="293"/>
    </row>
    <row r="97" spans="1:27" s="381" customFormat="1" ht="37.5" x14ac:dyDescent="0.25">
      <c r="A97" s="2478"/>
      <c r="B97" s="397"/>
      <c r="C97" s="296"/>
      <c r="D97" s="296"/>
      <c r="E97" s="397"/>
      <c r="F97" s="293"/>
      <c r="G97" s="397"/>
      <c r="H97" s="386" t="s">
        <v>1</v>
      </c>
      <c r="I97" s="293"/>
      <c r="J97" s="397"/>
      <c r="K97" s="397"/>
      <c r="L97" s="397"/>
      <c r="M97" s="397"/>
      <c r="N97" s="397"/>
      <c r="O97" s="397"/>
      <c r="P97" s="386" t="s">
        <v>1</v>
      </c>
      <c r="Q97" s="296"/>
      <c r="R97" s="397"/>
      <c r="S97" s="397"/>
      <c r="T97" s="397"/>
      <c r="U97" s="397"/>
      <c r="V97" s="397"/>
      <c r="W97" s="397"/>
      <c r="X97" s="397"/>
      <c r="Y97" s="397"/>
    </row>
    <row r="98" spans="1:27" s="381" customFormat="1" ht="18.75" x14ac:dyDescent="0.25">
      <c r="A98" s="398"/>
      <c r="B98" s="398"/>
      <c r="C98" s="399"/>
      <c r="D98" s="399"/>
      <c r="E98" s="398"/>
      <c r="F98" s="398"/>
      <c r="G98" s="398"/>
      <c r="H98" s="398"/>
      <c r="I98" s="398"/>
      <c r="J98" s="398"/>
      <c r="K98" s="400"/>
      <c r="L98" s="400"/>
      <c r="M98" s="398"/>
      <c r="N98" s="398"/>
      <c r="O98" s="398"/>
      <c r="P98" s="398"/>
      <c r="Q98" s="399"/>
      <c r="R98" s="398"/>
      <c r="S98" s="398"/>
      <c r="T98" s="398"/>
      <c r="U98" s="398"/>
      <c r="V98" s="398"/>
      <c r="W98" s="398"/>
      <c r="X98" s="398"/>
      <c r="Y98" s="398"/>
    </row>
    <row r="99" spans="1:27" s="381" customFormat="1" ht="18.75" x14ac:dyDescent="0.25">
      <c r="A99" s="2300"/>
      <c r="B99" s="397"/>
      <c r="C99" s="397"/>
      <c r="D99" s="296"/>
      <c r="E99" s="294"/>
      <c r="F99" s="293"/>
      <c r="G99" s="294"/>
      <c r="H99" s="401" t="s">
        <v>2</v>
      </c>
      <c r="I99" s="294"/>
      <c r="J99" s="294"/>
      <c r="K99" s="294"/>
      <c r="L99" s="294"/>
      <c r="M99" s="293"/>
      <c r="N99" s="293"/>
      <c r="O99" s="293"/>
      <c r="P99" s="386" t="s">
        <v>2</v>
      </c>
      <c r="Q99" s="296"/>
      <c r="R99" s="294"/>
      <c r="S99" s="294"/>
      <c r="T99" s="293"/>
      <c r="U99" s="293"/>
      <c r="V99" s="294"/>
      <c r="W99" s="294"/>
      <c r="X99" s="293"/>
      <c r="Y99" s="293"/>
    </row>
    <row r="100" spans="1:27" s="381" customFormat="1" ht="37.5" x14ac:dyDescent="0.25">
      <c r="A100" s="2478"/>
      <c r="B100" s="397"/>
      <c r="C100" s="296"/>
      <c r="D100" s="296"/>
      <c r="E100" s="397"/>
      <c r="F100" s="293"/>
      <c r="G100" s="397"/>
      <c r="H100" s="386" t="s">
        <v>1</v>
      </c>
      <c r="I100" s="293"/>
      <c r="J100" s="397"/>
      <c r="K100" s="397"/>
      <c r="L100" s="397"/>
      <c r="M100" s="397"/>
      <c r="N100" s="397"/>
      <c r="O100" s="397"/>
      <c r="P100" s="386" t="s">
        <v>1</v>
      </c>
      <c r="Q100" s="296"/>
      <c r="R100" s="397"/>
      <c r="S100" s="397"/>
      <c r="T100" s="397"/>
      <c r="U100" s="397"/>
      <c r="V100" s="397"/>
      <c r="W100" s="397"/>
      <c r="X100" s="397"/>
      <c r="Y100" s="397"/>
    </row>
    <row r="101" spans="1:27" s="381" customFormat="1" ht="18.75" x14ac:dyDescent="0.25">
      <c r="A101" s="398"/>
      <c r="B101" s="398"/>
      <c r="C101" s="399"/>
      <c r="D101" s="399"/>
      <c r="E101" s="398"/>
      <c r="F101" s="398"/>
      <c r="G101" s="398"/>
      <c r="H101" s="398"/>
      <c r="I101" s="398"/>
      <c r="J101" s="398"/>
      <c r="K101" s="400"/>
      <c r="L101" s="400"/>
      <c r="M101" s="398"/>
      <c r="N101" s="398"/>
      <c r="O101" s="398"/>
      <c r="P101" s="398"/>
      <c r="Q101" s="399"/>
      <c r="R101" s="398"/>
      <c r="S101" s="398"/>
      <c r="T101" s="398"/>
      <c r="U101" s="398"/>
      <c r="V101" s="398"/>
      <c r="W101" s="398"/>
      <c r="X101" s="398"/>
      <c r="Y101" s="398"/>
    </row>
    <row r="102" spans="1:27" s="381" customFormat="1" ht="18.75" x14ac:dyDescent="0.25">
      <c r="A102" s="2300"/>
      <c r="B102" s="397"/>
      <c r="C102" s="397"/>
      <c r="D102" s="296"/>
      <c r="E102" s="397"/>
      <c r="F102" s="293"/>
      <c r="G102" s="397"/>
      <c r="H102" s="386" t="s">
        <v>2</v>
      </c>
      <c r="I102" s="293"/>
      <c r="J102" s="397"/>
      <c r="K102" s="397"/>
      <c r="L102" s="397"/>
      <c r="M102" s="397"/>
      <c r="N102" s="397"/>
      <c r="O102" s="397"/>
      <c r="P102" s="386" t="s">
        <v>2</v>
      </c>
      <c r="Q102" s="296"/>
      <c r="R102" s="397"/>
      <c r="S102" s="397"/>
      <c r="T102" s="397"/>
      <c r="U102" s="397"/>
      <c r="V102" s="293"/>
      <c r="W102" s="293"/>
      <c r="X102" s="293"/>
      <c r="Y102" s="293"/>
    </row>
    <row r="103" spans="1:27" s="381" customFormat="1" ht="38.25" thickBot="1" x14ac:dyDescent="0.3">
      <c r="A103" s="2479"/>
      <c r="B103" s="394"/>
      <c r="C103" s="395"/>
      <c r="D103" s="395"/>
      <c r="E103" s="393"/>
      <c r="F103" s="293"/>
      <c r="G103" s="394"/>
      <c r="H103" s="396" t="s">
        <v>1</v>
      </c>
      <c r="I103" s="293"/>
      <c r="J103" s="394"/>
      <c r="K103" s="394"/>
      <c r="L103" s="394"/>
      <c r="M103" s="394"/>
      <c r="N103" s="394"/>
      <c r="O103" s="394"/>
      <c r="P103" s="396" t="s">
        <v>1</v>
      </c>
      <c r="Q103" s="395"/>
      <c r="R103" s="394"/>
      <c r="S103" s="394"/>
      <c r="T103" s="394"/>
      <c r="U103" s="393"/>
      <c r="V103" s="393"/>
      <c r="W103" s="393"/>
      <c r="X103" s="393"/>
      <c r="Y103" s="393"/>
      <c r="Z103" s="384"/>
      <c r="AA103" s="384"/>
    </row>
    <row r="104" spans="1:27" s="381" customFormat="1" ht="19.5" thickTop="1" x14ac:dyDescent="0.25">
      <c r="A104" s="392" t="s">
        <v>3</v>
      </c>
      <c r="B104" s="388"/>
      <c r="C104" s="389"/>
      <c r="D104" s="389">
        <f>SUM(D8:D60)</f>
        <v>6615800000</v>
      </c>
      <c r="E104" s="391"/>
      <c r="F104" s="390"/>
      <c r="G104" s="388"/>
      <c r="H104" s="390" t="s">
        <v>2</v>
      </c>
      <c r="I104" s="390"/>
      <c r="J104" s="388"/>
      <c r="K104" s="388"/>
      <c r="L104" s="388"/>
      <c r="M104" s="388"/>
      <c r="N104" s="388"/>
      <c r="O104" s="388"/>
      <c r="P104" s="390" t="s">
        <v>2</v>
      </c>
      <c r="Q104" s="389">
        <f>SUM(Q8:Q60)</f>
        <v>105000000</v>
      </c>
      <c r="R104" s="388"/>
      <c r="S104" s="388"/>
      <c r="T104" s="388"/>
      <c r="U104" s="387"/>
      <c r="V104" s="387"/>
      <c r="W104" s="387"/>
      <c r="X104" s="387"/>
      <c r="Y104" s="387"/>
      <c r="Z104" s="382"/>
      <c r="AA104" s="384"/>
    </row>
    <row r="105" spans="1:27" s="381" customFormat="1" ht="37.5" x14ac:dyDescent="0.25">
      <c r="A105" s="385"/>
      <c r="B105" s="385"/>
      <c r="C105" s="296"/>
      <c r="D105" s="296">
        <f>D9+D12+D15+D18+D21+D24+D27+D100+D103</f>
        <v>0</v>
      </c>
      <c r="E105" s="385"/>
      <c r="F105" s="386"/>
      <c r="G105" s="385"/>
      <c r="H105" s="386" t="s">
        <v>1</v>
      </c>
      <c r="I105" s="386"/>
      <c r="J105" s="385"/>
      <c r="K105" s="385"/>
      <c r="L105" s="385"/>
      <c r="M105" s="385"/>
      <c r="N105" s="385"/>
      <c r="O105" s="385"/>
      <c r="P105" s="386" t="s">
        <v>1</v>
      </c>
      <c r="Q105" s="296"/>
      <c r="R105" s="385"/>
      <c r="S105" s="385"/>
      <c r="T105" s="385"/>
      <c r="U105" s="385"/>
      <c r="V105" s="385"/>
      <c r="W105" s="385"/>
      <c r="X105" s="385"/>
      <c r="Y105" s="385"/>
      <c r="Z105" s="384"/>
      <c r="AA105" s="384"/>
    </row>
    <row r="106" spans="1:27" s="381" customFormat="1" ht="18.75" x14ac:dyDescent="0.25">
      <c r="A106" s="383" t="s">
        <v>0</v>
      </c>
      <c r="T106" s="382"/>
      <c r="U106" s="382"/>
    </row>
    <row r="107" spans="1:27" x14ac:dyDescent="0.25">
      <c r="Q107" s="380"/>
      <c r="T107" s="378"/>
      <c r="U107" s="379"/>
    </row>
    <row r="108" spans="1:27" x14ac:dyDescent="0.25">
      <c r="T108" s="378"/>
    </row>
  </sheetData>
  <mergeCells count="38">
    <mergeCell ref="A50:A51"/>
    <mergeCell ref="A53:A54"/>
    <mergeCell ref="A57:A58"/>
    <mergeCell ref="A60:A61"/>
    <mergeCell ref="A90:A91"/>
    <mergeCell ref="A63:A64"/>
    <mergeCell ref="A66:A67"/>
    <mergeCell ref="A69:A70"/>
    <mergeCell ref="A72:A73"/>
    <mergeCell ref="A75:A76"/>
    <mergeCell ref="A96:A97"/>
    <mergeCell ref="A78:A79"/>
    <mergeCell ref="A81:A82"/>
    <mergeCell ref="A84:A85"/>
    <mergeCell ref="A87:A88"/>
    <mergeCell ref="A93:A94"/>
    <mergeCell ref="A8:A9"/>
    <mergeCell ref="A11:A12"/>
    <mergeCell ref="A14:A15"/>
    <mergeCell ref="A99:A100"/>
    <mergeCell ref="A102:A103"/>
    <mergeCell ref="A17:A18"/>
    <mergeCell ref="A20:A21"/>
    <mergeCell ref="A23:A24"/>
    <mergeCell ref="A26:A27"/>
    <mergeCell ref="A29:A30"/>
    <mergeCell ref="A32:A33"/>
    <mergeCell ref="A35:A36"/>
    <mergeCell ref="A38:A39"/>
    <mergeCell ref="A41:A42"/>
    <mergeCell ref="A44:A45"/>
    <mergeCell ref="A47:A48"/>
    <mergeCell ref="A5:A6"/>
    <mergeCell ref="N3:O3"/>
    <mergeCell ref="Q3:T3"/>
    <mergeCell ref="C3:G3"/>
    <mergeCell ref="L3:M3"/>
    <mergeCell ref="I2:J3"/>
  </mergeCells>
  <pageMargins left="0.39370078740157483" right="0.11811023622047245" top="0.19685039370078741" bottom="0.19685039370078741" header="0.23622047244094491" footer="0.11811023622047245"/>
  <pageSetup paperSize="8" scale="43"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2"/>
  <sheetViews>
    <sheetView view="pageBreakPreview" zoomScaleNormal="100" zoomScaleSheetLayoutView="100" workbookViewId="0">
      <pane xSplit="1" ySplit="6" topLeftCell="Q7" activePane="bottomRight" state="frozen"/>
      <selection activeCell="S44" sqref="S44"/>
      <selection pane="topRight" activeCell="S44" sqref="S44"/>
      <selection pane="bottomLeft" activeCell="S44" sqref="S44"/>
      <selection pane="bottomRight" activeCell="S44" sqref="S44"/>
    </sheetView>
  </sheetViews>
  <sheetFormatPr defaultColWidth="11.42578125" defaultRowHeight="15.75" x14ac:dyDescent="0.25"/>
  <cols>
    <col min="1" max="1" width="36.140625" style="1" customWidth="1"/>
    <col min="2" max="5" width="15.7109375" style="1" customWidth="1"/>
    <col min="6" max="6" width="23.5703125" style="1" customWidth="1"/>
    <col min="7" max="8" width="15.7109375" style="1" customWidth="1"/>
    <col min="9" max="9" width="7.7109375" style="1" bestFit="1" customWidth="1"/>
    <col min="10" max="16" width="18" style="1" customWidth="1"/>
    <col min="17" max="17" width="7.7109375" style="1" bestFit="1" customWidth="1"/>
    <col min="18" max="18" width="19.28515625" style="1" customWidth="1"/>
    <col min="19" max="19" width="14.42578125" style="1" customWidth="1"/>
    <col min="20" max="20" width="18" style="1" customWidth="1"/>
    <col min="21" max="21" width="13.28515625" style="1" customWidth="1"/>
    <col min="22" max="23" width="14.42578125" style="1" customWidth="1"/>
    <col min="24" max="24" width="18" style="1" customWidth="1"/>
    <col min="25" max="25" width="19" style="1" customWidth="1"/>
    <col min="26" max="27" width="18" style="1" customWidth="1"/>
    <col min="28" max="16384" width="11.42578125" style="1"/>
  </cols>
  <sheetData>
    <row r="1" spans="1:27" s="66" customFormat="1" ht="18.75" x14ac:dyDescent="0.3">
      <c r="A1" s="73" t="s">
        <v>457</v>
      </c>
      <c r="B1" s="72"/>
    </row>
    <row r="2" spans="1:27" s="66" customFormat="1" ht="18.75" x14ac:dyDescent="0.3">
      <c r="A2" s="71" t="s">
        <v>78</v>
      </c>
      <c r="B2" s="70"/>
      <c r="J2" s="2316" t="s">
        <v>77</v>
      </c>
      <c r="K2" s="2317"/>
      <c r="L2" s="435" t="s">
        <v>437</v>
      </c>
      <c r="M2" s="68"/>
      <c r="N2" s="67"/>
    </row>
    <row r="3" spans="1:27" s="66" customFormat="1" ht="56.25" x14ac:dyDescent="0.3">
      <c r="A3" s="485" t="s">
        <v>456</v>
      </c>
      <c r="B3" s="335"/>
      <c r="C3" s="2314" t="s">
        <v>90</v>
      </c>
      <c r="D3" s="2314"/>
      <c r="E3" s="2314"/>
      <c r="F3" s="2314"/>
      <c r="G3" s="2314"/>
      <c r="H3" s="2315"/>
      <c r="I3" s="334"/>
      <c r="J3" s="2318"/>
      <c r="K3" s="2319"/>
      <c r="L3" s="63" t="s">
        <v>73</v>
      </c>
      <c r="M3" s="2314" t="s">
        <v>72</v>
      </c>
      <c r="N3" s="2315"/>
      <c r="O3" s="2322" t="s">
        <v>71</v>
      </c>
      <c r="P3" s="2315"/>
      <c r="Q3" s="333"/>
      <c r="R3" s="2322" t="s">
        <v>70</v>
      </c>
      <c r="S3" s="2314"/>
      <c r="T3" s="2314"/>
      <c r="U3" s="2314"/>
      <c r="V3" s="2314" t="s">
        <v>69</v>
      </c>
      <c r="W3" s="2314"/>
      <c r="X3" s="2314"/>
      <c r="Y3" s="2315"/>
    </row>
    <row r="4" spans="1:27" s="329" customFormat="1" ht="75.75" thickBot="1" x14ac:dyDescent="0.3">
      <c r="A4" s="331" t="s">
        <v>68</v>
      </c>
      <c r="B4" s="330" t="s">
        <v>67</v>
      </c>
      <c r="C4" s="263" t="s">
        <v>89</v>
      </c>
      <c r="D4" s="263" t="s">
        <v>88</v>
      </c>
      <c r="E4" s="263" t="s">
        <v>64</v>
      </c>
      <c r="F4" s="263" t="s">
        <v>87</v>
      </c>
      <c r="G4" s="263" t="s">
        <v>63</v>
      </c>
      <c r="H4" s="263" t="s">
        <v>455</v>
      </c>
      <c r="I4" s="263" t="s">
        <v>55</v>
      </c>
      <c r="J4" s="261" t="s">
        <v>61</v>
      </c>
      <c r="K4" s="420" t="s">
        <v>433</v>
      </c>
      <c r="L4" s="262" t="s">
        <v>60</v>
      </c>
      <c r="M4" s="262" t="s">
        <v>59</v>
      </c>
      <c r="N4" s="262" t="s">
        <v>58</v>
      </c>
      <c r="O4" s="262" t="s">
        <v>57</v>
      </c>
      <c r="P4" s="420" t="s">
        <v>433</v>
      </c>
      <c r="Q4" s="263" t="s">
        <v>55</v>
      </c>
      <c r="R4" s="261" t="s">
        <v>193</v>
      </c>
      <c r="S4" s="261" t="s">
        <v>53</v>
      </c>
      <c r="T4" s="260" t="s">
        <v>85</v>
      </c>
      <c r="U4" s="63" t="s">
        <v>51</v>
      </c>
      <c r="V4" s="262" t="s">
        <v>84</v>
      </c>
      <c r="W4" s="262" t="s">
        <v>83</v>
      </c>
      <c r="X4" s="262" t="s">
        <v>82</v>
      </c>
      <c r="Y4" s="484" t="s">
        <v>81</v>
      </c>
      <c r="Z4" s="262" t="s">
        <v>430</v>
      </c>
      <c r="AA4" s="262" t="s">
        <v>429</v>
      </c>
    </row>
    <row r="5" spans="1:27" s="66" customFormat="1" ht="19.5" thickTop="1" x14ac:dyDescent="0.3">
      <c r="A5" s="2320" t="s">
        <v>47</v>
      </c>
      <c r="B5" s="328"/>
      <c r="C5" s="254"/>
      <c r="D5" s="254"/>
      <c r="E5" s="254"/>
      <c r="F5" s="256"/>
      <c r="G5" s="254" t="s">
        <v>46</v>
      </c>
      <c r="H5" s="254"/>
      <c r="I5" s="257" t="s">
        <v>2</v>
      </c>
      <c r="J5" s="255" t="s">
        <v>43</v>
      </c>
      <c r="K5" s="255" t="s">
        <v>41</v>
      </c>
      <c r="L5" s="255" t="s">
        <v>42</v>
      </c>
      <c r="M5" s="255" t="s">
        <v>454</v>
      </c>
      <c r="N5" s="255" t="s">
        <v>44</v>
      </c>
      <c r="O5" s="255" t="s">
        <v>43</v>
      </c>
      <c r="P5" s="255" t="s">
        <v>41</v>
      </c>
      <c r="Q5" s="257" t="s">
        <v>2</v>
      </c>
      <c r="R5" s="254"/>
      <c r="S5" s="255" t="s">
        <v>80</v>
      </c>
      <c r="T5" s="327" t="s">
        <v>41</v>
      </c>
      <c r="U5" s="483" t="s">
        <v>453</v>
      </c>
      <c r="V5" s="325"/>
      <c r="W5" s="254"/>
      <c r="X5" s="254" t="s">
        <v>452</v>
      </c>
      <c r="Y5" s="482"/>
      <c r="Z5" s="254"/>
      <c r="AA5" s="255"/>
    </row>
    <row r="6" spans="1:27" s="66" customFormat="1" ht="37.5" x14ac:dyDescent="0.3">
      <c r="A6" s="2321"/>
      <c r="B6" s="251"/>
      <c r="C6" s="251"/>
      <c r="D6" s="251"/>
      <c r="E6" s="251"/>
      <c r="F6" s="252"/>
      <c r="G6" s="254" t="s">
        <v>39</v>
      </c>
      <c r="H6" s="251"/>
      <c r="I6" s="253" t="s">
        <v>1</v>
      </c>
      <c r="J6" s="254"/>
      <c r="K6" s="251"/>
      <c r="L6" s="251"/>
      <c r="M6" s="251"/>
      <c r="N6" s="251"/>
      <c r="O6" s="251"/>
      <c r="P6" s="251"/>
      <c r="Q6" s="253" t="s">
        <v>1</v>
      </c>
      <c r="R6" s="252"/>
      <c r="S6" s="251"/>
      <c r="T6" s="324"/>
      <c r="U6" s="251"/>
      <c r="V6" s="323"/>
      <c r="W6" s="251"/>
      <c r="X6" s="251"/>
      <c r="Y6" s="481"/>
      <c r="Z6" s="251"/>
      <c r="AA6" s="251"/>
    </row>
    <row r="7" spans="1:27" s="66" customFormat="1" ht="19.5" thickBot="1" x14ac:dyDescent="0.35">
      <c r="A7" s="250" t="s">
        <v>38</v>
      </c>
      <c r="B7" s="247"/>
      <c r="C7" s="247"/>
      <c r="D7" s="247"/>
      <c r="E7" s="247"/>
      <c r="F7" s="248"/>
      <c r="G7" s="247"/>
      <c r="H7" s="247"/>
      <c r="I7" s="247"/>
      <c r="J7" s="247"/>
      <c r="K7" s="247"/>
      <c r="L7" s="249"/>
      <c r="M7" s="249"/>
      <c r="N7" s="247"/>
      <c r="O7" s="247"/>
      <c r="P7" s="247"/>
      <c r="Q7" s="247"/>
      <c r="R7" s="248"/>
      <c r="S7" s="247"/>
      <c r="T7" s="249"/>
      <c r="U7" s="240"/>
      <c r="V7" s="322"/>
      <c r="W7" s="247"/>
      <c r="X7" s="247"/>
      <c r="Y7" s="480"/>
      <c r="Z7" s="247"/>
      <c r="AA7" s="247"/>
    </row>
    <row r="8" spans="1:27" s="66" customFormat="1" ht="37.5" x14ac:dyDescent="0.3">
      <c r="A8" s="2325" t="s">
        <v>451</v>
      </c>
      <c r="B8" s="239"/>
      <c r="C8" s="239"/>
      <c r="D8" s="239" t="s">
        <v>443</v>
      </c>
      <c r="E8" s="294" t="s">
        <v>442</v>
      </c>
      <c r="F8" s="245">
        <v>2000000000</v>
      </c>
      <c r="G8" s="293" t="s">
        <v>385</v>
      </c>
      <c r="H8" s="294" t="s">
        <v>16</v>
      </c>
      <c r="I8" s="246" t="s">
        <v>2</v>
      </c>
      <c r="J8" s="294" t="s">
        <v>384</v>
      </c>
      <c r="K8" s="294" t="s">
        <v>383</v>
      </c>
      <c r="L8" s="294" t="s">
        <v>382</v>
      </c>
      <c r="M8" s="294" t="s">
        <v>381</v>
      </c>
      <c r="N8" s="294" t="s">
        <v>380</v>
      </c>
      <c r="O8" s="294" t="s">
        <v>379</v>
      </c>
      <c r="P8" s="294" t="s">
        <v>378</v>
      </c>
      <c r="Q8" s="246" t="s">
        <v>2</v>
      </c>
      <c r="R8" s="245">
        <v>200000000</v>
      </c>
      <c r="S8" s="294" t="s">
        <v>9</v>
      </c>
      <c r="T8" s="294" t="s">
        <v>377</v>
      </c>
      <c r="U8" s="294" t="s">
        <v>376</v>
      </c>
      <c r="V8" s="294" t="s">
        <v>375</v>
      </c>
      <c r="W8" s="294" t="s">
        <v>374</v>
      </c>
      <c r="X8" s="294" t="s">
        <v>373</v>
      </c>
      <c r="Y8" s="245">
        <v>200000000</v>
      </c>
      <c r="Z8" s="239" t="s">
        <v>450</v>
      </c>
      <c r="AA8" s="239" t="s">
        <v>371</v>
      </c>
    </row>
    <row r="9" spans="1:27" s="66" customFormat="1" ht="37.5" x14ac:dyDescent="0.3">
      <c r="A9" s="2478"/>
      <c r="B9" s="237"/>
      <c r="C9" s="237"/>
      <c r="D9" s="237"/>
      <c r="E9" s="237"/>
      <c r="F9" s="236"/>
      <c r="G9" s="239"/>
      <c r="H9" s="237"/>
      <c r="I9" s="238" t="s">
        <v>1</v>
      </c>
      <c r="J9" s="239"/>
      <c r="K9" s="239"/>
      <c r="L9" s="239"/>
      <c r="M9" s="239"/>
      <c r="N9" s="239"/>
      <c r="O9" s="239"/>
      <c r="P9" s="239"/>
      <c r="Q9" s="238" t="s">
        <v>1</v>
      </c>
      <c r="R9" s="245"/>
      <c r="S9" s="239"/>
      <c r="T9" s="320"/>
      <c r="U9" s="237"/>
      <c r="V9" s="319"/>
      <c r="W9" s="239"/>
      <c r="X9" s="239"/>
      <c r="Y9" s="245"/>
      <c r="Z9" s="239"/>
      <c r="AA9" s="239"/>
    </row>
    <row r="10" spans="1:27" s="66" customFormat="1" ht="18.75" x14ac:dyDescent="0.3">
      <c r="A10" s="240"/>
      <c r="B10" s="240"/>
      <c r="C10" s="240"/>
      <c r="D10" s="240"/>
      <c r="E10" s="240"/>
      <c r="F10" s="242"/>
      <c r="G10" s="240"/>
      <c r="H10" s="240"/>
      <c r="I10" s="240"/>
      <c r="J10" s="240"/>
      <c r="K10" s="240"/>
      <c r="L10" s="243"/>
      <c r="M10" s="243"/>
      <c r="N10" s="240"/>
      <c r="O10" s="240"/>
      <c r="P10" s="240"/>
      <c r="Q10" s="240"/>
      <c r="R10" s="242"/>
      <c r="S10" s="240"/>
      <c r="T10" s="243"/>
      <c r="U10" s="240"/>
      <c r="V10" s="312"/>
      <c r="W10" s="240"/>
      <c r="X10" s="240"/>
      <c r="Y10" s="242"/>
      <c r="Z10" s="240"/>
      <c r="AA10" s="240"/>
    </row>
    <row r="11" spans="1:27" s="66" customFormat="1" ht="37.5" x14ac:dyDescent="0.3">
      <c r="A11" s="2325" t="s">
        <v>449</v>
      </c>
      <c r="B11" s="237"/>
      <c r="C11" s="237"/>
      <c r="D11" s="237" t="s">
        <v>443</v>
      </c>
      <c r="E11" s="294" t="s">
        <v>442</v>
      </c>
      <c r="F11" s="245">
        <v>65000000</v>
      </c>
      <c r="G11" s="293" t="s">
        <v>385</v>
      </c>
      <c r="H11" s="294" t="s">
        <v>16</v>
      </c>
      <c r="I11" s="238" t="s">
        <v>2</v>
      </c>
      <c r="J11" s="294" t="s">
        <v>384</v>
      </c>
      <c r="K11" s="294" t="s">
        <v>383</v>
      </c>
      <c r="L11" s="294" t="s">
        <v>382</v>
      </c>
      <c r="M11" s="294" t="s">
        <v>381</v>
      </c>
      <c r="N11" s="294" t="s">
        <v>380</v>
      </c>
      <c r="O11" s="294" t="s">
        <v>379</v>
      </c>
      <c r="P11" s="294" t="s">
        <v>378</v>
      </c>
      <c r="Q11" s="238" t="s">
        <v>2</v>
      </c>
      <c r="R11" s="245">
        <v>65000000</v>
      </c>
      <c r="S11" s="294" t="s">
        <v>9</v>
      </c>
      <c r="T11" s="294" t="s">
        <v>377</v>
      </c>
      <c r="U11" s="294" t="s">
        <v>376</v>
      </c>
      <c r="V11" s="294" t="s">
        <v>375</v>
      </c>
      <c r="W11" s="294" t="s">
        <v>374</v>
      </c>
      <c r="X11" s="294" t="s">
        <v>373</v>
      </c>
      <c r="Y11" s="245">
        <v>65000000</v>
      </c>
      <c r="Z11" s="239" t="s">
        <v>448</v>
      </c>
      <c r="AA11" s="239" t="s">
        <v>371</v>
      </c>
    </row>
    <row r="12" spans="1:27" s="66" customFormat="1" ht="37.5" x14ac:dyDescent="0.3">
      <c r="A12" s="2478"/>
      <c r="B12" s="237"/>
      <c r="C12" s="237"/>
      <c r="D12" s="237"/>
      <c r="E12" s="237"/>
      <c r="F12" s="236"/>
      <c r="G12" s="239"/>
      <c r="H12" s="237"/>
      <c r="I12" s="238" t="s">
        <v>1</v>
      </c>
      <c r="J12" s="239"/>
      <c r="K12" s="237"/>
      <c r="L12" s="237"/>
      <c r="M12" s="237"/>
      <c r="N12" s="237"/>
      <c r="O12" s="237"/>
      <c r="P12" s="237"/>
      <c r="Q12" s="238" t="s">
        <v>1</v>
      </c>
      <c r="R12" s="236"/>
      <c r="S12" s="237"/>
      <c r="T12" s="313"/>
      <c r="U12" s="237"/>
      <c r="V12" s="310"/>
      <c r="W12" s="237"/>
      <c r="X12" s="237"/>
      <c r="Y12" s="236"/>
      <c r="Z12" s="237"/>
      <c r="AA12" s="237"/>
    </row>
    <row r="13" spans="1:27" s="66" customFormat="1" ht="18.75" x14ac:dyDescent="0.3">
      <c r="A13" s="240"/>
      <c r="B13" s="240"/>
      <c r="C13" s="240"/>
      <c r="D13" s="240"/>
      <c r="E13" s="240"/>
      <c r="F13" s="242"/>
      <c r="G13" s="240"/>
      <c r="H13" s="240"/>
      <c r="I13" s="240"/>
      <c r="J13" s="240"/>
      <c r="K13" s="243"/>
      <c r="L13" s="243"/>
      <c r="M13" s="240"/>
      <c r="N13" s="240"/>
      <c r="O13" s="240"/>
      <c r="P13" s="240"/>
      <c r="Q13" s="240"/>
      <c r="R13" s="242"/>
      <c r="S13" s="240"/>
      <c r="T13" s="243"/>
      <c r="U13" s="240"/>
      <c r="V13" s="312"/>
      <c r="W13" s="240"/>
      <c r="X13" s="240"/>
      <c r="Y13" s="242"/>
      <c r="Z13" s="240"/>
      <c r="AA13" s="240"/>
    </row>
    <row r="14" spans="1:27" s="66" customFormat="1" ht="37.5" x14ac:dyDescent="0.3">
      <c r="A14" s="2325" t="s">
        <v>447</v>
      </c>
      <c r="B14" s="237"/>
      <c r="C14" s="237"/>
      <c r="D14" s="237" t="s">
        <v>443</v>
      </c>
      <c r="E14" s="294" t="s">
        <v>442</v>
      </c>
      <c r="F14" s="245">
        <v>96000000</v>
      </c>
      <c r="G14" s="293" t="s">
        <v>385</v>
      </c>
      <c r="H14" s="294" t="s">
        <v>16</v>
      </c>
      <c r="I14" s="238" t="s">
        <v>2</v>
      </c>
      <c r="J14" s="294" t="s">
        <v>384</v>
      </c>
      <c r="K14" s="294" t="s">
        <v>383</v>
      </c>
      <c r="L14" s="294" t="s">
        <v>382</v>
      </c>
      <c r="M14" s="294" t="s">
        <v>381</v>
      </c>
      <c r="N14" s="294" t="s">
        <v>380</v>
      </c>
      <c r="O14" s="294" t="s">
        <v>379</v>
      </c>
      <c r="P14" s="294" t="s">
        <v>378</v>
      </c>
      <c r="Q14" s="238" t="s">
        <v>2</v>
      </c>
      <c r="R14" s="245">
        <v>96000000</v>
      </c>
      <c r="S14" s="294" t="s">
        <v>9</v>
      </c>
      <c r="T14" s="294" t="s">
        <v>377</v>
      </c>
      <c r="U14" s="294" t="s">
        <v>376</v>
      </c>
      <c r="V14" s="294" t="s">
        <v>375</v>
      </c>
      <c r="W14" s="294" t="s">
        <v>374</v>
      </c>
      <c r="X14" s="294" t="s">
        <v>373</v>
      </c>
      <c r="Y14" s="245">
        <v>96000000</v>
      </c>
      <c r="Z14" s="239" t="s">
        <v>446</v>
      </c>
      <c r="AA14" s="239" t="s">
        <v>371</v>
      </c>
    </row>
    <row r="15" spans="1:27" s="66" customFormat="1" ht="37.5" x14ac:dyDescent="0.3">
      <c r="A15" s="2478"/>
      <c r="B15" s="237"/>
      <c r="C15" s="237"/>
      <c r="D15" s="237"/>
      <c r="E15" s="237"/>
      <c r="F15" s="236"/>
      <c r="G15" s="239"/>
      <c r="H15" s="237"/>
      <c r="I15" s="238" t="s">
        <v>1</v>
      </c>
      <c r="J15" s="237"/>
      <c r="K15" s="237"/>
      <c r="L15" s="237"/>
      <c r="M15" s="237"/>
      <c r="N15" s="237"/>
      <c r="O15" s="237"/>
      <c r="P15" s="237"/>
      <c r="Q15" s="238" t="s">
        <v>1</v>
      </c>
      <c r="R15" s="236"/>
      <c r="S15" s="237"/>
      <c r="T15" s="311"/>
      <c r="U15" s="237"/>
      <c r="V15" s="310"/>
      <c r="W15" s="310"/>
      <c r="X15" s="310"/>
      <c r="Y15" s="477"/>
      <c r="Z15" s="310"/>
      <c r="AA15" s="310"/>
    </row>
    <row r="16" spans="1:27" s="66" customFormat="1" ht="18.75" x14ac:dyDescent="0.3">
      <c r="A16" s="240" t="s">
        <v>445</v>
      </c>
      <c r="B16" s="240"/>
      <c r="C16" s="240"/>
      <c r="D16" s="240"/>
      <c r="E16" s="240"/>
      <c r="F16" s="242"/>
      <c r="G16" s="240"/>
      <c r="H16" s="240"/>
      <c r="I16" s="240"/>
      <c r="J16" s="240"/>
      <c r="K16" s="243"/>
      <c r="L16" s="243"/>
      <c r="M16" s="240"/>
      <c r="N16" s="240"/>
      <c r="O16" s="240"/>
      <c r="P16" s="240"/>
      <c r="Q16" s="240"/>
      <c r="R16" s="242"/>
      <c r="S16" s="240"/>
      <c r="T16" s="243"/>
      <c r="U16" s="240"/>
      <c r="V16" s="312"/>
      <c r="W16" s="240"/>
      <c r="X16" s="240"/>
      <c r="Y16" s="476"/>
      <c r="Z16" s="240"/>
      <c r="AA16" s="240"/>
    </row>
    <row r="17" spans="1:27" s="66" customFormat="1" ht="37.5" x14ac:dyDescent="0.3">
      <c r="A17" s="2300" t="s">
        <v>444</v>
      </c>
      <c r="B17" s="237"/>
      <c r="C17" s="237"/>
      <c r="D17" s="237" t="s">
        <v>443</v>
      </c>
      <c r="E17" s="294" t="s">
        <v>442</v>
      </c>
      <c r="F17" s="245">
        <v>210000000</v>
      </c>
      <c r="G17" s="293" t="s">
        <v>385</v>
      </c>
      <c r="H17" s="294" t="s">
        <v>16</v>
      </c>
      <c r="I17" s="238" t="s">
        <v>2</v>
      </c>
      <c r="J17" s="294" t="s">
        <v>384</v>
      </c>
      <c r="K17" s="294" t="s">
        <v>383</v>
      </c>
      <c r="L17" s="294" t="s">
        <v>382</v>
      </c>
      <c r="M17" s="294" t="s">
        <v>381</v>
      </c>
      <c r="N17" s="294" t="s">
        <v>380</v>
      </c>
      <c r="O17" s="294" t="s">
        <v>379</v>
      </c>
      <c r="P17" s="294" t="s">
        <v>378</v>
      </c>
      <c r="Q17" s="238"/>
      <c r="R17" s="245">
        <v>210000000</v>
      </c>
      <c r="S17" s="294" t="s">
        <v>9</v>
      </c>
      <c r="T17" s="294" t="s">
        <v>377</v>
      </c>
      <c r="U17" s="294" t="s">
        <v>376</v>
      </c>
      <c r="V17" s="294" t="s">
        <v>375</v>
      </c>
      <c r="W17" s="294" t="s">
        <v>374</v>
      </c>
      <c r="X17" s="294" t="s">
        <v>373</v>
      </c>
      <c r="Y17" s="473">
        <v>210000000</v>
      </c>
      <c r="Z17" s="239" t="s">
        <v>441</v>
      </c>
      <c r="AA17" s="239" t="s">
        <v>371</v>
      </c>
    </row>
    <row r="18" spans="1:27" s="66" customFormat="1" ht="37.5" x14ac:dyDescent="0.3">
      <c r="A18" s="2478"/>
      <c r="B18" s="237"/>
      <c r="C18" s="237"/>
      <c r="D18" s="237"/>
      <c r="E18" s="237"/>
      <c r="F18" s="236"/>
      <c r="G18" s="239"/>
      <c r="H18" s="237"/>
      <c r="I18" s="238" t="s">
        <v>1</v>
      </c>
      <c r="J18" s="237"/>
      <c r="K18" s="237"/>
      <c r="L18" s="237"/>
      <c r="M18" s="237"/>
      <c r="N18" s="237"/>
      <c r="O18" s="237"/>
      <c r="P18" s="237"/>
      <c r="Q18" s="238" t="s">
        <v>1</v>
      </c>
      <c r="R18" s="236"/>
      <c r="S18" s="237"/>
      <c r="T18" s="311"/>
      <c r="U18" s="237"/>
      <c r="V18" s="310"/>
      <c r="W18" s="310"/>
      <c r="X18" s="310"/>
      <c r="Y18" s="477"/>
      <c r="Z18" s="310"/>
      <c r="AA18" s="310"/>
    </row>
    <row r="19" spans="1:27" s="66" customFormat="1" ht="18.75" x14ac:dyDescent="0.3">
      <c r="A19" s="479" t="s">
        <v>440</v>
      </c>
      <c r="B19" s="240"/>
      <c r="C19" s="240"/>
      <c r="D19" s="240"/>
      <c r="E19" s="240"/>
      <c r="F19" s="478">
        <f>SUM(F8:F18)</f>
        <v>2371000000</v>
      </c>
      <c r="G19" s="240"/>
      <c r="H19" s="240"/>
      <c r="I19" s="240"/>
      <c r="J19" s="240"/>
      <c r="K19" s="243"/>
      <c r="L19" s="243"/>
      <c r="M19" s="240"/>
      <c r="N19" s="240"/>
      <c r="O19" s="240"/>
      <c r="P19" s="240"/>
      <c r="Q19" s="240"/>
      <c r="R19" s="478">
        <f>SUM(R8:R18)</f>
        <v>571000000</v>
      </c>
      <c r="S19" s="240"/>
      <c r="T19" s="243"/>
      <c r="U19" s="240"/>
      <c r="V19" s="312"/>
      <c r="W19" s="240"/>
      <c r="X19" s="240"/>
      <c r="Y19" s="478">
        <f>SUM(Y8:Y18)</f>
        <v>571000000</v>
      </c>
      <c r="Z19" s="240"/>
      <c r="AA19" s="240"/>
    </row>
    <row r="20" spans="1:27" s="66" customFormat="1" ht="18.75" x14ac:dyDescent="0.3">
      <c r="A20" s="2475"/>
      <c r="B20" s="237"/>
      <c r="C20" s="237"/>
      <c r="D20" s="237"/>
      <c r="E20" s="294"/>
      <c r="F20" s="245"/>
      <c r="G20" s="293"/>
      <c r="H20" s="294"/>
      <c r="I20" s="238" t="s">
        <v>2</v>
      </c>
      <c r="J20" s="294"/>
      <c r="K20" s="294"/>
      <c r="L20" s="294"/>
      <c r="M20" s="239"/>
      <c r="N20" s="239"/>
      <c r="O20" s="239"/>
      <c r="P20" s="239"/>
      <c r="Q20" s="238" t="s">
        <v>2</v>
      </c>
      <c r="R20" s="245"/>
      <c r="S20" s="269"/>
      <c r="T20" s="239"/>
      <c r="U20" s="475"/>
      <c r="V20" s="474"/>
      <c r="W20" s="269"/>
      <c r="X20" s="269"/>
      <c r="Y20" s="473"/>
      <c r="Z20" s="239"/>
      <c r="AA20" s="239"/>
    </row>
    <row r="21" spans="1:27" s="66" customFormat="1" ht="37.5" x14ac:dyDescent="0.3">
      <c r="A21" s="2482"/>
      <c r="B21" s="237"/>
      <c r="C21" s="237"/>
      <c r="D21" s="237"/>
      <c r="E21" s="237"/>
      <c r="F21" s="236"/>
      <c r="G21" s="239"/>
      <c r="H21" s="237"/>
      <c r="I21" s="238" t="s">
        <v>1</v>
      </c>
      <c r="J21" s="237"/>
      <c r="K21" s="237"/>
      <c r="L21" s="237"/>
      <c r="M21" s="237"/>
      <c r="N21" s="237"/>
      <c r="O21" s="237"/>
      <c r="P21" s="237"/>
      <c r="Q21" s="238" t="s">
        <v>1</v>
      </c>
      <c r="R21" s="236"/>
      <c r="S21" s="237"/>
      <c r="T21" s="311"/>
      <c r="U21" s="237"/>
      <c r="V21" s="310"/>
      <c r="W21" s="310"/>
      <c r="X21" s="310"/>
      <c r="Y21" s="477"/>
      <c r="Z21" s="310"/>
      <c r="AA21" s="310"/>
    </row>
    <row r="22" spans="1:27" s="66" customFormat="1" ht="18.75" x14ac:dyDescent="0.3">
      <c r="A22" s="240"/>
      <c r="B22" s="240"/>
      <c r="C22" s="240"/>
      <c r="D22" s="240"/>
      <c r="E22" s="240"/>
      <c r="F22" s="242"/>
      <c r="G22" s="240"/>
      <c r="H22" s="240"/>
      <c r="I22" s="240"/>
      <c r="J22" s="240"/>
      <c r="K22" s="243"/>
      <c r="L22" s="243"/>
      <c r="M22" s="240"/>
      <c r="N22" s="240"/>
      <c r="O22" s="240"/>
      <c r="P22" s="240"/>
      <c r="Q22" s="240"/>
      <c r="R22" s="242"/>
      <c r="S22" s="240"/>
      <c r="T22" s="243"/>
      <c r="U22" s="240"/>
      <c r="V22" s="312"/>
      <c r="W22" s="240"/>
      <c r="X22" s="240"/>
      <c r="Y22" s="476"/>
      <c r="Z22" s="240"/>
      <c r="AA22" s="240"/>
    </row>
    <row r="23" spans="1:27" s="66" customFormat="1" ht="18.75" x14ac:dyDescent="0.3">
      <c r="A23" s="2184"/>
      <c r="B23" s="237"/>
      <c r="C23" s="237"/>
      <c r="D23" s="237"/>
      <c r="E23" s="294"/>
      <c r="F23" s="245"/>
      <c r="G23" s="293"/>
      <c r="H23" s="294"/>
      <c r="I23" s="238" t="s">
        <v>2</v>
      </c>
      <c r="J23" s="294"/>
      <c r="K23" s="294"/>
      <c r="L23" s="294"/>
      <c r="M23" s="239"/>
      <c r="N23" s="239"/>
      <c r="O23" s="239"/>
      <c r="P23" s="239"/>
      <c r="Q23" s="238" t="s">
        <v>2</v>
      </c>
      <c r="R23" s="245"/>
      <c r="S23" s="269"/>
      <c r="T23" s="239"/>
      <c r="U23" s="475"/>
      <c r="V23" s="474"/>
      <c r="W23" s="269"/>
      <c r="X23" s="269"/>
      <c r="Y23" s="473"/>
      <c r="Z23" s="239"/>
      <c r="AA23" s="239"/>
    </row>
    <row r="24" spans="1:27" x14ac:dyDescent="0.25">
      <c r="A24" s="2483"/>
      <c r="B24" s="97"/>
      <c r="C24" s="97"/>
      <c r="D24" s="97"/>
      <c r="E24" s="97"/>
      <c r="F24" s="75"/>
      <c r="G24" s="94"/>
      <c r="H24" s="97"/>
      <c r="I24" s="80" t="s">
        <v>1</v>
      </c>
      <c r="J24" s="97"/>
      <c r="K24" s="97"/>
      <c r="L24" s="97"/>
      <c r="M24" s="97"/>
      <c r="N24" s="97"/>
      <c r="O24" s="97"/>
      <c r="P24" s="97"/>
      <c r="Q24" s="80" t="s">
        <v>1</v>
      </c>
      <c r="R24" s="75"/>
      <c r="S24" s="97"/>
      <c r="T24" s="96"/>
      <c r="U24" s="97"/>
      <c r="V24" s="95"/>
      <c r="W24" s="95"/>
      <c r="X24" s="95"/>
      <c r="Y24" s="471"/>
      <c r="Z24" s="95"/>
      <c r="AA24" s="95"/>
    </row>
    <row r="25" spans="1:27" x14ac:dyDescent="0.25">
      <c r="A25" s="98"/>
      <c r="B25" s="98"/>
      <c r="C25" s="98"/>
      <c r="D25" s="98"/>
      <c r="E25" s="98"/>
      <c r="F25" s="101"/>
      <c r="G25" s="98"/>
      <c r="H25" s="98"/>
      <c r="I25" s="98"/>
      <c r="J25" s="98"/>
      <c r="K25" s="100"/>
      <c r="L25" s="100"/>
      <c r="M25" s="98"/>
      <c r="N25" s="98"/>
      <c r="O25" s="98"/>
      <c r="P25" s="98"/>
      <c r="Q25" s="98"/>
      <c r="R25" s="101"/>
      <c r="S25" s="98"/>
      <c r="T25" s="100"/>
      <c r="U25" s="98"/>
      <c r="V25" s="99"/>
      <c r="W25" s="98"/>
      <c r="X25" s="98"/>
      <c r="Y25" s="470"/>
      <c r="Z25" s="98"/>
      <c r="AA25" s="98"/>
    </row>
    <row r="26" spans="1:27" x14ac:dyDescent="0.25">
      <c r="A26" s="2484"/>
      <c r="B26" s="97"/>
      <c r="C26" s="97"/>
      <c r="D26" s="97"/>
      <c r="E26" s="465"/>
      <c r="F26" s="472"/>
      <c r="G26" s="466"/>
      <c r="H26" s="465"/>
      <c r="I26" s="80" t="s">
        <v>2</v>
      </c>
      <c r="J26" s="465"/>
      <c r="K26" s="465"/>
      <c r="L26" s="465"/>
      <c r="M26" s="94"/>
      <c r="N26" s="94"/>
      <c r="O26" s="94"/>
      <c r="P26" s="94"/>
      <c r="Q26" s="80" t="s">
        <v>2</v>
      </c>
      <c r="R26" s="472"/>
      <c r="S26" s="268"/>
      <c r="T26" s="94"/>
      <c r="U26" s="464"/>
      <c r="V26" s="463"/>
      <c r="W26" s="268"/>
      <c r="X26" s="268"/>
      <c r="Y26" s="472"/>
      <c r="Z26" s="95"/>
      <c r="AA26" s="94"/>
    </row>
    <row r="27" spans="1:27" x14ac:dyDescent="0.25">
      <c r="A27" s="2481"/>
      <c r="B27" s="97"/>
      <c r="C27" s="97"/>
      <c r="D27" s="97"/>
      <c r="E27" s="159"/>
      <c r="F27" s="162"/>
      <c r="G27" s="94"/>
      <c r="H27" s="97"/>
      <c r="I27" s="80" t="s">
        <v>1</v>
      </c>
      <c r="J27" s="97"/>
      <c r="K27" s="97"/>
      <c r="L27" s="97"/>
      <c r="M27" s="97"/>
      <c r="N27" s="97"/>
      <c r="O27" s="97"/>
      <c r="P27" s="97"/>
      <c r="Q27" s="80" t="s">
        <v>1</v>
      </c>
      <c r="R27" s="162"/>
      <c r="S27" s="97"/>
      <c r="T27" s="96"/>
      <c r="U27" s="97"/>
      <c r="V27" s="95"/>
      <c r="W27" s="95"/>
      <c r="X27" s="95"/>
      <c r="Y27" s="471"/>
      <c r="Z27" s="95"/>
      <c r="AA27" s="95"/>
    </row>
    <row r="28" spans="1:27" x14ac:dyDescent="0.25">
      <c r="A28" s="163"/>
      <c r="B28" s="98"/>
      <c r="C28" s="98"/>
      <c r="D28" s="98"/>
      <c r="E28" s="163"/>
      <c r="F28" s="467"/>
      <c r="G28" s="98"/>
      <c r="H28" s="98"/>
      <c r="I28" s="98"/>
      <c r="J28" s="98"/>
      <c r="K28" s="100"/>
      <c r="L28" s="100"/>
      <c r="M28" s="98"/>
      <c r="N28" s="98"/>
      <c r="O28" s="98"/>
      <c r="P28" s="98"/>
      <c r="Q28" s="98"/>
      <c r="R28" s="467"/>
      <c r="S28" s="98"/>
      <c r="T28" s="100"/>
      <c r="U28" s="98"/>
      <c r="V28" s="99"/>
      <c r="W28" s="98"/>
      <c r="X28" s="98"/>
      <c r="Y28" s="470"/>
      <c r="Z28" s="98"/>
      <c r="AA28" s="98"/>
    </row>
    <row r="29" spans="1:27" x14ac:dyDescent="0.25">
      <c r="A29" s="2197"/>
      <c r="B29" s="97"/>
      <c r="C29" s="97"/>
      <c r="D29" s="97"/>
      <c r="E29" s="465"/>
      <c r="F29" s="162"/>
      <c r="G29" s="466"/>
      <c r="H29" s="465"/>
      <c r="I29" s="80" t="s">
        <v>2</v>
      </c>
      <c r="J29" s="465"/>
      <c r="K29" s="465"/>
      <c r="L29" s="465"/>
      <c r="M29" s="94"/>
      <c r="N29" s="94"/>
      <c r="O29" s="94"/>
      <c r="P29" s="94"/>
      <c r="Q29" s="80" t="s">
        <v>2</v>
      </c>
      <c r="R29" s="162"/>
      <c r="S29" s="268"/>
      <c r="T29" s="94"/>
      <c r="U29" s="464"/>
      <c r="V29" s="463"/>
      <c r="W29" s="268"/>
      <c r="X29" s="268"/>
      <c r="Y29" s="162"/>
      <c r="Z29" s="95"/>
      <c r="AA29" s="94"/>
    </row>
    <row r="30" spans="1:27" x14ac:dyDescent="0.25">
      <c r="A30" s="2481"/>
      <c r="B30" s="97"/>
      <c r="C30" s="97"/>
      <c r="D30" s="97"/>
      <c r="E30" s="159"/>
      <c r="F30" s="162"/>
      <c r="G30" s="94"/>
      <c r="H30" s="97"/>
      <c r="I30" s="80" t="s">
        <v>1</v>
      </c>
      <c r="J30" s="97"/>
      <c r="K30" s="97"/>
      <c r="L30" s="97"/>
      <c r="M30" s="97"/>
      <c r="N30" s="97"/>
      <c r="O30" s="97"/>
      <c r="P30" s="97"/>
      <c r="Q30" s="80" t="s">
        <v>1</v>
      </c>
      <c r="R30" s="162"/>
      <c r="S30" s="97"/>
      <c r="T30" s="96"/>
      <c r="U30" s="97"/>
      <c r="V30" s="95"/>
      <c r="W30" s="95"/>
      <c r="X30" s="95"/>
      <c r="Y30" s="162"/>
      <c r="Z30" s="95"/>
      <c r="AA30" s="95"/>
    </row>
    <row r="31" spans="1:27" x14ac:dyDescent="0.25">
      <c r="A31" s="469"/>
      <c r="B31" s="98"/>
      <c r="C31" s="98"/>
      <c r="D31" s="98"/>
      <c r="E31" s="469"/>
      <c r="F31" s="468"/>
      <c r="G31" s="98"/>
      <c r="H31" s="98"/>
      <c r="I31" s="98"/>
      <c r="J31" s="98"/>
      <c r="K31" s="100"/>
      <c r="L31" s="100"/>
      <c r="M31" s="98"/>
      <c r="N31" s="98"/>
      <c r="O31" s="98"/>
      <c r="P31" s="98"/>
      <c r="Q31" s="98"/>
      <c r="R31" s="468"/>
      <c r="S31" s="98"/>
      <c r="T31" s="100"/>
      <c r="U31" s="98"/>
      <c r="V31" s="99"/>
      <c r="W31" s="98"/>
      <c r="X31" s="98"/>
      <c r="Y31" s="467"/>
      <c r="Z31" s="98"/>
      <c r="AA31" s="98"/>
    </row>
    <row r="32" spans="1:27" x14ac:dyDescent="0.25">
      <c r="A32" s="2208"/>
      <c r="B32" s="97"/>
      <c r="C32" s="97"/>
      <c r="D32" s="97"/>
      <c r="E32" s="465"/>
      <c r="F32" s="461"/>
      <c r="G32" s="466"/>
      <c r="H32" s="465"/>
      <c r="I32" s="80" t="s">
        <v>2</v>
      </c>
      <c r="J32" s="465"/>
      <c r="K32" s="465"/>
      <c r="L32" s="465"/>
      <c r="M32" s="94"/>
      <c r="N32" s="94"/>
      <c r="O32" s="94"/>
      <c r="P32" s="94"/>
      <c r="Q32" s="80" t="s">
        <v>2</v>
      </c>
      <c r="R32" s="461"/>
      <c r="S32" s="268"/>
      <c r="T32" s="94"/>
      <c r="U32" s="464"/>
      <c r="V32" s="463"/>
      <c r="W32" s="268"/>
      <c r="X32" s="268"/>
      <c r="Y32" s="461"/>
      <c r="Z32" s="95"/>
      <c r="AA32" s="94"/>
    </row>
    <row r="33" spans="1:27" ht="16.5" thickBot="1" x14ac:dyDescent="0.3">
      <c r="A33" s="2395"/>
      <c r="B33" s="92"/>
      <c r="C33" s="92"/>
      <c r="D33" s="92"/>
      <c r="E33" s="462"/>
      <c r="F33" s="461"/>
      <c r="G33" s="94"/>
      <c r="H33" s="92"/>
      <c r="I33" s="93" t="s">
        <v>1</v>
      </c>
      <c r="J33" s="92"/>
      <c r="K33" s="92"/>
      <c r="L33" s="92"/>
      <c r="M33" s="92"/>
      <c r="N33" s="92"/>
      <c r="O33" s="92"/>
      <c r="P33" s="92"/>
      <c r="Q33" s="93" t="s">
        <v>1</v>
      </c>
      <c r="R33" s="461"/>
      <c r="S33" s="92"/>
      <c r="T33" s="91"/>
      <c r="U33" s="97"/>
      <c r="V33" s="89"/>
      <c r="W33" s="89"/>
      <c r="X33" s="89"/>
      <c r="Y33" s="162"/>
      <c r="Z33" s="89"/>
      <c r="AA33" s="88"/>
    </row>
    <row r="34" spans="1:27" s="456" customFormat="1" ht="16.5" thickTop="1" x14ac:dyDescent="0.25">
      <c r="A34" s="458"/>
      <c r="E34" s="458"/>
      <c r="F34" s="457"/>
      <c r="R34" s="457"/>
      <c r="Y34" s="457"/>
    </row>
    <row r="35" spans="1:27" s="447" customFormat="1" x14ac:dyDescent="0.25">
      <c r="A35" s="2208"/>
      <c r="E35" s="454"/>
      <c r="F35" s="449"/>
      <c r="G35" s="455"/>
      <c r="H35" s="454"/>
      <c r="I35" s="453" t="s">
        <v>2</v>
      </c>
      <c r="J35" s="454"/>
      <c r="K35" s="454"/>
      <c r="L35" s="454"/>
      <c r="M35" s="448"/>
      <c r="N35" s="448"/>
      <c r="O35" s="448"/>
      <c r="P35" s="448"/>
      <c r="Q35" s="453" t="s">
        <v>2</v>
      </c>
      <c r="R35" s="449"/>
      <c r="S35" s="450"/>
      <c r="T35" s="448"/>
      <c r="U35" s="452"/>
      <c r="V35" s="451"/>
      <c r="W35" s="450"/>
      <c r="X35" s="450"/>
      <c r="Y35" s="449"/>
      <c r="AA35" s="448"/>
    </row>
    <row r="36" spans="1:27" s="270" customFormat="1" x14ac:dyDescent="0.25">
      <c r="A36" s="2395"/>
      <c r="E36" s="460"/>
      <c r="F36" s="459"/>
      <c r="I36" s="446" t="s">
        <v>1</v>
      </c>
      <c r="Q36" s="446" t="s">
        <v>1</v>
      </c>
      <c r="R36" s="459"/>
      <c r="Y36" s="459"/>
    </row>
    <row r="37" spans="1:27" s="456" customFormat="1" x14ac:dyDescent="0.25">
      <c r="A37" s="458"/>
      <c r="E37" s="458"/>
      <c r="F37" s="457"/>
      <c r="R37" s="457"/>
      <c r="Y37" s="457"/>
    </row>
    <row r="38" spans="1:27" s="447" customFormat="1" x14ac:dyDescent="0.25">
      <c r="A38" s="2208"/>
      <c r="E38" s="454"/>
      <c r="F38" s="449"/>
      <c r="G38" s="455"/>
      <c r="H38" s="454"/>
      <c r="I38" s="453" t="s">
        <v>2</v>
      </c>
      <c r="J38" s="454"/>
      <c r="K38" s="454"/>
      <c r="L38" s="454"/>
      <c r="M38" s="448"/>
      <c r="N38" s="448"/>
      <c r="O38" s="448"/>
      <c r="P38" s="448"/>
      <c r="Q38" s="453" t="s">
        <v>2</v>
      </c>
      <c r="R38" s="449"/>
      <c r="S38" s="450"/>
      <c r="T38" s="448"/>
      <c r="U38" s="452"/>
      <c r="V38" s="451"/>
      <c r="W38" s="450"/>
      <c r="X38" s="450"/>
      <c r="Y38" s="449"/>
      <c r="AA38" s="448"/>
    </row>
    <row r="39" spans="1:27" s="270" customFormat="1" x14ac:dyDescent="0.25">
      <c r="A39" s="2395"/>
      <c r="E39" s="460"/>
      <c r="F39" s="459"/>
      <c r="I39" s="446" t="s">
        <v>1</v>
      </c>
      <c r="Q39" s="446" t="s">
        <v>1</v>
      </c>
      <c r="R39" s="459"/>
      <c r="Y39" s="459"/>
    </row>
    <row r="40" spans="1:27" s="456" customFormat="1" x14ac:dyDescent="0.25">
      <c r="A40" s="458"/>
      <c r="E40" s="458"/>
      <c r="F40" s="457"/>
      <c r="R40" s="457"/>
      <c r="Y40" s="457"/>
    </row>
    <row r="41" spans="1:27" s="447" customFormat="1" x14ac:dyDescent="0.25">
      <c r="A41" s="2208"/>
      <c r="E41" s="454"/>
      <c r="F41" s="449"/>
      <c r="G41" s="455"/>
      <c r="H41" s="454"/>
      <c r="I41" s="453" t="s">
        <v>2</v>
      </c>
      <c r="J41" s="454"/>
      <c r="K41" s="454"/>
      <c r="L41" s="454"/>
      <c r="M41" s="448"/>
      <c r="N41" s="448"/>
      <c r="O41" s="448"/>
      <c r="P41" s="448"/>
      <c r="Q41" s="453" t="s">
        <v>2</v>
      </c>
      <c r="R41" s="449"/>
      <c r="S41" s="450"/>
      <c r="T41" s="448"/>
      <c r="U41" s="452"/>
      <c r="V41" s="451"/>
      <c r="W41" s="450"/>
      <c r="X41" s="450"/>
      <c r="Y41" s="449"/>
      <c r="AA41" s="448"/>
    </row>
    <row r="42" spans="1:27" s="270" customFormat="1" x14ac:dyDescent="0.25">
      <c r="A42" s="2395"/>
      <c r="E42" s="460"/>
      <c r="F42" s="459"/>
      <c r="I42" s="446" t="s">
        <v>1</v>
      </c>
      <c r="Q42" s="446" t="s">
        <v>1</v>
      </c>
      <c r="R42" s="459"/>
      <c r="Y42" s="459"/>
    </row>
    <row r="43" spans="1:27" s="456" customFormat="1" x14ac:dyDescent="0.25">
      <c r="A43" s="458"/>
      <c r="E43" s="458"/>
      <c r="F43" s="457"/>
      <c r="R43" s="457"/>
      <c r="Y43" s="457"/>
    </row>
    <row r="44" spans="1:27" s="447" customFormat="1" x14ac:dyDescent="0.25">
      <c r="A44" s="2208"/>
      <c r="E44" s="454"/>
      <c r="F44" s="449"/>
      <c r="G44" s="455"/>
      <c r="H44" s="454"/>
      <c r="I44" s="453" t="s">
        <v>2</v>
      </c>
      <c r="J44" s="454"/>
      <c r="K44" s="454"/>
      <c r="L44" s="454"/>
      <c r="M44" s="448"/>
      <c r="N44" s="448"/>
      <c r="O44" s="448"/>
      <c r="P44" s="448"/>
      <c r="Q44" s="453" t="s">
        <v>2</v>
      </c>
      <c r="R44" s="449"/>
      <c r="S44" s="450"/>
      <c r="T44" s="448"/>
      <c r="U44" s="452"/>
      <c r="V44" s="451"/>
      <c r="W44" s="450"/>
      <c r="X44" s="450"/>
      <c r="Y44" s="449"/>
      <c r="AA44" s="448"/>
    </row>
    <row r="45" spans="1:27" s="270" customFormat="1" ht="16.5" thickBot="1" x14ac:dyDescent="0.3">
      <c r="A45" s="2480"/>
      <c r="I45" s="446" t="s">
        <v>1</v>
      </c>
      <c r="Q45" s="446" t="s">
        <v>1</v>
      </c>
      <c r="Y45" s="445"/>
    </row>
    <row r="46" spans="1:27" s="441" customFormat="1" ht="16.5" thickTop="1" x14ac:dyDescent="0.25">
      <c r="A46" s="444"/>
      <c r="B46" s="442"/>
      <c r="C46" s="442"/>
      <c r="D46" s="442"/>
      <c r="E46" s="442"/>
      <c r="F46" s="443"/>
      <c r="G46" s="442"/>
      <c r="H46" s="442"/>
      <c r="I46" s="442"/>
      <c r="J46" s="442"/>
      <c r="K46" s="442"/>
      <c r="L46" s="442"/>
      <c r="M46" s="442"/>
      <c r="N46" s="442"/>
      <c r="O46" s="442"/>
      <c r="P46" s="442"/>
      <c r="Q46" s="442"/>
      <c r="R46" s="443"/>
      <c r="S46" s="442"/>
      <c r="T46" s="442"/>
      <c r="U46" s="442"/>
      <c r="V46" s="442"/>
      <c r="W46" s="442"/>
      <c r="X46" s="442"/>
      <c r="Y46" s="443"/>
      <c r="Z46" s="442"/>
      <c r="AA46" s="442"/>
    </row>
    <row r="47" spans="1:27" s="441" customFormat="1" x14ac:dyDescent="0.25">
      <c r="A47" s="442"/>
      <c r="B47" s="442"/>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row>
    <row r="52" spans="7:7" x14ac:dyDescent="0.25">
      <c r="G52" s="440"/>
    </row>
  </sheetData>
  <mergeCells count="20">
    <mergeCell ref="R3:U3"/>
    <mergeCell ref="C3:H3"/>
    <mergeCell ref="M3:N3"/>
    <mergeCell ref="J2:K3"/>
    <mergeCell ref="V3:Y3"/>
    <mergeCell ref="O3:P3"/>
    <mergeCell ref="A32:A33"/>
    <mergeCell ref="A5:A6"/>
    <mergeCell ref="A8:A9"/>
    <mergeCell ref="A11:A12"/>
    <mergeCell ref="A29:A30"/>
    <mergeCell ref="A17:A18"/>
    <mergeCell ref="A20:A21"/>
    <mergeCell ref="A23:A24"/>
    <mergeCell ref="A26:A27"/>
    <mergeCell ref="A35:A36"/>
    <mergeCell ref="A38:A39"/>
    <mergeCell ref="A41:A42"/>
    <mergeCell ref="A44:A45"/>
    <mergeCell ref="A14:A15"/>
  </mergeCells>
  <pageMargins left="0.19685039370078741" right="0.19685039370078741" top="0.19685039370078741" bottom="0.19685039370078741" header="0.23622047244094491" footer="0.23622047244094491"/>
  <pageSetup paperSize="8" scale="39"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rowBreaks count="1" manualBreakCount="1">
    <brk id="4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80"/>
  <sheetViews>
    <sheetView view="pageBreakPreview" zoomScale="60" zoomScaleNormal="130" workbookViewId="0">
      <selection activeCell="C130" sqref="C130"/>
    </sheetView>
  </sheetViews>
  <sheetFormatPr defaultRowHeight="11.25" x14ac:dyDescent="0.25"/>
  <cols>
    <col min="1" max="1" width="18.140625" style="3057" customWidth="1"/>
    <col min="2" max="2" width="7.42578125" style="3057" customWidth="1"/>
    <col min="3" max="3" width="9.140625" style="3057"/>
    <col min="4" max="4" width="13.5703125" style="3057" customWidth="1"/>
    <col min="5" max="5" width="9.140625" style="3057"/>
    <col min="6" max="6" width="15.28515625" style="3057" customWidth="1"/>
    <col min="7" max="11" width="9.140625" style="3057"/>
    <col min="12" max="12" width="11.7109375" style="3057" customWidth="1"/>
    <col min="13" max="13" width="8" style="3057" customWidth="1"/>
    <col min="14" max="14" width="8.140625" style="3057" customWidth="1"/>
    <col min="15" max="15" width="9.140625" style="3057"/>
    <col min="16" max="16" width="8.140625" style="3057" customWidth="1"/>
    <col min="17" max="17" width="7.28515625" style="3057" customWidth="1"/>
    <col min="18" max="18" width="12.140625" style="3057" customWidth="1"/>
    <col min="19" max="19" width="6.85546875" style="3057" customWidth="1"/>
    <col min="20" max="20" width="7.28515625" style="3057" customWidth="1"/>
    <col min="21" max="21" width="8.28515625" style="3057" customWidth="1"/>
    <col min="22" max="22" width="8.85546875" style="3057" customWidth="1"/>
    <col min="23" max="23" width="9" style="3057" customWidth="1"/>
    <col min="24" max="24" width="8.85546875" style="3057" customWidth="1"/>
    <col min="25" max="25" width="10.5703125" style="3058" customWidth="1"/>
    <col min="26" max="26" width="9.5703125" style="3057" customWidth="1"/>
    <col min="27" max="27" width="8.140625" style="3057" customWidth="1"/>
    <col min="28" max="16384" width="9.140625" style="3057"/>
  </cols>
  <sheetData>
    <row r="1" spans="1:27" x14ac:dyDescent="0.25">
      <c r="A1" s="3280" t="s">
        <v>92</v>
      </c>
      <c r="B1" s="3279"/>
      <c r="C1" s="3192" t="s">
        <v>3217</v>
      </c>
      <c r="D1" s="3192"/>
      <c r="E1" s="3192"/>
      <c r="F1" s="3192"/>
      <c r="G1" s="3192"/>
      <c r="H1" s="3185"/>
      <c r="I1" s="3185"/>
      <c r="J1" s="3191" t="s">
        <v>3216</v>
      </c>
      <c r="K1" s="3191" t="s">
        <v>547</v>
      </c>
      <c r="L1" s="3191"/>
      <c r="M1" s="3185"/>
      <c r="N1" s="3185"/>
      <c r="O1" s="3185"/>
      <c r="P1" s="3185"/>
      <c r="Q1" s="3185"/>
      <c r="R1" s="3191" t="s">
        <v>3216</v>
      </c>
      <c r="S1" s="3185"/>
      <c r="T1" s="3185"/>
      <c r="U1" s="3191" t="s">
        <v>3215</v>
      </c>
      <c r="V1" s="3185"/>
      <c r="W1" s="3185"/>
      <c r="X1" s="3185"/>
      <c r="Y1" s="3138"/>
      <c r="Z1" s="3185"/>
      <c r="AA1" s="3185"/>
    </row>
    <row r="2" spans="1:27" x14ac:dyDescent="0.25">
      <c r="A2" s="3280" t="s">
        <v>550</v>
      </c>
      <c r="B2" s="3279" t="s">
        <v>547</v>
      </c>
      <c r="C2" s="3185"/>
      <c r="D2" s="3185"/>
      <c r="E2" s="3191"/>
      <c r="F2" s="3185"/>
      <c r="G2" s="3185"/>
      <c r="H2" s="3185"/>
      <c r="I2" s="3185"/>
      <c r="J2" s="3183" t="s">
        <v>77</v>
      </c>
      <c r="K2" s="3183"/>
      <c r="L2" s="3189" t="s">
        <v>76</v>
      </c>
      <c r="M2" s="3189"/>
      <c r="N2" s="3189"/>
      <c r="O2" s="3185"/>
      <c r="P2" s="3185"/>
      <c r="Q2" s="3185"/>
      <c r="R2" s="3191" t="s">
        <v>547</v>
      </c>
      <c r="S2" s="3185"/>
      <c r="T2" s="3185"/>
      <c r="U2" s="3185"/>
      <c r="V2" s="3185"/>
      <c r="W2" s="3185"/>
      <c r="X2" s="3185"/>
      <c r="Y2" s="3138"/>
      <c r="Z2" s="3185"/>
      <c r="AA2" s="3185"/>
    </row>
    <row r="3" spans="1:27" ht="33.75" x14ac:dyDescent="0.25">
      <c r="A3" s="3074" t="s">
        <v>3077</v>
      </c>
      <c r="B3" s="3279"/>
      <c r="C3" s="3184" t="s">
        <v>90</v>
      </c>
      <c r="D3" s="3184"/>
      <c r="E3" s="3184"/>
      <c r="F3" s="3184"/>
      <c r="G3" s="3184"/>
      <c r="H3" s="3184"/>
      <c r="I3" s="3278"/>
      <c r="J3" s="3183"/>
      <c r="K3" s="3183"/>
      <c r="L3" s="3070" t="s">
        <v>73</v>
      </c>
      <c r="M3" s="3184" t="s">
        <v>72</v>
      </c>
      <c r="N3" s="3184"/>
      <c r="O3" s="3184" t="s">
        <v>71</v>
      </c>
      <c r="P3" s="3184"/>
      <c r="Q3" s="3070"/>
      <c r="R3" s="3184" t="s">
        <v>70</v>
      </c>
      <c r="S3" s="3184"/>
      <c r="T3" s="3184"/>
      <c r="U3" s="3184"/>
      <c r="V3" s="3184" t="s">
        <v>69</v>
      </c>
      <c r="W3" s="3184"/>
      <c r="X3" s="3184"/>
      <c r="Y3" s="3184"/>
      <c r="Z3" s="3185"/>
      <c r="AA3" s="3185"/>
    </row>
    <row r="4" spans="1:27" ht="38.25" customHeight="1" x14ac:dyDescent="0.25">
      <c r="A4" s="3277" t="s">
        <v>68</v>
      </c>
      <c r="B4" s="3070" t="s">
        <v>67</v>
      </c>
      <c r="C4" s="3070" t="s">
        <v>89</v>
      </c>
      <c r="D4" s="3070" t="s">
        <v>88</v>
      </c>
      <c r="E4" s="3070" t="s">
        <v>64</v>
      </c>
      <c r="F4" s="3276" t="s">
        <v>87</v>
      </c>
      <c r="G4" s="3070" t="s">
        <v>63</v>
      </c>
      <c r="H4" s="3070" t="s">
        <v>455</v>
      </c>
      <c r="I4" s="3070" t="s">
        <v>55</v>
      </c>
      <c r="J4" s="3070" t="s">
        <v>61</v>
      </c>
      <c r="K4" s="3070" t="s">
        <v>433</v>
      </c>
      <c r="L4" s="3070" t="s">
        <v>60</v>
      </c>
      <c r="M4" s="3070" t="s">
        <v>59</v>
      </c>
      <c r="N4" s="3070" t="s">
        <v>58</v>
      </c>
      <c r="O4" s="3070" t="s">
        <v>57</v>
      </c>
      <c r="P4" s="3070" t="s">
        <v>433</v>
      </c>
      <c r="Q4" s="3070" t="s">
        <v>55</v>
      </c>
      <c r="R4" s="3070" t="s">
        <v>3214</v>
      </c>
      <c r="S4" s="3070" t="s">
        <v>53</v>
      </c>
      <c r="T4" s="3070" t="s">
        <v>85</v>
      </c>
      <c r="U4" s="3070" t="s">
        <v>51</v>
      </c>
      <c r="V4" s="3070" t="s">
        <v>84</v>
      </c>
      <c r="W4" s="3070" t="s">
        <v>83</v>
      </c>
      <c r="X4" s="3070" t="s">
        <v>82</v>
      </c>
      <c r="Y4" s="3070" t="s">
        <v>81</v>
      </c>
      <c r="Z4" s="3070" t="s">
        <v>430</v>
      </c>
      <c r="AA4" s="3070" t="s">
        <v>429</v>
      </c>
    </row>
    <row r="5" spans="1:27" x14ac:dyDescent="0.25">
      <c r="A5" s="3275" t="s">
        <v>47</v>
      </c>
      <c r="B5" s="3173"/>
      <c r="C5" s="3173"/>
      <c r="D5" s="3173"/>
      <c r="E5" s="3173"/>
      <c r="F5" s="3174"/>
      <c r="G5" s="3173" t="s">
        <v>46</v>
      </c>
      <c r="H5" s="3173"/>
      <c r="I5" s="3171" t="s">
        <v>2</v>
      </c>
      <c r="J5" s="3177" t="s">
        <v>43</v>
      </c>
      <c r="K5" s="3177" t="s">
        <v>41</v>
      </c>
      <c r="L5" s="3177" t="s">
        <v>42</v>
      </c>
      <c r="M5" s="3177" t="s">
        <v>45</v>
      </c>
      <c r="N5" s="3177" t="s">
        <v>44</v>
      </c>
      <c r="O5" s="3177" t="s">
        <v>43</v>
      </c>
      <c r="P5" s="3177" t="s">
        <v>41</v>
      </c>
      <c r="Q5" s="3171" t="s">
        <v>2</v>
      </c>
      <c r="R5" s="3173"/>
      <c r="S5" s="3177" t="s">
        <v>80</v>
      </c>
      <c r="T5" s="3173" t="s">
        <v>41</v>
      </c>
      <c r="U5" s="3177" t="s">
        <v>40</v>
      </c>
      <c r="V5" s="3173"/>
      <c r="W5" s="3173"/>
      <c r="X5" s="3173"/>
      <c r="Y5" s="3273"/>
      <c r="Z5" s="3173"/>
      <c r="AA5" s="3173"/>
    </row>
    <row r="6" spans="1:27" x14ac:dyDescent="0.25">
      <c r="A6" s="3274"/>
      <c r="B6" s="3173"/>
      <c r="C6" s="3173"/>
      <c r="D6" s="3173"/>
      <c r="E6" s="3173"/>
      <c r="F6" s="3174"/>
      <c r="G6" s="3173" t="s">
        <v>39</v>
      </c>
      <c r="H6" s="3173"/>
      <c r="I6" s="3171" t="s">
        <v>1</v>
      </c>
      <c r="J6" s="3173"/>
      <c r="K6" s="3173"/>
      <c r="L6" s="3173"/>
      <c r="M6" s="3173"/>
      <c r="N6" s="3173"/>
      <c r="O6" s="3173"/>
      <c r="P6" s="3173"/>
      <c r="Q6" s="3171" t="s">
        <v>1</v>
      </c>
      <c r="R6" s="3174"/>
      <c r="S6" s="3173"/>
      <c r="T6" s="3173"/>
      <c r="U6" s="3173"/>
      <c r="V6" s="3173"/>
      <c r="W6" s="3173"/>
      <c r="X6" s="3173"/>
      <c r="Y6" s="3273"/>
      <c r="Z6" s="3173"/>
      <c r="AA6" s="3173"/>
    </row>
    <row r="7" spans="1:27" x14ac:dyDescent="0.25">
      <c r="A7" s="3251" t="s">
        <v>38</v>
      </c>
      <c r="B7" s="3103"/>
      <c r="C7" s="3103"/>
      <c r="D7" s="3103"/>
      <c r="E7" s="3103"/>
      <c r="F7" s="3167"/>
      <c r="G7" s="3103"/>
      <c r="H7" s="3103"/>
      <c r="I7" s="3103"/>
      <c r="J7" s="3103"/>
      <c r="K7" s="3103"/>
      <c r="L7" s="3103"/>
      <c r="M7" s="3103"/>
      <c r="N7" s="3103"/>
      <c r="O7" s="3103"/>
      <c r="P7" s="3103"/>
      <c r="Q7" s="3103"/>
      <c r="R7" s="3167"/>
      <c r="S7" s="3103"/>
      <c r="T7" s="3103"/>
      <c r="U7" s="3103"/>
      <c r="V7" s="3103"/>
      <c r="W7" s="3103"/>
      <c r="X7" s="3103"/>
      <c r="Y7" s="3094"/>
      <c r="Z7" s="3103"/>
      <c r="AA7" s="3103"/>
    </row>
    <row r="8" spans="1:27" ht="33.75" x14ac:dyDescent="0.25">
      <c r="A8" s="3104" t="s">
        <v>3213</v>
      </c>
      <c r="B8" s="3134" t="s">
        <v>1851</v>
      </c>
      <c r="C8" s="3134" t="s">
        <v>1851</v>
      </c>
      <c r="D8" s="3134" t="s">
        <v>443</v>
      </c>
      <c r="E8" s="3134" t="s">
        <v>1899</v>
      </c>
      <c r="F8" s="3255">
        <v>8500000</v>
      </c>
      <c r="G8" s="3134" t="s">
        <v>513</v>
      </c>
      <c r="H8" s="3134" t="s">
        <v>719</v>
      </c>
      <c r="I8" s="3065" t="s">
        <v>2</v>
      </c>
      <c r="J8" s="3076" t="s">
        <v>2168</v>
      </c>
      <c r="K8" s="3076" t="s">
        <v>2167</v>
      </c>
      <c r="L8" s="3076" t="s">
        <v>513</v>
      </c>
      <c r="M8" s="3076" t="s">
        <v>2166</v>
      </c>
      <c r="N8" s="3076" t="s">
        <v>2165</v>
      </c>
      <c r="O8" s="3076" t="s">
        <v>2164</v>
      </c>
      <c r="P8" s="3076" t="s">
        <v>2163</v>
      </c>
      <c r="Q8" s="3065" t="s">
        <v>2</v>
      </c>
      <c r="R8" s="3255">
        <v>8250000</v>
      </c>
      <c r="S8" s="3076" t="s">
        <v>513</v>
      </c>
      <c r="T8" s="3076" t="s">
        <v>2162</v>
      </c>
      <c r="U8" s="3076" t="s">
        <v>2161</v>
      </c>
      <c r="V8" s="3076" t="s">
        <v>513</v>
      </c>
      <c r="W8" s="3076" t="s">
        <v>2160</v>
      </c>
      <c r="X8" s="3076" t="s">
        <v>2159</v>
      </c>
      <c r="Y8" s="3077" t="s">
        <v>1214</v>
      </c>
      <c r="Z8" s="3228" t="s">
        <v>3062</v>
      </c>
      <c r="AA8" s="3228" t="s">
        <v>2343</v>
      </c>
    </row>
    <row r="9" spans="1:27" x14ac:dyDescent="0.25">
      <c r="A9" s="3104"/>
      <c r="B9" s="3134"/>
      <c r="C9" s="3134"/>
      <c r="D9" s="3134"/>
      <c r="E9" s="3134"/>
      <c r="F9" s="3255"/>
      <c r="G9" s="3134"/>
      <c r="H9" s="3134"/>
      <c r="I9" s="3065" t="s">
        <v>1</v>
      </c>
      <c r="J9" s="3134"/>
      <c r="K9" s="3134"/>
      <c r="L9" s="3134"/>
      <c r="M9" s="3134"/>
      <c r="N9" s="3134"/>
      <c r="O9" s="3134"/>
      <c r="P9" s="3134"/>
      <c r="Q9" s="3065" t="s">
        <v>1</v>
      </c>
      <c r="R9" s="3255"/>
      <c r="S9" s="3134"/>
      <c r="T9" s="3134"/>
      <c r="U9" s="3134"/>
      <c r="V9" s="3134"/>
      <c r="W9" s="3134"/>
      <c r="X9" s="3134"/>
      <c r="Y9" s="3077"/>
      <c r="Z9" s="3228"/>
      <c r="AA9" s="3228"/>
    </row>
    <row r="10" spans="1:27" ht="33.75" x14ac:dyDescent="0.25">
      <c r="A10" s="3204" t="s">
        <v>3212</v>
      </c>
      <c r="B10" s="3204" t="s">
        <v>1859</v>
      </c>
      <c r="C10" s="3268" t="s">
        <v>1851</v>
      </c>
      <c r="D10" s="3134" t="s">
        <v>443</v>
      </c>
      <c r="E10" s="3268" t="s">
        <v>1899</v>
      </c>
      <c r="F10" s="3267">
        <v>8000000</v>
      </c>
      <c r="G10" s="3268" t="s">
        <v>513</v>
      </c>
      <c r="H10" s="3134" t="s">
        <v>719</v>
      </c>
      <c r="I10" s="3065" t="s">
        <v>2</v>
      </c>
      <c r="J10" s="3076" t="s">
        <v>2168</v>
      </c>
      <c r="K10" s="3076" t="s">
        <v>2167</v>
      </c>
      <c r="L10" s="3076" t="s">
        <v>513</v>
      </c>
      <c r="M10" s="3076" t="s">
        <v>2166</v>
      </c>
      <c r="N10" s="3076" t="s">
        <v>2165</v>
      </c>
      <c r="O10" s="3076" t="s">
        <v>2164</v>
      </c>
      <c r="P10" s="3076" t="s">
        <v>2163</v>
      </c>
      <c r="Q10" s="3065" t="s">
        <v>2</v>
      </c>
      <c r="R10" s="3267">
        <v>7812370</v>
      </c>
      <c r="S10" s="3076" t="s">
        <v>513</v>
      </c>
      <c r="T10" s="3076" t="s">
        <v>2162</v>
      </c>
      <c r="U10" s="3076" t="s">
        <v>2161</v>
      </c>
      <c r="V10" s="3076" t="s">
        <v>513</v>
      </c>
      <c r="W10" s="3076" t="s">
        <v>2160</v>
      </c>
      <c r="X10" s="3076" t="s">
        <v>2159</v>
      </c>
      <c r="Y10" s="3078">
        <v>7812370</v>
      </c>
      <c r="Z10" s="3228" t="s">
        <v>3062</v>
      </c>
      <c r="AA10" s="3228" t="s">
        <v>2343</v>
      </c>
    </row>
    <row r="11" spans="1:27" x14ac:dyDescent="0.25">
      <c r="A11" s="3079"/>
      <c r="B11" s="3079"/>
      <c r="C11" s="3228"/>
      <c r="D11" s="3134"/>
      <c r="E11" s="3228"/>
      <c r="F11" s="3272"/>
      <c r="G11" s="3228"/>
      <c r="H11" s="3134"/>
      <c r="I11" s="3065" t="s">
        <v>1</v>
      </c>
      <c r="J11" s="3076"/>
      <c r="K11" s="3076"/>
      <c r="L11" s="3076"/>
      <c r="M11" s="3076"/>
      <c r="N11" s="3076"/>
      <c r="O11" s="3076"/>
      <c r="P11" s="3076"/>
      <c r="Q11" s="3065" t="s">
        <v>1</v>
      </c>
      <c r="R11" s="3267"/>
      <c r="S11" s="3076"/>
      <c r="T11" s="3076"/>
      <c r="U11" s="3076"/>
      <c r="V11" s="3076"/>
      <c r="W11" s="3076"/>
      <c r="X11" s="3076"/>
      <c r="Y11" s="3078"/>
      <c r="Z11" s="3271"/>
      <c r="AA11" s="3271"/>
    </row>
    <row r="12" spans="1:27" ht="33.75" x14ac:dyDescent="0.25">
      <c r="A12" s="3104" t="s">
        <v>3211</v>
      </c>
      <c r="B12" s="3134" t="s">
        <v>1869</v>
      </c>
      <c r="C12" s="3134" t="s">
        <v>1851</v>
      </c>
      <c r="D12" s="3134" t="s">
        <v>443</v>
      </c>
      <c r="E12" s="3134" t="s">
        <v>1899</v>
      </c>
      <c r="F12" s="3255">
        <v>8500000</v>
      </c>
      <c r="G12" s="3134" t="s">
        <v>513</v>
      </c>
      <c r="H12" s="3134"/>
      <c r="I12" s="3065" t="s">
        <v>2</v>
      </c>
      <c r="J12" s="3076" t="s">
        <v>2168</v>
      </c>
      <c r="K12" s="3076" t="s">
        <v>2167</v>
      </c>
      <c r="L12" s="3076" t="s">
        <v>513</v>
      </c>
      <c r="M12" s="3076" t="s">
        <v>2166</v>
      </c>
      <c r="N12" s="3076" t="s">
        <v>2165</v>
      </c>
      <c r="O12" s="3076" t="s">
        <v>2164</v>
      </c>
      <c r="P12" s="3076" t="s">
        <v>2163</v>
      </c>
      <c r="Q12" s="3065" t="s">
        <v>2</v>
      </c>
      <c r="R12" s="3255">
        <v>8150622</v>
      </c>
      <c r="S12" s="3076" t="s">
        <v>513</v>
      </c>
      <c r="T12" s="3076" t="s">
        <v>2162</v>
      </c>
      <c r="U12" s="3076" t="s">
        <v>2161</v>
      </c>
      <c r="V12" s="3076" t="s">
        <v>513</v>
      </c>
      <c r="W12" s="3076" t="s">
        <v>2160</v>
      </c>
      <c r="X12" s="3076" t="s">
        <v>2159</v>
      </c>
      <c r="Y12" s="3064">
        <v>8150622</v>
      </c>
      <c r="Z12" s="3228" t="s">
        <v>3062</v>
      </c>
      <c r="AA12" s="3228" t="s">
        <v>2343</v>
      </c>
    </row>
    <row r="13" spans="1:27" x14ac:dyDescent="0.25">
      <c r="A13" s="3104"/>
      <c r="B13" s="3134"/>
      <c r="C13" s="3134"/>
      <c r="D13" s="3134"/>
      <c r="E13" s="3134"/>
      <c r="F13" s="3255"/>
      <c r="G13" s="3134"/>
      <c r="H13" s="3134"/>
      <c r="I13" s="3065" t="s">
        <v>1</v>
      </c>
      <c r="J13" s="3134"/>
      <c r="K13" s="3134"/>
      <c r="L13" s="3134"/>
      <c r="M13" s="3134"/>
      <c r="N13" s="3134"/>
      <c r="O13" s="3134"/>
      <c r="P13" s="3134"/>
      <c r="Q13" s="3065" t="s">
        <v>1</v>
      </c>
      <c r="R13" s="3255"/>
      <c r="S13" s="3134"/>
      <c r="T13" s="3134"/>
      <c r="U13" s="3134"/>
      <c r="V13" s="3134"/>
      <c r="W13" s="3134"/>
      <c r="X13" s="3134"/>
      <c r="Y13" s="3077"/>
      <c r="Z13" s="3228"/>
      <c r="AA13" s="3228"/>
    </row>
    <row r="14" spans="1:27" ht="33.75" x14ac:dyDescent="0.25">
      <c r="A14" s="3204" t="s">
        <v>3210</v>
      </c>
      <c r="B14" s="3204" t="s">
        <v>1866</v>
      </c>
      <c r="C14" s="3268" t="s">
        <v>1851</v>
      </c>
      <c r="D14" s="3269" t="s">
        <v>443</v>
      </c>
      <c r="E14" s="3268" t="s">
        <v>1899</v>
      </c>
      <c r="F14" s="3267">
        <v>9000000</v>
      </c>
      <c r="G14" s="3268" t="s">
        <v>513</v>
      </c>
      <c r="H14" s="3134" t="s">
        <v>719</v>
      </c>
      <c r="I14" s="3270"/>
      <c r="J14" s="3076" t="s">
        <v>2168</v>
      </c>
      <c r="K14" s="3076" t="s">
        <v>2167</v>
      </c>
      <c r="L14" s="3076" t="s">
        <v>513</v>
      </c>
      <c r="M14" s="3076" t="s">
        <v>2166</v>
      </c>
      <c r="N14" s="3076" t="s">
        <v>2165</v>
      </c>
      <c r="O14" s="3076" t="s">
        <v>2164</v>
      </c>
      <c r="P14" s="3076" t="s">
        <v>2163</v>
      </c>
      <c r="Q14" s="3270"/>
      <c r="R14" s="3267">
        <v>8534000</v>
      </c>
      <c r="S14" s="3076" t="s">
        <v>513</v>
      </c>
      <c r="T14" s="3076" t="s">
        <v>2162</v>
      </c>
      <c r="U14" s="3076" t="s">
        <v>2161</v>
      </c>
      <c r="V14" s="3076" t="s">
        <v>513</v>
      </c>
      <c r="W14" s="3076" t="s">
        <v>2160</v>
      </c>
      <c r="X14" s="3076" t="s">
        <v>2159</v>
      </c>
      <c r="Y14" s="3133" t="s">
        <v>3209</v>
      </c>
      <c r="Z14" s="3228" t="s">
        <v>3062</v>
      </c>
      <c r="AA14" s="3228" t="s">
        <v>2343</v>
      </c>
    </row>
    <row r="15" spans="1:27" ht="33.75" x14ac:dyDescent="0.25">
      <c r="A15" s="3104" t="s">
        <v>3208</v>
      </c>
      <c r="B15" s="3134" t="s">
        <v>1864</v>
      </c>
      <c r="C15" s="3134" t="s">
        <v>1851</v>
      </c>
      <c r="D15" s="3134" t="s">
        <v>443</v>
      </c>
      <c r="E15" s="3134" t="s">
        <v>1899</v>
      </c>
      <c r="F15" s="3255">
        <v>8800000</v>
      </c>
      <c r="G15" s="3134" t="s">
        <v>513</v>
      </c>
      <c r="H15" s="3134" t="s">
        <v>719</v>
      </c>
      <c r="I15" s="3065" t="s">
        <v>2</v>
      </c>
      <c r="J15" s="3076" t="s">
        <v>2168</v>
      </c>
      <c r="K15" s="3076" t="s">
        <v>2167</v>
      </c>
      <c r="L15" s="3076" t="s">
        <v>513</v>
      </c>
      <c r="M15" s="3076" t="s">
        <v>2166</v>
      </c>
      <c r="N15" s="3076" t="s">
        <v>2165</v>
      </c>
      <c r="O15" s="3076" t="s">
        <v>2164</v>
      </c>
      <c r="P15" s="3076" t="s">
        <v>2163</v>
      </c>
      <c r="Q15" s="3065" t="s">
        <v>2</v>
      </c>
      <c r="R15" s="3255">
        <v>8620500</v>
      </c>
      <c r="S15" s="3076" t="s">
        <v>513</v>
      </c>
      <c r="T15" s="3076" t="s">
        <v>2162</v>
      </c>
      <c r="U15" s="3076" t="s">
        <v>2161</v>
      </c>
      <c r="V15" s="3076" t="s">
        <v>513</v>
      </c>
      <c r="W15" s="3076" t="s">
        <v>2160</v>
      </c>
      <c r="X15" s="3076" t="s">
        <v>2159</v>
      </c>
      <c r="Y15" s="3077" t="s">
        <v>3207</v>
      </c>
      <c r="Z15" s="3228" t="s">
        <v>3062</v>
      </c>
      <c r="AA15" s="3228" t="s">
        <v>2343</v>
      </c>
    </row>
    <row r="16" spans="1:27" x14ac:dyDescent="0.25">
      <c r="A16" s="3104"/>
      <c r="B16" s="3134"/>
      <c r="C16" s="3134"/>
      <c r="D16" s="3134"/>
      <c r="E16" s="3134"/>
      <c r="F16" s="3255"/>
      <c r="G16" s="3134"/>
      <c r="H16" s="3134"/>
      <c r="I16" s="3065" t="s">
        <v>1</v>
      </c>
      <c r="J16" s="3134"/>
      <c r="K16" s="3134"/>
      <c r="L16" s="3134"/>
      <c r="M16" s="3134"/>
      <c r="N16" s="3134"/>
      <c r="O16" s="3134"/>
      <c r="P16" s="3134"/>
      <c r="Q16" s="3065" t="s">
        <v>1</v>
      </c>
      <c r="R16" s="3255"/>
      <c r="S16" s="3134"/>
      <c r="T16" s="3134"/>
      <c r="U16" s="3134"/>
      <c r="V16" s="3134"/>
      <c r="W16" s="3134"/>
      <c r="X16" s="3134"/>
      <c r="Y16" s="3077"/>
      <c r="Z16" s="3228"/>
      <c r="AA16" s="3228"/>
    </row>
    <row r="17" spans="1:27" ht="33.75" x14ac:dyDescent="0.25">
      <c r="A17" s="3204" t="s">
        <v>3206</v>
      </c>
      <c r="B17" s="3204" t="s">
        <v>1862</v>
      </c>
      <c r="C17" s="3268" t="s">
        <v>1851</v>
      </c>
      <c r="D17" s="3269" t="s">
        <v>443</v>
      </c>
      <c r="E17" s="3268" t="s">
        <v>1899</v>
      </c>
      <c r="F17" s="3267">
        <v>9500000</v>
      </c>
      <c r="G17" s="3268" t="s">
        <v>513</v>
      </c>
      <c r="H17" s="3134" t="s">
        <v>719</v>
      </c>
      <c r="I17" s="3270"/>
      <c r="J17" s="3076" t="s">
        <v>2168</v>
      </c>
      <c r="K17" s="3076" t="s">
        <v>2167</v>
      </c>
      <c r="L17" s="3076" t="s">
        <v>513</v>
      </c>
      <c r="M17" s="3076" t="s">
        <v>2166</v>
      </c>
      <c r="N17" s="3076" t="s">
        <v>2165</v>
      </c>
      <c r="O17" s="3076" t="s">
        <v>2164</v>
      </c>
      <c r="P17" s="3076" t="s">
        <v>2163</v>
      </c>
      <c r="Q17" s="3270"/>
      <c r="R17" s="3267">
        <v>9200650</v>
      </c>
      <c r="S17" s="3076" t="s">
        <v>513</v>
      </c>
      <c r="T17" s="3076" t="s">
        <v>2162</v>
      </c>
      <c r="U17" s="3076" t="s">
        <v>2161</v>
      </c>
      <c r="V17" s="3076" t="s">
        <v>513</v>
      </c>
      <c r="W17" s="3076" t="s">
        <v>2160</v>
      </c>
      <c r="X17" s="3076" t="s">
        <v>2159</v>
      </c>
      <c r="Y17" s="3133" t="s">
        <v>3205</v>
      </c>
      <c r="Z17" s="3228" t="s">
        <v>3062</v>
      </c>
      <c r="AA17" s="3228" t="s">
        <v>2343</v>
      </c>
    </row>
    <row r="18" spans="1:27" ht="33.75" x14ac:dyDescent="0.25">
      <c r="A18" s="3104" t="s">
        <v>3204</v>
      </c>
      <c r="B18" s="3134" t="s">
        <v>1860</v>
      </c>
      <c r="C18" s="3134" t="s">
        <v>1851</v>
      </c>
      <c r="D18" s="3134" t="s">
        <v>443</v>
      </c>
      <c r="E18" s="3134" t="s">
        <v>1899</v>
      </c>
      <c r="F18" s="3255">
        <v>7800000</v>
      </c>
      <c r="G18" s="3134" t="s">
        <v>513</v>
      </c>
      <c r="H18" s="3134" t="s">
        <v>719</v>
      </c>
      <c r="I18" s="3065" t="s">
        <v>2</v>
      </c>
      <c r="J18" s="3076" t="s">
        <v>2168</v>
      </c>
      <c r="K18" s="3076" t="s">
        <v>2167</v>
      </c>
      <c r="L18" s="3076" t="s">
        <v>513</v>
      </c>
      <c r="M18" s="3076" t="s">
        <v>2166</v>
      </c>
      <c r="N18" s="3076" t="s">
        <v>2165</v>
      </c>
      <c r="O18" s="3076" t="s">
        <v>2164</v>
      </c>
      <c r="P18" s="3076" t="s">
        <v>2163</v>
      </c>
      <c r="Q18" s="3065" t="s">
        <v>2</v>
      </c>
      <c r="R18" s="3255">
        <v>7781170</v>
      </c>
      <c r="S18" s="3076" t="s">
        <v>513</v>
      </c>
      <c r="T18" s="3076" t="s">
        <v>2162</v>
      </c>
      <c r="U18" s="3076" t="s">
        <v>2161</v>
      </c>
      <c r="V18" s="3076" t="s">
        <v>513</v>
      </c>
      <c r="W18" s="3076" t="s">
        <v>2160</v>
      </c>
      <c r="X18" s="3076" t="s">
        <v>2159</v>
      </c>
      <c r="Y18" s="3077" t="s">
        <v>3203</v>
      </c>
      <c r="Z18" s="3228" t="s">
        <v>3062</v>
      </c>
      <c r="AA18" s="3228" t="s">
        <v>2343</v>
      </c>
    </row>
    <row r="19" spans="1:27" x14ac:dyDescent="0.25">
      <c r="A19" s="3104"/>
      <c r="B19" s="3134"/>
      <c r="C19" s="3134"/>
      <c r="D19" s="3134"/>
      <c r="E19" s="3134"/>
      <c r="F19" s="3255"/>
      <c r="G19" s="3134"/>
      <c r="H19" s="3134"/>
      <c r="I19" s="3065" t="s">
        <v>1</v>
      </c>
      <c r="J19" s="3134"/>
      <c r="K19" s="3134"/>
      <c r="L19" s="3134"/>
      <c r="M19" s="3134"/>
      <c r="N19" s="3134"/>
      <c r="O19" s="3134"/>
      <c r="P19" s="3134"/>
      <c r="Q19" s="3065" t="s">
        <v>1</v>
      </c>
      <c r="R19" s="3255"/>
      <c r="S19" s="3134"/>
      <c r="T19" s="3134"/>
      <c r="U19" s="3134"/>
      <c r="V19" s="3134"/>
      <c r="W19" s="3134"/>
      <c r="X19" s="3134"/>
      <c r="Y19" s="3077"/>
      <c r="Z19" s="3228"/>
      <c r="AA19" s="3228"/>
    </row>
    <row r="20" spans="1:27" ht="33.75" x14ac:dyDescent="0.25">
      <c r="A20" s="3204" t="s">
        <v>3202</v>
      </c>
      <c r="B20" s="3204" t="s">
        <v>1855</v>
      </c>
      <c r="C20" s="3268" t="s">
        <v>1851</v>
      </c>
      <c r="D20" s="3269" t="s">
        <v>443</v>
      </c>
      <c r="E20" s="3268" t="s">
        <v>3189</v>
      </c>
      <c r="F20" s="3267">
        <v>9000000</v>
      </c>
      <c r="G20" s="3268" t="s">
        <v>513</v>
      </c>
      <c r="H20" s="3134" t="s">
        <v>719</v>
      </c>
      <c r="I20" s="3270"/>
      <c r="J20" s="3076" t="s">
        <v>2168</v>
      </c>
      <c r="K20" s="3076" t="s">
        <v>2167</v>
      </c>
      <c r="L20" s="3076" t="s">
        <v>513</v>
      </c>
      <c r="M20" s="3076" t="s">
        <v>2166</v>
      </c>
      <c r="N20" s="3076" t="s">
        <v>2165</v>
      </c>
      <c r="O20" s="3076" t="s">
        <v>2164</v>
      </c>
      <c r="P20" s="3076" t="s">
        <v>2163</v>
      </c>
      <c r="Q20" s="3270"/>
      <c r="R20" s="3267">
        <v>8620662</v>
      </c>
      <c r="S20" s="3076" t="s">
        <v>513</v>
      </c>
      <c r="T20" s="3076" t="s">
        <v>2162</v>
      </c>
      <c r="U20" s="3076" t="s">
        <v>2161</v>
      </c>
      <c r="V20" s="3076" t="s">
        <v>513</v>
      </c>
      <c r="W20" s="3076" t="s">
        <v>2160</v>
      </c>
      <c r="X20" s="3076" t="s">
        <v>2159</v>
      </c>
      <c r="Y20" s="3133" t="s">
        <v>3201</v>
      </c>
      <c r="Z20" s="3228" t="s">
        <v>3062</v>
      </c>
      <c r="AA20" s="3228" t="s">
        <v>2343</v>
      </c>
    </row>
    <row r="21" spans="1:27" ht="33.75" x14ac:dyDescent="0.25">
      <c r="A21" s="3104" t="s">
        <v>3200</v>
      </c>
      <c r="B21" s="3134" t="s">
        <v>1852</v>
      </c>
      <c r="C21" s="3134" t="s">
        <v>1851</v>
      </c>
      <c r="D21" s="3134" t="s">
        <v>443</v>
      </c>
      <c r="E21" s="3134" t="s">
        <v>1899</v>
      </c>
      <c r="F21" s="3255">
        <v>7680000</v>
      </c>
      <c r="G21" s="3134" t="s">
        <v>513</v>
      </c>
      <c r="H21" s="3134" t="s">
        <v>719</v>
      </c>
      <c r="I21" s="3065" t="s">
        <v>2</v>
      </c>
      <c r="J21" s="3076" t="s">
        <v>2168</v>
      </c>
      <c r="K21" s="3076" t="s">
        <v>2167</v>
      </c>
      <c r="L21" s="3076" t="s">
        <v>513</v>
      </c>
      <c r="M21" s="3076" t="s">
        <v>2166</v>
      </c>
      <c r="N21" s="3076" t="s">
        <v>2165</v>
      </c>
      <c r="O21" s="3076" t="s">
        <v>2164</v>
      </c>
      <c r="P21" s="3076" t="s">
        <v>2163</v>
      </c>
      <c r="Q21" s="3065" t="s">
        <v>2</v>
      </c>
      <c r="R21" s="3255">
        <v>8250254</v>
      </c>
      <c r="S21" s="3076" t="s">
        <v>513</v>
      </c>
      <c r="T21" s="3076" t="s">
        <v>2162</v>
      </c>
      <c r="U21" s="3076" t="s">
        <v>2161</v>
      </c>
      <c r="V21" s="3076" t="s">
        <v>513</v>
      </c>
      <c r="W21" s="3076" t="s">
        <v>2160</v>
      </c>
      <c r="X21" s="3076" t="s">
        <v>2159</v>
      </c>
      <c r="Y21" s="3077" t="s">
        <v>3199</v>
      </c>
      <c r="Z21" s="3228" t="s">
        <v>3062</v>
      </c>
      <c r="AA21" s="3228" t="s">
        <v>2343</v>
      </c>
    </row>
    <row r="22" spans="1:27" x14ac:dyDescent="0.25">
      <c r="A22" s="3104"/>
      <c r="B22" s="3134"/>
      <c r="C22" s="3134"/>
      <c r="D22" s="3134"/>
      <c r="E22" s="3134"/>
      <c r="F22" s="3255"/>
      <c r="G22" s="3134"/>
      <c r="H22" s="3134"/>
      <c r="I22" s="3065" t="s">
        <v>1</v>
      </c>
      <c r="J22" s="3134"/>
      <c r="K22" s="3134"/>
      <c r="L22" s="3134"/>
      <c r="M22" s="3134"/>
      <c r="N22" s="3134"/>
      <c r="O22" s="3134"/>
      <c r="P22" s="3134"/>
      <c r="Q22" s="3065" t="s">
        <v>1</v>
      </c>
      <c r="R22" s="3255"/>
      <c r="S22" s="3134"/>
      <c r="T22" s="3134"/>
      <c r="U22" s="3134"/>
      <c r="V22" s="3134"/>
      <c r="W22" s="3134"/>
      <c r="X22" s="3134"/>
      <c r="Y22" s="3077"/>
      <c r="Z22" s="3228"/>
      <c r="AA22" s="3228"/>
    </row>
    <row r="23" spans="1:27" ht="33.75" x14ac:dyDescent="0.25">
      <c r="A23" s="3204" t="s">
        <v>3198</v>
      </c>
      <c r="B23" s="3204" t="s">
        <v>2308</v>
      </c>
      <c r="C23" s="3268" t="s">
        <v>1851</v>
      </c>
      <c r="D23" s="3269" t="s">
        <v>443</v>
      </c>
      <c r="E23" s="3268" t="s">
        <v>3189</v>
      </c>
      <c r="F23" s="3267">
        <v>9000000</v>
      </c>
      <c r="G23" s="3268" t="s">
        <v>513</v>
      </c>
      <c r="H23" s="3134" t="s">
        <v>719</v>
      </c>
      <c r="I23" s="3270"/>
      <c r="J23" s="3076" t="s">
        <v>2168</v>
      </c>
      <c r="K23" s="3076" t="s">
        <v>2167</v>
      </c>
      <c r="L23" s="3076" t="s">
        <v>513</v>
      </c>
      <c r="M23" s="3076" t="s">
        <v>2166</v>
      </c>
      <c r="N23" s="3076" t="s">
        <v>2165</v>
      </c>
      <c r="O23" s="3076" t="s">
        <v>2164</v>
      </c>
      <c r="P23" s="3076" t="s">
        <v>2163</v>
      </c>
      <c r="Q23" s="3270"/>
      <c r="R23" s="3267">
        <v>8750000</v>
      </c>
      <c r="S23" s="3076" t="s">
        <v>513</v>
      </c>
      <c r="T23" s="3076" t="s">
        <v>2162</v>
      </c>
      <c r="U23" s="3076" t="s">
        <v>2161</v>
      </c>
      <c r="V23" s="3076" t="s">
        <v>513</v>
      </c>
      <c r="W23" s="3076" t="s">
        <v>2160</v>
      </c>
      <c r="X23" s="3076" t="s">
        <v>2159</v>
      </c>
      <c r="Y23" s="3133" t="s">
        <v>3197</v>
      </c>
      <c r="Z23" s="3228" t="s">
        <v>3062</v>
      </c>
      <c r="AA23" s="3228" t="s">
        <v>2343</v>
      </c>
    </row>
    <row r="24" spans="1:27" ht="33.75" x14ac:dyDescent="0.25">
      <c r="A24" s="3104" t="s">
        <v>3196</v>
      </c>
      <c r="B24" s="3134" t="s">
        <v>2145</v>
      </c>
      <c r="C24" s="3134" t="s">
        <v>1851</v>
      </c>
      <c r="D24" s="3134" t="s">
        <v>443</v>
      </c>
      <c r="E24" s="3134" t="s">
        <v>1899</v>
      </c>
      <c r="F24" s="3255">
        <v>9000000</v>
      </c>
      <c r="G24" s="3134" t="s">
        <v>513</v>
      </c>
      <c r="H24" s="3134" t="s">
        <v>719</v>
      </c>
      <c r="I24" s="3065" t="s">
        <v>2</v>
      </c>
      <c r="J24" s="3076" t="s">
        <v>2168</v>
      </c>
      <c r="K24" s="3076" t="s">
        <v>2167</v>
      </c>
      <c r="L24" s="3076" t="s">
        <v>513</v>
      </c>
      <c r="M24" s="3076" t="s">
        <v>2166</v>
      </c>
      <c r="N24" s="3076" t="s">
        <v>2165</v>
      </c>
      <c r="O24" s="3076" t="s">
        <v>2164</v>
      </c>
      <c r="P24" s="3076" t="s">
        <v>2163</v>
      </c>
      <c r="Q24" s="3065" t="s">
        <v>2</v>
      </c>
      <c r="R24" s="3255">
        <v>8682572</v>
      </c>
      <c r="S24" s="3076" t="s">
        <v>513</v>
      </c>
      <c r="T24" s="3076" t="s">
        <v>2162</v>
      </c>
      <c r="U24" s="3076" t="s">
        <v>2161</v>
      </c>
      <c r="V24" s="3076" t="s">
        <v>513</v>
      </c>
      <c r="W24" s="3076" t="s">
        <v>2160</v>
      </c>
      <c r="X24" s="3076" t="s">
        <v>2159</v>
      </c>
      <c r="Y24" s="3077" t="s">
        <v>3195</v>
      </c>
      <c r="Z24" s="3228" t="s">
        <v>3062</v>
      </c>
      <c r="AA24" s="3228" t="s">
        <v>2343</v>
      </c>
    </row>
    <row r="25" spans="1:27" x14ac:dyDescent="0.25">
      <c r="A25" s="3104"/>
      <c r="B25" s="3134"/>
      <c r="C25" s="3134"/>
      <c r="D25" s="3134"/>
      <c r="E25" s="3134"/>
      <c r="F25" s="3255"/>
      <c r="G25" s="3134"/>
      <c r="H25" s="3134"/>
      <c r="I25" s="3065" t="s">
        <v>1</v>
      </c>
      <c r="J25" s="3134"/>
      <c r="K25" s="3134"/>
      <c r="L25" s="3134"/>
      <c r="M25" s="3134"/>
      <c r="N25" s="3134"/>
      <c r="O25" s="3134"/>
      <c r="P25" s="3134"/>
      <c r="Q25" s="3065" t="s">
        <v>1</v>
      </c>
      <c r="R25" s="3255"/>
      <c r="S25" s="3134"/>
      <c r="T25" s="3134"/>
      <c r="U25" s="3134"/>
      <c r="V25" s="3134"/>
      <c r="W25" s="3134"/>
      <c r="X25" s="3134"/>
      <c r="Y25" s="3077"/>
      <c r="Z25" s="3228"/>
      <c r="AA25" s="3228"/>
    </row>
    <row r="26" spans="1:27" ht="33.75" x14ac:dyDescent="0.25">
      <c r="A26" s="3204" t="s">
        <v>3194</v>
      </c>
      <c r="B26" s="3204" t="s">
        <v>2143</v>
      </c>
      <c r="C26" s="3268" t="s">
        <v>1851</v>
      </c>
      <c r="D26" s="3269" t="s">
        <v>443</v>
      </c>
      <c r="E26" s="3268" t="s">
        <v>3189</v>
      </c>
      <c r="F26" s="3267">
        <v>7500000</v>
      </c>
      <c r="G26" s="3268" t="s">
        <v>513</v>
      </c>
      <c r="H26" s="3134" t="s">
        <v>719</v>
      </c>
      <c r="I26" s="3103"/>
      <c r="J26" s="3076" t="s">
        <v>2168</v>
      </c>
      <c r="K26" s="3076" t="s">
        <v>2167</v>
      </c>
      <c r="L26" s="3076" t="s">
        <v>513</v>
      </c>
      <c r="M26" s="3076" t="s">
        <v>2166</v>
      </c>
      <c r="N26" s="3076" t="s">
        <v>2165</v>
      </c>
      <c r="O26" s="3076" t="s">
        <v>2164</v>
      </c>
      <c r="P26" s="3076" t="s">
        <v>2163</v>
      </c>
      <c r="Q26" s="3103"/>
      <c r="R26" s="3267">
        <v>7069400</v>
      </c>
      <c r="S26" s="3076" t="s">
        <v>513</v>
      </c>
      <c r="T26" s="3076" t="s">
        <v>2162</v>
      </c>
      <c r="U26" s="3076" t="s">
        <v>2161</v>
      </c>
      <c r="V26" s="3076" t="s">
        <v>513</v>
      </c>
      <c r="W26" s="3076" t="s">
        <v>2160</v>
      </c>
      <c r="X26" s="3076" t="s">
        <v>2159</v>
      </c>
      <c r="Y26" s="3133" t="s">
        <v>3193</v>
      </c>
      <c r="Z26" s="3228" t="s">
        <v>3062</v>
      </c>
      <c r="AA26" s="3228" t="s">
        <v>2343</v>
      </c>
    </row>
    <row r="27" spans="1:27" ht="33.75" x14ac:dyDescent="0.25">
      <c r="A27" s="3104" t="s">
        <v>3192</v>
      </c>
      <c r="B27" s="3134" t="s">
        <v>2141</v>
      </c>
      <c r="C27" s="3134" t="s">
        <v>1851</v>
      </c>
      <c r="D27" s="3134" t="s">
        <v>443</v>
      </c>
      <c r="E27" s="3134" t="s">
        <v>1899</v>
      </c>
      <c r="F27" s="3255">
        <v>7000000</v>
      </c>
      <c r="G27" s="3134" t="s">
        <v>513</v>
      </c>
      <c r="H27" s="3134" t="s">
        <v>719</v>
      </c>
      <c r="I27" s="3065" t="s">
        <v>2</v>
      </c>
      <c r="J27" s="3076" t="s">
        <v>2168</v>
      </c>
      <c r="K27" s="3076" t="s">
        <v>2167</v>
      </c>
      <c r="L27" s="3076" t="s">
        <v>513</v>
      </c>
      <c r="M27" s="3076" t="s">
        <v>2166</v>
      </c>
      <c r="N27" s="3076" t="s">
        <v>2165</v>
      </c>
      <c r="O27" s="3076" t="s">
        <v>2164</v>
      </c>
      <c r="P27" s="3076" t="s">
        <v>2163</v>
      </c>
      <c r="Q27" s="3065" t="s">
        <v>2</v>
      </c>
      <c r="R27" s="3255">
        <v>6850120</v>
      </c>
      <c r="S27" s="3076" t="s">
        <v>513</v>
      </c>
      <c r="T27" s="3076" t="s">
        <v>2162</v>
      </c>
      <c r="U27" s="3076" t="s">
        <v>2161</v>
      </c>
      <c r="V27" s="3076" t="s">
        <v>513</v>
      </c>
      <c r="W27" s="3076" t="s">
        <v>2160</v>
      </c>
      <c r="X27" s="3076" t="s">
        <v>2159</v>
      </c>
      <c r="Y27" s="3077" t="s">
        <v>3191</v>
      </c>
      <c r="Z27" s="3228" t="s">
        <v>3062</v>
      </c>
      <c r="AA27" s="3228" t="s">
        <v>2343</v>
      </c>
    </row>
    <row r="28" spans="1:27" x14ac:dyDescent="0.25">
      <c r="A28" s="3104"/>
      <c r="B28" s="3134"/>
      <c r="C28" s="3134"/>
      <c r="D28" s="3134"/>
      <c r="E28" s="3134"/>
      <c r="F28" s="3255"/>
      <c r="G28" s="3134"/>
      <c r="H28" s="3134"/>
      <c r="I28" s="3065" t="s">
        <v>1</v>
      </c>
      <c r="J28" s="3134"/>
      <c r="K28" s="3134"/>
      <c r="L28" s="3134"/>
      <c r="M28" s="3134"/>
      <c r="N28" s="3134"/>
      <c r="O28" s="3134"/>
      <c r="P28" s="3134"/>
      <c r="Q28" s="3065" t="s">
        <v>1</v>
      </c>
      <c r="R28" s="3255"/>
      <c r="S28" s="3134"/>
      <c r="T28" s="3134"/>
      <c r="U28" s="3134"/>
      <c r="V28" s="3134"/>
      <c r="W28" s="3134"/>
      <c r="X28" s="3134"/>
      <c r="Y28" s="3077"/>
      <c r="Z28" s="3228"/>
      <c r="AA28" s="3228"/>
    </row>
    <row r="29" spans="1:27" ht="33.75" x14ac:dyDescent="0.25">
      <c r="A29" s="3204" t="s">
        <v>3190</v>
      </c>
      <c r="B29" s="3204" t="s">
        <v>2139</v>
      </c>
      <c r="C29" s="3268" t="s">
        <v>1851</v>
      </c>
      <c r="D29" s="3134" t="s">
        <v>443</v>
      </c>
      <c r="E29" s="3268" t="s">
        <v>3189</v>
      </c>
      <c r="F29" s="3267">
        <v>7800000</v>
      </c>
      <c r="G29" s="3268" t="s">
        <v>513</v>
      </c>
      <c r="H29" s="3134" t="s">
        <v>719</v>
      </c>
      <c r="I29" s="3103"/>
      <c r="J29" s="3076" t="s">
        <v>2168</v>
      </c>
      <c r="K29" s="3076" t="s">
        <v>2167</v>
      </c>
      <c r="L29" s="3076" t="s">
        <v>513</v>
      </c>
      <c r="M29" s="3076" t="s">
        <v>2166</v>
      </c>
      <c r="N29" s="3076" t="s">
        <v>2165</v>
      </c>
      <c r="O29" s="3076" t="s">
        <v>2164</v>
      </c>
      <c r="P29" s="3076" t="s">
        <v>2163</v>
      </c>
      <c r="Q29" s="3103"/>
      <c r="R29" s="3267">
        <v>7680285</v>
      </c>
      <c r="S29" s="3076" t="s">
        <v>513</v>
      </c>
      <c r="T29" s="3076" t="s">
        <v>2162</v>
      </c>
      <c r="U29" s="3076" t="s">
        <v>2161</v>
      </c>
      <c r="V29" s="3076" t="s">
        <v>513</v>
      </c>
      <c r="W29" s="3076" t="s">
        <v>2160</v>
      </c>
      <c r="X29" s="3076" t="s">
        <v>2159</v>
      </c>
      <c r="Y29" s="3133" t="s">
        <v>3188</v>
      </c>
      <c r="Z29" s="3228" t="s">
        <v>3062</v>
      </c>
      <c r="AA29" s="3228" t="s">
        <v>2343</v>
      </c>
    </row>
    <row r="30" spans="1:27" ht="33.75" x14ac:dyDescent="0.25">
      <c r="A30" s="3104" t="s">
        <v>3187</v>
      </c>
      <c r="B30" s="3134" t="s">
        <v>2137</v>
      </c>
      <c r="C30" s="3134" t="s">
        <v>1851</v>
      </c>
      <c r="D30" s="3134" t="s">
        <v>443</v>
      </c>
      <c r="E30" s="3134" t="s">
        <v>1899</v>
      </c>
      <c r="F30" s="3255">
        <v>7500000</v>
      </c>
      <c r="G30" s="3134" t="s">
        <v>513</v>
      </c>
      <c r="H30" s="3134" t="s">
        <v>719</v>
      </c>
      <c r="I30" s="3065" t="s">
        <v>2</v>
      </c>
      <c r="J30" s="3076" t="s">
        <v>2168</v>
      </c>
      <c r="K30" s="3076" t="s">
        <v>2167</v>
      </c>
      <c r="L30" s="3076" t="s">
        <v>513</v>
      </c>
      <c r="M30" s="3076" t="s">
        <v>2166</v>
      </c>
      <c r="N30" s="3076" t="s">
        <v>2165</v>
      </c>
      <c r="O30" s="3076" t="s">
        <v>2164</v>
      </c>
      <c r="P30" s="3076" t="s">
        <v>2163</v>
      </c>
      <c r="Q30" s="3065" t="s">
        <v>2</v>
      </c>
      <c r="R30" s="3255">
        <v>7250792</v>
      </c>
      <c r="S30" s="3076" t="s">
        <v>513</v>
      </c>
      <c r="T30" s="3076" t="s">
        <v>2162</v>
      </c>
      <c r="U30" s="3076" t="s">
        <v>2161</v>
      </c>
      <c r="V30" s="3076" t="s">
        <v>513</v>
      </c>
      <c r="W30" s="3076" t="s">
        <v>2160</v>
      </c>
      <c r="X30" s="3076" t="s">
        <v>2159</v>
      </c>
      <c r="Y30" s="3077" t="s">
        <v>3186</v>
      </c>
      <c r="Z30" s="3228" t="s">
        <v>3062</v>
      </c>
      <c r="AA30" s="3228" t="s">
        <v>2343</v>
      </c>
    </row>
    <row r="31" spans="1:27" x14ac:dyDescent="0.25">
      <c r="A31" s="3104"/>
      <c r="B31" s="3134"/>
      <c r="C31" s="3134"/>
      <c r="D31" s="3134"/>
      <c r="E31" s="3134"/>
      <c r="F31" s="3255"/>
      <c r="G31" s="3134"/>
      <c r="H31" s="3134"/>
      <c r="I31" s="3065" t="s">
        <v>1</v>
      </c>
      <c r="J31" s="3134"/>
      <c r="K31" s="3134"/>
      <c r="L31" s="3134"/>
      <c r="M31" s="3134"/>
      <c r="N31" s="3134"/>
      <c r="O31" s="3134"/>
      <c r="P31" s="3134"/>
      <c r="Q31" s="3065" t="s">
        <v>1</v>
      </c>
      <c r="R31" s="3255"/>
      <c r="S31" s="3134"/>
      <c r="T31" s="3134"/>
      <c r="U31" s="3134"/>
      <c r="V31" s="3134"/>
      <c r="W31" s="3134"/>
      <c r="X31" s="3134"/>
      <c r="Y31" s="3077"/>
      <c r="Z31" s="3228"/>
      <c r="AA31" s="3228"/>
    </row>
    <row r="32" spans="1:27" x14ac:dyDescent="0.25">
      <c r="A32" s="3103"/>
      <c r="B32" s="3103"/>
      <c r="C32" s="3103"/>
      <c r="D32" s="3103"/>
      <c r="E32" s="3103"/>
      <c r="F32" s="3167"/>
      <c r="G32" s="3103"/>
      <c r="H32" s="3103"/>
      <c r="I32" s="3103"/>
      <c r="J32" s="3103"/>
      <c r="K32" s="3103"/>
      <c r="L32" s="3103"/>
      <c r="M32" s="3103"/>
      <c r="N32" s="3103"/>
      <c r="O32" s="3103"/>
      <c r="P32" s="3103"/>
      <c r="Q32" s="3103"/>
      <c r="R32" s="3167"/>
      <c r="S32" s="3103"/>
      <c r="T32" s="3103"/>
      <c r="U32" s="3103"/>
      <c r="V32" s="3103"/>
      <c r="W32" s="3103"/>
      <c r="X32" s="3103"/>
      <c r="Y32" s="3094"/>
      <c r="Z32" s="3228"/>
      <c r="AA32" s="3228"/>
    </row>
    <row r="33" spans="1:27" ht="33.75" x14ac:dyDescent="0.25">
      <c r="A33" s="3104" t="s">
        <v>3185</v>
      </c>
      <c r="B33" s="3134" t="s">
        <v>2135</v>
      </c>
      <c r="C33" s="3134" t="s">
        <v>1851</v>
      </c>
      <c r="D33" s="3134" t="s">
        <v>443</v>
      </c>
      <c r="E33" s="3134" t="s">
        <v>1899</v>
      </c>
      <c r="F33" s="3255">
        <v>6500000</v>
      </c>
      <c r="G33" s="3134" t="s">
        <v>513</v>
      </c>
      <c r="H33" s="3134" t="s">
        <v>719</v>
      </c>
      <c r="I33" s="3065" t="s">
        <v>2</v>
      </c>
      <c r="J33" s="3076" t="s">
        <v>2168</v>
      </c>
      <c r="K33" s="3076" t="s">
        <v>2167</v>
      </c>
      <c r="L33" s="3076" t="s">
        <v>513</v>
      </c>
      <c r="M33" s="3076" t="s">
        <v>2166</v>
      </c>
      <c r="N33" s="3076" t="s">
        <v>2165</v>
      </c>
      <c r="O33" s="3076" t="s">
        <v>2164</v>
      </c>
      <c r="P33" s="3076" t="s">
        <v>2163</v>
      </c>
      <c r="Q33" s="3065" t="s">
        <v>2</v>
      </c>
      <c r="R33" s="3255">
        <v>6496603</v>
      </c>
      <c r="S33" s="3076" t="s">
        <v>513</v>
      </c>
      <c r="T33" s="3076" t="s">
        <v>2162</v>
      </c>
      <c r="U33" s="3076" t="s">
        <v>2161</v>
      </c>
      <c r="V33" s="3076" t="s">
        <v>513</v>
      </c>
      <c r="W33" s="3076" t="s">
        <v>2160</v>
      </c>
      <c r="X33" s="3076" t="s">
        <v>2159</v>
      </c>
      <c r="Y33" s="3077" t="s">
        <v>3184</v>
      </c>
      <c r="Z33" s="3228" t="s">
        <v>3062</v>
      </c>
      <c r="AA33" s="3228" t="s">
        <v>2343</v>
      </c>
    </row>
    <row r="34" spans="1:27" x14ac:dyDescent="0.25">
      <c r="A34" s="3266"/>
      <c r="B34" s="3134"/>
      <c r="C34" s="3134"/>
      <c r="D34" s="3134"/>
      <c r="E34" s="3134"/>
      <c r="F34" s="3255"/>
      <c r="G34" s="3134"/>
      <c r="H34" s="3134"/>
      <c r="I34" s="3065" t="s">
        <v>1</v>
      </c>
      <c r="J34" s="3134"/>
      <c r="K34" s="3134"/>
      <c r="L34" s="3134"/>
      <c r="M34" s="3134"/>
      <c r="N34" s="3134"/>
      <c r="O34" s="3134"/>
      <c r="P34" s="3134"/>
      <c r="Q34" s="3065" t="s">
        <v>1</v>
      </c>
      <c r="R34" s="3255"/>
      <c r="S34" s="3134"/>
      <c r="T34" s="3134"/>
      <c r="U34" s="3134"/>
      <c r="V34" s="3134"/>
      <c r="W34" s="3134"/>
      <c r="X34" s="3134"/>
      <c r="Y34" s="3064"/>
      <c r="Z34" s="3228"/>
      <c r="AA34" s="3228"/>
    </row>
    <row r="35" spans="1:27" ht="33.75" x14ac:dyDescent="0.25">
      <c r="A35" s="3104" t="s">
        <v>3183</v>
      </c>
      <c r="B35" s="3134" t="s">
        <v>2129</v>
      </c>
      <c r="C35" s="3134" t="s">
        <v>1851</v>
      </c>
      <c r="D35" s="3134" t="s">
        <v>443</v>
      </c>
      <c r="E35" s="3134" t="s">
        <v>1899</v>
      </c>
      <c r="F35" s="3255">
        <v>8320000</v>
      </c>
      <c r="G35" s="3134" t="s">
        <v>513</v>
      </c>
      <c r="H35" s="3134" t="s">
        <v>719</v>
      </c>
      <c r="I35" s="3065" t="s">
        <v>2</v>
      </c>
      <c r="J35" s="3076" t="s">
        <v>2168</v>
      </c>
      <c r="K35" s="3076" t="s">
        <v>2167</v>
      </c>
      <c r="L35" s="3076" t="s">
        <v>513</v>
      </c>
      <c r="M35" s="3076" t="s">
        <v>2166</v>
      </c>
      <c r="N35" s="3076" t="s">
        <v>2165</v>
      </c>
      <c r="O35" s="3076" t="s">
        <v>2164</v>
      </c>
      <c r="P35" s="3076" t="s">
        <v>2163</v>
      </c>
      <c r="Q35" s="3065" t="s">
        <v>2</v>
      </c>
      <c r="R35" s="3255">
        <v>8320000</v>
      </c>
      <c r="S35" s="3076" t="s">
        <v>513</v>
      </c>
      <c r="T35" s="3076" t="s">
        <v>2162</v>
      </c>
      <c r="U35" s="3076" t="s">
        <v>2161</v>
      </c>
      <c r="V35" s="3076" t="s">
        <v>513</v>
      </c>
      <c r="W35" s="3076" t="s">
        <v>2160</v>
      </c>
      <c r="X35" s="3076" t="s">
        <v>2159</v>
      </c>
      <c r="Y35" s="3064">
        <v>8320000</v>
      </c>
      <c r="Z35" s="3228" t="s">
        <v>3062</v>
      </c>
      <c r="AA35" s="3228" t="s">
        <v>2343</v>
      </c>
    </row>
    <row r="36" spans="1:27" x14ac:dyDescent="0.25">
      <c r="A36" s="3104"/>
      <c r="B36" s="3134"/>
      <c r="C36" s="3134"/>
      <c r="D36" s="3134"/>
      <c r="E36" s="3134"/>
      <c r="F36" s="3255"/>
      <c r="G36" s="3134"/>
      <c r="H36" s="3134"/>
      <c r="I36" s="3065" t="s">
        <v>1</v>
      </c>
      <c r="J36" s="3134"/>
      <c r="K36" s="3134"/>
      <c r="L36" s="3134"/>
      <c r="M36" s="3134"/>
      <c r="N36" s="3134"/>
      <c r="O36" s="3134"/>
      <c r="P36" s="3134"/>
      <c r="Q36" s="3065" t="s">
        <v>1</v>
      </c>
      <c r="R36" s="3255"/>
      <c r="S36" s="3134"/>
      <c r="T36" s="3134"/>
      <c r="U36" s="3134"/>
      <c r="V36" s="3134"/>
      <c r="W36" s="3134"/>
      <c r="X36" s="3134"/>
      <c r="Y36" s="3077"/>
      <c r="Z36" s="3228"/>
      <c r="AA36" s="3228"/>
    </row>
    <row r="37" spans="1:27" x14ac:dyDescent="0.25">
      <c r="A37" s="3103"/>
      <c r="B37" s="3103"/>
      <c r="C37" s="3103"/>
      <c r="D37" s="3103"/>
      <c r="E37" s="3103"/>
      <c r="F37" s="3167"/>
      <c r="G37" s="3103"/>
      <c r="H37" s="3103"/>
      <c r="I37" s="3103"/>
      <c r="J37" s="3103"/>
      <c r="K37" s="3103"/>
      <c r="L37" s="3103"/>
      <c r="M37" s="3103"/>
      <c r="N37" s="3103"/>
      <c r="O37" s="3103"/>
      <c r="P37" s="3103"/>
      <c r="Q37" s="3103"/>
      <c r="R37" s="3167"/>
      <c r="S37" s="3103"/>
      <c r="T37" s="3103"/>
      <c r="U37" s="3103"/>
      <c r="V37" s="3103"/>
      <c r="W37" s="3103"/>
      <c r="X37" s="3103"/>
      <c r="Y37" s="3094"/>
      <c r="Z37" s="3228"/>
      <c r="AA37" s="3228"/>
    </row>
    <row r="38" spans="1:27" ht="33.75" x14ac:dyDescent="0.25">
      <c r="A38" s="3104" t="s">
        <v>3182</v>
      </c>
      <c r="B38" s="3134" t="s">
        <v>2127</v>
      </c>
      <c r="C38" s="3134" t="s">
        <v>1851</v>
      </c>
      <c r="D38" s="3134" t="s">
        <v>443</v>
      </c>
      <c r="E38" s="3134" t="s">
        <v>1899</v>
      </c>
      <c r="F38" s="3255">
        <v>24960000</v>
      </c>
      <c r="G38" s="3134" t="s">
        <v>513</v>
      </c>
      <c r="H38" s="3134" t="s">
        <v>719</v>
      </c>
      <c r="I38" s="3065" t="s">
        <v>2</v>
      </c>
      <c r="J38" s="3076" t="s">
        <v>2168</v>
      </c>
      <c r="K38" s="3076" t="s">
        <v>2167</v>
      </c>
      <c r="L38" s="3076" t="s">
        <v>513</v>
      </c>
      <c r="M38" s="3076" t="s">
        <v>2166</v>
      </c>
      <c r="N38" s="3076" t="s">
        <v>2165</v>
      </c>
      <c r="O38" s="3076" t="s">
        <v>2164</v>
      </c>
      <c r="P38" s="3076" t="s">
        <v>2163</v>
      </c>
      <c r="Q38" s="3065" t="s">
        <v>2</v>
      </c>
      <c r="R38" s="3255">
        <v>24800000</v>
      </c>
      <c r="S38" s="3076" t="s">
        <v>513</v>
      </c>
      <c r="T38" s="3076" t="s">
        <v>2162</v>
      </c>
      <c r="U38" s="3076" t="s">
        <v>2161</v>
      </c>
      <c r="V38" s="3076" t="s">
        <v>513</v>
      </c>
      <c r="W38" s="3076" t="s">
        <v>2160</v>
      </c>
      <c r="X38" s="3076" t="s">
        <v>2159</v>
      </c>
      <c r="Y38" s="3077" t="s">
        <v>3181</v>
      </c>
      <c r="Z38" s="3228" t="s">
        <v>3166</v>
      </c>
      <c r="AA38" s="3228" t="s">
        <v>2343</v>
      </c>
    </row>
    <row r="39" spans="1:27" x14ac:dyDescent="0.25">
      <c r="A39" s="3104"/>
      <c r="B39" s="3134"/>
      <c r="C39" s="3134"/>
      <c r="D39" s="3134"/>
      <c r="E39" s="3134"/>
      <c r="F39" s="3255"/>
      <c r="G39" s="3134"/>
      <c r="H39" s="3134"/>
      <c r="I39" s="3065" t="s">
        <v>1</v>
      </c>
      <c r="J39" s="3134"/>
      <c r="K39" s="3134"/>
      <c r="L39" s="3134"/>
      <c r="M39" s="3134"/>
      <c r="N39" s="3134"/>
      <c r="O39" s="3134"/>
      <c r="P39" s="3134"/>
      <c r="Q39" s="3065" t="s">
        <v>1</v>
      </c>
      <c r="R39" s="3255"/>
      <c r="S39" s="3134"/>
      <c r="T39" s="3134"/>
      <c r="U39" s="3134"/>
      <c r="V39" s="3134"/>
      <c r="W39" s="3134"/>
      <c r="X39" s="3134"/>
      <c r="Y39" s="3077"/>
      <c r="Z39" s="3228"/>
      <c r="AA39" s="3228"/>
    </row>
    <row r="40" spans="1:27" x14ac:dyDescent="0.25">
      <c r="A40" s="3103"/>
      <c r="B40" s="3103"/>
      <c r="C40" s="3103"/>
      <c r="D40" s="3103"/>
      <c r="E40" s="3103"/>
      <c r="F40" s="3167"/>
      <c r="G40" s="3103"/>
      <c r="H40" s="3103"/>
      <c r="I40" s="3103"/>
      <c r="J40" s="3103"/>
      <c r="K40" s="3103"/>
      <c r="L40" s="3103"/>
      <c r="M40" s="3103"/>
      <c r="N40" s="3103"/>
      <c r="O40" s="3103"/>
      <c r="P40" s="3103"/>
      <c r="Q40" s="3103"/>
      <c r="R40" s="3167"/>
      <c r="S40" s="3103"/>
      <c r="T40" s="3103"/>
      <c r="U40" s="3103"/>
      <c r="V40" s="3103"/>
      <c r="W40" s="3103"/>
      <c r="X40" s="3103"/>
      <c r="Y40" s="3094"/>
      <c r="Z40" s="3228"/>
      <c r="AA40" s="3228"/>
    </row>
    <row r="41" spans="1:27" ht="33.75" x14ac:dyDescent="0.25">
      <c r="A41" s="3104" t="s">
        <v>3180</v>
      </c>
      <c r="B41" s="3134" t="s">
        <v>2125</v>
      </c>
      <c r="C41" s="3134" t="s">
        <v>1851</v>
      </c>
      <c r="D41" s="3134" t="s">
        <v>443</v>
      </c>
      <c r="E41" s="3134" t="s">
        <v>1899</v>
      </c>
      <c r="F41" s="3255">
        <v>4800000</v>
      </c>
      <c r="G41" s="3134" t="s">
        <v>513</v>
      </c>
      <c r="H41" s="3134" t="s">
        <v>719</v>
      </c>
      <c r="I41" s="3065" t="s">
        <v>2</v>
      </c>
      <c r="J41" s="3076" t="s">
        <v>2168</v>
      </c>
      <c r="K41" s="3076" t="s">
        <v>2167</v>
      </c>
      <c r="L41" s="3076" t="s">
        <v>513</v>
      </c>
      <c r="M41" s="3076" t="s">
        <v>2166</v>
      </c>
      <c r="N41" s="3076" t="s">
        <v>2165</v>
      </c>
      <c r="O41" s="3076" t="s">
        <v>2164</v>
      </c>
      <c r="P41" s="3076" t="s">
        <v>2163</v>
      </c>
      <c r="Q41" s="3065" t="s">
        <v>2</v>
      </c>
      <c r="R41" s="3255">
        <v>3780000</v>
      </c>
      <c r="S41" s="3076" t="s">
        <v>513</v>
      </c>
      <c r="T41" s="3076" t="s">
        <v>2162</v>
      </c>
      <c r="U41" s="3076" t="s">
        <v>2161</v>
      </c>
      <c r="V41" s="3076" t="s">
        <v>513</v>
      </c>
      <c r="W41" s="3076" t="s">
        <v>2160</v>
      </c>
      <c r="X41" s="3076" t="s">
        <v>2159</v>
      </c>
      <c r="Y41" s="3077" t="s">
        <v>3179</v>
      </c>
      <c r="Z41" s="3228" t="s">
        <v>3166</v>
      </c>
      <c r="AA41" s="3228" t="s">
        <v>2343</v>
      </c>
    </row>
    <row r="42" spans="1:27" x14ac:dyDescent="0.25">
      <c r="A42" s="3104"/>
      <c r="B42" s="3134"/>
      <c r="C42" s="3134"/>
      <c r="D42" s="3134"/>
      <c r="E42" s="3134"/>
      <c r="F42" s="3255"/>
      <c r="G42" s="3134"/>
      <c r="H42" s="3134"/>
      <c r="I42" s="3065" t="s">
        <v>1</v>
      </c>
      <c r="J42" s="3134"/>
      <c r="K42" s="3134"/>
      <c r="L42" s="3134"/>
      <c r="M42" s="3134"/>
      <c r="N42" s="3134"/>
      <c r="O42" s="3134"/>
      <c r="P42" s="3134"/>
      <c r="Q42" s="3065" t="s">
        <v>1</v>
      </c>
      <c r="R42" s="3255"/>
      <c r="S42" s="3134"/>
      <c r="T42" s="3134"/>
      <c r="U42" s="3134"/>
      <c r="V42" s="3134"/>
      <c r="W42" s="3134"/>
      <c r="X42" s="3134"/>
      <c r="Y42" s="3077"/>
      <c r="Z42" s="3228"/>
      <c r="AA42" s="3228"/>
    </row>
    <row r="43" spans="1:27" x14ac:dyDescent="0.25">
      <c r="A43" s="3103"/>
      <c r="B43" s="3103"/>
      <c r="C43" s="3103"/>
      <c r="D43" s="3103"/>
      <c r="E43" s="3103"/>
      <c r="F43" s="3167"/>
      <c r="G43" s="3103"/>
      <c r="H43" s="3103"/>
      <c r="I43" s="3103"/>
      <c r="J43" s="3103"/>
      <c r="K43" s="3103"/>
      <c r="L43" s="3103"/>
      <c r="M43" s="3103"/>
      <c r="N43" s="3103"/>
      <c r="O43" s="3103"/>
      <c r="P43" s="3103"/>
      <c r="Q43" s="3103"/>
      <c r="R43" s="3167"/>
      <c r="S43" s="3103"/>
      <c r="T43" s="3103"/>
      <c r="U43" s="3103"/>
      <c r="V43" s="3103"/>
      <c r="W43" s="3103"/>
      <c r="X43" s="3103"/>
      <c r="Y43" s="3094"/>
      <c r="Z43" s="3228"/>
      <c r="AA43" s="3228"/>
    </row>
    <row r="44" spans="1:27" ht="33.75" x14ac:dyDescent="0.25">
      <c r="A44" s="3104" t="s">
        <v>3178</v>
      </c>
      <c r="B44" s="3134" t="s">
        <v>2123</v>
      </c>
      <c r="C44" s="3134" t="s">
        <v>1851</v>
      </c>
      <c r="D44" s="3134" t="s">
        <v>443</v>
      </c>
      <c r="E44" s="3134" t="s">
        <v>1899</v>
      </c>
      <c r="F44" s="3255">
        <v>9960000</v>
      </c>
      <c r="G44" s="3134" t="s">
        <v>513</v>
      </c>
      <c r="H44" s="3134" t="s">
        <v>719</v>
      </c>
      <c r="I44" s="3065" t="s">
        <v>2</v>
      </c>
      <c r="J44" s="3076" t="s">
        <v>2168</v>
      </c>
      <c r="K44" s="3076" t="s">
        <v>2167</v>
      </c>
      <c r="L44" s="3076" t="s">
        <v>513</v>
      </c>
      <c r="M44" s="3076" t="s">
        <v>2166</v>
      </c>
      <c r="N44" s="3076" t="s">
        <v>2165</v>
      </c>
      <c r="O44" s="3076" t="s">
        <v>2164</v>
      </c>
      <c r="P44" s="3076" t="s">
        <v>2163</v>
      </c>
      <c r="Q44" s="3065" t="s">
        <v>2</v>
      </c>
      <c r="R44" s="3255">
        <v>9860000</v>
      </c>
      <c r="S44" s="3076" t="s">
        <v>513</v>
      </c>
      <c r="T44" s="3076" t="s">
        <v>2162</v>
      </c>
      <c r="U44" s="3076" t="s">
        <v>2161</v>
      </c>
      <c r="V44" s="3076" t="s">
        <v>513</v>
      </c>
      <c r="W44" s="3076" t="s">
        <v>2160</v>
      </c>
      <c r="X44" s="3076" t="s">
        <v>2159</v>
      </c>
      <c r="Y44" s="3077" t="s">
        <v>3177</v>
      </c>
      <c r="Z44" s="3228" t="s">
        <v>3166</v>
      </c>
      <c r="AA44" s="3228" t="s">
        <v>2343</v>
      </c>
    </row>
    <row r="45" spans="1:27" x14ac:dyDescent="0.25">
      <c r="A45" s="3104"/>
      <c r="B45" s="3134"/>
      <c r="C45" s="3134"/>
      <c r="D45" s="3134"/>
      <c r="E45" s="3134"/>
      <c r="F45" s="3255"/>
      <c r="G45" s="3134"/>
      <c r="H45" s="3134"/>
      <c r="I45" s="3065" t="s">
        <v>1</v>
      </c>
      <c r="J45" s="3134"/>
      <c r="K45" s="3134"/>
      <c r="L45" s="3134"/>
      <c r="M45" s="3134"/>
      <c r="N45" s="3134"/>
      <c r="O45" s="3134"/>
      <c r="P45" s="3134"/>
      <c r="Q45" s="3065" t="s">
        <v>1</v>
      </c>
      <c r="R45" s="3255"/>
      <c r="S45" s="3134"/>
      <c r="T45" s="3134"/>
      <c r="U45" s="3134"/>
      <c r="V45" s="3134"/>
      <c r="W45" s="3134"/>
      <c r="X45" s="3134"/>
      <c r="Y45" s="3077"/>
      <c r="Z45" s="3228"/>
      <c r="AA45" s="3228"/>
    </row>
    <row r="46" spans="1:27" x14ac:dyDescent="0.25">
      <c r="A46" s="3103"/>
      <c r="B46" s="3103"/>
      <c r="C46" s="3103"/>
      <c r="D46" s="3103"/>
      <c r="E46" s="3103"/>
      <c r="F46" s="3167"/>
      <c r="G46" s="3103"/>
      <c r="H46" s="3103"/>
      <c r="I46" s="3103"/>
      <c r="J46" s="3103"/>
      <c r="K46" s="3103"/>
      <c r="L46" s="3103"/>
      <c r="M46" s="3103"/>
      <c r="N46" s="3103"/>
      <c r="O46" s="3103"/>
      <c r="P46" s="3103"/>
      <c r="Q46" s="3103"/>
      <c r="R46" s="3167"/>
      <c r="S46" s="3103"/>
      <c r="T46" s="3103"/>
      <c r="U46" s="3103"/>
      <c r="V46" s="3103"/>
      <c r="W46" s="3103"/>
      <c r="X46" s="3103"/>
      <c r="Y46" s="3094"/>
      <c r="Z46" s="3228"/>
      <c r="AA46" s="3228"/>
    </row>
    <row r="47" spans="1:27" ht="33.75" x14ac:dyDescent="0.25">
      <c r="A47" s="3104" t="s">
        <v>3176</v>
      </c>
      <c r="B47" s="3134" t="s">
        <v>2121</v>
      </c>
      <c r="C47" s="3134" t="s">
        <v>1851</v>
      </c>
      <c r="D47" s="3134" t="s">
        <v>443</v>
      </c>
      <c r="E47" s="3134" t="s">
        <v>1899</v>
      </c>
      <c r="F47" s="3255">
        <v>7680000</v>
      </c>
      <c r="G47" s="3134" t="s">
        <v>513</v>
      </c>
      <c r="H47" s="3134" t="s">
        <v>719</v>
      </c>
      <c r="I47" s="3065" t="s">
        <v>2</v>
      </c>
      <c r="J47" s="3076" t="s">
        <v>2168</v>
      </c>
      <c r="K47" s="3076" t="s">
        <v>2167</v>
      </c>
      <c r="L47" s="3076" t="s">
        <v>513</v>
      </c>
      <c r="M47" s="3076" t="s">
        <v>2166</v>
      </c>
      <c r="N47" s="3076" t="s">
        <v>2165</v>
      </c>
      <c r="O47" s="3076" t="s">
        <v>2164</v>
      </c>
      <c r="P47" s="3076" t="s">
        <v>2163</v>
      </c>
      <c r="Q47" s="3065" t="s">
        <v>2</v>
      </c>
      <c r="R47" s="3255">
        <v>7600000</v>
      </c>
      <c r="S47" s="3076" t="s">
        <v>513</v>
      </c>
      <c r="T47" s="3076" t="s">
        <v>2162</v>
      </c>
      <c r="U47" s="3076" t="s">
        <v>2161</v>
      </c>
      <c r="V47" s="3076" t="s">
        <v>513</v>
      </c>
      <c r="W47" s="3076" t="s">
        <v>2160</v>
      </c>
      <c r="X47" s="3076" t="s">
        <v>2159</v>
      </c>
      <c r="Y47" s="3077" t="s">
        <v>3175</v>
      </c>
      <c r="Z47" s="3228" t="s">
        <v>3166</v>
      </c>
      <c r="AA47" s="3228" t="s">
        <v>2343</v>
      </c>
    </row>
    <row r="48" spans="1:27" x14ac:dyDescent="0.25">
      <c r="A48" s="3104"/>
      <c r="B48" s="3134"/>
      <c r="C48" s="3134"/>
      <c r="D48" s="3134"/>
      <c r="E48" s="3134"/>
      <c r="F48" s="3255"/>
      <c r="G48" s="3134"/>
      <c r="H48" s="3134"/>
      <c r="I48" s="3065" t="s">
        <v>1</v>
      </c>
      <c r="J48" s="3134"/>
      <c r="K48" s="3134"/>
      <c r="L48" s="3134"/>
      <c r="M48" s="3134"/>
      <c r="N48" s="3134"/>
      <c r="O48" s="3134"/>
      <c r="P48" s="3134"/>
      <c r="Q48" s="3065" t="s">
        <v>1</v>
      </c>
      <c r="R48" s="3255"/>
      <c r="S48" s="3134"/>
      <c r="T48" s="3134"/>
      <c r="U48" s="3134"/>
      <c r="V48" s="3134"/>
      <c r="W48" s="3134"/>
      <c r="X48" s="3134"/>
      <c r="Y48" s="3077"/>
      <c r="Z48" s="3228"/>
      <c r="AA48" s="3228"/>
    </row>
    <row r="49" spans="1:27" x14ac:dyDescent="0.25">
      <c r="A49" s="3103"/>
      <c r="B49" s="3103"/>
      <c r="C49" s="3103"/>
      <c r="D49" s="3103"/>
      <c r="E49" s="3103"/>
      <c r="F49" s="3167"/>
      <c r="G49" s="3103"/>
      <c r="H49" s="3103"/>
      <c r="I49" s="3103"/>
      <c r="J49" s="3103"/>
      <c r="K49" s="3103"/>
      <c r="L49" s="3103"/>
      <c r="M49" s="3103"/>
      <c r="N49" s="3103"/>
      <c r="O49" s="3103"/>
      <c r="P49" s="3103"/>
      <c r="Q49" s="3103"/>
      <c r="R49" s="3167"/>
      <c r="S49" s="3103"/>
      <c r="T49" s="3103"/>
      <c r="U49" s="3103"/>
      <c r="V49" s="3103"/>
      <c r="W49" s="3103"/>
      <c r="X49" s="3103"/>
      <c r="Y49" s="3094"/>
      <c r="Z49" s="3228"/>
      <c r="AA49" s="3228"/>
    </row>
    <row r="50" spans="1:27" ht="33.75" x14ac:dyDescent="0.25">
      <c r="A50" s="3104" t="s">
        <v>3174</v>
      </c>
      <c r="B50" s="3134" t="s">
        <v>2119</v>
      </c>
      <c r="C50" s="3134" t="s">
        <v>1851</v>
      </c>
      <c r="D50" s="3134" t="s">
        <v>443</v>
      </c>
      <c r="E50" s="3134" t="s">
        <v>1899</v>
      </c>
      <c r="F50" s="3255">
        <v>15360000</v>
      </c>
      <c r="G50" s="3134" t="s">
        <v>513</v>
      </c>
      <c r="H50" s="3134" t="s">
        <v>719</v>
      </c>
      <c r="I50" s="3065" t="s">
        <v>2</v>
      </c>
      <c r="J50" s="3076" t="s">
        <v>2168</v>
      </c>
      <c r="K50" s="3076" t="s">
        <v>2167</v>
      </c>
      <c r="L50" s="3076" t="s">
        <v>513</v>
      </c>
      <c r="M50" s="3076" t="s">
        <v>2166</v>
      </c>
      <c r="N50" s="3076" t="s">
        <v>2165</v>
      </c>
      <c r="O50" s="3076" t="s">
        <v>2164</v>
      </c>
      <c r="P50" s="3076" t="s">
        <v>2163</v>
      </c>
      <c r="Q50" s="3065" t="s">
        <v>2</v>
      </c>
      <c r="R50" s="3255" t="s">
        <v>3173</v>
      </c>
      <c r="S50" s="3076" t="s">
        <v>513</v>
      </c>
      <c r="T50" s="3076" t="s">
        <v>2162</v>
      </c>
      <c r="U50" s="3076" t="s">
        <v>2161</v>
      </c>
      <c r="V50" s="3076" t="s">
        <v>513</v>
      </c>
      <c r="W50" s="3076" t="s">
        <v>2160</v>
      </c>
      <c r="X50" s="3076" t="s">
        <v>2159</v>
      </c>
      <c r="Y50" s="3077" t="s">
        <v>3172</v>
      </c>
      <c r="Z50" s="3228" t="s">
        <v>3166</v>
      </c>
      <c r="AA50" s="3228" t="s">
        <v>2343</v>
      </c>
    </row>
    <row r="51" spans="1:27" x14ac:dyDescent="0.25">
      <c r="A51" s="3104"/>
      <c r="B51" s="3134"/>
      <c r="C51" s="3134"/>
      <c r="D51" s="3134"/>
      <c r="E51" s="3134"/>
      <c r="F51" s="3255"/>
      <c r="G51" s="3134"/>
      <c r="H51" s="3134"/>
      <c r="I51" s="3065" t="s">
        <v>1</v>
      </c>
      <c r="J51" s="3134"/>
      <c r="K51" s="3134"/>
      <c r="L51" s="3134"/>
      <c r="M51" s="3134"/>
      <c r="N51" s="3134"/>
      <c r="O51" s="3134"/>
      <c r="P51" s="3134"/>
      <c r="Q51" s="3065" t="s">
        <v>1</v>
      </c>
      <c r="R51" s="3255"/>
      <c r="S51" s="3134"/>
      <c r="T51" s="3134"/>
      <c r="U51" s="3134"/>
      <c r="V51" s="3134"/>
      <c r="W51" s="3134"/>
      <c r="X51" s="3134"/>
      <c r="Y51" s="3077"/>
      <c r="Z51" s="3228"/>
      <c r="AA51" s="3228"/>
    </row>
    <row r="52" spans="1:27" x14ac:dyDescent="0.25">
      <c r="A52" s="3103"/>
      <c r="B52" s="3103"/>
      <c r="C52" s="3103"/>
      <c r="D52" s="3103"/>
      <c r="E52" s="3103"/>
      <c r="F52" s="3167"/>
      <c r="G52" s="3103"/>
      <c r="H52" s="3103"/>
      <c r="I52" s="3103"/>
      <c r="J52" s="3103"/>
      <c r="K52" s="3103"/>
      <c r="L52" s="3103"/>
      <c r="M52" s="3103"/>
      <c r="N52" s="3103"/>
      <c r="O52" s="3103"/>
      <c r="P52" s="3103"/>
      <c r="Q52" s="3103"/>
      <c r="R52" s="3167"/>
      <c r="S52" s="3103"/>
      <c r="T52" s="3103"/>
      <c r="U52" s="3103"/>
      <c r="V52" s="3103"/>
      <c r="W52" s="3103"/>
      <c r="X52" s="3103"/>
      <c r="Y52" s="3094"/>
      <c r="Z52" s="3228"/>
      <c r="AA52" s="3228"/>
    </row>
    <row r="53" spans="1:27" ht="33.75" x14ac:dyDescent="0.25">
      <c r="A53" s="3104" t="s">
        <v>3171</v>
      </c>
      <c r="B53" s="3134" t="s">
        <v>2117</v>
      </c>
      <c r="C53" s="3134" t="s">
        <v>1851</v>
      </c>
      <c r="D53" s="3134" t="s">
        <v>443</v>
      </c>
      <c r="E53" s="3134" t="s">
        <v>1899</v>
      </c>
      <c r="F53" s="3255">
        <v>23040000</v>
      </c>
      <c r="G53" s="3134" t="s">
        <v>513</v>
      </c>
      <c r="H53" s="3134" t="s">
        <v>719</v>
      </c>
      <c r="I53" s="3065" t="s">
        <v>2</v>
      </c>
      <c r="J53" s="3076" t="s">
        <v>2168</v>
      </c>
      <c r="K53" s="3076" t="s">
        <v>2167</v>
      </c>
      <c r="L53" s="3076" t="s">
        <v>513</v>
      </c>
      <c r="M53" s="3076" t="s">
        <v>2166</v>
      </c>
      <c r="N53" s="3076" t="s">
        <v>2165</v>
      </c>
      <c r="O53" s="3076" t="s">
        <v>2164</v>
      </c>
      <c r="P53" s="3076" t="s">
        <v>2163</v>
      </c>
      <c r="Q53" s="3065" t="s">
        <v>2</v>
      </c>
      <c r="R53" s="3255">
        <v>22890000</v>
      </c>
      <c r="S53" s="3076" t="s">
        <v>513</v>
      </c>
      <c r="T53" s="3076" t="s">
        <v>2162</v>
      </c>
      <c r="U53" s="3076" t="s">
        <v>2161</v>
      </c>
      <c r="V53" s="3076" t="s">
        <v>513</v>
      </c>
      <c r="W53" s="3076" t="s">
        <v>2160</v>
      </c>
      <c r="X53" s="3076" t="s">
        <v>2159</v>
      </c>
      <c r="Y53" s="3077" t="s">
        <v>3170</v>
      </c>
      <c r="Z53" s="3228" t="s">
        <v>3166</v>
      </c>
      <c r="AA53" s="3228" t="s">
        <v>2343</v>
      </c>
    </row>
    <row r="54" spans="1:27" x14ac:dyDescent="0.25">
      <c r="A54" s="3104"/>
      <c r="B54" s="3134"/>
      <c r="C54" s="3134"/>
      <c r="D54" s="3134"/>
      <c r="E54" s="3134"/>
      <c r="F54" s="3255"/>
      <c r="G54" s="3134"/>
      <c r="H54" s="3134"/>
      <c r="I54" s="3065" t="s">
        <v>1</v>
      </c>
      <c r="J54" s="3134"/>
      <c r="K54" s="3134"/>
      <c r="L54" s="3134"/>
      <c r="M54" s="3134"/>
      <c r="N54" s="3134"/>
      <c r="O54" s="3134"/>
      <c r="P54" s="3134"/>
      <c r="Q54" s="3065" t="s">
        <v>1</v>
      </c>
      <c r="R54" s="3255"/>
      <c r="S54" s="3134"/>
      <c r="T54" s="3134"/>
      <c r="U54" s="3134"/>
      <c r="V54" s="3134"/>
      <c r="W54" s="3134"/>
      <c r="X54" s="3134"/>
      <c r="Y54" s="3077"/>
      <c r="Z54" s="3228"/>
      <c r="AA54" s="3228"/>
    </row>
    <row r="55" spans="1:27" x14ac:dyDescent="0.25">
      <c r="A55" s="3103"/>
      <c r="B55" s="3103"/>
      <c r="C55" s="3103"/>
      <c r="D55" s="3103"/>
      <c r="E55" s="3103"/>
      <c r="F55" s="3167"/>
      <c r="G55" s="3103"/>
      <c r="H55" s="3103"/>
      <c r="I55" s="3103"/>
      <c r="J55" s="3103"/>
      <c r="K55" s="3103"/>
      <c r="L55" s="3103"/>
      <c r="M55" s="3103"/>
      <c r="N55" s="3103"/>
      <c r="O55" s="3103"/>
      <c r="P55" s="3103"/>
      <c r="Q55" s="3103"/>
      <c r="R55" s="3167"/>
      <c r="S55" s="3103"/>
      <c r="T55" s="3103"/>
      <c r="U55" s="3103"/>
      <c r="V55" s="3103"/>
      <c r="W55" s="3103"/>
      <c r="X55" s="3103"/>
      <c r="Y55" s="3094"/>
      <c r="Z55" s="3228"/>
      <c r="AA55" s="3228"/>
    </row>
    <row r="56" spans="1:27" ht="33.75" x14ac:dyDescent="0.25">
      <c r="A56" s="3104" t="s">
        <v>3169</v>
      </c>
      <c r="B56" s="3134" t="s">
        <v>2115</v>
      </c>
      <c r="C56" s="3134" t="s">
        <v>1851</v>
      </c>
      <c r="D56" s="3134" t="s">
        <v>443</v>
      </c>
      <c r="E56" s="3134" t="s">
        <v>1899</v>
      </c>
      <c r="F56" s="3255">
        <v>20140000</v>
      </c>
      <c r="G56" s="3134" t="s">
        <v>513</v>
      </c>
      <c r="H56" s="3134" t="s">
        <v>719</v>
      </c>
      <c r="I56" s="3065" t="s">
        <v>2</v>
      </c>
      <c r="J56" s="3076" t="s">
        <v>2168</v>
      </c>
      <c r="K56" s="3076" t="s">
        <v>2167</v>
      </c>
      <c r="L56" s="3076" t="s">
        <v>513</v>
      </c>
      <c r="M56" s="3076" t="s">
        <v>2166</v>
      </c>
      <c r="N56" s="3076" t="s">
        <v>2165</v>
      </c>
      <c r="O56" s="3076" t="s">
        <v>2164</v>
      </c>
      <c r="P56" s="3076" t="s">
        <v>2163</v>
      </c>
      <c r="Q56" s="3065" t="s">
        <v>2</v>
      </c>
      <c r="R56" s="3255">
        <v>20000000</v>
      </c>
      <c r="S56" s="3076" t="s">
        <v>513</v>
      </c>
      <c r="T56" s="3076" t="s">
        <v>2162</v>
      </c>
      <c r="U56" s="3076" t="s">
        <v>2161</v>
      </c>
      <c r="V56" s="3076" t="s">
        <v>513</v>
      </c>
      <c r="W56" s="3076" t="s">
        <v>2160</v>
      </c>
      <c r="X56" s="3076" t="s">
        <v>2159</v>
      </c>
      <c r="Y56" s="3077" t="s">
        <v>2382</v>
      </c>
      <c r="Z56" s="3228" t="s">
        <v>3166</v>
      </c>
      <c r="AA56" s="3228" t="s">
        <v>2343</v>
      </c>
    </row>
    <row r="57" spans="1:27" x14ac:dyDescent="0.25">
      <c r="A57" s="3104"/>
      <c r="B57" s="3134"/>
      <c r="C57" s="3134"/>
      <c r="D57" s="3134"/>
      <c r="E57" s="3134"/>
      <c r="F57" s="3255"/>
      <c r="G57" s="3134"/>
      <c r="H57" s="3134"/>
      <c r="I57" s="3065" t="s">
        <v>1</v>
      </c>
      <c r="J57" s="3134"/>
      <c r="K57" s="3134"/>
      <c r="L57" s="3134"/>
      <c r="M57" s="3134"/>
      <c r="N57" s="3134"/>
      <c r="O57" s="3134"/>
      <c r="P57" s="3134"/>
      <c r="Q57" s="3065" t="s">
        <v>1</v>
      </c>
      <c r="R57" s="3255"/>
      <c r="S57" s="3134"/>
      <c r="T57" s="3134"/>
      <c r="U57" s="3134"/>
      <c r="V57" s="3134"/>
      <c r="W57" s="3134"/>
      <c r="X57" s="3134"/>
      <c r="Y57" s="3077"/>
      <c r="Z57" s="3228"/>
      <c r="AA57" s="3228"/>
    </row>
    <row r="58" spans="1:27" x14ac:dyDescent="0.25">
      <c r="A58" s="3103"/>
      <c r="B58" s="3103"/>
      <c r="C58" s="3103"/>
      <c r="D58" s="3103"/>
      <c r="E58" s="3103"/>
      <c r="F58" s="3167"/>
      <c r="G58" s="3103"/>
      <c r="H58" s="3103"/>
      <c r="I58" s="3103"/>
      <c r="J58" s="3103"/>
      <c r="K58" s="3103"/>
      <c r="L58" s="3103"/>
      <c r="M58" s="3103"/>
      <c r="N58" s="3103"/>
      <c r="O58" s="3103"/>
      <c r="P58" s="3103"/>
      <c r="Q58" s="3103"/>
      <c r="R58" s="3167"/>
      <c r="S58" s="3103"/>
      <c r="T58" s="3103"/>
      <c r="U58" s="3103"/>
      <c r="V58" s="3103"/>
      <c r="W58" s="3103"/>
      <c r="X58" s="3103"/>
      <c r="Y58" s="3094"/>
      <c r="Z58" s="3228"/>
      <c r="AA58" s="3228"/>
    </row>
    <row r="59" spans="1:27" ht="33.75" x14ac:dyDescent="0.25">
      <c r="A59" s="3104" t="s">
        <v>3168</v>
      </c>
      <c r="B59" s="3134" t="s">
        <v>2113</v>
      </c>
      <c r="C59" s="3134" t="s">
        <v>1851</v>
      </c>
      <c r="D59" s="3134" t="s">
        <v>443</v>
      </c>
      <c r="E59" s="3134" t="s">
        <v>1899</v>
      </c>
      <c r="F59" s="3255">
        <v>15700000</v>
      </c>
      <c r="G59" s="3134" t="s">
        <v>513</v>
      </c>
      <c r="H59" s="3134" t="s">
        <v>719</v>
      </c>
      <c r="I59" s="3065" t="s">
        <v>2</v>
      </c>
      <c r="J59" s="3076" t="s">
        <v>2168</v>
      </c>
      <c r="K59" s="3076" t="s">
        <v>2167</v>
      </c>
      <c r="L59" s="3076" t="s">
        <v>513</v>
      </c>
      <c r="M59" s="3076" t="s">
        <v>2166</v>
      </c>
      <c r="N59" s="3076" t="s">
        <v>2165</v>
      </c>
      <c r="O59" s="3076" t="s">
        <v>2164</v>
      </c>
      <c r="P59" s="3076" t="s">
        <v>2163</v>
      </c>
      <c r="Q59" s="3065" t="s">
        <v>2</v>
      </c>
      <c r="R59" s="3255">
        <v>15580000</v>
      </c>
      <c r="S59" s="3076" t="s">
        <v>513</v>
      </c>
      <c r="T59" s="3076" t="s">
        <v>2162</v>
      </c>
      <c r="U59" s="3076" t="s">
        <v>2161</v>
      </c>
      <c r="V59" s="3076" t="s">
        <v>513</v>
      </c>
      <c r="W59" s="3076" t="s">
        <v>2160</v>
      </c>
      <c r="X59" s="3076" t="s">
        <v>2159</v>
      </c>
      <c r="Y59" s="3077" t="s">
        <v>3167</v>
      </c>
      <c r="Z59" s="3228" t="s">
        <v>3166</v>
      </c>
      <c r="AA59" s="3228" t="s">
        <v>2343</v>
      </c>
    </row>
    <row r="60" spans="1:27" x14ac:dyDescent="0.25">
      <c r="A60" s="3266"/>
      <c r="B60" s="3134"/>
      <c r="C60" s="3134"/>
      <c r="D60" s="3134"/>
      <c r="E60" s="3134"/>
      <c r="F60" s="3255"/>
      <c r="G60" s="3134"/>
      <c r="H60" s="3134"/>
      <c r="I60" s="3065" t="s">
        <v>1</v>
      </c>
      <c r="J60" s="3134"/>
      <c r="K60" s="3134"/>
      <c r="L60" s="3134"/>
      <c r="M60" s="3134"/>
      <c r="N60" s="3134"/>
      <c r="O60" s="3134"/>
      <c r="P60" s="3134"/>
      <c r="Q60" s="3065" t="s">
        <v>1</v>
      </c>
      <c r="R60" s="3255"/>
      <c r="S60" s="3134"/>
      <c r="T60" s="3134"/>
      <c r="U60" s="3134"/>
      <c r="V60" s="3134"/>
      <c r="W60" s="3134"/>
      <c r="X60" s="3134"/>
      <c r="Y60" s="3064"/>
      <c r="Z60" s="3228"/>
      <c r="AA60" s="3228"/>
    </row>
    <row r="61" spans="1:27" ht="33.75" x14ac:dyDescent="0.25">
      <c r="A61" s="3129" t="s">
        <v>3133</v>
      </c>
      <c r="B61" s="3248">
        <v>26</v>
      </c>
      <c r="C61" s="3248">
        <v>1</v>
      </c>
      <c r="D61" s="3134" t="s">
        <v>443</v>
      </c>
      <c r="E61" s="3245" t="s">
        <v>1899</v>
      </c>
      <c r="F61" s="3247">
        <v>6500000</v>
      </c>
      <c r="G61" s="3248" t="s">
        <v>513</v>
      </c>
      <c r="H61" s="3134" t="s">
        <v>719</v>
      </c>
      <c r="I61" s="3065" t="s">
        <v>2</v>
      </c>
      <c r="J61" s="3076" t="s">
        <v>2168</v>
      </c>
      <c r="K61" s="3076" t="s">
        <v>2167</v>
      </c>
      <c r="L61" s="3076" t="s">
        <v>513</v>
      </c>
      <c r="M61" s="3076" t="s">
        <v>2166</v>
      </c>
      <c r="N61" s="3076" t="s">
        <v>2165</v>
      </c>
      <c r="O61" s="3076" t="s">
        <v>2164</v>
      </c>
      <c r="P61" s="3076" t="s">
        <v>2163</v>
      </c>
      <c r="Q61" s="3065" t="s">
        <v>2</v>
      </c>
      <c r="R61" s="3265">
        <v>6500000</v>
      </c>
      <c r="S61" s="3076" t="s">
        <v>513</v>
      </c>
      <c r="T61" s="3076" t="s">
        <v>2162</v>
      </c>
      <c r="U61" s="3076" t="s">
        <v>2161</v>
      </c>
      <c r="V61" s="3076" t="s">
        <v>513</v>
      </c>
      <c r="W61" s="3076" t="s">
        <v>2160</v>
      </c>
      <c r="X61" s="3076" t="s">
        <v>2159</v>
      </c>
      <c r="Y61" s="3130">
        <v>6500000</v>
      </c>
      <c r="Z61" s="3208" t="s">
        <v>3165</v>
      </c>
      <c r="AA61" s="3208" t="s">
        <v>2343</v>
      </c>
    </row>
    <row r="62" spans="1:27" x14ac:dyDescent="0.25">
      <c r="A62" s="3129"/>
      <c r="B62" s="3248"/>
      <c r="C62" s="3248"/>
      <c r="D62" s="3247"/>
      <c r="E62" s="3245"/>
      <c r="F62" s="3247"/>
      <c r="G62" s="3248"/>
      <c r="H62" s="3248"/>
      <c r="I62" s="3065" t="s">
        <v>1</v>
      </c>
      <c r="J62" s="3245"/>
      <c r="K62" s="3245"/>
      <c r="L62" s="3245"/>
      <c r="M62" s="3245"/>
      <c r="N62" s="3245"/>
      <c r="O62" s="3245"/>
      <c r="P62" s="3245"/>
      <c r="Q62" s="3065" t="s">
        <v>1</v>
      </c>
      <c r="R62" s="3246"/>
      <c r="S62" s="3123"/>
      <c r="T62" s="3123"/>
      <c r="U62" s="3123"/>
      <c r="V62" s="3264"/>
      <c r="W62" s="3264"/>
      <c r="X62" s="3123"/>
      <c r="Y62" s="3120"/>
      <c r="Z62" s="3246"/>
      <c r="AA62" s="3246"/>
    </row>
    <row r="63" spans="1:27" x14ac:dyDescent="0.25">
      <c r="A63" s="3137" t="s">
        <v>3164</v>
      </c>
      <c r="B63" s="3134"/>
      <c r="C63" s="3134"/>
      <c r="D63" s="3134"/>
      <c r="E63" s="3134"/>
      <c r="F63" s="3255"/>
      <c r="G63" s="3134"/>
      <c r="H63" s="3134"/>
      <c r="I63" s="3065" t="s">
        <v>2</v>
      </c>
      <c r="J63" s="3134"/>
      <c r="K63" s="3134"/>
      <c r="L63" s="3134"/>
      <c r="M63" s="3134"/>
      <c r="N63" s="3134"/>
      <c r="O63" s="3134"/>
      <c r="P63" s="3134"/>
      <c r="Q63" s="3065" t="s">
        <v>2</v>
      </c>
      <c r="R63" s="3255"/>
      <c r="S63" s="3134"/>
      <c r="T63" s="3134"/>
      <c r="U63" s="3134"/>
      <c r="V63" s="3134"/>
      <c r="W63" s="3134"/>
      <c r="X63" s="3134"/>
      <c r="Y63" s="3257"/>
      <c r="Z63" s="3228"/>
      <c r="AA63" s="3228"/>
    </row>
    <row r="64" spans="1:27" x14ac:dyDescent="0.25">
      <c r="A64" s="3104"/>
      <c r="B64" s="3134"/>
      <c r="C64" s="3134"/>
      <c r="D64" s="3134"/>
      <c r="E64" s="3134"/>
      <c r="F64" s="3255"/>
      <c r="G64" s="3134"/>
      <c r="H64" s="3134"/>
      <c r="I64" s="3065" t="s">
        <v>1</v>
      </c>
      <c r="J64" s="3134"/>
      <c r="K64" s="3134"/>
      <c r="L64" s="3134"/>
      <c r="M64" s="3134"/>
      <c r="N64" s="3134"/>
      <c r="O64" s="3134"/>
      <c r="P64" s="3134"/>
      <c r="Q64" s="3065" t="s">
        <v>1</v>
      </c>
      <c r="R64" s="3255"/>
      <c r="S64" s="3134"/>
      <c r="T64" s="3134"/>
      <c r="U64" s="3134"/>
      <c r="V64" s="3134"/>
      <c r="W64" s="3134"/>
      <c r="X64" s="3134"/>
      <c r="Y64" s="3257"/>
      <c r="Z64" s="3228"/>
      <c r="AA64" s="3228"/>
    </row>
    <row r="65" spans="1:27" x14ac:dyDescent="0.25">
      <c r="A65" s="3103"/>
      <c r="B65" s="3103"/>
      <c r="C65" s="3103"/>
      <c r="D65" s="3103"/>
      <c r="E65" s="3103"/>
      <c r="F65" s="3167"/>
      <c r="G65" s="3103"/>
      <c r="H65" s="3103"/>
      <c r="I65" s="3103"/>
      <c r="J65" s="3103"/>
      <c r="K65" s="3103"/>
      <c r="L65" s="3103"/>
      <c r="M65" s="3103"/>
      <c r="N65" s="3103"/>
      <c r="O65" s="3103"/>
      <c r="P65" s="3103"/>
      <c r="Q65" s="3103"/>
      <c r="R65" s="3167"/>
      <c r="S65" s="3103"/>
      <c r="T65" s="3103"/>
      <c r="U65" s="3103"/>
      <c r="V65" s="3103"/>
      <c r="W65" s="3103"/>
      <c r="X65" s="3103"/>
      <c r="Y65" s="3254"/>
      <c r="Z65" s="3228"/>
      <c r="AA65" s="3228"/>
    </row>
    <row r="66" spans="1:27" ht="33.75" x14ac:dyDescent="0.25">
      <c r="A66" s="3104" t="s">
        <v>3163</v>
      </c>
      <c r="B66" s="3199" t="s">
        <v>2109</v>
      </c>
      <c r="C66" s="3199" t="s">
        <v>1851</v>
      </c>
      <c r="D66" s="3199" t="s">
        <v>3144</v>
      </c>
      <c r="E66" s="3199" t="s">
        <v>18</v>
      </c>
      <c r="F66" s="3253">
        <v>5879493.75</v>
      </c>
      <c r="G66" s="3199" t="s">
        <v>513</v>
      </c>
      <c r="H66" s="3134" t="s">
        <v>719</v>
      </c>
      <c r="I66" s="3065" t="s">
        <v>2</v>
      </c>
      <c r="J66" s="3076" t="s">
        <v>2168</v>
      </c>
      <c r="K66" s="3076" t="s">
        <v>2167</v>
      </c>
      <c r="L66" s="3076" t="s">
        <v>513</v>
      </c>
      <c r="M66" s="3076" t="s">
        <v>2166</v>
      </c>
      <c r="N66" s="3076" t="s">
        <v>2165</v>
      </c>
      <c r="O66" s="3076" t="s">
        <v>2164</v>
      </c>
      <c r="P66" s="3076" t="s">
        <v>2163</v>
      </c>
      <c r="Q66" s="3065" t="s">
        <v>2</v>
      </c>
      <c r="R66" s="3253">
        <v>5879493.75</v>
      </c>
      <c r="S66" s="3076" t="s">
        <v>513</v>
      </c>
      <c r="T66" s="3076" t="s">
        <v>2162</v>
      </c>
      <c r="U66" s="3076" t="s">
        <v>2161</v>
      </c>
      <c r="V66" s="3076" t="s">
        <v>513</v>
      </c>
      <c r="W66" s="3076" t="s">
        <v>2160</v>
      </c>
      <c r="X66" s="3076" t="s">
        <v>2159</v>
      </c>
      <c r="Y66" s="3064">
        <v>5879493.75</v>
      </c>
      <c r="Z66" s="3228" t="s">
        <v>3033</v>
      </c>
      <c r="AA66" s="3228" t="s">
        <v>2343</v>
      </c>
    </row>
    <row r="67" spans="1:27" x14ac:dyDescent="0.25">
      <c r="A67" s="3104"/>
      <c r="B67" s="3199"/>
      <c r="C67" s="3199"/>
      <c r="D67" s="3199"/>
      <c r="E67" s="3199"/>
      <c r="F67" s="3250"/>
      <c r="G67" s="3199"/>
      <c r="H67" s="3199"/>
      <c r="I67" s="3065" t="s">
        <v>1</v>
      </c>
      <c r="J67" s="3199"/>
      <c r="K67" s="3199"/>
      <c r="L67" s="3199"/>
      <c r="M67" s="3199"/>
      <c r="N67" s="3199"/>
      <c r="O67" s="3199"/>
      <c r="P67" s="3199"/>
      <c r="Q67" s="3065" t="s">
        <v>1</v>
      </c>
      <c r="R67" s="3250"/>
      <c r="S67" s="3199"/>
      <c r="T67" s="3199"/>
      <c r="U67" s="3199"/>
      <c r="V67" s="3199"/>
      <c r="W67" s="3199"/>
      <c r="X67" s="3199"/>
      <c r="Y67" s="3257"/>
      <c r="Z67" s="3228"/>
      <c r="AA67" s="3228"/>
    </row>
    <row r="68" spans="1:27" x14ac:dyDescent="0.25">
      <c r="A68" s="3103"/>
      <c r="B68" s="3251"/>
      <c r="C68" s="3251"/>
      <c r="D68" s="3251"/>
      <c r="E68" s="3251"/>
      <c r="F68" s="3252"/>
      <c r="G68" s="3251"/>
      <c r="H68" s="3251"/>
      <c r="I68" s="3103"/>
      <c r="J68" s="3251"/>
      <c r="K68" s="3251"/>
      <c r="L68" s="3251"/>
      <c r="M68" s="3251"/>
      <c r="N68" s="3251"/>
      <c r="O68" s="3251"/>
      <c r="P68" s="3251"/>
      <c r="Q68" s="3251"/>
      <c r="R68" s="3252"/>
      <c r="S68" s="3251"/>
      <c r="T68" s="3251"/>
      <c r="U68" s="3251"/>
      <c r="V68" s="3251"/>
      <c r="W68" s="3251"/>
      <c r="X68" s="3251"/>
      <c r="Y68" s="3254"/>
      <c r="Z68" s="3228"/>
      <c r="AA68" s="3228"/>
    </row>
    <row r="69" spans="1:27" x14ac:dyDescent="0.25">
      <c r="A69" s="3137" t="s">
        <v>3162</v>
      </c>
      <c r="B69" s="3134"/>
      <c r="C69" s="3134"/>
      <c r="D69" s="3134"/>
      <c r="E69" s="3134"/>
      <c r="F69" s="3255"/>
      <c r="G69" s="3134"/>
      <c r="H69" s="3134"/>
      <c r="I69" s="3065" t="s">
        <v>2</v>
      </c>
      <c r="J69" s="3134"/>
      <c r="K69" s="3134"/>
      <c r="L69" s="3134"/>
      <c r="M69" s="3134"/>
      <c r="N69" s="3134"/>
      <c r="O69" s="3134"/>
      <c r="P69" s="3134"/>
      <c r="Q69" s="3065" t="s">
        <v>2</v>
      </c>
      <c r="R69" s="3255"/>
      <c r="S69" s="3134"/>
      <c r="T69" s="3134"/>
      <c r="U69" s="3134"/>
      <c r="V69" s="3134"/>
      <c r="W69" s="3134"/>
      <c r="X69" s="3134"/>
      <c r="Y69" s="3257"/>
      <c r="Z69" s="3228"/>
      <c r="AA69" s="3228"/>
    </row>
    <row r="70" spans="1:27" x14ac:dyDescent="0.25">
      <c r="A70" s="3104"/>
      <c r="B70" s="3134"/>
      <c r="C70" s="3134"/>
      <c r="D70" s="3134"/>
      <c r="E70" s="3134"/>
      <c r="F70" s="3255"/>
      <c r="G70" s="3134"/>
      <c r="H70" s="3134"/>
      <c r="I70" s="3065" t="s">
        <v>1</v>
      </c>
      <c r="J70" s="3134"/>
      <c r="K70" s="3134"/>
      <c r="L70" s="3134"/>
      <c r="M70" s="3134"/>
      <c r="N70" s="3134"/>
      <c r="O70" s="3134"/>
      <c r="P70" s="3134"/>
      <c r="Q70" s="3065" t="s">
        <v>1</v>
      </c>
      <c r="R70" s="3255"/>
      <c r="S70" s="3134"/>
      <c r="T70" s="3134"/>
      <c r="U70" s="3134"/>
      <c r="V70" s="3134"/>
      <c r="W70" s="3134"/>
      <c r="X70" s="3134"/>
      <c r="Y70" s="3257"/>
      <c r="Z70" s="3228"/>
      <c r="AA70" s="3228"/>
    </row>
    <row r="71" spans="1:27" x14ac:dyDescent="0.25">
      <c r="A71" s="3103"/>
      <c r="B71" s="3103"/>
      <c r="C71" s="3103"/>
      <c r="D71" s="3103"/>
      <c r="E71" s="3103"/>
      <c r="F71" s="3167"/>
      <c r="G71" s="3103"/>
      <c r="H71" s="3103"/>
      <c r="I71" s="3103"/>
      <c r="J71" s="3103"/>
      <c r="K71" s="3103"/>
      <c r="L71" s="3103"/>
      <c r="M71" s="3103"/>
      <c r="N71" s="3103"/>
      <c r="O71" s="3103"/>
      <c r="P71" s="3103"/>
      <c r="Q71" s="3103"/>
      <c r="R71" s="3167"/>
      <c r="S71" s="3103"/>
      <c r="T71" s="3103"/>
      <c r="U71" s="3103"/>
      <c r="V71" s="3103"/>
      <c r="W71" s="3103"/>
      <c r="X71" s="3103"/>
      <c r="Y71" s="3254"/>
      <c r="Z71" s="3228"/>
      <c r="AA71" s="3228"/>
    </row>
    <row r="72" spans="1:27" ht="33.75" x14ac:dyDescent="0.25">
      <c r="A72" s="3104" t="s">
        <v>3161</v>
      </c>
      <c r="B72" s="3199" t="s">
        <v>2107</v>
      </c>
      <c r="C72" s="3199" t="s">
        <v>1851</v>
      </c>
      <c r="D72" s="3199" t="s">
        <v>3144</v>
      </c>
      <c r="E72" s="3199" t="s">
        <v>18</v>
      </c>
      <c r="F72" s="3253">
        <v>2939746.55</v>
      </c>
      <c r="G72" s="3199" t="s">
        <v>513</v>
      </c>
      <c r="H72" s="3199" t="s">
        <v>3082</v>
      </c>
      <c r="I72" s="3065" t="s">
        <v>2</v>
      </c>
      <c r="J72" s="3076" t="s">
        <v>2168</v>
      </c>
      <c r="K72" s="3076" t="s">
        <v>2167</v>
      </c>
      <c r="L72" s="3076" t="s">
        <v>513</v>
      </c>
      <c r="M72" s="3076" t="s">
        <v>2166</v>
      </c>
      <c r="N72" s="3076" t="s">
        <v>2165</v>
      </c>
      <c r="O72" s="3076" t="s">
        <v>2164</v>
      </c>
      <c r="P72" s="3076" t="s">
        <v>2163</v>
      </c>
      <c r="Q72" s="3065" t="s">
        <v>2</v>
      </c>
      <c r="R72" s="3253">
        <v>2939746.55</v>
      </c>
      <c r="S72" s="3076" t="s">
        <v>513</v>
      </c>
      <c r="T72" s="3076" t="s">
        <v>2162</v>
      </c>
      <c r="U72" s="3076" t="s">
        <v>2161</v>
      </c>
      <c r="V72" s="3076" t="s">
        <v>513</v>
      </c>
      <c r="W72" s="3076" t="s">
        <v>2160</v>
      </c>
      <c r="X72" s="3076" t="s">
        <v>2159</v>
      </c>
      <c r="Y72" s="3064">
        <v>2939746.55</v>
      </c>
      <c r="Z72" s="3228" t="s">
        <v>3033</v>
      </c>
      <c r="AA72" s="3228" t="s">
        <v>2343</v>
      </c>
    </row>
    <row r="73" spans="1:27" x14ac:dyDescent="0.25">
      <c r="A73" s="3104"/>
      <c r="B73" s="3199"/>
      <c r="C73" s="3199"/>
      <c r="D73" s="3199"/>
      <c r="E73" s="3199"/>
      <c r="F73" s="3250"/>
      <c r="G73" s="3199"/>
      <c r="H73" s="3199"/>
      <c r="I73" s="3065" t="s">
        <v>1</v>
      </c>
      <c r="J73" s="3199"/>
      <c r="K73" s="3199"/>
      <c r="L73" s="3199"/>
      <c r="M73" s="3199"/>
      <c r="N73" s="3199"/>
      <c r="O73" s="3199"/>
      <c r="P73" s="3199"/>
      <c r="Q73" s="3065" t="s">
        <v>1</v>
      </c>
      <c r="R73" s="3250"/>
      <c r="S73" s="3199"/>
      <c r="T73" s="3199"/>
      <c r="U73" s="3199"/>
      <c r="V73" s="3199"/>
      <c r="W73" s="3199"/>
      <c r="X73" s="3199"/>
      <c r="Y73" s="3257"/>
      <c r="Z73" s="3228"/>
      <c r="AA73" s="3228"/>
    </row>
    <row r="74" spans="1:27" x14ac:dyDescent="0.25">
      <c r="A74" s="3137" t="s">
        <v>3160</v>
      </c>
      <c r="B74" s="3134"/>
      <c r="C74" s="3134"/>
      <c r="D74" s="3134"/>
      <c r="E74" s="3134"/>
      <c r="F74" s="3255"/>
      <c r="G74" s="3134"/>
      <c r="H74" s="3134"/>
      <c r="I74" s="3065" t="s">
        <v>2</v>
      </c>
      <c r="J74" s="3134"/>
      <c r="K74" s="3134"/>
      <c r="L74" s="3134"/>
      <c r="M74" s="3134"/>
      <c r="N74" s="3134"/>
      <c r="O74" s="3134"/>
      <c r="P74" s="3134"/>
      <c r="Q74" s="3065" t="s">
        <v>2</v>
      </c>
      <c r="R74" s="3255"/>
      <c r="S74" s="3134"/>
      <c r="T74" s="3134"/>
      <c r="U74" s="3134"/>
      <c r="V74" s="3134"/>
      <c r="W74" s="3134"/>
      <c r="X74" s="3134"/>
      <c r="Y74" s="3257"/>
      <c r="Z74" s="3228"/>
      <c r="AA74" s="3228"/>
    </row>
    <row r="75" spans="1:27" x14ac:dyDescent="0.25">
      <c r="A75" s="3137"/>
      <c r="B75" s="3134"/>
      <c r="C75" s="3134"/>
      <c r="D75" s="3134"/>
      <c r="E75" s="3134"/>
      <c r="F75" s="3255"/>
      <c r="G75" s="3134"/>
      <c r="H75" s="3134"/>
      <c r="I75" s="3065" t="s">
        <v>1</v>
      </c>
      <c r="J75" s="3134"/>
      <c r="K75" s="3134"/>
      <c r="L75" s="3134"/>
      <c r="M75" s="3134"/>
      <c r="N75" s="3134"/>
      <c r="O75" s="3134"/>
      <c r="P75" s="3134"/>
      <c r="Q75" s="3065" t="s">
        <v>1</v>
      </c>
      <c r="R75" s="3255"/>
      <c r="S75" s="3134"/>
      <c r="T75" s="3134"/>
      <c r="U75" s="3134"/>
      <c r="V75" s="3134"/>
      <c r="W75" s="3134"/>
      <c r="X75" s="3134"/>
      <c r="Y75" s="3257"/>
      <c r="Z75" s="3228"/>
      <c r="AA75" s="3228"/>
    </row>
    <row r="76" spans="1:27" x14ac:dyDescent="0.25">
      <c r="A76" s="3103"/>
      <c r="B76" s="3103"/>
      <c r="C76" s="3103"/>
      <c r="D76" s="3103"/>
      <c r="E76" s="3103"/>
      <c r="F76" s="3167"/>
      <c r="G76" s="3103"/>
      <c r="H76" s="3103"/>
      <c r="I76" s="3103"/>
      <c r="J76" s="3103"/>
      <c r="K76" s="3103"/>
      <c r="L76" s="3103"/>
      <c r="M76" s="3103"/>
      <c r="N76" s="3103"/>
      <c r="O76" s="3103"/>
      <c r="P76" s="3103"/>
      <c r="Q76" s="3103"/>
      <c r="R76" s="3167"/>
      <c r="S76" s="3103"/>
      <c r="T76" s="3103"/>
      <c r="U76" s="3103"/>
      <c r="V76" s="3103"/>
      <c r="W76" s="3103"/>
      <c r="X76" s="3103"/>
      <c r="Y76" s="3254"/>
      <c r="Z76" s="3228"/>
      <c r="AA76" s="3228"/>
    </row>
    <row r="77" spans="1:27" x14ac:dyDescent="0.25">
      <c r="A77" s="3104" t="s">
        <v>3159</v>
      </c>
      <c r="B77" s="3134"/>
      <c r="C77" s="3134"/>
      <c r="D77" s="3134"/>
      <c r="E77" s="3134"/>
      <c r="F77" s="3255"/>
      <c r="G77" s="3134"/>
      <c r="H77" s="3134"/>
      <c r="I77" s="3065" t="s">
        <v>2</v>
      </c>
      <c r="J77" s="3134"/>
      <c r="K77" s="3134"/>
      <c r="L77" s="3134"/>
      <c r="M77" s="3134"/>
      <c r="N77" s="3134"/>
      <c r="O77" s="3134"/>
      <c r="P77" s="3134"/>
      <c r="Q77" s="3065" t="s">
        <v>2</v>
      </c>
      <c r="R77" s="3255"/>
      <c r="S77" s="3134"/>
      <c r="T77" s="3134"/>
      <c r="U77" s="3134"/>
      <c r="V77" s="3134"/>
      <c r="W77" s="3134"/>
      <c r="X77" s="3134"/>
      <c r="Y77" s="3257"/>
      <c r="Z77" s="3228"/>
      <c r="AA77" s="3228"/>
    </row>
    <row r="78" spans="1:27" x14ac:dyDescent="0.25">
      <c r="A78" s="3104"/>
      <c r="B78" s="3134"/>
      <c r="C78" s="3134"/>
      <c r="D78" s="3134"/>
      <c r="E78" s="3134"/>
      <c r="F78" s="3255"/>
      <c r="G78" s="3134"/>
      <c r="H78" s="3134"/>
      <c r="I78" s="3065" t="s">
        <v>1</v>
      </c>
      <c r="J78" s="3134"/>
      <c r="K78" s="3134"/>
      <c r="L78" s="3134"/>
      <c r="M78" s="3134"/>
      <c r="N78" s="3134"/>
      <c r="O78" s="3134"/>
      <c r="P78" s="3134"/>
      <c r="Q78" s="3065" t="s">
        <v>1</v>
      </c>
      <c r="R78" s="3255"/>
      <c r="S78" s="3134"/>
      <c r="T78" s="3134"/>
      <c r="U78" s="3134"/>
      <c r="V78" s="3134"/>
      <c r="W78" s="3134"/>
      <c r="X78" s="3134"/>
      <c r="Y78" s="3257"/>
      <c r="Z78" s="3228"/>
      <c r="AA78" s="3228"/>
    </row>
    <row r="79" spans="1:27" x14ac:dyDescent="0.25">
      <c r="A79" s="3103"/>
      <c r="B79" s="3103"/>
      <c r="C79" s="3103"/>
      <c r="D79" s="3103"/>
      <c r="E79" s="3103"/>
      <c r="F79" s="3167"/>
      <c r="G79" s="3103"/>
      <c r="H79" s="3103"/>
      <c r="I79" s="3103"/>
      <c r="J79" s="3103"/>
      <c r="K79" s="3103"/>
      <c r="L79" s="3103"/>
      <c r="M79" s="3103"/>
      <c r="N79" s="3103"/>
      <c r="O79" s="3103"/>
      <c r="P79" s="3103"/>
      <c r="Q79" s="3103"/>
      <c r="R79" s="3167"/>
      <c r="S79" s="3103"/>
      <c r="T79" s="3103"/>
      <c r="U79" s="3103"/>
      <c r="V79" s="3103"/>
      <c r="W79" s="3103"/>
      <c r="X79" s="3103"/>
      <c r="Y79" s="3254"/>
      <c r="Z79" s="3228"/>
      <c r="AA79" s="3228"/>
    </row>
    <row r="80" spans="1:27" ht="35.25" customHeight="1" x14ac:dyDescent="0.25">
      <c r="A80" s="3104" t="s">
        <v>3158</v>
      </c>
      <c r="B80" s="3134" t="s">
        <v>2105</v>
      </c>
      <c r="C80" s="3134" t="s">
        <v>1851</v>
      </c>
      <c r="D80" s="3134" t="s">
        <v>443</v>
      </c>
      <c r="E80" s="3134" t="s">
        <v>18</v>
      </c>
      <c r="F80" s="3255">
        <v>10709374.02</v>
      </c>
      <c r="G80" s="3134" t="s">
        <v>513</v>
      </c>
      <c r="H80" s="3134" t="s">
        <v>719</v>
      </c>
      <c r="I80" s="3065" t="s">
        <v>2</v>
      </c>
      <c r="J80" s="3076" t="s">
        <v>2168</v>
      </c>
      <c r="K80" s="3076" t="s">
        <v>2167</v>
      </c>
      <c r="L80" s="3076" t="s">
        <v>513</v>
      </c>
      <c r="M80" s="3076" t="s">
        <v>2166</v>
      </c>
      <c r="N80" s="3076" t="s">
        <v>2165</v>
      </c>
      <c r="O80" s="3076" t="s">
        <v>2164</v>
      </c>
      <c r="P80" s="3076" t="s">
        <v>2163</v>
      </c>
      <c r="Q80" s="3065" t="s">
        <v>2</v>
      </c>
      <c r="R80" s="3255">
        <v>10709374.02</v>
      </c>
      <c r="S80" s="3076" t="s">
        <v>513</v>
      </c>
      <c r="T80" s="3076" t="s">
        <v>2162</v>
      </c>
      <c r="U80" s="3076" t="s">
        <v>2161</v>
      </c>
      <c r="V80" s="3076" t="s">
        <v>513</v>
      </c>
      <c r="W80" s="3076" t="s">
        <v>2160</v>
      </c>
      <c r="X80" s="3076" t="s">
        <v>2159</v>
      </c>
      <c r="Y80" s="3064">
        <v>10709374.02</v>
      </c>
      <c r="Z80" s="3228" t="s">
        <v>3033</v>
      </c>
      <c r="AA80" s="3228" t="s">
        <v>2343</v>
      </c>
    </row>
    <row r="81" spans="1:27" x14ac:dyDescent="0.25">
      <c r="A81" s="3104"/>
      <c r="B81" s="3134"/>
      <c r="C81" s="3134"/>
      <c r="D81" s="3134"/>
      <c r="E81" s="3134"/>
      <c r="F81" s="3255"/>
      <c r="G81" s="3134"/>
      <c r="H81" s="3134"/>
      <c r="I81" s="3065" t="s">
        <v>1</v>
      </c>
      <c r="J81" s="3134"/>
      <c r="K81" s="3134"/>
      <c r="L81" s="3134"/>
      <c r="M81" s="3134"/>
      <c r="N81" s="3134"/>
      <c r="O81" s="3134"/>
      <c r="P81" s="3134"/>
      <c r="Q81" s="3065" t="s">
        <v>1</v>
      </c>
      <c r="R81" s="3255"/>
      <c r="S81" s="3134"/>
      <c r="T81" s="3134"/>
      <c r="U81" s="3134"/>
      <c r="V81" s="3134"/>
      <c r="W81" s="3134"/>
      <c r="X81" s="3134"/>
      <c r="Y81" s="3064"/>
      <c r="Z81" s="3228"/>
      <c r="AA81" s="3228"/>
    </row>
    <row r="82" spans="1:27" x14ac:dyDescent="0.25">
      <c r="A82" s="3103"/>
      <c r="B82" s="3103"/>
      <c r="C82" s="3103"/>
      <c r="D82" s="3103"/>
      <c r="E82" s="3103"/>
      <c r="F82" s="3167"/>
      <c r="G82" s="3103"/>
      <c r="H82" s="3103"/>
      <c r="I82" s="3103"/>
      <c r="J82" s="3103"/>
      <c r="K82" s="3103"/>
      <c r="L82" s="3103"/>
      <c r="M82" s="3103"/>
      <c r="N82" s="3103"/>
      <c r="O82" s="3103"/>
      <c r="P82" s="3103"/>
      <c r="Q82" s="3103"/>
      <c r="R82" s="3167"/>
      <c r="S82" s="3103"/>
      <c r="T82" s="3103"/>
      <c r="U82" s="3103"/>
      <c r="V82" s="3103"/>
      <c r="W82" s="3103"/>
      <c r="X82" s="3103"/>
      <c r="Y82" s="3095"/>
      <c r="Z82" s="3228"/>
      <c r="AA82" s="3228"/>
    </row>
    <row r="83" spans="1:27" ht="33.75" x14ac:dyDescent="0.25">
      <c r="A83" s="3104" t="s">
        <v>3158</v>
      </c>
      <c r="B83" s="3134" t="s">
        <v>2103</v>
      </c>
      <c r="C83" s="3134" t="s">
        <v>1859</v>
      </c>
      <c r="D83" s="3134" t="s">
        <v>443</v>
      </c>
      <c r="E83" s="3134" t="s">
        <v>18</v>
      </c>
      <c r="F83" s="3255">
        <v>10709374.02</v>
      </c>
      <c r="G83" s="3134" t="s">
        <v>513</v>
      </c>
      <c r="H83" s="3134" t="s">
        <v>719</v>
      </c>
      <c r="I83" s="3065" t="s">
        <v>2</v>
      </c>
      <c r="J83" s="3076" t="s">
        <v>2168</v>
      </c>
      <c r="K83" s="3076" t="s">
        <v>2167</v>
      </c>
      <c r="L83" s="3076" t="s">
        <v>513</v>
      </c>
      <c r="M83" s="3076" t="s">
        <v>2166</v>
      </c>
      <c r="N83" s="3076" t="s">
        <v>2165</v>
      </c>
      <c r="O83" s="3076" t="s">
        <v>2164</v>
      </c>
      <c r="P83" s="3076" t="s">
        <v>2163</v>
      </c>
      <c r="Q83" s="3065" t="s">
        <v>2</v>
      </c>
      <c r="R83" s="3255">
        <v>10709374.02</v>
      </c>
      <c r="S83" s="3076" t="s">
        <v>513</v>
      </c>
      <c r="T83" s="3076" t="s">
        <v>2162</v>
      </c>
      <c r="U83" s="3076" t="s">
        <v>2161</v>
      </c>
      <c r="V83" s="3076" t="s">
        <v>513</v>
      </c>
      <c r="W83" s="3076" t="s">
        <v>2160</v>
      </c>
      <c r="X83" s="3076" t="s">
        <v>2159</v>
      </c>
      <c r="Y83" s="3064">
        <v>10709374.02</v>
      </c>
      <c r="Z83" s="3228" t="s">
        <v>3033</v>
      </c>
      <c r="AA83" s="3228" t="s">
        <v>2343</v>
      </c>
    </row>
    <row r="84" spans="1:27" x14ac:dyDescent="0.25">
      <c r="A84" s="3104"/>
      <c r="B84" s="3134"/>
      <c r="C84" s="3134"/>
      <c r="D84" s="3134"/>
      <c r="E84" s="3134"/>
      <c r="F84" s="3255"/>
      <c r="G84" s="3134"/>
      <c r="H84" s="3134"/>
      <c r="I84" s="3065" t="s">
        <v>1</v>
      </c>
      <c r="J84" s="3134"/>
      <c r="K84" s="3134"/>
      <c r="L84" s="3134"/>
      <c r="M84" s="3134"/>
      <c r="N84" s="3134"/>
      <c r="O84" s="3134"/>
      <c r="P84" s="3134"/>
      <c r="Q84" s="3065" t="s">
        <v>1</v>
      </c>
      <c r="R84" s="3255"/>
      <c r="S84" s="3134"/>
      <c r="T84" s="3134"/>
      <c r="U84" s="3134"/>
      <c r="V84" s="3134"/>
      <c r="W84" s="3134"/>
      <c r="X84" s="3134"/>
      <c r="Y84" s="3064"/>
      <c r="Z84" s="3228"/>
      <c r="AA84" s="3228"/>
    </row>
    <row r="85" spans="1:27" x14ac:dyDescent="0.25">
      <c r="A85" s="3103"/>
      <c r="B85" s="3103"/>
      <c r="C85" s="3103"/>
      <c r="D85" s="3103"/>
      <c r="E85" s="3103"/>
      <c r="F85" s="3167"/>
      <c r="G85" s="3103"/>
      <c r="H85" s="3103"/>
      <c r="I85" s="3103"/>
      <c r="J85" s="3103"/>
      <c r="K85" s="3103"/>
      <c r="L85" s="3103"/>
      <c r="M85" s="3103"/>
      <c r="N85" s="3103"/>
      <c r="O85" s="3103"/>
      <c r="P85" s="3103"/>
      <c r="Q85" s="3103"/>
      <c r="R85" s="3167"/>
      <c r="S85" s="3103"/>
      <c r="T85" s="3103"/>
      <c r="U85" s="3103"/>
      <c r="V85" s="3103"/>
      <c r="W85" s="3103"/>
      <c r="X85" s="3103"/>
      <c r="Y85" s="3095"/>
      <c r="Z85" s="3228"/>
      <c r="AA85" s="3228"/>
    </row>
    <row r="86" spans="1:27" ht="33.75" x14ac:dyDescent="0.25">
      <c r="A86" s="3104" t="s">
        <v>3157</v>
      </c>
      <c r="B86" s="3134" t="s">
        <v>2101</v>
      </c>
      <c r="C86" s="3134" t="s">
        <v>1869</v>
      </c>
      <c r="D86" s="3134" t="s">
        <v>443</v>
      </c>
      <c r="E86" s="3134" t="s">
        <v>18</v>
      </c>
      <c r="F86" s="3255">
        <v>10709374.02</v>
      </c>
      <c r="G86" s="3134" t="s">
        <v>513</v>
      </c>
      <c r="H86" s="3134" t="s">
        <v>719</v>
      </c>
      <c r="I86" s="3065" t="s">
        <v>2</v>
      </c>
      <c r="J86" s="3076" t="s">
        <v>2168</v>
      </c>
      <c r="K86" s="3076" t="s">
        <v>2167</v>
      </c>
      <c r="L86" s="3076" t="s">
        <v>513</v>
      </c>
      <c r="M86" s="3076" t="s">
        <v>2166</v>
      </c>
      <c r="N86" s="3076" t="s">
        <v>2165</v>
      </c>
      <c r="O86" s="3076" t="s">
        <v>2164</v>
      </c>
      <c r="P86" s="3076" t="s">
        <v>2163</v>
      </c>
      <c r="Q86" s="3065" t="s">
        <v>2</v>
      </c>
      <c r="R86" s="3255">
        <v>10709374.02</v>
      </c>
      <c r="S86" s="3076" t="s">
        <v>513</v>
      </c>
      <c r="T86" s="3076" t="s">
        <v>2162</v>
      </c>
      <c r="U86" s="3076" t="s">
        <v>2161</v>
      </c>
      <c r="V86" s="3076" t="s">
        <v>513</v>
      </c>
      <c r="W86" s="3076" t="s">
        <v>2160</v>
      </c>
      <c r="X86" s="3076" t="s">
        <v>2159</v>
      </c>
      <c r="Y86" s="3064">
        <v>10709374.02</v>
      </c>
      <c r="Z86" s="3228" t="s">
        <v>3033</v>
      </c>
      <c r="AA86" s="3228" t="s">
        <v>2343</v>
      </c>
    </row>
    <row r="87" spans="1:27" x14ac:dyDescent="0.25">
      <c r="A87" s="3104"/>
      <c r="B87" s="3134"/>
      <c r="C87" s="3134"/>
      <c r="D87" s="3134"/>
      <c r="E87" s="3134"/>
      <c r="F87" s="3255"/>
      <c r="G87" s="3134"/>
      <c r="H87" s="3134"/>
      <c r="I87" s="3065" t="s">
        <v>1</v>
      </c>
      <c r="J87" s="3134"/>
      <c r="K87" s="3134"/>
      <c r="L87" s="3134"/>
      <c r="M87" s="3134"/>
      <c r="N87" s="3134"/>
      <c r="O87" s="3134"/>
      <c r="P87" s="3134"/>
      <c r="Q87" s="3065" t="s">
        <v>1</v>
      </c>
      <c r="R87" s="3255"/>
      <c r="S87" s="3134"/>
      <c r="T87" s="3134"/>
      <c r="U87" s="3134"/>
      <c r="V87" s="3134"/>
      <c r="W87" s="3134"/>
      <c r="X87" s="3134"/>
      <c r="Y87" s="3064"/>
      <c r="Z87" s="3228"/>
      <c r="AA87" s="3228"/>
    </row>
    <row r="88" spans="1:27" x14ac:dyDescent="0.25">
      <c r="A88" s="3103"/>
      <c r="B88" s="3103"/>
      <c r="C88" s="3103"/>
      <c r="D88" s="3103"/>
      <c r="E88" s="3103"/>
      <c r="F88" s="3167"/>
      <c r="G88" s="3103"/>
      <c r="H88" s="3103"/>
      <c r="I88" s="3103"/>
      <c r="J88" s="3103"/>
      <c r="K88" s="3103"/>
      <c r="L88" s="3103"/>
      <c r="M88" s="3103"/>
      <c r="N88" s="3103"/>
      <c r="O88" s="3103"/>
      <c r="P88" s="3103"/>
      <c r="Q88" s="3103"/>
      <c r="R88" s="3167"/>
      <c r="S88" s="3103"/>
      <c r="T88" s="3103"/>
      <c r="U88" s="3103"/>
      <c r="V88" s="3103"/>
      <c r="W88" s="3103"/>
      <c r="X88" s="3103"/>
      <c r="Y88" s="3095"/>
      <c r="Z88" s="3228"/>
      <c r="AA88" s="3228"/>
    </row>
    <row r="89" spans="1:27" ht="33.75" x14ac:dyDescent="0.25">
      <c r="A89" s="3104" t="s">
        <v>3153</v>
      </c>
      <c r="B89" s="3134" t="s">
        <v>2099</v>
      </c>
      <c r="C89" s="3134" t="s">
        <v>1866</v>
      </c>
      <c r="D89" s="3134" t="s">
        <v>443</v>
      </c>
      <c r="E89" s="3134" t="s">
        <v>18</v>
      </c>
      <c r="F89" s="3255">
        <v>3148839.15</v>
      </c>
      <c r="G89" s="3134" t="s">
        <v>513</v>
      </c>
      <c r="H89" s="3134" t="s">
        <v>3082</v>
      </c>
      <c r="I89" s="3065" t="s">
        <v>2</v>
      </c>
      <c r="J89" s="3076" t="s">
        <v>2168</v>
      </c>
      <c r="K89" s="3076" t="s">
        <v>2167</v>
      </c>
      <c r="L89" s="3076" t="s">
        <v>513</v>
      </c>
      <c r="M89" s="3076" t="s">
        <v>2166</v>
      </c>
      <c r="N89" s="3076" t="s">
        <v>2165</v>
      </c>
      <c r="O89" s="3076" t="s">
        <v>2164</v>
      </c>
      <c r="P89" s="3076" t="s">
        <v>2163</v>
      </c>
      <c r="Q89" s="3065" t="s">
        <v>2</v>
      </c>
      <c r="R89" s="3255">
        <v>3148839.15</v>
      </c>
      <c r="S89" s="3076" t="s">
        <v>513</v>
      </c>
      <c r="T89" s="3076" t="s">
        <v>2162</v>
      </c>
      <c r="U89" s="3076" t="s">
        <v>2161</v>
      </c>
      <c r="V89" s="3076" t="s">
        <v>513</v>
      </c>
      <c r="W89" s="3076" t="s">
        <v>2160</v>
      </c>
      <c r="X89" s="3076" t="s">
        <v>2159</v>
      </c>
      <c r="Y89" s="3064">
        <v>3148839.15</v>
      </c>
      <c r="Z89" s="3228" t="s">
        <v>3033</v>
      </c>
      <c r="AA89" s="3228" t="s">
        <v>2343</v>
      </c>
    </row>
    <row r="90" spans="1:27" x14ac:dyDescent="0.25">
      <c r="A90" s="3104"/>
      <c r="B90" s="3134"/>
      <c r="C90" s="3134"/>
      <c r="D90" s="3134"/>
      <c r="E90" s="3134"/>
      <c r="F90" s="3255"/>
      <c r="G90" s="3134"/>
      <c r="H90" s="3134"/>
      <c r="I90" s="3065" t="s">
        <v>1</v>
      </c>
      <c r="J90" s="3134"/>
      <c r="K90" s="3134"/>
      <c r="L90" s="3134"/>
      <c r="M90" s="3134"/>
      <c r="N90" s="3134"/>
      <c r="O90" s="3134"/>
      <c r="P90" s="3134"/>
      <c r="Q90" s="3065" t="s">
        <v>1</v>
      </c>
      <c r="R90" s="3255"/>
      <c r="S90" s="3134"/>
      <c r="T90" s="3134"/>
      <c r="U90" s="3134"/>
      <c r="V90" s="3134"/>
      <c r="W90" s="3134"/>
      <c r="X90" s="3134"/>
      <c r="Y90" s="3064"/>
      <c r="Z90" s="3228"/>
      <c r="AA90" s="3228"/>
    </row>
    <row r="91" spans="1:27" x14ac:dyDescent="0.25">
      <c r="A91" s="3103"/>
      <c r="B91" s="3103"/>
      <c r="C91" s="3103"/>
      <c r="D91" s="3103"/>
      <c r="E91" s="3103"/>
      <c r="F91" s="3167"/>
      <c r="G91" s="3103"/>
      <c r="H91" s="3103"/>
      <c r="I91" s="3103"/>
      <c r="J91" s="3103"/>
      <c r="K91" s="3103"/>
      <c r="L91" s="3103"/>
      <c r="M91" s="3103"/>
      <c r="N91" s="3103"/>
      <c r="O91" s="3103"/>
      <c r="P91" s="3103"/>
      <c r="Q91" s="3103"/>
      <c r="R91" s="3167"/>
      <c r="S91" s="3103"/>
      <c r="T91" s="3103"/>
      <c r="U91" s="3103"/>
      <c r="V91" s="3103"/>
      <c r="W91" s="3103"/>
      <c r="X91" s="3103"/>
      <c r="Y91" s="3254"/>
      <c r="Z91" s="3228"/>
      <c r="AA91" s="3228"/>
    </row>
    <row r="92" spans="1:27" x14ac:dyDescent="0.25">
      <c r="A92" s="3137" t="s">
        <v>3156</v>
      </c>
      <c r="B92" s="3134"/>
      <c r="C92" s="3134"/>
      <c r="D92" s="3134"/>
      <c r="E92" s="3134"/>
      <c r="F92" s="3255"/>
      <c r="G92" s="3134"/>
      <c r="H92" s="3134"/>
      <c r="I92" s="3065" t="s">
        <v>2</v>
      </c>
      <c r="J92" s="3134"/>
      <c r="K92" s="3134"/>
      <c r="L92" s="3134"/>
      <c r="M92" s="3134"/>
      <c r="N92" s="3134"/>
      <c r="O92" s="3134"/>
      <c r="P92" s="3134"/>
      <c r="Q92" s="3065" t="s">
        <v>2</v>
      </c>
      <c r="R92" s="3255"/>
      <c r="S92" s="3134"/>
      <c r="T92" s="3134"/>
      <c r="U92" s="3134"/>
      <c r="V92" s="3134"/>
      <c r="W92" s="3134"/>
      <c r="X92" s="3134"/>
      <c r="Y92" s="3257"/>
      <c r="Z92" s="3228"/>
      <c r="AA92" s="3228"/>
    </row>
    <row r="93" spans="1:27" x14ac:dyDescent="0.25">
      <c r="A93" s="3137"/>
      <c r="B93" s="3134"/>
      <c r="C93" s="3134"/>
      <c r="D93" s="3134"/>
      <c r="E93" s="3134"/>
      <c r="F93" s="3255"/>
      <c r="G93" s="3134"/>
      <c r="H93" s="3134"/>
      <c r="I93" s="3065" t="s">
        <v>1</v>
      </c>
      <c r="J93" s="3134"/>
      <c r="K93" s="3134"/>
      <c r="L93" s="3134"/>
      <c r="M93" s="3134"/>
      <c r="N93" s="3134"/>
      <c r="O93" s="3134"/>
      <c r="P93" s="3134"/>
      <c r="Q93" s="3065" t="s">
        <v>1</v>
      </c>
      <c r="R93" s="3255"/>
      <c r="S93" s="3134"/>
      <c r="T93" s="3134"/>
      <c r="U93" s="3134"/>
      <c r="V93" s="3134"/>
      <c r="W93" s="3134"/>
      <c r="X93" s="3134"/>
      <c r="Y93" s="3257"/>
      <c r="Z93" s="3228"/>
      <c r="AA93" s="3228"/>
    </row>
    <row r="94" spans="1:27" x14ac:dyDescent="0.25">
      <c r="A94" s="3103"/>
      <c r="B94" s="3103"/>
      <c r="C94" s="3103"/>
      <c r="D94" s="3103"/>
      <c r="E94" s="3103"/>
      <c r="F94" s="3167"/>
      <c r="G94" s="3103"/>
      <c r="H94" s="3103"/>
      <c r="I94" s="3103"/>
      <c r="J94" s="3103"/>
      <c r="K94" s="3103"/>
      <c r="L94" s="3103"/>
      <c r="M94" s="3103"/>
      <c r="N94" s="3103"/>
      <c r="O94" s="3103"/>
      <c r="P94" s="3103"/>
      <c r="Q94" s="3103"/>
      <c r="R94" s="3167"/>
      <c r="S94" s="3103"/>
      <c r="T94" s="3103"/>
      <c r="U94" s="3103"/>
      <c r="V94" s="3103"/>
      <c r="W94" s="3103"/>
      <c r="X94" s="3103"/>
      <c r="Y94" s="3254"/>
      <c r="Z94" s="3228"/>
      <c r="AA94" s="3228"/>
    </row>
    <row r="95" spans="1:27" x14ac:dyDescent="0.25">
      <c r="A95" s="3104" t="s">
        <v>3155</v>
      </c>
      <c r="B95" s="3134"/>
      <c r="C95" s="3134"/>
      <c r="D95" s="3134"/>
      <c r="E95" s="3134"/>
      <c r="F95" s="3255"/>
      <c r="G95" s="3134"/>
      <c r="H95" s="3134"/>
      <c r="I95" s="3065" t="s">
        <v>2</v>
      </c>
      <c r="J95" s="3134"/>
      <c r="K95" s="3134"/>
      <c r="L95" s="3134"/>
      <c r="M95" s="3134"/>
      <c r="N95" s="3134"/>
      <c r="O95" s="3134"/>
      <c r="P95" s="3134"/>
      <c r="Q95" s="3065" t="s">
        <v>2</v>
      </c>
      <c r="R95" s="3255"/>
      <c r="S95" s="3134"/>
      <c r="T95" s="3134"/>
      <c r="U95" s="3134"/>
      <c r="V95" s="3134"/>
      <c r="W95" s="3134"/>
      <c r="X95" s="3134"/>
      <c r="Y95" s="3257"/>
      <c r="Z95" s="3228"/>
      <c r="AA95" s="3228"/>
    </row>
    <row r="96" spans="1:27" x14ac:dyDescent="0.25">
      <c r="A96" s="3104"/>
      <c r="B96" s="3134"/>
      <c r="C96" s="3134"/>
      <c r="D96" s="3134"/>
      <c r="E96" s="3134"/>
      <c r="F96" s="3255"/>
      <c r="G96" s="3134"/>
      <c r="H96" s="3134"/>
      <c r="I96" s="3065" t="s">
        <v>1</v>
      </c>
      <c r="J96" s="3134"/>
      <c r="K96" s="3134"/>
      <c r="L96" s="3134"/>
      <c r="M96" s="3134"/>
      <c r="N96" s="3134"/>
      <c r="O96" s="3134"/>
      <c r="P96" s="3134"/>
      <c r="Q96" s="3065" t="s">
        <v>1</v>
      </c>
      <c r="R96" s="3255"/>
      <c r="S96" s="3134"/>
      <c r="T96" s="3134"/>
      <c r="U96" s="3134"/>
      <c r="V96" s="3134"/>
      <c r="W96" s="3134"/>
      <c r="X96" s="3134"/>
      <c r="Y96" s="3257"/>
      <c r="Z96" s="3228"/>
      <c r="AA96" s="3228"/>
    </row>
    <row r="97" spans="1:27" x14ac:dyDescent="0.25">
      <c r="A97" s="3103"/>
      <c r="B97" s="3103"/>
      <c r="C97" s="3103"/>
      <c r="D97" s="3103"/>
      <c r="E97" s="3103"/>
      <c r="F97" s="3167"/>
      <c r="G97" s="3103"/>
      <c r="H97" s="3103"/>
      <c r="I97" s="3103"/>
      <c r="J97" s="3103"/>
      <c r="K97" s="3103"/>
      <c r="L97" s="3103"/>
      <c r="M97" s="3103"/>
      <c r="N97" s="3103"/>
      <c r="O97" s="3103"/>
      <c r="P97" s="3103"/>
      <c r="Q97" s="3103"/>
      <c r="R97" s="3167"/>
      <c r="S97" s="3103"/>
      <c r="T97" s="3103"/>
      <c r="U97" s="3103"/>
      <c r="V97" s="3103"/>
      <c r="W97" s="3103"/>
      <c r="X97" s="3103"/>
      <c r="Y97" s="3254"/>
      <c r="Z97" s="3228"/>
      <c r="AA97" s="3228"/>
    </row>
    <row r="98" spans="1:27" ht="33.75" x14ac:dyDescent="0.25">
      <c r="A98" s="3104" t="s">
        <v>3154</v>
      </c>
      <c r="B98" s="3134" t="s">
        <v>2097</v>
      </c>
      <c r="C98" s="3134" t="s">
        <v>1851</v>
      </c>
      <c r="D98" s="3134" t="s">
        <v>443</v>
      </c>
      <c r="E98" s="3134" t="s">
        <v>18</v>
      </c>
      <c r="F98" s="3255">
        <v>7656078.46</v>
      </c>
      <c r="G98" s="3134" t="s">
        <v>513</v>
      </c>
      <c r="H98" s="3134" t="s">
        <v>719</v>
      </c>
      <c r="I98" s="3065" t="s">
        <v>2</v>
      </c>
      <c r="J98" s="3076" t="s">
        <v>2168</v>
      </c>
      <c r="K98" s="3076" t="s">
        <v>2167</v>
      </c>
      <c r="L98" s="3076" t="s">
        <v>513</v>
      </c>
      <c r="M98" s="3076" t="s">
        <v>2166</v>
      </c>
      <c r="N98" s="3076" t="s">
        <v>2165</v>
      </c>
      <c r="O98" s="3076" t="s">
        <v>2164</v>
      </c>
      <c r="P98" s="3076" t="s">
        <v>2163</v>
      </c>
      <c r="Q98" s="3065" t="s">
        <v>2</v>
      </c>
      <c r="R98" s="3255">
        <v>7656078.46</v>
      </c>
      <c r="S98" s="3076" t="s">
        <v>513</v>
      </c>
      <c r="T98" s="3076" t="s">
        <v>2162</v>
      </c>
      <c r="U98" s="3076" t="s">
        <v>2161</v>
      </c>
      <c r="V98" s="3076" t="s">
        <v>513</v>
      </c>
      <c r="W98" s="3076" t="s">
        <v>2160</v>
      </c>
      <c r="X98" s="3076" t="s">
        <v>2159</v>
      </c>
      <c r="Y98" s="3064">
        <v>7656078.46</v>
      </c>
      <c r="Z98" s="3228" t="s">
        <v>3033</v>
      </c>
      <c r="AA98" s="3228" t="s">
        <v>2343</v>
      </c>
    </row>
    <row r="99" spans="1:27" x14ac:dyDescent="0.25">
      <c r="A99" s="3104"/>
      <c r="B99" s="3134"/>
      <c r="C99" s="3134"/>
      <c r="D99" s="3134"/>
      <c r="E99" s="3134"/>
      <c r="F99" s="3255"/>
      <c r="G99" s="3134"/>
      <c r="H99" s="3134"/>
      <c r="I99" s="3065" t="s">
        <v>1</v>
      </c>
      <c r="J99" s="3134"/>
      <c r="K99" s="3134"/>
      <c r="L99" s="3134"/>
      <c r="M99" s="3134"/>
      <c r="N99" s="3134"/>
      <c r="O99" s="3134"/>
      <c r="P99" s="3134"/>
      <c r="Q99" s="3065" t="s">
        <v>1</v>
      </c>
      <c r="R99" s="3255"/>
      <c r="S99" s="3134"/>
      <c r="T99" s="3134"/>
      <c r="U99" s="3134"/>
      <c r="V99" s="3134"/>
      <c r="W99" s="3134"/>
      <c r="X99" s="3134"/>
      <c r="Y99" s="3064"/>
      <c r="Z99" s="3228"/>
      <c r="AA99" s="3228"/>
    </row>
    <row r="100" spans="1:27" x14ac:dyDescent="0.25">
      <c r="A100" s="3103"/>
      <c r="B100" s="3103"/>
      <c r="C100" s="3103"/>
      <c r="D100" s="3103"/>
      <c r="E100" s="3103"/>
      <c r="F100" s="3167"/>
      <c r="G100" s="3103"/>
      <c r="H100" s="3103"/>
      <c r="I100" s="3103"/>
      <c r="J100" s="3103"/>
      <c r="K100" s="3103"/>
      <c r="L100" s="3103"/>
      <c r="M100" s="3103"/>
      <c r="N100" s="3103"/>
      <c r="O100" s="3103"/>
      <c r="P100" s="3103"/>
      <c r="Q100" s="3103"/>
      <c r="R100" s="3167"/>
      <c r="S100" s="3103"/>
      <c r="T100" s="3103"/>
      <c r="U100" s="3103"/>
      <c r="V100" s="3103"/>
      <c r="W100" s="3103"/>
      <c r="X100" s="3103"/>
      <c r="Y100" s="3095"/>
      <c r="Z100" s="3228"/>
      <c r="AA100" s="3228"/>
    </row>
    <row r="101" spans="1:27" ht="33.75" x14ac:dyDescent="0.25">
      <c r="A101" s="3104" t="s">
        <v>3154</v>
      </c>
      <c r="B101" s="3134" t="s">
        <v>2095</v>
      </c>
      <c r="C101" s="3134" t="s">
        <v>1859</v>
      </c>
      <c r="D101" s="3134" t="s">
        <v>443</v>
      </c>
      <c r="E101" s="3134" t="s">
        <v>18</v>
      </c>
      <c r="F101" s="3255">
        <v>7656078.46</v>
      </c>
      <c r="G101" s="3134" t="s">
        <v>513</v>
      </c>
      <c r="H101" s="3134" t="s">
        <v>719</v>
      </c>
      <c r="I101" s="3065" t="s">
        <v>2</v>
      </c>
      <c r="J101" s="3076" t="s">
        <v>2168</v>
      </c>
      <c r="K101" s="3076" t="s">
        <v>2167</v>
      </c>
      <c r="L101" s="3076" t="s">
        <v>513</v>
      </c>
      <c r="M101" s="3076" t="s">
        <v>2166</v>
      </c>
      <c r="N101" s="3076" t="s">
        <v>2165</v>
      </c>
      <c r="O101" s="3076" t="s">
        <v>2164</v>
      </c>
      <c r="P101" s="3076" t="s">
        <v>2163</v>
      </c>
      <c r="Q101" s="3065" t="s">
        <v>2</v>
      </c>
      <c r="R101" s="3255">
        <v>7656078.46</v>
      </c>
      <c r="S101" s="3076" t="s">
        <v>513</v>
      </c>
      <c r="T101" s="3076" t="s">
        <v>2162</v>
      </c>
      <c r="U101" s="3076" t="s">
        <v>2161</v>
      </c>
      <c r="V101" s="3076" t="s">
        <v>513</v>
      </c>
      <c r="W101" s="3076" t="s">
        <v>2160</v>
      </c>
      <c r="X101" s="3076" t="s">
        <v>2159</v>
      </c>
      <c r="Y101" s="3064">
        <v>7656078.46</v>
      </c>
      <c r="Z101" s="3228" t="s">
        <v>3033</v>
      </c>
      <c r="AA101" s="3228" t="s">
        <v>2343</v>
      </c>
    </row>
    <row r="102" spans="1:27" x14ac:dyDescent="0.25">
      <c r="A102" s="3104"/>
      <c r="B102" s="3134"/>
      <c r="C102" s="3134"/>
      <c r="D102" s="3134"/>
      <c r="E102" s="3134"/>
      <c r="F102" s="3255"/>
      <c r="G102" s="3134"/>
      <c r="H102" s="3134"/>
      <c r="I102" s="3065" t="s">
        <v>1</v>
      </c>
      <c r="J102" s="3134"/>
      <c r="K102" s="3134"/>
      <c r="L102" s="3134"/>
      <c r="M102" s="3134"/>
      <c r="N102" s="3134"/>
      <c r="O102" s="3134"/>
      <c r="P102" s="3134"/>
      <c r="Q102" s="3065" t="s">
        <v>1</v>
      </c>
      <c r="R102" s="3255"/>
      <c r="S102" s="3134"/>
      <c r="T102" s="3134"/>
      <c r="U102" s="3134"/>
      <c r="V102" s="3134"/>
      <c r="W102" s="3134"/>
      <c r="X102" s="3134"/>
      <c r="Y102" s="3064"/>
      <c r="Z102" s="3228"/>
      <c r="AA102" s="3228"/>
    </row>
    <row r="103" spans="1:27" x14ac:dyDescent="0.25">
      <c r="A103" s="3103"/>
      <c r="B103" s="3103"/>
      <c r="C103" s="3103"/>
      <c r="D103" s="3103"/>
      <c r="E103" s="3103"/>
      <c r="F103" s="3167"/>
      <c r="G103" s="3103"/>
      <c r="H103" s="3103"/>
      <c r="I103" s="3103"/>
      <c r="J103" s="3103"/>
      <c r="K103" s="3103"/>
      <c r="L103" s="3103"/>
      <c r="M103" s="3103"/>
      <c r="N103" s="3103"/>
      <c r="O103" s="3103"/>
      <c r="P103" s="3103"/>
      <c r="Q103" s="3103"/>
      <c r="R103" s="3167"/>
      <c r="S103" s="3103"/>
      <c r="T103" s="3103"/>
      <c r="U103" s="3103"/>
      <c r="V103" s="3103"/>
      <c r="W103" s="3103"/>
      <c r="X103" s="3103"/>
      <c r="Y103" s="3095"/>
      <c r="Z103" s="3228"/>
      <c r="AA103" s="3228"/>
    </row>
    <row r="104" spans="1:27" ht="33.75" x14ac:dyDescent="0.25">
      <c r="A104" s="3104" t="s">
        <v>3154</v>
      </c>
      <c r="B104" s="3134" t="s">
        <v>2093</v>
      </c>
      <c r="C104" s="3134" t="s">
        <v>1869</v>
      </c>
      <c r="D104" s="3134" t="s">
        <v>443</v>
      </c>
      <c r="E104" s="3134" t="s">
        <v>18</v>
      </c>
      <c r="F104" s="3255">
        <v>7656078.46</v>
      </c>
      <c r="G104" s="3134" t="s">
        <v>513</v>
      </c>
      <c r="H104" s="3134" t="s">
        <v>719</v>
      </c>
      <c r="I104" s="3065" t="s">
        <v>2</v>
      </c>
      <c r="J104" s="3076" t="s">
        <v>2168</v>
      </c>
      <c r="K104" s="3076" t="s">
        <v>2167</v>
      </c>
      <c r="L104" s="3076" t="s">
        <v>513</v>
      </c>
      <c r="M104" s="3076" t="s">
        <v>2166</v>
      </c>
      <c r="N104" s="3076" t="s">
        <v>2165</v>
      </c>
      <c r="O104" s="3076" t="s">
        <v>2164</v>
      </c>
      <c r="P104" s="3076" t="s">
        <v>2163</v>
      </c>
      <c r="Q104" s="3065" t="s">
        <v>2</v>
      </c>
      <c r="R104" s="3255">
        <v>7656078.46</v>
      </c>
      <c r="S104" s="3076" t="s">
        <v>513</v>
      </c>
      <c r="T104" s="3076" t="s">
        <v>2162</v>
      </c>
      <c r="U104" s="3076" t="s">
        <v>2161</v>
      </c>
      <c r="V104" s="3076" t="s">
        <v>513</v>
      </c>
      <c r="W104" s="3076" t="s">
        <v>2160</v>
      </c>
      <c r="X104" s="3076" t="s">
        <v>2159</v>
      </c>
      <c r="Y104" s="3064">
        <v>7656078.46</v>
      </c>
      <c r="Z104" s="3228" t="s">
        <v>3033</v>
      </c>
      <c r="AA104" s="3228" t="s">
        <v>2343</v>
      </c>
    </row>
    <row r="105" spans="1:27" x14ac:dyDescent="0.25">
      <c r="A105" s="3104"/>
      <c r="B105" s="3134"/>
      <c r="C105" s="3134"/>
      <c r="D105" s="3134"/>
      <c r="E105" s="3134"/>
      <c r="F105" s="3255"/>
      <c r="G105" s="3134"/>
      <c r="H105" s="3134"/>
      <c r="I105" s="3065" t="s">
        <v>1</v>
      </c>
      <c r="J105" s="3134"/>
      <c r="K105" s="3134"/>
      <c r="L105" s="3134"/>
      <c r="M105" s="3134"/>
      <c r="N105" s="3134"/>
      <c r="O105" s="3134"/>
      <c r="P105" s="3134"/>
      <c r="Q105" s="3065" t="s">
        <v>1</v>
      </c>
      <c r="R105" s="3255"/>
      <c r="S105" s="3134"/>
      <c r="T105" s="3134"/>
      <c r="U105" s="3134"/>
      <c r="V105" s="3134"/>
      <c r="W105" s="3134"/>
      <c r="X105" s="3134"/>
      <c r="Y105" s="3064"/>
      <c r="Z105" s="3228"/>
      <c r="AA105" s="3228"/>
    </row>
    <row r="106" spans="1:27" x14ac:dyDescent="0.25">
      <c r="A106" s="3103"/>
      <c r="B106" s="3103"/>
      <c r="C106" s="3103"/>
      <c r="D106" s="3103"/>
      <c r="E106" s="3103"/>
      <c r="F106" s="3167"/>
      <c r="G106" s="3103"/>
      <c r="H106" s="3103"/>
      <c r="I106" s="3103"/>
      <c r="J106" s="3103"/>
      <c r="K106" s="3103"/>
      <c r="L106" s="3103"/>
      <c r="M106" s="3103"/>
      <c r="N106" s="3103"/>
      <c r="O106" s="3103"/>
      <c r="P106" s="3103"/>
      <c r="Q106" s="3103"/>
      <c r="R106" s="3167"/>
      <c r="S106" s="3103"/>
      <c r="T106" s="3103"/>
      <c r="U106" s="3103"/>
      <c r="V106" s="3103"/>
      <c r="W106" s="3103"/>
      <c r="X106" s="3103"/>
      <c r="Y106" s="3095"/>
      <c r="Z106" s="3228"/>
      <c r="AA106" s="3228"/>
    </row>
    <row r="107" spans="1:27" ht="33.75" x14ac:dyDescent="0.25">
      <c r="A107" s="3104" t="s">
        <v>3153</v>
      </c>
      <c r="B107" s="3134" t="s">
        <v>2091</v>
      </c>
      <c r="C107" s="3134" t="s">
        <v>1866</v>
      </c>
      <c r="D107" s="3134" t="s">
        <v>443</v>
      </c>
      <c r="E107" s="3134" t="s">
        <v>18</v>
      </c>
      <c r="F107" s="3255">
        <v>2536428.17</v>
      </c>
      <c r="G107" s="3134" t="s">
        <v>513</v>
      </c>
      <c r="H107" s="3134" t="s">
        <v>3082</v>
      </c>
      <c r="I107" s="3065" t="s">
        <v>2</v>
      </c>
      <c r="J107" s="3076" t="s">
        <v>2168</v>
      </c>
      <c r="K107" s="3076" t="s">
        <v>2167</v>
      </c>
      <c r="L107" s="3076" t="s">
        <v>513</v>
      </c>
      <c r="M107" s="3076" t="s">
        <v>2166</v>
      </c>
      <c r="N107" s="3076" t="s">
        <v>2165</v>
      </c>
      <c r="O107" s="3076" t="s">
        <v>2164</v>
      </c>
      <c r="P107" s="3076" t="s">
        <v>2163</v>
      </c>
      <c r="Q107" s="3065" t="s">
        <v>2</v>
      </c>
      <c r="R107" s="3255">
        <v>2536428.17</v>
      </c>
      <c r="S107" s="3076" t="s">
        <v>513</v>
      </c>
      <c r="T107" s="3076" t="s">
        <v>2162</v>
      </c>
      <c r="U107" s="3076" t="s">
        <v>2161</v>
      </c>
      <c r="V107" s="3076" t="s">
        <v>513</v>
      </c>
      <c r="W107" s="3076" t="s">
        <v>2160</v>
      </c>
      <c r="X107" s="3076" t="s">
        <v>2159</v>
      </c>
      <c r="Y107" s="3064">
        <v>2536428.17</v>
      </c>
      <c r="Z107" s="3228" t="s">
        <v>3033</v>
      </c>
      <c r="AA107" s="3228" t="s">
        <v>2343</v>
      </c>
    </row>
    <row r="108" spans="1:27" x14ac:dyDescent="0.25">
      <c r="A108" s="3104"/>
      <c r="B108" s="3134"/>
      <c r="C108" s="3134"/>
      <c r="D108" s="3134"/>
      <c r="E108" s="3134"/>
      <c r="F108" s="3255"/>
      <c r="G108" s="3134"/>
      <c r="H108" s="3134"/>
      <c r="I108" s="3065" t="s">
        <v>1</v>
      </c>
      <c r="J108" s="3134"/>
      <c r="K108" s="3134"/>
      <c r="L108" s="3134"/>
      <c r="M108" s="3134"/>
      <c r="N108" s="3134"/>
      <c r="O108" s="3134"/>
      <c r="P108" s="3134"/>
      <c r="Q108" s="3065" t="s">
        <v>1</v>
      </c>
      <c r="R108" s="3255"/>
      <c r="S108" s="3134"/>
      <c r="T108" s="3134"/>
      <c r="U108" s="3134"/>
      <c r="V108" s="3134"/>
      <c r="W108" s="3134"/>
      <c r="X108" s="3134"/>
      <c r="Y108" s="3064"/>
      <c r="Z108" s="3228"/>
      <c r="AA108" s="3228"/>
    </row>
    <row r="109" spans="1:27" x14ac:dyDescent="0.25">
      <c r="A109" s="3103"/>
      <c r="B109" s="3103"/>
      <c r="C109" s="3103"/>
      <c r="D109" s="3103"/>
      <c r="E109" s="3103"/>
      <c r="F109" s="3167"/>
      <c r="G109" s="3103"/>
      <c r="H109" s="3103"/>
      <c r="I109" s="3103"/>
      <c r="J109" s="3103"/>
      <c r="K109" s="3103"/>
      <c r="L109" s="3103"/>
      <c r="M109" s="3103"/>
      <c r="N109" s="3103"/>
      <c r="O109" s="3103"/>
      <c r="P109" s="3103"/>
      <c r="Q109" s="3103"/>
      <c r="R109" s="3167"/>
      <c r="S109" s="3103"/>
      <c r="T109" s="3103"/>
      <c r="U109" s="3103"/>
      <c r="V109" s="3103"/>
      <c r="W109" s="3103"/>
      <c r="X109" s="3103"/>
      <c r="Y109" s="3254"/>
      <c r="Z109" s="3228"/>
      <c r="AA109" s="3228"/>
    </row>
    <row r="110" spans="1:27" x14ac:dyDescent="0.25">
      <c r="A110" s="3137" t="s">
        <v>3152</v>
      </c>
      <c r="B110" s="3134"/>
      <c r="C110" s="3134"/>
      <c r="D110" s="3134"/>
      <c r="E110" s="3134"/>
      <c r="F110" s="3255"/>
      <c r="G110" s="3134"/>
      <c r="H110" s="3134"/>
      <c r="I110" s="3171" t="s">
        <v>1</v>
      </c>
      <c r="J110" s="3173"/>
      <c r="K110" s="3173"/>
      <c r="L110" s="3173"/>
      <c r="M110" s="3173"/>
      <c r="N110" s="3173"/>
      <c r="O110" s="3173"/>
      <c r="P110" s="3173"/>
      <c r="Q110" s="3171" t="s">
        <v>1</v>
      </c>
      <c r="R110" s="3174"/>
      <c r="S110" s="3173"/>
      <c r="T110" s="3173"/>
      <c r="U110" s="3173"/>
      <c r="V110" s="3173"/>
      <c r="W110" s="3173"/>
      <c r="X110" s="3173"/>
      <c r="Y110" s="3256"/>
      <c r="Z110" s="3228"/>
      <c r="AA110" s="3228"/>
    </row>
    <row r="111" spans="1:27" x14ac:dyDescent="0.25">
      <c r="A111" s="3104"/>
      <c r="B111" s="3134"/>
      <c r="C111" s="3134"/>
      <c r="D111" s="3134"/>
      <c r="E111" s="3134"/>
      <c r="F111" s="3255"/>
      <c r="G111" s="3134"/>
      <c r="H111" s="3134"/>
      <c r="I111" s="3103"/>
      <c r="J111" s="3103"/>
      <c r="K111" s="3103"/>
      <c r="L111" s="3103"/>
      <c r="M111" s="3103"/>
      <c r="N111" s="3103"/>
      <c r="O111" s="3103"/>
      <c r="P111" s="3103"/>
      <c r="Q111" s="3103"/>
      <c r="R111" s="3167"/>
      <c r="S111" s="3103"/>
      <c r="T111" s="3103"/>
      <c r="U111" s="3103"/>
      <c r="V111" s="3103"/>
      <c r="W111" s="3103"/>
      <c r="X111" s="3103"/>
      <c r="Y111" s="3254"/>
      <c r="Z111" s="3228"/>
      <c r="AA111" s="3228"/>
    </row>
    <row r="112" spans="1:27" ht="33.75" x14ac:dyDescent="0.25">
      <c r="A112" s="3103"/>
      <c r="B112" s="3103"/>
      <c r="C112" s="3103"/>
      <c r="D112" s="3103"/>
      <c r="E112" s="3103"/>
      <c r="F112" s="3167"/>
      <c r="G112" s="3103"/>
      <c r="H112" s="3103"/>
      <c r="I112" s="3065" t="s">
        <v>2</v>
      </c>
      <c r="J112" s="3076" t="s">
        <v>2168</v>
      </c>
      <c r="K112" s="3076" t="s">
        <v>2167</v>
      </c>
      <c r="L112" s="3076" t="s">
        <v>513</v>
      </c>
      <c r="M112" s="3076" t="s">
        <v>2166</v>
      </c>
      <c r="N112" s="3076" t="s">
        <v>2165</v>
      </c>
      <c r="O112" s="3076" t="s">
        <v>2164</v>
      </c>
      <c r="P112" s="3076" t="s">
        <v>2163</v>
      </c>
      <c r="Q112" s="3065" t="s">
        <v>2</v>
      </c>
      <c r="R112" s="3255">
        <v>24402600</v>
      </c>
      <c r="S112" s="3076" t="s">
        <v>513</v>
      </c>
      <c r="T112" s="3076" t="s">
        <v>2162</v>
      </c>
      <c r="U112" s="3076" t="s">
        <v>2161</v>
      </c>
      <c r="V112" s="3076" t="s">
        <v>513</v>
      </c>
      <c r="W112" s="3076" t="s">
        <v>2160</v>
      </c>
      <c r="X112" s="3076" t="s">
        <v>2159</v>
      </c>
      <c r="Y112" s="3257">
        <v>24402600</v>
      </c>
      <c r="Z112" s="3228" t="s">
        <v>3033</v>
      </c>
      <c r="AA112" s="3228" t="s">
        <v>2343</v>
      </c>
    </row>
    <row r="113" spans="1:27" x14ac:dyDescent="0.25">
      <c r="A113" s="3104" t="s">
        <v>3151</v>
      </c>
      <c r="B113" s="3199" t="s">
        <v>2089</v>
      </c>
      <c r="C113" s="3199" t="s">
        <v>1851</v>
      </c>
      <c r="D113" s="3199" t="s">
        <v>3144</v>
      </c>
      <c r="E113" s="3199" t="s">
        <v>18</v>
      </c>
      <c r="F113" s="3253">
        <v>24402600</v>
      </c>
      <c r="G113" s="3199" t="s">
        <v>513</v>
      </c>
      <c r="H113" s="3134" t="s">
        <v>719</v>
      </c>
      <c r="I113" s="3065" t="s">
        <v>1</v>
      </c>
      <c r="J113" s="3228"/>
      <c r="K113" s="3228"/>
      <c r="L113" s="3228"/>
      <c r="M113" s="3228"/>
      <c r="N113" s="3228"/>
      <c r="O113" s="3228"/>
      <c r="P113" s="3228"/>
      <c r="Q113" s="3065" t="s">
        <v>1</v>
      </c>
      <c r="R113" s="3255"/>
      <c r="S113" s="3134"/>
      <c r="T113" s="3134"/>
      <c r="U113" s="3134"/>
      <c r="V113" s="3134"/>
      <c r="W113" s="3134"/>
      <c r="X113" s="3134"/>
      <c r="Y113" s="3257"/>
      <c r="Z113" s="3228"/>
      <c r="AA113" s="3228"/>
    </row>
    <row r="114" spans="1:27" x14ac:dyDescent="0.25">
      <c r="A114" s="3104"/>
      <c r="B114" s="3199"/>
      <c r="C114" s="3199"/>
      <c r="D114" s="3199"/>
      <c r="E114" s="3199"/>
      <c r="F114" s="3250"/>
      <c r="G114" s="3199"/>
      <c r="H114" s="3199"/>
      <c r="I114" s="3103"/>
      <c r="J114" s="3103"/>
      <c r="K114" s="3103"/>
      <c r="L114" s="3103"/>
      <c r="M114" s="3103"/>
      <c r="N114" s="3103"/>
      <c r="O114" s="3103"/>
      <c r="P114" s="3103"/>
      <c r="Q114" s="3103"/>
      <c r="R114" s="3167"/>
      <c r="S114" s="3103"/>
      <c r="T114" s="3103"/>
      <c r="U114" s="3103"/>
      <c r="V114" s="3103"/>
      <c r="W114" s="3103"/>
      <c r="X114" s="3103"/>
      <c r="Y114" s="3254"/>
      <c r="Z114" s="3228"/>
      <c r="AA114" s="3228"/>
    </row>
    <row r="115" spans="1:27" ht="33.75" x14ac:dyDescent="0.25">
      <c r="A115" s="3103"/>
      <c r="B115" s="3251"/>
      <c r="C115" s="3251"/>
      <c r="D115" s="3251"/>
      <c r="E115" s="3251"/>
      <c r="F115" s="3252"/>
      <c r="G115" s="3251"/>
      <c r="H115" s="3251"/>
      <c r="I115" s="3065" t="s">
        <v>2</v>
      </c>
      <c r="J115" s="3076" t="s">
        <v>2168</v>
      </c>
      <c r="K115" s="3076" t="s">
        <v>2167</v>
      </c>
      <c r="L115" s="3076" t="s">
        <v>513</v>
      </c>
      <c r="M115" s="3076" t="s">
        <v>2166</v>
      </c>
      <c r="N115" s="3076" t="s">
        <v>2165</v>
      </c>
      <c r="O115" s="3076" t="s">
        <v>2164</v>
      </c>
      <c r="P115" s="3076" t="s">
        <v>2163</v>
      </c>
      <c r="Q115" s="3065" t="s">
        <v>2</v>
      </c>
      <c r="R115" s="3253">
        <v>5276752.1500000004</v>
      </c>
      <c r="S115" s="3076" t="s">
        <v>513</v>
      </c>
      <c r="T115" s="3076" t="s">
        <v>2162</v>
      </c>
      <c r="U115" s="3076" t="s">
        <v>2161</v>
      </c>
      <c r="V115" s="3076" t="s">
        <v>513</v>
      </c>
      <c r="W115" s="3076" t="s">
        <v>2160</v>
      </c>
      <c r="X115" s="3076" t="s">
        <v>2159</v>
      </c>
      <c r="Y115" s="3064">
        <v>5276752.1500000004</v>
      </c>
      <c r="Z115" s="3228" t="s">
        <v>3033</v>
      </c>
      <c r="AA115" s="3228" t="s">
        <v>2343</v>
      </c>
    </row>
    <row r="116" spans="1:27" x14ac:dyDescent="0.25">
      <c r="A116" s="3104" t="s">
        <v>3150</v>
      </c>
      <c r="B116" s="3199" t="s">
        <v>2087</v>
      </c>
      <c r="C116" s="3199" t="s">
        <v>1859</v>
      </c>
      <c r="D116" s="3199" t="s">
        <v>443</v>
      </c>
      <c r="E116" s="3199" t="s">
        <v>18</v>
      </c>
      <c r="F116" s="3253">
        <v>5276352.1500000004</v>
      </c>
      <c r="G116" s="3199" t="s">
        <v>513</v>
      </c>
      <c r="H116" s="3134" t="s">
        <v>719</v>
      </c>
      <c r="I116" s="3065" t="s">
        <v>1</v>
      </c>
      <c r="J116" s="3228"/>
      <c r="K116" s="3228"/>
      <c r="L116" s="3228"/>
      <c r="M116" s="3228"/>
      <c r="N116" s="3228"/>
      <c r="O116" s="3228"/>
      <c r="P116" s="3228"/>
      <c r="Q116" s="3065" t="s">
        <v>1</v>
      </c>
      <c r="R116" s="3250"/>
      <c r="S116" s="3199"/>
      <c r="T116" s="3199"/>
      <c r="U116" s="3199"/>
      <c r="V116" s="3199"/>
      <c r="W116" s="3199"/>
      <c r="X116" s="3199"/>
      <c r="Y116" s="3257"/>
      <c r="Z116" s="3228"/>
      <c r="AA116" s="3228"/>
    </row>
    <row r="117" spans="1:27" x14ac:dyDescent="0.25">
      <c r="A117" s="3104"/>
      <c r="B117" s="3199"/>
      <c r="C117" s="3199"/>
      <c r="D117" s="3199"/>
      <c r="E117" s="3199"/>
      <c r="F117" s="3250"/>
      <c r="G117" s="3199"/>
      <c r="H117" s="3199"/>
      <c r="I117" s="3103"/>
      <c r="J117" s="3251"/>
      <c r="K117" s="3251"/>
      <c r="L117" s="3251"/>
      <c r="M117" s="3251"/>
      <c r="N117" s="3251"/>
      <c r="O117" s="3251"/>
      <c r="P117" s="3251"/>
      <c r="Q117" s="3251"/>
      <c r="R117" s="3252"/>
      <c r="S117" s="3251"/>
      <c r="T117" s="3251"/>
      <c r="U117" s="3251"/>
      <c r="V117" s="3251"/>
      <c r="W117" s="3251"/>
      <c r="X117" s="3251"/>
      <c r="Y117" s="3254"/>
      <c r="Z117" s="3228"/>
      <c r="AA117" s="3228"/>
    </row>
    <row r="118" spans="1:27" x14ac:dyDescent="0.25">
      <c r="A118" s="3103"/>
      <c r="B118" s="3251"/>
      <c r="C118" s="3251"/>
      <c r="D118" s="3251"/>
      <c r="E118" s="3251"/>
      <c r="F118" s="3252"/>
      <c r="G118" s="3251"/>
      <c r="H118" s="3251"/>
      <c r="I118" s="3065" t="s">
        <v>2</v>
      </c>
      <c r="J118" s="3199"/>
      <c r="K118" s="3199"/>
      <c r="L118" s="3199"/>
      <c r="M118" s="3199"/>
      <c r="N118" s="3199"/>
      <c r="O118" s="3199"/>
      <c r="P118" s="3199"/>
      <c r="Q118" s="3065" t="s">
        <v>2</v>
      </c>
      <c r="R118" s="3253"/>
      <c r="S118" s="3199"/>
      <c r="T118" s="3199"/>
      <c r="U118" s="3199"/>
      <c r="V118" s="3199"/>
      <c r="W118" s="3199"/>
      <c r="X118" s="3199"/>
      <c r="Y118" s="3257"/>
      <c r="Z118" s="3228"/>
      <c r="AA118" s="3228"/>
    </row>
    <row r="119" spans="1:27" x14ac:dyDescent="0.25">
      <c r="A119" s="3103"/>
      <c r="B119" s="3251"/>
      <c r="C119" s="3251"/>
      <c r="D119" s="3251"/>
      <c r="E119" s="3251"/>
      <c r="F119" s="3252"/>
      <c r="G119" s="3251"/>
      <c r="H119" s="3251"/>
      <c r="I119" s="3065" t="s">
        <v>2</v>
      </c>
      <c r="J119" s="3199"/>
      <c r="K119" s="3199"/>
      <c r="L119" s="3199"/>
      <c r="M119" s="3199"/>
      <c r="N119" s="3199"/>
      <c r="O119" s="3199"/>
      <c r="P119" s="3199"/>
      <c r="Q119" s="3065" t="s">
        <v>2</v>
      </c>
      <c r="R119" s="3250"/>
      <c r="S119" s="3199"/>
      <c r="T119" s="3199"/>
      <c r="U119" s="3199"/>
      <c r="V119" s="3199"/>
      <c r="W119" s="3199"/>
      <c r="X119" s="3199"/>
      <c r="Y119" s="3257"/>
      <c r="Z119" s="3228"/>
      <c r="AA119" s="3228"/>
    </row>
    <row r="120" spans="1:27" x14ac:dyDescent="0.25">
      <c r="A120" s="3137" t="s">
        <v>3149</v>
      </c>
      <c r="B120" s="3134"/>
      <c r="C120" s="3134"/>
      <c r="D120" s="3134"/>
      <c r="E120" s="3134"/>
      <c r="F120" s="3255"/>
      <c r="G120" s="3134"/>
      <c r="H120" s="3134"/>
      <c r="I120" s="3171" t="s">
        <v>1</v>
      </c>
      <c r="J120" s="3173"/>
      <c r="K120" s="3173"/>
      <c r="L120" s="3173"/>
      <c r="M120" s="3173"/>
      <c r="N120" s="3173"/>
      <c r="O120" s="3173"/>
      <c r="P120" s="3173"/>
      <c r="Q120" s="3171" t="s">
        <v>1</v>
      </c>
      <c r="R120" s="3174"/>
      <c r="S120" s="3173"/>
      <c r="T120" s="3173"/>
      <c r="U120" s="3173"/>
      <c r="V120" s="3173"/>
      <c r="W120" s="3173"/>
      <c r="X120" s="3173"/>
      <c r="Y120" s="3256"/>
      <c r="Z120" s="3228"/>
      <c r="AA120" s="3228"/>
    </row>
    <row r="121" spans="1:27" x14ac:dyDescent="0.25">
      <c r="A121" s="3104"/>
      <c r="B121" s="3134"/>
      <c r="C121" s="3134"/>
      <c r="D121" s="3134"/>
      <c r="E121" s="3134"/>
      <c r="F121" s="3255"/>
      <c r="G121" s="3134"/>
      <c r="H121" s="3134"/>
      <c r="I121" s="3103"/>
      <c r="J121" s="3103"/>
      <c r="K121" s="3103"/>
      <c r="L121" s="3103"/>
      <c r="M121" s="3103"/>
      <c r="N121" s="3103"/>
      <c r="O121" s="3103"/>
      <c r="P121" s="3103"/>
      <c r="Q121" s="3103"/>
      <c r="R121" s="3167"/>
      <c r="S121" s="3103"/>
      <c r="T121" s="3103"/>
      <c r="U121" s="3103"/>
      <c r="V121" s="3103"/>
      <c r="W121" s="3103"/>
      <c r="X121" s="3103"/>
      <c r="Y121" s="3254"/>
      <c r="Z121" s="3228"/>
      <c r="AA121" s="3228"/>
    </row>
    <row r="122" spans="1:27" ht="33.75" x14ac:dyDescent="0.25">
      <c r="A122" s="3103"/>
      <c r="B122" s="3103"/>
      <c r="C122" s="3103"/>
      <c r="D122" s="3103"/>
      <c r="E122" s="3103"/>
      <c r="F122" s="3167"/>
      <c r="G122" s="3103"/>
      <c r="H122" s="3103"/>
      <c r="I122" s="3065" t="s">
        <v>2</v>
      </c>
      <c r="J122" s="3076" t="s">
        <v>2168</v>
      </c>
      <c r="K122" s="3076" t="s">
        <v>2167</v>
      </c>
      <c r="L122" s="3076" t="s">
        <v>513</v>
      </c>
      <c r="M122" s="3076" t="s">
        <v>2166</v>
      </c>
      <c r="N122" s="3076" t="s">
        <v>2165</v>
      </c>
      <c r="O122" s="3076" t="s">
        <v>2164</v>
      </c>
      <c r="P122" s="3076" t="s">
        <v>2163</v>
      </c>
      <c r="Q122" s="3065" t="s">
        <v>2</v>
      </c>
      <c r="R122" s="3255">
        <v>19522080</v>
      </c>
      <c r="S122" s="3076" t="s">
        <v>513</v>
      </c>
      <c r="T122" s="3076" t="s">
        <v>2162</v>
      </c>
      <c r="U122" s="3076" t="s">
        <v>2161</v>
      </c>
      <c r="V122" s="3076" t="s">
        <v>513</v>
      </c>
      <c r="W122" s="3076" t="s">
        <v>2160</v>
      </c>
      <c r="X122" s="3076" t="s">
        <v>2159</v>
      </c>
      <c r="Y122" s="3257">
        <v>19522080</v>
      </c>
      <c r="Z122" s="3228" t="s">
        <v>3033</v>
      </c>
      <c r="AA122" s="3228" t="s">
        <v>2343</v>
      </c>
    </row>
    <row r="123" spans="1:27" x14ac:dyDescent="0.25">
      <c r="A123" s="3104" t="s">
        <v>3148</v>
      </c>
      <c r="B123" s="3199" t="s">
        <v>2075</v>
      </c>
      <c r="C123" s="3199" t="s">
        <v>1851</v>
      </c>
      <c r="D123" s="3199" t="s">
        <v>3144</v>
      </c>
      <c r="E123" s="3199" t="s">
        <v>18</v>
      </c>
      <c r="F123" s="3253">
        <v>19522080</v>
      </c>
      <c r="G123" s="3199" t="s">
        <v>513</v>
      </c>
      <c r="H123" s="3134" t="s">
        <v>719</v>
      </c>
      <c r="I123" s="3065" t="s">
        <v>1</v>
      </c>
      <c r="J123" s="3228"/>
      <c r="K123" s="3228"/>
      <c r="L123" s="3228"/>
      <c r="M123" s="3228"/>
      <c r="N123" s="3228"/>
      <c r="O123" s="3228"/>
      <c r="P123" s="3228"/>
      <c r="Q123" s="3065" t="s">
        <v>1</v>
      </c>
      <c r="R123" s="3255"/>
      <c r="S123" s="3134"/>
      <c r="T123" s="3134"/>
      <c r="U123" s="3134"/>
      <c r="V123" s="3134"/>
      <c r="W123" s="3134"/>
      <c r="X123" s="3134"/>
      <c r="Y123" s="3257"/>
      <c r="Z123" s="3228"/>
      <c r="AA123" s="3228"/>
    </row>
    <row r="124" spans="1:27" x14ac:dyDescent="0.25">
      <c r="A124" s="3104"/>
      <c r="B124" s="3199"/>
      <c r="C124" s="3199"/>
      <c r="D124" s="3199"/>
      <c r="E124" s="3199"/>
      <c r="F124" s="3250"/>
      <c r="G124" s="3199"/>
      <c r="H124" s="3199"/>
      <c r="I124" s="3103"/>
      <c r="J124" s="3103"/>
      <c r="K124" s="3103"/>
      <c r="L124" s="3103"/>
      <c r="M124" s="3103"/>
      <c r="N124" s="3103"/>
      <c r="O124" s="3103"/>
      <c r="P124" s="3103"/>
      <c r="Q124" s="3103"/>
      <c r="R124" s="3167"/>
      <c r="S124" s="3103"/>
      <c r="T124" s="3103"/>
      <c r="U124" s="3103"/>
      <c r="V124" s="3103"/>
      <c r="W124" s="3103"/>
      <c r="X124" s="3103"/>
      <c r="Y124" s="3254"/>
      <c r="Z124" s="3228"/>
      <c r="AA124" s="3228"/>
    </row>
    <row r="125" spans="1:27" ht="33.75" x14ac:dyDescent="0.25">
      <c r="A125" s="3103"/>
      <c r="B125" s="3251"/>
      <c r="C125" s="3251"/>
      <c r="D125" s="3251"/>
      <c r="E125" s="3251"/>
      <c r="F125" s="3252"/>
      <c r="G125" s="3251"/>
      <c r="H125" s="3251"/>
      <c r="I125" s="3065" t="s">
        <v>2</v>
      </c>
      <c r="J125" s="3076" t="s">
        <v>2168</v>
      </c>
      <c r="K125" s="3076" t="s">
        <v>2167</v>
      </c>
      <c r="L125" s="3076" t="s">
        <v>513</v>
      </c>
      <c r="M125" s="3076" t="s">
        <v>2166</v>
      </c>
      <c r="N125" s="3076" t="s">
        <v>2165</v>
      </c>
      <c r="O125" s="3076" t="s">
        <v>2164</v>
      </c>
      <c r="P125" s="3076" t="s">
        <v>2163</v>
      </c>
      <c r="Q125" s="3065" t="s">
        <v>2</v>
      </c>
      <c r="R125" s="3253">
        <v>5360226.67</v>
      </c>
      <c r="S125" s="3076" t="s">
        <v>513</v>
      </c>
      <c r="T125" s="3076" t="s">
        <v>2162</v>
      </c>
      <c r="U125" s="3076" t="s">
        <v>2161</v>
      </c>
      <c r="V125" s="3076" t="s">
        <v>513</v>
      </c>
      <c r="W125" s="3076" t="s">
        <v>2160</v>
      </c>
      <c r="X125" s="3076" t="s">
        <v>2159</v>
      </c>
      <c r="Y125" s="3064">
        <v>5360226.67</v>
      </c>
      <c r="Z125" s="3228" t="s">
        <v>3033</v>
      </c>
      <c r="AA125" s="3228" t="s">
        <v>2343</v>
      </c>
    </row>
    <row r="126" spans="1:27" x14ac:dyDescent="0.25">
      <c r="A126" s="3104" t="s">
        <v>3147</v>
      </c>
      <c r="B126" s="3199" t="s">
        <v>2274</v>
      </c>
      <c r="C126" s="3199" t="s">
        <v>1859</v>
      </c>
      <c r="D126" s="3199" t="s">
        <v>443</v>
      </c>
      <c r="E126" s="3199" t="s">
        <v>18</v>
      </c>
      <c r="F126" s="3253">
        <v>5360226.67</v>
      </c>
      <c r="G126" s="3199" t="s">
        <v>513</v>
      </c>
      <c r="H126" s="3134" t="s">
        <v>719</v>
      </c>
      <c r="I126" s="3065" t="s">
        <v>1</v>
      </c>
      <c r="J126" s="3228"/>
      <c r="K126" s="3228"/>
      <c r="L126" s="3228"/>
      <c r="M126" s="3228"/>
      <c r="N126" s="3228"/>
      <c r="O126" s="3228"/>
      <c r="P126" s="3228"/>
      <c r="Q126" s="3065" t="s">
        <v>1</v>
      </c>
      <c r="R126" s="3250"/>
      <c r="S126" s="3199"/>
      <c r="T126" s="3199"/>
      <c r="U126" s="3199"/>
      <c r="V126" s="3199"/>
      <c r="W126" s="3199"/>
      <c r="X126" s="3199"/>
      <c r="Y126" s="3257"/>
      <c r="Z126" s="3228"/>
      <c r="AA126" s="3228"/>
    </row>
    <row r="127" spans="1:27" x14ac:dyDescent="0.25">
      <c r="A127" s="3104"/>
      <c r="B127" s="3199"/>
      <c r="C127" s="3199"/>
      <c r="D127" s="3199"/>
      <c r="E127" s="3199"/>
      <c r="F127" s="3250"/>
      <c r="G127" s="3199"/>
      <c r="H127" s="3199"/>
      <c r="I127" s="3103"/>
      <c r="J127" s="3251"/>
      <c r="K127" s="3251"/>
      <c r="L127" s="3251"/>
      <c r="M127" s="3251"/>
      <c r="N127" s="3251"/>
      <c r="O127" s="3251"/>
      <c r="P127" s="3251"/>
      <c r="Q127" s="3251"/>
      <c r="R127" s="3252"/>
      <c r="S127" s="3251"/>
      <c r="T127" s="3251"/>
      <c r="U127" s="3251"/>
      <c r="V127" s="3251"/>
      <c r="W127" s="3251"/>
      <c r="X127" s="3251"/>
      <c r="Y127" s="3254"/>
      <c r="Z127" s="3228"/>
      <c r="AA127" s="3228"/>
    </row>
    <row r="128" spans="1:27" x14ac:dyDescent="0.25">
      <c r="A128" s="3103"/>
      <c r="B128" s="3251"/>
      <c r="C128" s="3251"/>
      <c r="D128" s="3251"/>
      <c r="E128" s="3251"/>
      <c r="F128" s="3252"/>
      <c r="G128" s="3251"/>
      <c r="H128" s="3251"/>
      <c r="I128" s="3065" t="s">
        <v>2</v>
      </c>
      <c r="J128" s="3199"/>
      <c r="K128" s="3199"/>
      <c r="L128" s="3199"/>
      <c r="M128" s="3199"/>
      <c r="N128" s="3199"/>
      <c r="O128" s="3199"/>
      <c r="P128" s="3199"/>
      <c r="Q128" s="3065" t="s">
        <v>2</v>
      </c>
      <c r="R128" s="3253"/>
      <c r="S128" s="3199"/>
      <c r="T128" s="3199"/>
      <c r="U128" s="3199"/>
      <c r="V128" s="3199"/>
      <c r="W128" s="3199"/>
      <c r="X128" s="3199"/>
      <c r="Y128" s="3257"/>
      <c r="Z128" s="3228"/>
      <c r="AA128" s="3228"/>
    </row>
    <row r="129" spans="1:27" x14ac:dyDescent="0.25">
      <c r="A129" s="3103"/>
      <c r="B129" s="3251"/>
      <c r="C129" s="3251"/>
      <c r="D129" s="3251"/>
      <c r="E129" s="3251"/>
      <c r="F129" s="3252"/>
      <c r="G129" s="3251"/>
      <c r="H129" s="3251"/>
      <c r="I129" s="3065" t="s">
        <v>2</v>
      </c>
      <c r="J129" s="3199"/>
      <c r="K129" s="3199"/>
      <c r="L129" s="3199"/>
      <c r="M129" s="3199"/>
      <c r="N129" s="3199"/>
      <c r="O129" s="3199"/>
      <c r="P129" s="3199"/>
      <c r="Q129" s="3065" t="s">
        <v>2</v>
      </c>
      <c r="R129" s="3250"/>
      <c r="S129" s="3199"/>
      <c r="T129" s="3199"/>
      <c r="U129" s="3199"/>
      <c r="V129" s="3199"/>
      <c r="W129" s="3199"/>
      <c r="X129" s="3199"/>
      <c r="Y129" s="3257"/>
      <c r="Z129" s="3228"/>
      <c r="AA129" s="3228"/>
    </row>
    <row r="130" spans="1:27" x14ac:dyDescent="0.25">
      <c r="A130" s="3137" t="s">
        <v>3146</v>
      </c>
      <c r="B130" s="3134"/>
      <c r="C130" s="3134"/>
      <c r="D130" s="3134"/>
      <c r="E130" s="3134"/>
      <c r="F130" s="3255"/>
      <c r="G130" s="3134"/>
      <c r="H130" s="3134"/>
      <c r="I130" s="3171" t="s">
        <v>1</v>
      </c>
      <c r="J130" s="3173"/>
      <c r="K130" s="3173"/>
      <c r="L130" s="3173"/>
      <c r="M130" s="3173"/>
      <c r="N130" s="3173"/>
      <c r="O130" s="3173"/>
      <c r="P130" s="3173"/>
      <c r="Q130" s="3171" t="s">
        <v>1</v>
      </c>
      <c r="R130" s="3174"/>
      <c r="S130" s="3173"/>
      <c r="T130" s="3173"/>
      <c r="U130" s="3173"/>
      <c r="V130" s="3173"/>
      <c r="W130" s="3173"/>
      <c r="X130" s="3173"/>
      <c r="Y130" s="3256"/>
      <c r="Z130" s="3228"/>
      <c r="AA130" s="3228"/>
    </row>
    <row r="131" spans="1:27" x14ac:dyDescent="0.25">
      <c r="A131" s="3104"/>
      <c r="B131" s="3134"/>
      <c r="C131" s="3134"/>
      <c r="D131" s="3134"/>
      <c r="E131" s="3134"/>
      <c r="F131" s="3255"/>
      <c r="G131" s="3134"/>
      <c r="H131" s="3134"/>
      <c r="I131" s="3103"/>
      <c r="J131" s="3103"/>
      <c r="K131" s="3103"/>
      <c r="L131" s="3103"/>
      <c r="M131" s="3103"/>
      <c r="N131" s="3103"/>
      <c r="O131" s="3103"/>
      <c r="P131" s="3103"/>
      <c r="Q131" s="3103"/>
      <c r="R131" s="3167"/>
      <c r="S131" s="3103"/>
      <c r="T131" s="3103"/>
      <c r="U131" s="3103"/>
      <c r="V131" s="3103"/>
      <c r="W131" s="3103"/>
      <c r="X131" s="3103"/>
      <c r="Y131" s="3254"/>
      <c r="Z131" s="3228"/>
      <c r="AA131" s="3228"/>
    </row>
    <row r="132" spans="1:27" ht="33.75" x14ac:dyDescent="0.25">
      <c r="A132" s="3103"/>
      <c r="B132" s="3103"/>
      <c r="C132" s="3103"/>
      <c r="D132" s="3103"/>
      <c r="E132" s="3103"/>
      <c r="F132" s="3167"/>
      <c r="G132" s="3103"/>
      <c r="H132" s="3103"/>
      <c r="I132" s="3065" t="s">
        <v>2</v>
      </c>
      <c r="J132" s="3076" t="s">
        <v>2168</v>
      </c>
      <c r="K132" s="3076" t="s">
        <v>2167</v>
      </c>
      <c r="L132" s="3076" t="s">
        <v>513</v>
      </c>
      <c r="M132" s="3076" t="s">
        <v>2166</v>
      </c>
      <c r="N132" s="3076" t="s">
        <v>2165</v>
      </c>
      <c r="O132" s="3076" t="s">
        <v>2164</v>
      </c>
      <c r="P132" s="3076" t="s">
        <v>2163</v>
      </c>
      <c r="Q132" s="3065" t="s">
        <v>2</v>
      </c>
      <c r="R132" s="3255">
        <v>2215144.88</v>
      </c>
      <c r="S132" s="3076" t="s">
        <v>513</v>
      </c>
      <c r="T132" s="3076" t="s">
        <v>2162</v>
      </c>
      <c r="U132" s="3076" t="s">
        <v>2161</v>
      </c>
      <c r="V132" s="3076" t="s">
        <v>513</v>
      </c>
      <c r="W132" s="3076" t="s">
        <v>2160</v>
      </c>
      <c r="X132" s="3076" t="s">
        <v>2159</v>
      </c>
      <c r="Y132" s="3257">
        <v>2215144.88</v>
      </c>
      <c r="Z132" s="3228" t="s">
        <v>3033</v>
      </c>
      <c r="AA132" s="3228" t="s">
        <v>2343</v>
      </c>
    </row>
    <row r="133" spans="1:27" x14ac:dyDescent="0.25">
      <c r="A133" s="3104" t="s">
        <v>3145</v>
      </c>
      <c r="B133" s="3199" t="s">
        <v>2272</v>
      </c>
      <c r="C133" s="3199" t="s">
        <v>1851</v>
      </c>
      <c r="D133" s="3199" t="s">
        <v>3144</v>
      </c>
      <c r="E133" s="3199" t="s">
        <v>18</v>
      </c>
      <c r="F133" s="3253">
        <v>2215144.88</v>
      </c>
      <c r="G133" s="3199" t="s">
        <v>513</v>
      </c>
      <c r="H133" s="3199" t="s">
        <v>3082</v>
      </c>
      <c r="I133" s="3065" t="s">
        <v>1</v>
      </c>
      <c r="J133" s="3228"/>
      <c r="K133" s="3228"/>
      <c r="L133" s="3228"/>
      <c r="M133" s="3228"/>
      <c r="N133" s="3228"/>
      <c r="O133" s="3228"/>
      <c r="P133" s="3228"/>
      <c r="Q133" s="3065" t="s">
        <v>1</v>
      </c>
      <c r="R133" s="3255"/>
      <c r="S133" s="3134"/>
      <c r="T133" s="3134"/>
      <c r="U133" s="3134"/>
      <c r="V133" s="3134"/>
      <c r="W133" s="3134"/>
      <c r="X133" s="3134"/>
      <c r="Y133" s="3257"/>
      <c r="Z133" s="3228"/>
      <c r="AA133" s="3228"/>
    </row>
    <row r="134" spans="1:27" x14ac:dyDescent="0.25">
      <c r="A134" s="3104"/>
      <c r="B134" s="3199"/>
      <c r="C134" s="3199"/>
      <c r="D134" s="3199"/>
      <c r="E134" s="3199"/>
      <c r="F134" s="3250"/>
      <c r="G134" s="3199"/>
      <c r="H134" s="3199"/>
      <c r="I134" s="3103"/>
      <c r="J134" s="3103"/>
      <c r="K134" s="3103"/>
      <c r="L134" s="3103"/>
      <c r="M134" s="3103"/>
      <c r="N134" s="3103"/>
      <c r="O134" s="3103"/>
      <c r="P134" s="3103"/>
      <c r="Q134" s="3103"/>
      <c r="R134" s="3167"/>
      <c r="S134" s="3103"/>
      <c r="T134" s="3103"/>
      <c r="U134" s="3103"/>
      <c r="V134" s="3103"/>
      <c r="W134" s="3103"/>
      <c r="X134" s="3103"/>
      <c r="Y134" s="3254"/>
      <c r="Z134" s="3228"/>
      <c r="AA134" s="3228"/>
    </row>
    <row r="135" spans="1:27" ht="34.5" customHeight="1" x14ac:dyDescent="0.25">
      <c r="A135" s="3103"/>
      <c r="B135" s="3251"/>
      <c r="C135" s="3251"/>
      <c r="D135" s="3251"/>
      <c r="E135" s="3251"/>
      <c r="F135" s="3252"/>
      <c r="G135" s="3251"/>
      <c r="H135" s="3251"/>
      <c r="I135" s="3065" t="s">
        <v>2</v>
      </c>
      <c r="J135" s="3076" t="s">
        <v>2168</v>
      </c>
      <c r="K135" s="3076" t="s">
        <v>2167</v>
      </c>
      <c r="L135" s="3076" t="s">
        <v>513</v>
      </c>
      <c r="M135" s="3076" t="s">
        <v>2166</v>
      </c>
      <c r="N135" s="3076" t="s">
        <v>2165</v>
      </c>
      <c r="O135" s="3076" t="s">
        <v>2164</v>
      </c>
      <c r="P135" s="3076" t="s">
        <v>2163</v>
      </c>
      <c r="Q135" s="3065" t="s">
        <v>2</v>
      </c>
      <c r="R135" s="3253">
        <v>4600000</v>
      </c>
      <c r="S135" s="3076" t="s">
        <v>513</v>
      </c>
      <c r="T135" s="3076" t="s">
        <v>2162</v>
      </c>
      <c r="U135" s="3076" t="s">
        <v>2161</v>
      </c>
      <c r="V135" s="3076" t="s">
        <v>513</v>
      </c>
      <c r="W135" s="3076" t="s">
        <v>2160</v>
      </c>
      <c r="X135" s="3076" t="s">
        <v>2159</v>
      </c>
      <c r="Y135" s="3064">
        <v>4600000</v>
      </c>
      <c r="Z135" s="3228" t="s">
        <v>3033</v>
      </c>
      <c r="AA135" s="3228" t="s">
        <v>2343</v>
      </c>
    </row>
    <row r="136" spans="1:27" x14ac:dyDescent="0.25">
      <c r="A136" s="3104" t="s">
        <v>3143</v>
      </c>
      <c r="B136" s="3199" t="s">
        <v>2269</v>
      </c>
      <c r="C136" s="3199" t="s">
        <v>1859</v>
      </c>
      <c r="D136" s="3199" t="s">
        <v>443</v>
      </c>
      <c r="E136" s="3199" t="s">
        <v>18</v>
      </c>
      <c r="F136" s="3253">
        <v>4600000</v>
      </c>
      <c r="G136" s="3199" t="s">
        <v>513</v>
      </c>
      <c r="H136" s="3134" t="s">
        <v>719</v>
      </c>
      <c r="I136" s="3065" t="s">
        <v>1</v>
      </c>
      <c r="J136" s="3185"/>
      <c r="K136" s="3185"/>
      <c r="L136" s="3185"/>
      <c r="M136" s="3185"/>
      <c r="N136" s="3185"/>
      <c r="O136" s="3185"/>
      <c r="P136" s="3185"/>
      <c r="Q136" s="3065" t="s">
        <v>1</v>
      </c>
      <c r="R136" s="3250"/>
      <c r="S136" s="3199"/>
      <c r="T136" s="3199"/>
      <c r="U136" s="3199"/>
      <c r="V136" s="3199"/>
      <c r="W136" s="3199"/>
      <c r="X136" s="3199"/>
      <c r="Y136" s="3257"/>
      <c r="Z136" s="3228"/>
      <c r="AA136" s="3228"/>
    </row>
    <row r="137" spans="1:27" x14ac:dyDescent="0.25">
      <c r="A137" s="3104"/>
      <c r="B137" s="3199"/>
      <c r="C137" s="3199"/>
      <c r="D137" s="3199"/>
      <c r="E137" s="3199"/>
      <c r="F137" s="3250"/>
      <c r="G137" s="3199"/>
      <c r="H137" s="3199"/>
      <c r="I137" s="3103"/>
      <c r="J137" s="3251"/>
      <c r="K137" s="3251"/>
      <c r="L137" s="3251"/>
      <c r="M137" s="3251"/>
      <c r="N137" s="3251"/>
      <c r="O137" s="3251"/>
      <c r="P137" s="3251"/>
      <c r="Q137" s="3251"/>
      <c r="R137" s="3252"/>
      <c r="S137" s="3251"/>
      <c r="T137" s="3251"/>
      <c r="U137" s="3251"/>
      <c r="V137" s="3251"/>
      <c r="W137" s="3251"/>
      <c r="X137" s="3251"/>
      <c r="Y137" s="3254"/>
      <c r="Z137" s="3228"/>
      <c r="AA137" s="3228"/>
    </row>
    <row r="138" spans="1:27" ht="33.75" x14ac:dyDescent="0.25">
      <c r="A138" s="3103"/>
      <c r="B138" s="3251"/>
      <c r="C138" s="3251"/>
      <c r="D138" s="3251"/>
      <c r="E138" s="3251"/>
      <c r="F138" s="3252"/>
      <c r="G138" s="3251"/>
      <c r="H138" s="3251"/>
      <c r="I138" s="3065" t="s">
        <v>2</v>
      </c>
      <c r="J138" s="3076" t="s">
        <v>2168</v>
      </c>
      <c r="K138" s="3076" t="s">
        <v>2167</v>
      </c>
      <c r="L138" s="3076" t="s">
        <v>513</v>
      </c>
      <c r="M138" s="3076" t="s">
        <v>2166</v>
      </c>
      <c r="N138" s="3076" t="s">
        <v>2165</v>
      </c>
      <c r="O138" s="3076" t="s">
        <v>2164</v>
      </c>
      <c r="P138" s="3076" t="s">
        <v>2163</v>
      </c>
      <c r="Q138" s="3065" t="s">
        <v>2</v>
      </c>
      <c r="R138" s="3253">
        <v>3500000</v>
      </c>
      <c r="S138" s="3076" t="s">
        <v>513</v>
      </c>
      <c r="T138" s="3076" t="s">
        <v>2162</v>
      </c>
      <c r="U138" s="3076" t="s">
        <v>2161</v>
      </c>
      <c r="V138" s="3076" t="s">
        <v>513</v>
      </c>
      <c r="W138" s="3076" t="s">
        <v>2160</v>
      </c>
      <c r="X138" s="3076" t="s">
        <v>2159</v>
      </c>
      <c r="Y138" s="3257">
        <v>3500000</v>
      </c>
      <c r="Z138" s="3228" t="s">
        <v>3033</v>
      </c>
      <c r="AA138" s="3228" t="s">
        <v>2343</v>
      </c>
    </row>
    <row r="139" spans="1:27" x14ac:dyDescent="0.25">
      <c r="A139" s="3104" t="s">
        <v>3142</v>
      </c>
      <c r="B139" s="3199" t="s">
        <v>2267</v>
      </c>
      <c r="C139" s="3199" t="s">
        <v>1859</v>
      </c>
      <c r="D139" s="3199" t="s">
        <v>443</v>
      </c>
      <c r="E139" s="3199" t="s">
        <v>18</v>
      </c>
      <c r="F139" s="3253">
        <v>3500000</v>
      </c>
      <c r="G139" s="3199"/>
      <c r="H139" s="3199" t="s">
        <v>3082</v>
      </c>
      <c r="I139" s="3065" t="s">
        <v>1</v>
      </c>
      <c r="J139" s="3199"/>
      <c r="K139" s="3199"/>
      <c r="L139" s="3199"/>
      <c r="M139" s="3199"/>
      <c r="N139" s="3199"/>
      <c r="O139" s="3199"/>
      <c r="P139" s="3199"/>
      <c r="Q139" s="3065" t="s">
        <v>1</v>
      </c>
      <c r="R139" s="3250"/>
      <c r="S139" s="3199"/>
      <c r="T139" s="3199"/>
      <c r="U139" s="3199"/>
      <c r="V139" s="3199"/>
      <c r="W139" s="3199"/>
      <c r="X139" s="3199"/>
      <c r="Y139" s="3257"/>
      <c r="Z139" s="3228"/>
      <c r="AA139" s="3228"/>
    </row>
    <row r="140" spans="1:27" x14ac:dyDescent="0.25">
      <c r="A140" s="3104"/>
      <c r="B140" s="3199"/>
      <c r="C140" s="3199"/>
      <c r="D140" s="3199"/>
      <c r="E140" s="3199"/>
      <c r="F140" s="3250"/>
      <c r="G140" s="3199"/>
      <c r="H140" s="3199"/>
      <c r="I140" s="3103"/>
      <c r="J140" s="3251"/>
      <c r="K140" s="3251"/>
      <c r="L140" s="3251"/>
      <c r="M140" s="3251"/>
      <c r="N140" s="3251"/>
      <c r="O140" s="3251"/>
      <c r="P140" s="3251"/>
      <c r="Q140" s="3251"/>
      <c r="R140" s="3252"/>
      <c r="S140" s="3251"/>
      <c r="T140" s="3251"/>
      <c r="U140" s="3251"/>
      <c r="V140" s="3251"/>
      <c r="W140" s="3251"/>
      <c r="X140" s="3251"/>
      <c r="Y140" s="3254"/>
      <c r="Z140" s="3228"/>
      <c r="AA140" s="3228"/>
    </row>
    <row r="141" spans="1:27" x14ac:dyDescent="0.25">
      <c r="A141" s="3103"/>
      <c r="B141" s="3251"/>
      <c r="C141" s="3251"/>
      <c r="D141" s="3251"/>
      <c r="E141" s="3251"/>
      <c r="F141" s="3252"/>
      <c r="G141" s="3251"/>
      <c r="H141" s="3251"/>
      <c r="I141" s="3065" t="s">
        <v>2</v>
      </c>
      <c r="J141" s="3199"/>
      <c r="K141" s="3199"/>
      <c r="L141" s="3199"/>
      <c r="M141" s="3199"/>
      <c r="N141" s="3199"/>
      <c r="O141" s="3199"/>
      <c r="P141" s="3199"/>
      <c r="Q141" s="3065" t="s">
        <v>2</v>
      </c>
      <c r="R141" s="3253"/>
      <c r="S141" s="3199"/>
      <c r="T141" s="3199"/>
      <c r="U141" s="3199"/>
      <c r="V141" s="3199"/>
      <c r="W141" s="3199"/>
      <c r="X141" s="3199"/>
      <c r="Y141" s="3257"/>
      <c r="Z141" s="3228"/>
      <c r="AA141" s="3228"/>
    </row>
    <row r="142" spans="1:27" x14ac:dyDescent="0.25">
      <c r="A142" s="3185"/>
      <c r="B142" s="3185"/>
      <c r="C142" s="3185"/>
      <c r="D142" s="3185"/>
      <c r="E142" s="3185"/>
      <c r="F142" s="3185"/>
      <c r="G142" s="3185"/>
      <c r="H142" s="3185"/>
      <c r="I142" s="3065" t="s">
        <v>1</v>
      </c>
      <c r="J142" s="3263"/>
      <c r="K142" s="3263"/>
      <c r="L142" s="3263"/>
      <c r="M142" s="3263"/>
      <c r="N142" s="3263"/>
      <c r="O142" s="3263"/>
      <c r="P142" s="3263"/>
      <c r="Q142" s="3065" t="s">
        <v>1</v>
      </c>
      <c r="R142" s="3255"/>
      <c r="S142" s="3263"/>
      <c r="T142" s="3263"/>
      <c r="U142" s="3263"/>
      <c r="V142" s="3263"/>
      <c r="W142" s="3263"/>
      <c r="X142" s="3263"/>
      <c r="Y142" s="3257"/>
      <c r="Z142" s="3228"/>
      <c r="AA142" s="3228"/>
    </row>
    <row r="143" spans="1:27" x14ac:dyDescent="0.25">
      <c r="A143" s="3137" t="s">
        <v>3141</v>
      </c>
      <c r="B143" s="3134"/>
      <c r="C143" s="3134"/>
      <c r="D143" s="3134"/>
      <c r="E143" s="3134"/>
      <c r="F143" s="3255"/>
      <c r="G143" s="3134"/>
      <c r="H143" s="3134"/>
      <c r="I143" s="3171" t="s">
        <v>1</v>
      </c>
      <c r="J143" s="3173"/>
      <c r="K143" s="3173"/>
      <c r="L143" s="3173"/>
      <c r="M143" s="3173"/>
      <c r="N143" s="3173"/>
      <c r="O143" s="3173"/>
      <c r="P143" s="3173"/>
      <c r="Q143" s="3171" t="s">
        <v>1</v>
      </c>
      <c r="R143" s="3174"/>
      <c r="S143" s="3173"/>
      <c r="T143" s="3173"/>
      <c r="U143" s="3173"/>
      <c r="V143" s="3173"/>
      <c r="W143" s="3173"/>
      <c r="X143" s="3173"/>
      <c r="Y143" s="3256"/>
      <c r="Z143" s="3228"/>
      <c r="AA143" s="3228"/>
    </row>
    <row r="144" spans="1:27" x14ac:dyDescent="0.25">
      <c r="A144" s="3104"/>
      <c r="B144" s="3134"/>
      <c r="C144" s="3134"/>
      <c r="D144" s="3134"/>
      <c r="E144" s="3134"/>
      <c r="F144" s="3255"/>
      <c r="G144" s="3134"/>
      <c r="H144" s="3134"/>
      <c r="I144" s="3103"/>
      <c r="J144" s="3103"/>
      <c r="K144" s="3103"/>
      <c r="L144" s="3103"/>
      <c r="M144" s="3103"/>
      <c r="N144" s="3103"/>
      <c r="O144" s="3103"/>
      <c r="P144" s="3103"/>
      <c r="Q144" s="3103"/>
      <c r="R144" s="3167"/>
      <c r="S144" s="3103"/>
      <c r="T144" s="3103"/>
      <c r="U144" s="3103"/>
      <c r="V144" s="3103"/>
      <c r="W144" s="3103"/>
      <c r="X144" s="3103"/>
      <c r="Y144" s="3254"/>
      <c r="Z144" s="3228"/>
      <c r="AA144" s="3228"/>
    </row>
    <row r="145" spans="1:27" ht="33.75" x14ac:dyDescent="0.25">
      <c r="A145" s="3103"/>
      <c r="B145" s="3103"/>
      <c r="C145" s="3103"/>
      <c r="D145" s="3103"/>
      <c r="E145" s="3103"/>
      <c r="F145" s="3167"/>
      <c r="G145" s="3103"/>
      <c r="H145" s="3103"/>
      <c r="I145" s="3065" t="s">
        <v>2</v>
      </c>
      <c r="J145" s="3076" t="s">
        <v>2168</v>
      </c>
      <c r="K145" s="3076" t="s">
        <v>2167</v>
      </c>
      <c r="L145" s="3076" t="s">
        <v>513</v>
      </c>
      <c r="M145" s="3076" t="s">
        <v>2166</v>
      </c>
      <c r="N145" s="3076" t="s">
        <v>2165</v>
      </c>
      <c r="O145" s="3076" t="s">
        <v>2164</v>
      </c>
      <c r="P145" s="3076" t="s">
        <v>2163</v>
      </c>
      <c r="Q145" s="3065" t="s">
        <v>2</v>
      </c>
      <c r="R145" s="3253">
        <v>12500000</v>
      </c>
      <c r="S145" s="3076" t="s">
        <v>513</v>
      </c>
      <c r="T145" s="3076" t="s">
        <v>2162</v>
      </c>
      <c r="U145" s="3076" t="s">
        <v>2161</v>
      </c>
      <c r="V145" s="3076" t="s">
        <v>513</v>
      </c>
      <c r="W145" s="3076" t="s">
        <v>2160</v>
      </c>
      <c r="X145" s="3076" t="s">
        <v>2159</v>
      </c>
      <c r="Y145" s="3064">
        <v>12500000</v>
      </c>
      <c r="Z145" s="3228" t="s">
        <v>3033</v>
      </c>
      <c r="AA145" s="3228" t="s">
        <v>2343</v>
      </c>
    </row>
    <row r="146" spans="1:27" x14ac:dyDescent="0.25">
      <c r="A146" s="3104" t="s">
        <v>3140</v>
      </c>
      <c r="B146" s="3199" t="s">
        <v>2233</v>
      </c>
      <c r="C146" s="3199" t="s">
        <v>1851</v>
      </c>
      <c r="D146" s="3199" t="s">
        <v>443</v>
      </c>
      <c r="E146" s="3199" t="s">
        <v>18</v>
      </c>
      <c r="F146" s="3253">
        <v>12500000</v>
      </c>
      <c r="G146" s="3199" t="s">
        <v>513</v>
      </c>
      <c r="H146" s="3134" t="s">
        <v>719</v>
      </c>
      <c r="I146" s="3065" t="s">
        <v>1</v>
      </c>
      <c r="J146" s="3185"/>
      <c r="K146" s="3185"/>
      <c r="L146" s="3185"/>
      <c r="M146" s="3185"/>
      <c r="N146" s="3185"/>
      <c r="O146" s="3185"/>
      <c r="P146" s="3185"/>
      <c r="Q146" s="3065" t="s">
        <v>1</v>
      </c>
      <c r="R146" s="3250"/>
      <c r="S146" s="3134"/>
      <c r="T146" s="3134"/>
      <c r="U146" s="3134"/>
      <c r="V146" s="3134"/>
      <c r="W146" s="3134"/>
      <c r="X146" s="3134"/>
      <c r="Y146" s="3064"/>
      <c r="Z146" s="3228"/>
      <c r="AA146" s="3228"/>
    </row>
    <row r="147" spans="1:27" x14ac:dyDescent="0.25">
      <c r="A147" s="3104"/>
      <c r="B147" s="3199"/>
      <c r="C147" s="3199"/>
      <c r="D147" s="3199"/>
      <c r="E147" s="3199"/>
      <c r="F147" s="3250"/>
      <c r="G147" s="3199"/>
      <c r="H147" s="3199"/>
      <c r="I147" s="3103"/>
      <c r="J147" s="3103"/>
      <c r="K147" s="3103"/>
      <c r="L147" s="3103"/>
      <c r="M147" s="3103"/>
      <c r="N147" s="3103"/>
      <c r="O147" s="3103"/>
      <c r="P147" s="3103"/>
      <c r="Q147" s="3103"/>
      <c r="R147" s="3252"/>
      <c r="S147" s="3103"/>
      <c r="T147" s="3103"/>
      <c r="U147" s="3103"/>
      <c r="V147" s="3103"/>
      <c r="W147" s="3103"/>
      <c r="X147" s="3103"/>
      <c r="Y147" s="3095"/>
      <c r="Z147" s="3228"/>
      <c r="AA147" s="3228"/>
    </row>
    <row r="148" spans="1:27" ht="33.75" x14ac:dyDescent="0.25">
      <c r="A148" s="3103"/>
      <c r="B148" s="3251"/>
      <c r="C148" s="3251"/>
      <c r="D148" s="3251"/>
      <c r="E148" s="3251"/>
      <c r="F148" s="3252"/>
      <c r="G148" s="3251"/>
      <c r="H148" s="3251"/>
      <c r="I148" s="3065" t="s">
        <v>2</v>
      </c>
      <c r="J148" s="3076" t="s">
        <v>2168</v>
      </c>
      <c r="K148" s="3076" t="s">
        <v>2167</v>
      </c>
      <c r="L148" s="3076" t="s">
        <v>513</v>
      </c>
      <c r="M148" s="3076" t="s">
        <v>2166</v>
      </c>
      <c r="N148" s="3076" t="s">
        <v>2165</v>
      </c>
      <c r="O148" s="3076" t="s">
        <v>2164</v>
      </c>
      <c r="P148" s="3076" t="s">
        <v>2163</v>
      </c>
      <c r="Q148" s="3065" t="s">
        <v>2</v>
      </c>
      <c r="R148" s="3253">
        <v>12500000</v>
      </c>
      <c r="S148" s="3076" t="s">
        <v>513</v>
      </c>
      <c r="T148" s="3076" t="s">
        <v>2162</v>
      </c>
      <c r="U148" s="3076" t="s">
        <v>2161</v>
      </c>
      <c r="V148" s="3076" t="s">
        <v>513</v>
      </c>
      <c r="W148" s="3076" t="s">
        <v>2160</v>
      </c>
      <c r="X148" s="3076" t="s">
        <v>2159</v>
      </c>
      <c r="Y148" s="3064">
        <v>12500000</v>
      </c>
      <c r="Z148" s="3228" t="s">
        <v>3033</v>
      </c>
      <c r="AA148" s="3228" t="s">
        <v>2343</v>
      </c>
    </row>
    <row r="149" spans="1:27" x14ac:dyDescent="0.25">
      <c r="A149" s="3104" t="s">
        <v>3139</v>
      </c>
      <c r="B149" s="3199" t="s">
        <v>2263</v>
      </c>
      <c r="C149" s="3199" t="s">
        <v>1859</v>
      </c>
      <c r="D149" s="3199" t="s">
        <v>443</v>
      </c>
      <c r="E149" s="3199" t="s">
        <v>18</v>
      </c>
      <c r="F149" s="3253">
        <v>12500000</v>
      </c>
      <c r="G149" s="3199" t="s">
        <v>513</v>
      </c>
      <c r="H149" s="3134" t="s">
        <v>719</v>
      </c>
      <c r="I149" s="3065" t="s">
        <v>1</v>
      </c>
      <c r="J149" s="3185"/>
      <c r="K149" s="3185"/>
      <c r="L149" s="3185"/>
      <c r="M149" s="3185"/>
      <c r="N149" s="3185"/>
      <c r="O149" s="3185"/>
      <c r="P149" s="3185"/>
      <c r="Q149" s="3065" t="s">
        <v>1</v>
      </c>
      <c r="R149" s="3250"/>
      <c r="S149" s="3199"/>
      <c r="T149" s="3199"/>
      <c r="U149" s="3199"/>
      <c r="V149" s="3199"/>
      <c r="W149" s="3199"/>
      <c r="X149" s="3199"/>
      <c r="Y149" s="3064"/>
      <c r="Z149" s="3228"/>
      <c r="AA149" s="3228"/>
    </row>
    <row r="150" spans="1:27" x14ac:dyDescent="0.25">
      <c r="A150" s="3104"/>
      <c r="B150" s="3199"/>
      <c r="C150" s="3199"/>
      <c r="D150" s="3199"/>
      <c r="E150" s="3199"/>
      <c r="F150" s="3250"/>
      <c r="G150" s="3199"/>
      <c r="H150" s="3199"/>
      <c r="I150" s="3103"/>
      <c r="J150" s="3251"/>
      <c r="K150" s="3251"/>
      <c r="L150" s="3251"/>
      <c r="M150" s="3251"/>
      <c r="N150" s="3251"/>
      <c r="O150" s="3251"/>
      <c r="P150" s="3251"/>
      <c r="Q150" s="3251"/>
      <c r="R150" s="3252"/>
      <c r="S150" s="3251"/>
      <c r="T150" s="3251"/>
      <c r="U150" s="3251"/>
      <c r="V150" s="3251"/>
      <c r="W150" s="3251"/>
      <c r="X150" s="3251"/>
      <c r="Y150" s="3095"/>
      <c r="Z150" s="3228"/>
      <c r="AA150" s="3228"/>
    </row>
    <row r="151" spans="1:27" ht="33.75" x14ac:dyDescent="0.25">
      <c r="A151" s="3103"/>
      <c r="B151" s="3251"/>
      <c r="C151" s="3251"/>
      <c r="D151" s="3251"/>
      <c r="E151" s="3251"/>
      <c r="F151" s="3252"/>
      <c r="G151" s="3251"/>
      <c r="H151" s="3251"/>
      <c r="I151" s="3065" t="s">
        <v>2</v>
      </c>
      <c r="J151" s="3076" t="s">
        <v>2168</v>
      </c>
      <c r="K151" s="3076" t="s">
        <v>2167</v>
      </c>
      <c r="L151" s="3076" t="s">
        <v>513</v>
      </c>
      <c r="M151" s="3076" t="s">
        <v>2166</v>
      </c>
      <c r="N151" s="3076" t="s">
        <v>2165</v>
      </c>
      <c r="O151" s="3076" t="s">
        <v>2164</v>
      </c>
      <c r="P151" s="3076" t="s">
        <v>2163</v>
      </c>
      <c r="Q151" s="3065" t="s">
        <v>2</v>
      </c>
      <c r="R151" s="3250">
        <v>12500000</v>
      </c>
      <c r="S151" s="3076" t="s">
        <v>513</v>
      </c>
      <c r="T151" s="3076" t="s">
        <v>2162</v>
      </c>
      <c r="U151" s="3076" t="s">
        <v>2161</v>
      </c>
      <c r="V151" s="3076" t="s">
        <v>513</v>
      </c>
      <c r="W151" s="3076" t="s">
        <v>2160</v>
      </c>
      <c r="X151" s="3076" t="s">
        <v>2159</v>
      </c>
      <c r="Y151" s="3064">
        <v>12500000</v>
      </c>
      <c r="Z151" s="3228" t="s">
        <v>3033</v>
      </c>
      <c r="AA151" s="3228" t="s">
        <v>2343</v>
      </c>
    </row>
    <row r="152" spans="1:27" x14ac:dyDescent="0.25">
      <c r="A152" s="3104" t="s">
        <v>3138</v>
      </c>
      <c r="B152" s="3199" t="s">
        <v>2261</v>
      </c>
      <c r="C152" s="3199" t="s">
        <v>1869</v>
      </c>
      <c r="D152" s="3199" t="s">
        <v>443</v>
      </c>
      <c r="E152" s="3199" t="s">
        <v>18</v>
      </c>
      <c r="F152" s="3250">
        <v>12500000</v>
      </c>
      <c r="G152" s="3199"/>
      <c r="H152" s="3134" t="s">
        <v>719</v>
      </c>
      <c r="I152" s="3065" t="s">
        <v>1</v>
      </c>
      <c r="J152" s="3199"/>
      <c r="K152" s="3199"/>
      <c r="L152" s="3199"/>
      <c r="M152" s="3199"/>
      <c r="N152" s="3199"/>
      <c r="O152" s="3199"/>
      <c r="P152" s="3199"/>
      <c r="Q152" s="3065" t="s">
        <v>1</v>
      </c>
      <c r="R152" s="3250"/>
      <c r="S152" s="3199"/>
      <c r="T152" s="3199"/>
      <c r="U152" s="3199"/>
      <c r="V152" s="3199"/>
      <c r="W152" s="3228"/>
      <c r="X152" s="3228"/>
      <c r="Y152" s="3064"/>
      <c r="Z152" s="3228"/>
      <c r="AA152" s="3228"/>
    </row>
    <row r="153" spans="1:27" x14ac:dyDescent="0.25">
      <c r="A153" s="3104"/>
      <c r="B153" s="3199"/>
      <c r="C153" s="3199"/>
      <c r="D153" s="3199"/>
      <c r="E153" s="3199"/>
      <c r="F153" s="3250"/>
      <c r="G153" s="3199"/>
      <c r="H153" s="3199"/>
      <c r="I153" s="3103"/>
      <c r="J153" s="3251"/>
      <c r="K153" s="3251"/>
      <c r="L153" s="3251"/>
      <c r="M153" s="3251"/>
      <c r="N153" s="3251"/>
      <c r="O153" s="3251"/>
      <c r="P153" s="3251"/>
      <c r="Q153" s="3251"/>
      <c r="R153" s="3252"/>
      <c r="S153" s="3251"/>
      <c r="T153" s="3251"/>
      <c r="U153" s="3251"/>
      <c r="V153" s="3251"/>
      <c r="W153" s="3251"/>
      <c r="X153" s="3251"/>
      <c r="Y153" s="3095"/>
      <c r="Z153" s="3228"/>
      <c r="AA153" s="3228"/>
    </row>
    <row r="154" spans="1:27" ht="33.75" x14ac:dyDescent="0.25">
      <c r="A154" s="3103"/>
      <c r="B154" s="3251"/>
      <c r="C154" s="3251"/>
      <c r="D154" s="3251"/>
      <c r="E154" s="3251"/>
      <c r="F154" s="3252"/>
      <c r="G154" s="3251"/>
      <c r="H154" s="3251"/>
      <c r="I154" s="3065" t="s">
        <v>2</v>
      </c>
      <c r="J154" s="3076" t="s">
        <v>2168</v>
      </c>
      <c r="K154" s="3076" t="s">
        <v>2167</v>
      </c>
      <c r="L154" s="3076" t="s">
        <v>513</v>
      </c>
      <c r="M154" s="3076" t="s">
        <v>2166</v>
      </c>
      <c r="N154" s="3076" t="s">
        <v>2165</v>
      </c>
      <c r="O154" s="3076" t="s">
        <v>2164</v>
      </c>
      <c r="P154" s="3076" t="s">
        <v>2163</v>
      </c>
      <c r="Q154" s="3065" t="s">
        <v>2</v>
      </c>
      <c r="R154" s="3259">
        <v>12475694.619999999</v>
      </c>
      <c r="S154" s="3076" t="s">
        <v>513</v>
      </c>
      <c r="T154" s="3076" t="s">
        <v>2162</v>
      </c>
      <c r="U154" s="3076" t="s">
        <v>2161</v>
      </c>
      <c r="V154" s="3076" t="s">
        <v>513</v>
      </c>
      <c r="W154" s="3076" t="s">
        <v>2160</v>
      </c>
      <c r="X154" s="3076" t="s">
        <v>2159</v>
      </c>
      <c r="Y154" s="3262">
        <v>12475694.619999999</v>
      </c>
      <c r="Z154" s="3228" t="s">
        <v>3033</v>
      </c>
      <c r="AA154" s="3228" t="s">
        <v>2343</v>
      </c>
    </row>
    <row r="155" spans="1:27" x14ac:dyDescent="0.25">
      <c r="A155" s="3258" t="s">
        <v>3137</v>
      </c>
      <c r="B155" s="3199" t="s">
        <v>2251</v>
      </c>
      <c r="C155" s="3199" t="s">
        <v>1866</v>
      </c>
      <c r="D155" s="3199" t="s">
        <v>443</v>
      </c>
      <c r="E155" s="3199" t="s">
        <v>18</v>
      </c>
      <c r="F155" s="3261">
        <v>12475694.619999999</v>
      </c>
      <c r="G155" s="3199"/>
      <c r="H155" s="3134" t="s">
        <v>719</v>
      </c>
      <c r="I155" s="3260" t="s">
        <v>1</v>
      </c>
      <c r="J155" s="3199"/>
      <c r="K155" s="3199"/>
      <c r="L155" s="3199"/>
      <c r="M155" s="3199"/>
      <c r="N155" s="3199"/>
      <c r="O155" s="3199"/>
      <c r="P155" s="3199"/>
      <c r="Q155" s="3065" t="s">
        <v>1</v>
      </c>
      <c r="R155" s="3259"/>
      <c r="S155" s="3199"/>
      <c r="T155" s="3199"/>
      <c r="U155" s="3199"/>
      <c r="V155" s="3199"/>
      <c r="W155" s="3199"/>
      <c r="X155" s="3199"/>
      <c r="Y155" s="3257"/>
      <c r="Z155" s="3228"/>
      <c r="AA155" s="3228"/>
    </row>
    <row r="156" spans="1:27" x14ac:dyDescent="0.25">
      <c r="A156" s="3258"/>
      <c r="B156" s="3199"/>
      <c r="C156" s="3199"/>
      <c r="D156" s="3199"/>
      <c r="E156" s="3199"/>
      <c r="F156" s="3250"/>
      <c r="G156" s="3199"/>
      <c r="H156" s="3199"/>
      <c r="I156" s="3103"/>
      <c r="J156" s="3251"/>
      <c r="K156" s="3251"/>
      <c r="L156" s="3251"/>
      <c r="M156" s="3251"/>
      <c r="N156" s="3251"/>
      <c r="O156" s="3251"/>
      <c r="P156" s="3251"/>
      <c r="Q156" s="3251"/>
      <c r="R156" s="3252"/>
      <c r="S156" s="3251"/>
      <c r="T156" s="3251"/>
      <c r="U156" s="3251"/>
      <c r="V156" s="3251"/>
      <c r="W156" s="3251"/>
      <c r="X156" s="3251"/>
      <c r="Y156" s="3254"/>
      <c r="Z156" s="3228"/>
      <c r="AA156" s="3228"/>
    </row>
    <row r="157" spans="1:27" x14ac:dyDescent="0.25">
      <c r="A157" s="3103"/>
      <c r="B157" s="3251"/>
      <c r="C157" s="3251"/>
      <c r="D157" s="3251"/>
      <c r="E157" s="3251"/>
      <c r="F157" s="3252"/>
      <c r="G157" s="3251"/>
      <c r="H157" s="3251"/>
      <c r="I157" s="3065" t="s">
        <v>2</v>
      </c>
      <c r="J157" s="3199"/>
      <c r="K157" s="3199"/>
      <c r="L157" s="3199"/>
      <c r="M157" s="3199"/>
      <c r="N157" s="3199"/>
      <c r="O157" s="3199"/>
      <c r="P157" s="3199"/>
      <c r="Q157" s="3065" t="s">
        <v>2</v>
      </c>
      <c r="R157" s="3250"/>
      <c r="S157" s="3199"/>
      <c r="T157" s="3199"/>
      <c r="U157" s="3199"/>
      <c r="V157" s="3199"/>
      <c r="W157" s="3199"/>
      <c r="X157" s="3199"/>
      <c r="Y157" s="3257"/>
      <c r="Z157" s="3228"/>
      <c r="AA157" s="3228"/>
    </row>
    <row r="158" spans="1:27" x14ac:dyDescent="0.25">
      <c r="A158" s="3137" t="s">
        <v>3136</v>
      </c>
      <c r="B158" s="3134"/>
      <c r="C158" s="3134"/>
      <c r="D158" s="3134"/>
      <c r="E158" s="3134"/>
      <c r="F158" s="3255"/>
      <c r="G158" s="3134"/>
      <c r="H158" s="3134"/>
      <c r="I158" s="3171" t="s">
        <v>1</v>
      </c>
      <c r="J158" s="3173"/>
      <c r="K158" s="3173"/>
      <c r="L158" s="3173"/>
      <c r="M158" s="3173"/>
      <c r="N158" s="3173"/>
      <c r="O158" s="3173"/>
      <c r="P158" s="3173"/>
      <c r="Q158" s="3171" t="s">
        <v>1</v>
      </c>
      <c r="R158" s="3174"/>
      <c r="S158" s="3173"/>
      <c r="T158" s="3173"/>
      <c r="U158" s="3173"/>
      <c r="V158" s="3173"/>
      <c r="W158" s="3173"/>
      <c r="X158" s="3173"/>
      <c r="Y158" s="3256"/>
      <c r="Z158" s="3228"/>
      <c r="AA158" s="3228"/>
    </row>
    <row r="159" spans="1:27" x14ac:dyDescent="0.25">
      <c r="A159" s="3104"/>
      <c r="B159" s="3134"/>
      <c r="C159" s="3134"/>
      <c r="D159" s="3134"/>
      <c r="E159" s="3134"/>
      <c r="F159" s="3255"/>
      <c r="G159" s="3134"/>
      <c r="H159" s="3134"/>
      <c r="I159" s="3103"/>
      <c r="J159" s="3103"/>
      <c r="K159" s="3103"/>
      <c r="L159" s="3103"/>
      <c r="M159" s="3103"/>
      <c r="N159" s="3103"/>
      <c r="O159" s="3103"/>
      <c r="P159" s="3103"/>
      <c r="Q159" s="3103"/>
      <c r="R159" s="3167"/>
      <c r="S159" s="3103"/>
      <c r="T159" s="3103"/>
      <c r="U159" s="3103"/>
      <c r="V159" s="3103"/>
      <c r="W159" s="3103"/>
      <c r="X159" s="3103"/>
      <c r="Y159" s="3254"/>
      <c r="Z159" s="3228"/>
      <c r="AA159" s="3228"/>
    </row>
    <row r="160" spans="1:27" ht="33.75" x14ac:dyDescent="0.25">
      <c r="A160" s="3103"/>
      <c r="B160" s="3103"/>
      <c r="C160" s="3103"/>
      <c r="D160" s="3103"/>
      <c r="E160" s="3103"/>
      <c r="F160" s="3167"/>
      <c r="G160" s="3103"/>
      <c r="H160" s="3103"/>
      <c r="I160" s="3065" t="s">
        <v>2</v>
      </c>
      <c r="J160" s="3076" t="s">
        <v>2168</v>
      </c>
      <c r="K160" s="3076" t="s">
        <v>2167</v>
      </c>
      <c r="L160" s="3076" t="s">
        <v>513</v>
      </c>
      <c r="M160" s="3076" t="s">
        <v>2166</v>
      </c>
      <c r="N160" s="3076" t="s">
        <v>2165</v>
      </c>
      <c r="O160" s="3076" t="s">
        <v>2164</v>
      </c>
      <c r="P160" s="3076" t="s">
        <v>2163</v>
      </c>
      <c r="Q160" s="3065" t="s">
        <v>2</v>
      </c>
      <c r="R160" s="3253">
        <v>6000000</v>
      </c>
      <c r="S160" s="3076" t="s">
        <v>513</v>
      </c>
      <c r="T160" s="3076" t="s">
        <v>2162</v>
      </c>
      <c r="U160" s="3076" t="s">
        <v>2161</v>
      </c>
      <c r="V160" s="3076" t="s">
        <v>513</v>
      </c>
      <c r="W160" s="3076" t="s">
        <v>2160</v>
      </c>
      <c r="X160" s="3076" t="s">
        <v>2159</v>
      </c>
      <c r="Y160" s="3064">
        <v>6000000</v>
      </c>
      <c r="Z160" s="3228" t="s">
        <v>3033</v>
      </c>
      <c r="AA160" s="3228" t="s">
        <v>2343</v>
      </c>
    </row>
    <row r="161" spans="1:27" x14ac:dyDescent="0.25">
      <c r="A161" s="3104" t="s">
        <v>3135</v>
      </c>
      <c r="B161" s="3199" t="s">
        <v>2249</v>
      </c>
      <c r="C161" s="3199" t="s">
        <v>1851</v>
      </c>
      <c r="D161" s="3199" t="s">
        <v>443</v>
      </c>
      <c r="E161" s="3199" t="s">
        <v>18</v>
      </c>
      <c r="F161" s="3253">
        <v>6000000</v>
      </c>
      <c r="G161" s="3199" t="s">
        <v>513</v>
      </c>
      <c r="H161" s="3134" t="s">
        <v>719</v>
      </c>
      <c r="I161" s="3065" t="s">
        <v>1</v>
      </c>
      <c r="J161" s="3228"/>
      <c r="K161" s="3228"/>
      <c r="L161" s="3228"/>
      <c r="M161" s="3228"/>
      <c r="N161" s="3228"/>
      <c r="O161" s="3228"/>
      <c r="P161" s="3228"/>
      <c r="Q161" s="3065" t="s">
        <v>1</v>
      </c>
      <c r="R161" s="3250"/>
      <c r="S161" s="3134"/>
      <c r="T161" s="3134"/>
      <c r="U161" s="3134"/>
      <c r="V161" s="3134"/>
      <c r="W161" s="3134"/>
      <c r="X161" s="3134"/>
      <c r="Y161" s="3064"/>
      <c r="Z161" s="3228"/>
      <c r="AA161" s="3228"/>
    </row>
    <row r="162" spans="1:27" x14ac:dyDescent="0.25">
      <c r="A162" s="3104"/>
      <c r="B162" s="3199"/>
      <c r="C162" s="3199"/>
      <c r="D162" s="3199"/>
      <c r="E162" s="3199"/>
      <c r="F162" s="3250"/>
      <c r="G162" s="3199"/>
      <c r="H162" s="3199"/>
      <c r="I162" s="3103"/>
      <c r="J162" s="3103"/>
      <c r="K162" s="3103"/>
      <c r="L162" s="3103"/>
      <c r="M162" s="3103"/>
      <c r="N162" s="3103"/>
      <c r="O162" s="3103"/>
      <c r="P162" s="3103"/>
      <c r="Q162" s="3103"/>
      <c r="R162" s="3252"/>
      <c r="S162" s="3103"/>
      <c r="T162" s="3103"/>
      <c r="U162" s="3103"/>
      <c r="V162" s="3103"/>
      <c r="W162" s="3103"/>
      <c r="X162" s="3103"/>
      <c r="Y162" s="3095"/>
      <c r="Z162" s="3228"/>
      <c r="AA162" s="3228"/>
    </row>
    <row r="163" spans="1:27" ht="33.75" x14ac:dyDescent="0.25">
      <c r="A163" s="3103"/>
      <c r="B163" s="3251"/>
      <c r="C163" s="3251"/>
      <c r="D163" s="3251"/>
      <c r="E163" s="3251"/>
      <c r="F163" s="3252"/>
      <c r="G163" s="3251"/>
      <c r="H163" s="3251"/>
      <c r="I163" s="3065" t="s">
        <v>2</v>
      </c>
      <c r="J163" s="3076" t="s">
        <v>2168</v>
      </c>
      <c r="K163" s="3076" t="s">
        <v>2167</v>
      </c>
      <c r="L163" s="3076" t="s">
        <v>513</v>
      </c>
      <c r="M163" s="3076" t="s">
        <v>2166</v>
      </c>
      <c r="N163" s="3076" t="s">
        <v>2165</v>
      </c>
      <c r="O163" s="3076" t="s">
        <v>2164</v>
      </c>
      <c r="P163" s="3076" t="s">
        <v>2163</v>
      </c>
      <c r="Q163" s="3065" t="s">
        <v>2</v>
      </c>
      <c r="R163" s="3253">
        <v>5796081.8300000001</v>
      </c>
      <c r="S163" s="3076" t="s">
        <v>513</v>
      </c>
      <c r="T163" s="3076" t="s">
        <v>2162</v>
      </c>
      <c r="U163" s="3076" t="s">
        <v>2161</v>
      </c>
      <c r="V163" s="3076" t="s">
        <v>513</v>
      </c>
      <c r="W163" s="3076" t="s">
        <v>2160</v>
      </c>
      <c r="X163" s="3076" t="s">
        <v>2159</v>
      </c>
      <c r="Y163" s="3064">
        <v>5796081.8300000001</v>
      </c>
      <c r="Z163" s="3228" t="s">
        <v>3033</v>
      </c>
      <c r="AA163" s="3228" t="s">
        <v>2343</v>
      </c>
    </row>
    <row r="164" spans="1:27" x14ac:dyDescent="0.25">
      <c r="A164" s="3104" t="s">
        <v>3134</v>
      </c>
      <c r="B164" s="3199" t="s">
        <v>2247</v>
      </c>
      <c r="C164" s="3199" t="s">
        <v>1859</v>
      </c>
      <c r="D164" s="3199" t="s">
        <v>443</v>
      </c>
      <c r="E164" s="3199" t="s">
        <v>18</v>
      </c>
      <c r="F164" s="3253">
        <v>5796081.8300000001</v>
      </c>
      <c r="G164" s="3199" t="s">
        <v>513</v>
      </c>
      <c r="H164" s="3134" t="s">
        <v>719</v>
      </c>
      <c r="I164" s="3065" t="s">
        <v>1</v>
      </c>
      <c r="J164" s="3228"/>
      <c r="K164" s="3228"/>
      <c r="L164" s="3228"/>
      <c r="M164" s="3228"/>
      <c r="N164" s="3228"/>
      <c r="O164" s="3228"/>
      <c r="P164" s="3228"/>
      <c r="Q164" s="3065" t="s">
        <v>1</v>
      </c>
      <c r="R164" s="3250"/>
      <c r="S164" s="3199"/>
      <c r="T164" s="3199"/>
      <c r="U164" s="3199"/>
      <c r="V164" s="3199"/>
      <c r="W164" s="3199"/>
      <c r="X164" s="3199"/>
      <c r="Y164" s="3064"/>
      <c r="Z164" s="3228"/>
      <c r="AA164" s="3228"/>
    </row>
    <row r="165" spans="1:27" x14ac:dyDescent="0.25">
      <c r="A165" s="3104"/>
      <c r="B165" s="3199"/>
      <c r="C165" s="3199"/>
      <c r="D165" s="3199"/>
      <c r="E165" s="3199"/>
      <c r="F165" s="3250"/>
      <c r="G165" s="3199"/>
      <c r="H165" s="3199"/>
      <c r="I165" s="3103"/>
      <c r="J165" s="3251"/>
      <c r="K165" s="3251"/>
      <c r="L165" s="3251"/>
      <c r="M165" s="3251"/>
      <c r="N165" s="3251"/>
      <c r="O165" s="3251"/>
      <c r="P165" s="3251"/>
      <c r="Q165" s="3251"/>
      <c r="R165" s="3252"/>
      <c r="S165" s="3251"/>
      <c r="T165" s="3251"/>
      <c r="U165" s="3251"/>
      <c r="V165" s="3251"/>
      <c r="W165" s="3251"/>
      <c r="X165" s="3251"/>
      <c r="Y165" s="3095"/>
      <c r="Z165" s="3228"/>
      <c r="AA165" s="3228"/>
    </row>
    <row r="166" spans="1:27" x14ac:dyDescent="0.25">
      <c r="A166" s="3103"/>
      <c r="B166" s="3251"/>
      <c r="C166" s="3251"/>
      <c r="D166" s="3251"/>
      <c r="E166" s="3251"/>
      <c r="F166" s="3252"/>
      <c r="G166" s="3251"/>
      <c r="H166" s="3251"/>
      <c r="I166" s="3065" t="s">
        <v>2</v>
      </c>
      <c r="J166" s="3185"/>
      <c r="K166" s="3185"/>
      <c r="L166" s="3185"/>
      <c r="M166" s="3185"/>
      <c r="N166" s="3185"/>
      <c r="O166" s="3185"/>
      <c r="P166" s="3185"/>
      <c r="Q166" s="3065" t="s">
        <v>2</v>
      </c>
      <c r="R166" s="3250"/>
      <c r="S166" s="3199"/>
      <c r="T166" s="3199"/>
      <c r="U166" s="3199"/>
      <c r="V166" s="3199"/>
      <c r="W166" s="3199"/>
      <c r="X166" s="3199"/>
      <c r="Y166" s="3064"/>
      <c r="Z166" s="3228"/>
      <c r="AA166" s="3228"/>
    </row>
    <row r="167" spans="1:27" ht="33.75" x14ac:dyDescent="0.25">
      <c r="A167" s="3129" t="s">
        <v>3133</v>
      </c>
      <c r="B167" s="3248">
        <v>50</v>
      </c>
      <c r="C167" s="3248">
        <v>1</v>
      </c>
      <c r="D167" s="3223" t="s">
        <v>443</v>
      </c>
      <c r="E167" s="3245" t="s">
        <v>1899</v>
      </c>
      <c r="F167" s="3247">
        <v>6500000</v>
      </c>
      <c r="G167" s="3248" t="s">
        <v>513</v>
      </c>
      <c r="H167" s="3223" t="s">
        <v>719</v>
      </c>
      <c r="I167" s="3123" t="s">
        <v>3029</v>
      </c>
      <c r="J167" s="3076" t="s">
        <v>2168</v>
      </c>
      <c r="K167" s="3076" t="s">
        <v>2167</v>
      </c>
      <c r="L167" s="3076" t="s">
        <v>513</v>
      </c>
      <c r="M167" s="3076" t="s">
        <v>2166</v>
      </c>
      <c r="N167" s="3076" t="s">
        <v>2165</v>
      </c>
      <c r="O167" s="3076" t="s">
        <v>2164</v>
      </c>
      <c r="P167" s="3076" t="s">
        <v>2163</v>
      </c>
      <c r="Q167" s="3245" t="s">
        <v>3029</v>
      </c>
      <c r="R167" s="3246">
        <v>6500000</v>
      </c>
      <c r="S167" s="3076" t="s">
        <v>513</v>
      </c>
      <c r="T167" s="3076" t="s">
        <v>2162</v>
      </c>
      <c r="U167" s="3076" t="s">
        <v>2161</v>
      </c>
      <c r="V167" s="3076" t="s">
        <v>513</v>
      </c>
      <c r="W167" s="3076" t="s">
        <v>2160</v>
      </c>
      <c r="X167" s="3076" t="s">
        <v>2159</v>
      </c>
      <c r="Y167" s="3244">
        <v>6500000</v>
      </c>
      <c r="Z167" s="3208" t="s">
        <v>3028</v>
      </c>
      <c r="AA167" s="3208" t="s">
        <v>2343</v>
      </c>
    </row>
    <row r="168" spans="1:27" x14ac:dyDescent="0.25">
      <c r="A168" s="3129"/>
      <c r="B168" s="3248"/>
      <c r="C168" s="3248"/>
      <c r="D168" s="3247"/>
      <c r="E168" s="3245"/>
      <c r="F168" s="3247"/>
      <c r="G168" s="3248"/>
      <c r="H168" s="3248"/>
      <c r="I168" s="3123" t="s">
        <v>1</v>
      </c>
      <c r="J168" s="3245"/>
      <c r="K168" s="3245"/>
      <c r="L168" s="3245"/>
      <c r="M168" s="3245"/>
      <c r="N168" s="3245"/>
      <c r="O168" s="3245"/>
      <c r="P168" s="3245"/>
      <c r="Q168" s="3123" t="s">
        <v>1</v>
      </c>
      <c r="R168" s="3246"/>
      <c r="S168" s="3245"/>
      <c r="T168" s="3245"/>
      <c r="U168" s="3245"/>
      <c r="V168" s="3245"/>
      <c r="W168" s="3246"/>
      <c r="X168" s="3208"/>
      <c r="Y168" s="3131"/>
      <c r="Z168" s="3208"/>
      <c r="AA168" s="3208"/>
    </row>
    <row r="169" spans="1:27" x14ac:dyDescent="0.25">
      <c r="A169" s="3249"/>
      <c r="B169" s="3248"/>
      <c r="C169" s="3248"/>
      <c r="D169" s="3247"/>
      <c r="E169" s="3247"/>
      <c r="F169" s="3247"/>
      <c r="G169" s="3247"/>
      <c r="H169" s="3247"/>
      <c r="I169" s="3123" t="s">
        <v>3029</v>
      </c>
      <c r="J169" s="3245"/>
      <c r="K169" s="3245"/>
      <c r="L169" s="3245"/>
      <c r="M169" s="3245"/>
      <c r="N169" s="3245"/>
      <c r="O169" s="3245"/>
      <c r="P169" s="3245"/>
      <c r="Q169" s="3123" t="s">
        <v>3029</v>
      </c>
      <c r="R169" s="3246"/>
      <c r="S169" s="3245"/>
      <c r="T169" s="3245"/>
      <c r="U169" s="3245"/>
      <c r="V169" s="3245"/>
      <c r="W169" s="3245"/>
      <c r="X169" s="3208"/>
      <c r="Y169" s="3244"/>
      <c r="Z169" s="3208"/>
      <c r="AA169" s="3208"/>
    </row>
    <row r="170" spans="1:27" x14ac:dyDescent="0.25">
      <c r="A170" s="3208"/>
      <c r="B170" s="3208"/>
      <c r="C170" s="3208"/>
      <c r="D170" s="3208"/>
      <c r="E170" s="3208"/>
      <c r="F170" s="3208"/>
      <c r="G170" s="3208"/>
      <c r="H170" s="3208"/>
      <c r="J170" s="3208"/>
      <c r="K170" s="3208"/>
      <c r="L170" s="3208"/>
      <c r="M170" s="3208"/>
      <c r="N170" s="3208"/>
      <c r="O170" s="3208"/>
      <c r="P170" s="3208"/>
      <c r="R170" s="3208"/>
      <c r="S170" s="3208"/>
      <c r="T170" s="3208"/>
      <c r="U170" s="3208"/>
      <c r="V170" s="3208"/>
      <c r="W170" s="3208"/>
      <c r="X170" s="3208"/>
      <c r="Y170" s="3211"/>
      <c r="Z170" s="3208"/>
      <c r="AA170" s="3208"/>
    </row>
    <row r="171" spans="1:27" x14ac:dyDescent="0.25">
      <c r="A171" s="3208" t="s">
        <v>3132</v>
      </c>
      <c r="B171" s="3208"/>
      <c r="C171" s="3208"/>
      <c r="D171" s="3208"/>
      <c r="E171" s="3208"/>
      <c r="F171" s="3208"/>
      <c r="G171" s="3208"/>
      <c r="H171" s="3208"/>
      <c r="J171" s="3208"/>
      <c r="K171" s="3208"/>
      <c r="L171" s="3208"/>
      <c r="M171" s="3208"/>
      <c r="N171" s="3208"/>
      <c r="O171" s="3208"/>
      <c r="P171" s="3208"/>
      <c r="R171" s="3208"/>
      <c r="S171" s="3208"/>
      <c r="T171" s="3208"/>
      <c r="U171" s="3208"/>
      <c r="V171" s="3208"/>
      <c r="W171" s="3208"/>
      <c r="X171" s="3208"/>
      <c r="Y171" s="3211"/>
      <c r="Z171" s="3208"/>
      <c r="AA171" s="3208"/>
    </row>
    <row r="172" spans="1:27" ht="45" x14ac:dyDescent="0.25">
      <c r="A172" s="3090" t="s">
        <v>3131</v>
      </c>
      <c r="B172" s="3079" t="s">
        <v>2242</v>
      </c>
      <c r="C172" s="3243">
        <v>1</v>
      </c>
      <c r="D172" s="3223" t="s">
        <v>443</v>
      </c>
      <c r="E172" s="3090" t="s">
        <v>3122</v>
      </c>
      <c r="F172" s="3242">
        <v>5000000</v>
      </c>
      <c r="G172" s="3090" t="s">
        <v>3130</v>
      </c>
      <c r="H172" s="3090" t="s">
        <v>3082</v>
      </c>
      <c r="I172" s="3065" t="s">
        <v>2</v>
      </c>
      <c r="J172" s="3076" t="s">
        <v>2168</v>
      </c>
      <c r="K172" s="3076" t="s">
        <v>2167</v>
      </c>
      <c r="L172" s="3076" t="s">
        <v>513</v>
      </c>
      <c r="M172" s="3076" t="s">
        <v>2166</v>
      </c>
      <c r="N172" s="3076" t="s">
        <v>2165</v>
      </c>
      <c r="O172" s="3076" t="s">
        <v>2164</v>
      </c>
      <c r="P172" s="3076" t="s">
        <v>2163</v>
      </c>
      <c r="Q172" s="3065" t="s">
        <v>2</v>
      </c>
      <c r="R172" s="3218">
        <v>4950000</v>
      </c>
      <c r="S172" s="3076" t="s">
        <v>513</v>
      </c>
      <c r="T172" s="3076" t="s">
        <v>2162</v>
      </c>
      <c r="U172" s="3076" t="s">
        <v>2161</v>
      </c>
      <c r="V172" s="3076" t="s">
        <v>513</v>
      </c>
      <c r="W172" s="3076" t="s">
        <v>2160</v>
      </c>
      <c r="X172" s="3076" t="s">
        <v>2159</v>
      </c>
      <c r="Y172" s="3219">
        <v>3900000</v>
      </c>
      <c r="Z172" s="3197" t="s">
        <v>3023</v>
      </c>
      <c r="AA172" s="3197" t="s">
        <v>2343</v>
      </c>
    </row>
    <row r="173" spans="1:27" x14ac:dyDescent="0.25">
      <c r="A173" s="3210"/>
      <c r="B173" s="3079"/>
      <c r="C173" s="3241"/>
      <c r="D173" s="3228"/>
      <c r="E173" s="3228"/>
      <c r="F173" s="3228"/>
      <c r="G173" s="3228"/>
      <c r="H173" s="3228"/>
      <c r="I173" s="3065" t="s">
        <v>1</v>
      </c>
      <c r="J173" s="3110"/>
      <c r="K173" s="3110"/>
      <c r="L173" s="3110"/>
      <c r="M173" s="3110"/>
      <c r="N173" s="3110"/>
      <c r="O173" s="3110"/>
      <c r="P173" s="3110"/>
      <c r="Q173" s="3065" t="s">
        <v>1</v>
      </c>
      <c r="R173" s="3195"/>
      <c r="S173" s="3110"/>
      <c r="T173" s="3110"/>
      <c r="U173" s="3110"/>
      <c r="V173" s="3110"/>
      <c r="W173" s="3110"/>
      <c r="Y173" s="3212"/>
      <c r="Z173" s="3079"/>
      <c r="AA173" s="3079"/>
    </row>
    <row r="174" spans="1:27" x14ac:dyDescent="0.25">
      <c r="A174" s="3103"/>
      <c r="B174" s="3103"/>
      <c r="C174" s="3103"/>
      <c r="D174" s="3103"/>
      <c r="E174" s="3103"/>
      <c r="F174" s="3103"/>
      <c r="G174" s="3103"/>
      <c r="H174" s="3103"/>
      <c r="I174" s="3103"/>
      <c r="J174" s="3103"/>
      <c r="K174" s="3103"/>
      <c r="L174" s="3103"/>
      <c r="M174" s="3103"/>
      <c r="N174" s="3103"/>
      <c r="O174" s="3103"/>
      <c r="P174" s="3103"/>
      <c r="Q174" s="3103"/>
      <c r="R174" s="3103"/>
      <c r="S174" s="3103"/>
      <c r="T174" s="3103"/>
      <c r="U174" s="3103"/>
      <c r="V174" s="3103"/>
      <c r="W174" s="3103"/>
      <c r="X174" s="3103"/>
      <c r="Y174" s="3230"/>
      <c r="Z174" s="3228"/>
      <c r="AA174" s="3228"/>
    </row>
    <row r="175" spans="1:27" ht="42.75" customHeight="1" x14ac:dyDescent="0.25">
      <c r="A175" s="3090" t="s">
        <v>3129</v>
      </c>
      <c r="B175" s="3079" t="s">
        <v>2240</v>
      </c>
      <c r="C175" s="3090">
        <v>2</v>
      </c>
      <c r="D175" s="3223" t="s">
        <v>443</v>
      </c>
      <c r="E175" s="3090" t="s">
        <v>3122</v>
      </c>
      <c r="F175" s="3218">
        <v>30000000</v>
      </c>
      <c r="G175" s="3090"/>
      <c r="H175" s="3134" t="s">
        <v>719</v>
      </c>
      <c r="I175" s="3065" t="s">
        <v>2</v>
      </c>
      <c r="J175" s="3076" t="s">
        <v>2168</v>
      </c>
      <c r="K175" s="3076" t="s">
        <v>2167</v>
      </c>
      <c r="L175" s="3076" t="s">
        <v>513</v>
      </c>
      <c r="M175" s="3076" t="s">
        <v>2166</v>
      </c>
      <c r="N175" s="3076" t="s">
        <v>2165</v>
      </c>
      <c r="O175" s="3076" t="s">
        <v>2164</v>
      </c>
      <c r="P175" s="3076" t="s">
        <v>2163</v>
      </c>
      <c r="Q175" s="3065" t="s">
        <v>2</v>
      </c>
      <c r="R175" s="3218">
        <v>19000000</v>
      </c>
      <c r="S175" s="3076" t="s">
        <v>513</v>
      </c>
      <c r="T175" s="3076" t="s">
        <v>2162</v>
      </c>
      <c r="U175" s="3076" t="s">
        <v>2161</v>
      </c>
      <c r="V175" s="3076" t="s">
        <v>513</v>
      </c>
      <c r="W175" s="3076" t="s">
        <v>2160</v>
      </c>
      <c r="X175" s="3076" t="s">
        <v>2159</v>
      </c>
      <c r="Y175" s="3219">
        <v>29850000</v>
      </c>
      <c r="Z175" s="3197" t="s">
        <v>3023</v>
      </c>
      <c r="AA175" s="3197" t="s">
        <v>2343</v>
      </c>
    </row>
    <row r="176" spans="1:27" x14ac:dyDescent="0.25">
      <c r="A176" s="3208"/>
      <c r="B176" s="3208"/>
      <c r="C176" s="3208"/>
      <c r="D176" s="3208"/>
      <c r="E176" s="3208"/>
      <c r="F176" s="3208"/>
      <c r="G176" s="3208"/>
      <c r="R176" s="3208"/>
      <c r="Y176" s="3211"/>
      <c r="Z176" s="3208"/>
      <c r="AA176" s="3208"/>
    </row>
    <row r="177" spans="1:27" ht="33.75" x14ac:dyDescent="0.25">
      <c r="A177" s="3229" t="s">
        <v>3128</v>
      </c>
      <c r="B177" s="3090"/>
      <c r="C177" s="3090">
        <v>1</v>
      </c>
      <c r="D177" s="3223" t="s">
        <v>443</v>
      </c>
      <c r="E177" s="3090" t="s">
        <v>3122</v>
      </c>
      <c r="F177" s="3220">
        <v>220163455.69</v>
      </c>
      <c r="G177" s="3090" t="s">
        <v>513</v>
      </c>
      <c r="H177" s="3134" t="s">
        <v>719</v>
      </c>
      <c r="I177" s="3240" t="s">
        <v>2</v>
      </c>
      <c r="J177" s="3076" t="s">
        <v>2168</v>
      </c>
      <c r="K177" s="3076" t="s">
        <v>2167</v>
      </c>
      <c r="L177" s="3076" t="s">
        <v>513</v>
      </c>
      <c r="M177" s="3076" t="s">
        <v>2166</v>
      </c>
      <c r="N177" s="3076" t="s">
        <v>2165</v>
      </c>
      <c r="O177" s="3076" t="s">
        <v>2164</v>
      </c>
      <c r="P177" s="3076" t="s">
        <v>2163</v>
      </c>
      <c r="Q177" s="3240" t="s">
        <v>2</v>
      </c>
      <c r="R177" s="3239">
        <v>8849000</v>
      </c>
      <c r="S177" s="3076" t="s">
        <v>513</v>
      </c>
      <c r="T177" s="3076" t="s">
        <v>2162</v>
      </c>
      <c r="U177" s="3076" t="s">
        <v>2161</v>
      </c>
      <c r="V177" s="3076" t="s">
        <v>513</v>
      </c>
      <c r="W177" s="3076" t="s">
        <v>2160</v>
      </c>
      <c r="X177" s="3076" t="s">
        <v>2159</v>
      </c>
      <c r="Y177" s="3238">
        <v>8849000</v>
      </c>
      <c r="Z177" s="3218" t="s">
        <v>3110</v>
      </c>
      <c r="AA177" s="3218" t="s">
        <v>2343</v>
      </c>
    </row>
    <row r="178" spans="1:27" ht="33.75" x14ac:dyDescent="0.25">
      <c r="A178" s="3240"/>
      <c r="B178" s="3090"/>
      <c r="C178" s="3090"/>
      <c r="D178" s="3079"/>
      <c r="E178" s="3079"/>
      <c r="F178" s="3220"/>
      <c r="G178" s="3079"/>
      <c r="H178" s="3110"/>
      <c r="I178" s="3240"/>
      <c r="J178" s="3076"/>
      <c r="K178" s="3076"/>
      <c r="L178" s="3076"/>
      <c r="M178" s="3076"/>
      <c r="N178" s="3076"/>
      <c r="O178" s="3076"/>
      <c r="P178" s="3076"/>
      <c r="Q178" s="3240"/>
      <c r="R178" s="3239"/>
      <c r="S178" s="3076" t="s">
        <v>513</v>
      </c>
      <c r="T178" s="3076" t="s">
        <v>2162</v>
      </c>
      <c r="U178" s="3076" t="s">
        <v>2161</v>
      </c>
      <c r="V178" s="3076" t="s">
        <v>513</v>
      </c>
      <c r="W178" s="3076" t="s">
        <v>2160</v>
      </c>
      <c r="X178" s="3076" t="s">
        <v>2159</v>
      </c>
      <c r="Y178" s="3238"/>
      <c r="Z178" s="3218"/>
      <c r="AA178" s="3079"/>
    </row>
    <row r="179" spans="1:27" x14ac:dyDescent="0.25">
      <c r="A179" s="3111"/>
      <c r="B179" s="3111"/>
      <c r="C179" s="3111"/>
      <c r="D179" s="3237"/>
      <c r="E179" s="3111"/>
      <c r="F179" s="3222"/>
      <c r="G179" s="3111"/>
      <c r="H179" s="3111"/>
      <c r="I179" s="3111" t="s">
        <v>1</v>
      </c>
      <c r="J179" s="3111"/>
      <c r="K179" s="3111"/>
      <c r="L179" s="3231"/>
      <c r="M179" s="3111"/>
      <c r="N179" s="3231"/>
      <c r="O179" s="3111"/>
      <c r="P179" s="3231"/>
      <c r="Q179" s="3111" t="s">
        <v>1</v>
      </c>
      <c r="R179" s="3111"/>
      <c r="S179" s="3111"/>
      <c r="T179" s="3111"/>
      <c r="U179" s="3111"/>
      <c r="V179" s="3231"/>
      <c r="W179" s="3111"/>
      <c r="Y179" s="3211"/>
      <c r="Z179" s="3090"/>
      <c r="AA179" s="3079"/>
    </row>
    <row r="180" spans="1:27" x14ac:dyDescent="0.25">
      <c r="A180" s="3236"/>
      <c r="B180" s="3221"/>
      <c r="C180" s="3221"/>
      <c r="D180" s="3235"/>
      <c r="E180" s="3221"/>
      <c r="F180" s="3222"/>
      <c r="G180" s="3221"/>
      <c r="H180" s="3221"/>
      <c r="I180" s="3221"/>
      <c r="J180" s="3221"/>
      <c r="K180" s="3221"/>
      <c r="L180" s="3234"/>
      <c r="M180" s="3221"/>
      <c r="N180" s="3234"/>
      <c r="O180" s="3221"/>
      <c r="P180" s="3234"/>
      <c r="Q180" s="3221"/>
      <c r="R180" s="3221"/>
      <c r="S180" s="3221"/>
      <c r="T180" s="3221"/>
      <c r="U180" s="3221"/>
      <c r="V180" s="3234"/>
      <c r="W180" s="3221"/>
      <c r="Y180" s="3211"/>
      <c r="Z180" s="3090"/>
      <c r="AA180" s="3197"/>
    </row>
    <row r="181" spans="1:27" ht="33.75" x14ac:dyDescent="0.25">
      <c r="A181" s="3233" t="s">
        <v>3127</v>
      </c>
      <c r="B181" s="3090">
        <v>53</v>
      </c>
      <c r="C181" s="3090">
        <v>1</v>
      </c>
      <c r="D181" s="3223" t="s">
        <v>443</v>
      </c>
      <c r="E181" s="3090" t="s">
        <v>3122</v>
      </c>
      <c r="F181" s="3220">
        <v>60596970</v>
      </c>
      <c r="G181" s="3090" t="s">
        <v>513</v>
      </c>
      <c r="H181" s="3134" t="s">
        <v>719</v>
      </c>
      <c r="I181" s="3090" t="s">
        <v>2</v>
      </c>
      <c r="J181" s="3076" t="s">
        <v>2168</v>
      </c>
      <c r="K181" s="3076" t="s">
        <v>2167</v>
      </c>
      <c r="L181" s="3076" t="s">
        <v>513</v>
      </c>
      <c r="M181" s="3076" t="s">
        <v>2166</v>
      </c>
      <c r="N181" s="3076" t="s">
        <v>2165</v>
      </c>
      <c r="O181" s="3076" t="s">
        <v>2164</v>
      </c>
      <c r="P181" s="3076" t="s">
        <v>2163</v>
      </c>
      <c r="Q181" s="3090" t="s">
        <v>2</v>
      </c>
      <c r="R181" s="3218">
        <v>6300000</v>
      </c>
      <c r="S181" s="3076" t="s">
        <v>513</v>
      </c>
      <c r="T181" s="3076" t="s">
        <v>2162</v>
      </c>
      <c r="U181" s="3076" t="s">
        <v>2161</v>
      </c>
      <c r="V181" s="3076" t="s">
        <v>513</v>
      </c>
      <c r="W181" s="3076" t="s">
        <v>2160</v>
      </c>
      <c r="X181" s="3076" t="s">
        <v>2159</v>
      </c>
      <c r="Y181" s="3219">
        <v>6300000</v>
      </c>
      <c r="Z181" s="3218" t="s">
        <v>3110</v>
      </c>
      <c r="AA181" s="3218" t="s">
        <v>2343</v>
      </c>
    </row>
    <row r="182" spans="1:27" x14ac:dyDescent="0.25">
      <c r="A182" s="3102"/>
      <c r="B182" s="3111"/>
      <c r="C182" s="3111"/>
      <c r="D182" s="3222"/>
      <c r="E182" s="3111"/>
      <c r="F182" s="3222"/>
      <c r="G182" s="3111"/>
      <c r="H182" s="3111"/>
      <c r="I182" s="3111" t="s">
        <v>1</v>
      </c>
      <c r="J182" s="3111"/>
      <c r="K182" s="3111"/>
      <c r="L182" s="3231"/>
      <c r="M182" s="3111"/>
      <c r="N182" s="3231"/>
      <c r="O182" s="3111"/>
      <c r="P182" s="3231"/>
      <c r="Q182" s="3111" t="s">
        <v>1</v>
      </c>
      <c r="R182" s="3232"/>
      <c r="S182" s="3111"/>
      <c r="T182" s="3144"/>
      <c r="U182" s="3111"/>
      <c r="V182" s="3231"/>
      <c r="W182" s="3111"/>
      <c r="Y182" s="3211"/>
      <c r="Z182" s="3218"/>
      <c r="AA182" s="3079"/>
    </row>
    <row r="183" spans="1:27" x14ac:dyDescent="0.25">
      <c r="A183" s="3103"/>
      <c r="B183" s="3103"/>
      <c r="C183" s="3103"/>
      <c r="D183" s="3103"/>
      <c r="E183" s="3103"/>
      <c r="F183" s="3103"/>
      <c r="G183" s="3103"/>
      <c r="H183" s="3103"/>
      <c r="I183" s="3103"/>
      <c r="J183" s="3103"/>
      <c r="K183" s="3103"/>
      <c r="L183" s="3103"/>
      <c r="M183" s="3103"/>
      <c r="N183" s="3103"/>
      <c r="O183" s="3103"/>
      <c r="P183" s="3103"/>
      <c r="Q183" s="3103"/>
      <c r="R183" s="3103"/>
      <c r="S183" s="3103"/>
      <c r="T183" s="3103"/>
      <c r="U183" s="3103"/>
      <c r="V183" s="3103"/>
      <c r="W183" s="3103"/>
      <c r="X183" s="3103"/>
      <c r="Y183" s="3230"/>
      <c r="Z183" s="3228"/>
      <c r="AA183" s="3228"/>
    </row>
    <row r="184" spans="1:27" ht="33.75" x14ac:dyDescent="0.25">
      <c r="A184" s="3229" t="s">
        <v>3126</v>
      </c>
      <c r="B184" s="3090">
        <v>54</v>
      </c>
      <c r="C184" s="3090">
        <v>1</v>
      </c>
      <c r="D184" s="3223" t="s">
        <v>443</v>
      </c>
      <c r="E184" s="3090" t="s">
        <v>3122</v>
      </c>
      <c r="F184" s="3220">
        <v>63393665</v>
      </c>
      <c r="G184" s="3090" t="s">
        <v>513</v>
      </c>
      <c r="H184" s="3223" t="s">
        <v>719</v>
      </c>
      <c r="I184" s="3090" t="s">
        <v>2</v>
      </c>
      <c r="J184" s="3076" t="s">
        <v>2168</v>
      </c>
      <c r="K184" s="3076" t="s">
        <v>2167</v>
      </c>
      <c r="L184" s="3076" t="s">
        <v>513</v>
      </c>
      <c r="M184" s="3076" t="s">
        <v>2166</v>
      </c>
      <c r="N184" s="3076" t="s">
        <v>2165</v>
      </c>
      <c r="O184" s="3076" t="s">
        <v>2164</v>
      </c>
      <c r="P184" s="3076" t="s">
        <v>2163</v>
      </c>
      <c r="Q184" s="3111" t="s">
        <v>2</v>
      </c>
      <c r="R184" s="3218">
        <v>5700000</v>
      </c>
      <c r="S184" s="3076" t="s">
        <v>513</v>
      </c>
      <c r="T184" s="3076" t="s">
        <v>2162</v>
      </c>
      <c r="U184" s="3076" t="s">
        <v>2161</v>
      </c>
      <c r="V184" s="3076" t="s">
        <v>513</v>
      </c>
      <c r="W184" s="3076" t="s">
        <v>2160</v>
      </c>
      <c r="X184" s="3076" t="s">
        <v>2159</v>
      </c>
      <c r="Y184" s="3219">
        <v>5700000</v>
      </c>
      <c r="Z184" s="3218" t="s">
        <v>3110</v>
      </c>
      <c r="AA184" s="3218" t="s">
        <v>2343</v>
      </c>
    </row>
    <row r="185" spans="1:27" x14ac:dyDescent="0.25">
      <c r="A185" s="3229"/>
      <c r="B185" s="3090"/>
      <c r="C185" s="3090"/>
      <c r="D185" s="3079"/>
      <c r="E185" s="3079"/>
      <c r="F185" s="3220"/>
      <c r="G185" s="3079"/>
      <c r="H185" s="3079"/>
      <c r="I185" s="3111" t="s">
        <v>1</v>
      </c>
      <c r="J185" s="3185"/>
      <c r="K185" s="3185"/>
      <c r="L185" s="3185"/>
      <c r="M185" s="3185"/>
      <c r="N185" s="3185"/>
      <c r="O185" s="3185"/>
      <c r="P185" s="3185"/>
      <c r="Q185" s="3185" t="s">
        <v>1</v>
      </c>
      <c r="R185" s="3185"/>
      <c r="S185" s="3185"/>
      <c r="T185" s="3185"/>
      <c r="U185" s="3185"/>
      <c r="V185" s="3185"/>
      <c r="W185" s="3185"/>
      <c r="Y185" s="3211"/>
      <c r="Z185" s="3228"/>
      <c r="AA185" s="3079"/>
    </row>
    <row r="186" spans="1:27" x14ac:dyDescent="0.25">
      <c r="A186" s="3090"/>
      <c r="B186" s="3090"/>
      <c r="C186" s="3090"/>
      <c r="D186" s="3227"/>
      <c r="E186" s="3090"/>
      <c r="F186" s="3220"/>
      <c r="G186" s="3090"/>
      <c r="H186" s="3090"/>
      <c r="I186" s="3090"/>
      <c r="J186" s="3090"/>
      <c r="K186" s="3090"/>
      <c r="L186" s="3226"/>
      <c r="M186" s="3090"/>
      <c r="N186" s="3226"/>
      <c r="O186" s="3090"/>
      <c r="P186" s="3226"/>
      <c r="Q186" s="3090"/>
      <c r="R186" s="3218"/>
      <c r="S186" s="3090"/>
      <c r="T186" s="3090"/>
      <c r="U186" s="3090"/>
      <c r="V186" s="3226"/>
      <c r="W186" s="3090"/>
      <c r="X186" s="3208"/>
      <c r="Y186" s="3211"/>
      <c r="Z186" s="3218"/>
      <c r="AA186" s="3079"/>
    </row>
    <row r="187" spans="1:27" ht="33.75" x14ac:dyDescent="0.25">
      <c r="A187" s="3090" t="s">
        <v>3125</v>
      </c>
      <c r="B187" s="3090">
        <v>55</v>
      </c>
      <c r="C187" s="3090">
        <v>1</v>
      </c>
      <c r="D187" s="3223" t="s">
        <v>443</v>
      </c>
      <c r="E187" s="3090" t="s">
        <v>3122</v>
      </c>
      <c r="F187" s="3220">
        <v>22925953.550000001</v>
      </c>
      <c r="G187" s="3090" t="s">
        <v>513</v>
      </c>
      <c r="H187" s="3134" t="s">
        <v>719</v>
      </c>
      <c r="I187" s="3090" t="s">
        <v>2</v>
      </c>
      <c r="J187" s="3199" t="s">
        <v>2260</v>
      </c>
      <c r="K187" s="3199" t="s">
        <v>2259</v>
      </c>
      <c r="L187" s="3199" t="s">
        <v>2258</v>
      </c>
      <c r="M187" s="3199" t="s">
        <v>2257</v>
      </c>
      <c r="N187" s="3199" t="s">
        <v>2256</v>
      </c>
      <c r="O187" s="3199" t="s">
        <v>2255</v>
      </c>
      <c r="P187" s="3199" t="s">
        <v>2254</v>
      </c>
      <c r="Q187" s="3111" t="s">
        <v>2</v>
      </c>
      <c r="R187" s="3090">
        <v>6000000</v>
      </c>
      <c r="S187" s="3199" t="s">
        <v>513</v>
      </c>
      <c r="T187" s="3199" t="s">
        <v>2253</v>
      </c>
      <c r="U187" s="3199" t="s">
        <v>2172</v>
      </c>
      <c r="V187" s="3199" t="s">
        <v>513</v>
      </c>
      <c r="W187" s="3199" t="s">
        <v>2171</v>
      </c>
      <c r="X187" s="3199" t="s">
        <v>1878</v>
      </c>
      <c r="Y187" s="3108">
        <v>6000000</v>
      </c>
      <c r="Z187" s="3218" t="s">
        <v>3110</v>
      </c>
      <c r="AA187" s="3218" t="s">
        <v>2343</v>
      </c>
    </row>
    <row r="188" spans="1:27" x14ac:dyDescent="0.25">
      <c r="A188" s="3111"/>
      <c r="B188" s="3111"/>
      <c r="C188" s="3111"/>
      <c r="D188" s="3111"/>
      <c r="E188" s="3111"/>
      <c r="F188" s="3222"/>
      <c r="G188" s="3111"/>
      <c r="H188" s="3111"/>
      <c r="I188" s="3111"/>
      <c r="J188" s="3111"/>
      <c r="K188" s="3111"/>
      <c r="L188" s="3111"/>
      <c r="M188" s="3111"/>
      <c r="N188" s="3111"/>
      <c r="O188" s="3111"/>
      <c r="P188" s="3111"/>
      <c r="Q188" s="3111"/>
      <c r="R188" s="3111"/>
      <c r="S188" s="3111"/>
      <c r="T188" s="3111"/>
      <c r="U188" s="3111"/>
      <c r="V188" s="3111"/>
      <c r="W188" s="3111"/>
      <c r="Y188" s="3211"/>
      <c r="Z188" s="3090"/>
      <c r="AA188" s="3090"/>
    </row>
    <row r="189" spans="1:27" x14ac:dyDescent="0.25">
      <c r="A189" s="3111"/>
      <c r="B189" s="3111"/>
      <c r="C189" s="3111"/>
      <c r="D189" s="3111"/>
      <c r="E189" s="3111"/>
      <c r="F189" s="3222"/>
      <c r="G189" s="3111"/>
      <c r="H189" s="3111"/>
      <c r="I189" s="3111" t="s">
        <v>1</v>
      </c>
      <c r="J189" s="3111"/>
      <c r="K189" s="3111"/>
      <c r="L189" s="3111"/>
      <c r="M189" s="3111"/>
      <c r="N189" s="3111"/>
      <c r="O189" s="3111"/>
      <c r="P189" s="3111"/>
      <c r="Q189" s="3111"/>
      <c r="R189" s="3111"/>
      <c r="S189" s="3111"/>
      <c r="T189" s="3111" t="s">
        <v>3124</v>
      </c>
      <c r="U189" s="3111" t="s">
        <v>3124</v>
      </c>
      <c r="V189" s="3111"/>
      <c r="W189" s="3111"/>
      <c r="Y189" s="3211"/>
      <c r="Z189" s="3090"/>
      <c r="AA189" s="3090"/>
    </row>
    <row r="190" spans="1:27" x14ac:dyDescent="0.25">
      <c r="A190" s="3225"/>
      <c r="B190" s="3225"/>
      <c r="C190" s="3225"/>
      <c r="D190" s="3225"/>
      <c r="E190" s="3225"/>
      <c r="F190" s="3222"/>
      <c r="G190" s="3225"/>
      <c r="H190" s="3225"/>
      <c r="I190" s="3225"/>
      <c r="J190" s="3225"/>
      <c r="K190" s="3225"/>
      <c r="L190" s="3225"/>
      <c r="M190" s="3225"/>
      <c r="N190" s="3225"/>
      <c r="O190" s="3225"/>
      <c r="P190" s="3225"/>
      <c r="Q190" s="3225"/>
      <c r="R190" s="3225"/>
      <c r="S190" s="3225"/>
      <c r="T190" s="3225"/>
      <c r="U190" s="3225"/>
      <c r="V190" s="3225"/>
      <c r="W190" s="3225"/>
      <c r="Y190" s="3211"/>
      <c r="Z190" s="3224"/>
      <c r="AA190" s="3224"/>
    </row>
    <row r="191" spans="1:27" ht="33.75" x14ac:dyDescent="0.25">
      <c r="A191" s="3090" t="s">
        <v>3123</v>
      </c>
      <c r="B191" s="3090">
        <v>56</v>
      </c>
      <c r="C191" s="3090">
        <v>2</v>
      </c>
      <c r="D191" s="3223" t="s">
        <v>443</v>
      </c>
      <c r="E191" s="3090" t="s">
        <v>3122</v>
      </c>
      <c r="F191" s="3220">
        <v>19693126.780000001</v>
      </c>
      <c r="G191" s="3090" t="s">
        <v>513</v>
      </c>
      <c r="H191" s="3134" t="s">
        <v>719</v>
      </c>
      <c r="I191" s="3090" t="s">
        <v>2</v>
      </c>
      <c r="J191" s="3199" t="s">
        <v>2260</v>
      </c>
      <c r="K191" s="3199" t="s">
        <v>2259</v>
      </c>
      <c r="L191" s="3199" t="s">
        <v>2258</v>
      </c>
      <c r="M191" s="3199" t="s">
        <v>2257</v>
      </c>
      <c r="N191" s="3199" t="s">
        <v>2256</v>
      </c>
      <c r="O191" s="3199" t="s">
        <v>2255</v>
      </c>
      <c r="P191" s="3199" t="s">
        <v>2254</v>
      </c>
      <c r="Q191" s="3090" t="s">
        <v>2</v>
      </c>
      <c r="R191" s="3090">
        <v>4500000</v>
      </c>
      <c r="S191" s="3199" t="s">
        <v>513</v>
      </c>
      <c r="T191" s="3199" t="s">
        <v>2253</v>
      </c>
      <c r="U191" s="3199" t="s">
        <v>2172</v>
      </c>
      <c r="V191" s="3199" t="s">
        <v>513</v>
      </c>
      <c r="W191" s="3199" t="s">
        <v>2171</v>
      </c>
      <c r="X191" s="3199" t="s">
        <v>1878</v>
      </c>
      <c r="Y191" s="3108">
        <v>4500000</v>
      </c>
      <c r="Z191" s="3218" t="s">
        <v>3110</v>
      </c>
      <c r="AA191" s="3218" t="s">
        <v>2343</v>
      </c>
    </row>
    <row r="192" spans="1:27" x14ac:dyDescent="0.25">
      <c r="A192" s="3111"/>
      <c r="B192" s="3111"/>
      <c r="C192" s="3111"/>
      <c r="D192" s="3111"/>
      <c r="E192" s="3111"/>
      <c r="F192" s="3222"/>
      <c r="G192" s="3111"/>
      <c r="H192" s="3111"/>
      <c r="I192" s="3111" t="s">
        <v>1</v>
      </c>
      <c r="J192" s="3111"/>
      <c r="K192" s="3111"/>
      <c r="L192" s="3111"/>
      <c r="M192" s="3111"/>
      <c r="N192" s="3111"/>
      <c r="O192" s="3111"/>
      <c r="P192" s="3111"/>
      <c r="Q192" s="3111"/>
      <c r="R192" s="3111"/>
      <c r="S192" s="3111"/>
      <c r="T192" s="3111"/>
      <c r="U192" s="3111"/>
      <c r="V192" s="3111"/>
      <c r="W192" s="3111"/>
      <c r="Y192" s="3211"/>
      <c r="Z192" s="3090"/>
      <c r="AA192" s="3090"/>
    </row>
    <row r="193" spans="1:27" x14ac:dyDescent="0.25">
      <c r="A193" s="3221"/>
      <c r="B193" s="3221"/>
      <c r="C193" s="3221"/>
      <c r="D193" s="3221"/>
      <c r="E193" s="3221"/>
      <c r="F193" s="3222"/>
      <c r="G193" s="3221"/>
      <c r="H193" s="3221"/>
      <c r="I193" s="3221"/>
      <c r="J193" s="3221"/>
      <c r="K193" s="3221"/>
      <c r="L193" s="3221"/>
      <c r="M193" s="3221"/>
      <c r="N193" s="3221"/>
      <c r="O193" s="3221"/>
      <c r="P193" s="3221"/>
      <c r="Q193" s="3221"/>
      <c r="R193" s="3221"/>
      <c r="S193" s="3221"/>
      <c r="T193" s="3221"/>
      <c r="U193" s="3221"/>
      <c r="V193" s="3221"/>
      <c r="W193" s="3221"/>
      <c r="Y193" s="3211"/>
      <c r="Z193" s="3090"/>
      <c r="AA193" s="3090"/>
    </row>
    <row r="194" spans="1:27" ht="33.75" x14ac:dyDescent="0.25">
      <c r="A194" s="3090" t="s">
        <v>3121</v>
      </c>
      <c r="B194" s="3090">
        <v>57</v>
      </c>
      <c r="C194" s="3090">
        <v>3</v>
      </c>
      <c r="D194" s="3090" t="s">
        <v>443</v>
      </c>
      <c r="E194" s="3090" t="s">
        <v>3111</v>
      </c>
      <c r="F194" s="3220">
        <v>12179838.1</v>
      </c>
      <c r="G194" s="3090" t="s">
        <v>513</v>
      </c>
      <c r="H194" s="3134" t="s">
        <v>719</v>
      </c>
      <c r="I194" s="3090" t="s">
        <v>2</v>
      </c>
      <c r="J194" s="3199" t="s">
        <v>2260</v>
      </c>
      <c r="K194" s="3199" t="s">
        <v>2259</v>
      </c>
      <c r="L194" s="3199" t="s">
        <v>2258</v>
      </c>
      <c r="M194" s="3199" t="s">
        <v>2257</v>
      </c>
      <c r="N194" s="3199" t="s">
        <v>2256</v>
      </c>
      <c r="O194" s="3199" t="s">
        <v>2255</v>
      </c>
      <c r="P194" s="3199" t="s">
        <v>2254</v>
      </c>
      <c r="Q194" s="3090" t="s">
        <v>2</v>
      </c>
      <c r="R194" s="3220">
        <v>12179838.1</v>
      </c>
      <c r="S194" s="3199" t="s">
        <v>513</v>
      </c>
      <c r="T194" s="3199" t="s">
        <v>2253</v>
      </c>
      <c r="U194" s="3199" t="s">
        <v>2172</v>
      </c>
      <c r="V194" s="3199" t="s">
        <v>513</v>
      </c>
      <c r="W194" s="3199" t="s">
        <v>2171</v>
      </c>
      <c r="X194" s="3199" t="s">
        <v>1878</v>
      </c>
      <c r="Y194" s="3219">
        <v>12179838.1</v>
      </c>
      <c r="Z194" s="3218" t="s">
        <v>3110</v>
      </c>
      <c r="AA194" s="3218" t="s">
        <v>2343</v>
      </c>
    </row>
    <row r="195" spans="1:27" x14ac:dyDescent="0.25">
      <c r="A195" s="3221"/>
      <c r="B195" s="3221"/>
      <c r="C195" s="3221"/>
      <c r="D195" s="3221"/>
      <c r="E195" s="3221"/>
      <c r="F195" s="3222"/>
      <c r="G195" s="3221"/>
      <c r="H195" s="3221"/>
      <c r="I195" s="3221"/>
      <c r="J195" s="3221"/>
      <c r="K195" s="3221"/>
      <c r="L195" s="3221"/>
      <c r="M195" s="3221"/>
      <c r="N195" s="3221"/>
      <c r="O195" s="3221"/>
      <c r="P195" s="3221"/>
      <c r="Q195" s="3221" t="s">
        <v>1</v>
      </c>
      <c r="R195" s="3221"/>
      <c r="S195" s="3221"/>
      <c r="T195" s="3221"/>
      <c r="U195" s="3221"/>
      <c r="V195" s="3221"/>
      <c r="W195" s="3221"/>
      <c r="Y195" s="3211"/>
      <c r="Z195" s="3090"/>
      <c r="AA195" s="3090"/>
    </row>
    <row r="196" spans="1:27" ht="22.5" x14ac:dyDescent="0.25">
      <c r="A196" s="3090" t="s">
        <v>3120</v>
      </c>
      <c r="B196" s="3090">
        <v>58</v>
      </c>
      <c r="C196" s="3090">
        <v>1</v>
      </c>
      <c r="D196" s="3090" t="s">
        <v>443</v>
      </c>
      <c r="E196" s="3090" t="s">
        <v>3111</v>
      </c>
      <c r="F196" s="3220">
        <v>11248338.5</v>
      </c>
      <c r="G196" s="3090" t="s">
        <v>513</v>
      </c>
      <c r="H196" s="3134" t="s">
        <v>719</v>
      </c>
      <c r="I196" s="3090" t="s">
        <v>2</v>
      </c>
      <c r="J196" s="3199" t="s">
        <v>2260</v>
      </c>
      <c r="K196" s="3199" t="s">
        <v>2259</v>
      </c>
      <c r="L196" s="3199" t="s">
        <v>2258</v>
      </c>
      <c r="M196" s="3199" t="s">
        <v>2257</v>
      </c>
      <c r="N196" s="3199" t="s">
        <v>2256</v>
      </c>
      <c r="O196" s="3199" t="s">
        <v>2255</v>
      </c>
      <c r="P196" s="3199" t="s">
        <v>2254</v>
      </c>
      <c r="Q196" s="3111" t="s">
        <v>2</v>
      </c>
      <c r="R196" s="3220">
        <v>11248338.5</v>
      </c>
      <c r="S196" s="3199" t="s">
        <v>513</v>
      </c>
      <c r="T196" s="3199" t="s">
        <v>2253</v>
      </c>
      <c r="U196" s="3199" t="s">
        <v>2172</v>
      </c>
      <c r="V196" s="3199" t="s">
        <v>513</v>
      </c>
      <c r="W196" s="3199" t="s">
        <v>2171</v>
      </c>
      <c r="X196" s="3199" t="s">
        <v>1878</v>
      </c>
      <c r="Y196" s="3219">
        <v>11248338.5</v>
      </c>
      <c r="Z196" s="3218" t="s">
        <v>3110</v>
      </c>
      <c r="AA196" s="3218" t="s">
        <v>2343</v>
      </c>
    </row>
    <row r="197" spans="1:27" x14ac:dyDescent="0.25">
      <c r="A197" s="3111"/>
      <c r="B197" s="3111"/>
      <c r="C197" s="3111"/>
      <c r="D197" s="3111"/>
      <c r="E197" s="3111"/>
      <c r="F197" s="3222"/>
      <c r="G197" s="3111"/>
      <c r="H197" s="3111"/>
      <c r="I197" s="3111" t="s">
        <v>1</v>
      </c>
      <c r="J197" s="3111"/>
      <c r="K197" s="3111"/>
      <c r="L197" s="3111"/>
      <c r="M197" s="3111"/>
      <c r="N197" s="3111"/>
      <c r="O197" s="3111"/>
      <c r="P197" s="3111"/>
      <c r="Q197" s="3111" t="s">
        <v>1</v>
      </c>
      <c r="R197" s="3111"/>
      <c r="S197" s="3111"/>
      <c r="T197" s="3111"/>
      <c r="U197" s="3111"/>
      <c r="V197" s="3111"/>
      <c r="W197" s="3111"/>
      <c r="Y197" s="3211"/>
      <c r="Z197" s="3090"/>
      <c r="AA197" s="3090"/>
    </row>
    <row r="198" spans="1:27" x14ac:dyDescent="0.25">
      <c r="A198" s="3221"/>
      <c r="B198" s="3221"/>
      <c r="C198" s="3221"/>
      <c r="D198" s="3221"/>
      <c r="E198" s="3221"/>
      <c r="F198" s="3222"/>
      <c r="G198" s="3221"/>
      <c r="H198" s="3221"/>
      <c r="I198" s="3221"/>
      <c r="J198" s="3221"/>
      <c r="K198" s="3221"/>
      <c r="L198" s="3221"/>
      <c r="M198" s="3221"/>
      <c r="N198" s="3221"/>
      <c r="O198" s="3221"/>
      <c r="P198" s="3221"/>
      <c r="Q198" s="3221"/>
      <c r="R198" s="3221"/>
      <c r="S198" s="3221"/>
      <c r="T198" s="3221"/>
      <c r="U198" s="3221"/>
      <c r="V198" s="3221"/>
      <c r="W198" s="3221"/>
      <c r="Y198" s="3211"/>
      <c r="Z198" s="3090"/>
      <c r="AA198" s="3090"/>
    </row>
    <row r="199" spans="1:27" ht="33.75" x14ac:dyDescent="0.25">
      <c r="A199" s="3090" t="s">
        <v>3119</v>
      </c>
      <c r="B199" s="3090">
        <v>59</v>
      </c>
      <c r="C199" s="3090">
        <v>2</v>
      </c>
      <c r="D199" s="3090" t="s">
        <v>3112</v>
      </c>
      <c r="E199" s="3090" t="s">
        <v>513</v>
      </c>
      <c r="F199" s="3220">
        <v>4931499.5999999996</v>
      </c>
      <c r="G199" s="3090" t="s">
        <v>513</v>
      </c>
      <c r="H199" s="3090" t="s">
        <v>3082</v>
      </c>
      <c r="I199" s="3111" t="s">
        <v>2</v>
      </c>
      <c r="J199" s="3199" t="s">
        <v>2260</v>
      </c>
      <c r="K199" s="3199" t="s">
        <v>2259</v>
      </c>
      <c r="L199" s="3199" t="s">
        <v>2258</v>
      </c>
      <c r="M199" s="3199" t="s">
        <v>2257</v>
      </c>
      <c r="N199" s="3199" t="s">
        <v>2256</v>
      </c>
      <c r="O199" s="3199" t="s">
        <v>2255</v>
      </c>
      <c r="P199" s="3199" t="s">
        <v>2254</v>
      </c>
      <c r="Q199" s="3111" t="s">
        <v>2</v>
      </c>
      <c r="R199" s="3220">
        <v>4931499.5999999996</v>
      </c>
      <c r="S199" s="3199" t="s">
        <v>513</v>
      </c>
      <c r="T199" s="3199" t="s">
        <v>2253</v>
      </c>
      <c r="U199" s="3199" t="s">
        <v>2172</v>
      </c>
      <c r="V199" s="3199" t="s">
        <v>513</v>
      </c>
      <c r="W199" s="3199" t="s">
        <v>2171</v>
      </c>
      <c r="X199" s="3199" t="s">
        <v>1878</v>
      </c>
      <c r="Y199" s="3219">
        <v>4931499.5999999996</v>
      </c>
      <c r="Z199" s="3218" t="s">
        <v>3110</v>
      </c>
      <c r="AA199" s="3218" t="s">
        <v>2343</v>
      </c>
    </row>
    <row r="200" spans="1:27" x14ac:dyDescent="0.25">
      <c r="A200" s="3111"/>
      <c r="B200" s="3111"/>
      <c r="C200" s="3111"/>
      <c r="D200" s="3111"/>
      <c r="E200" s="3111"/>
      <c r="F200" s="3222"/>
      <c r="G200" s="3111"/>
      <c r="H200" s="3111"/>
      <c r="I200" s="3111" t="s">
        <v>1</v>
      </c>
      <c r="J200" s="3111"/>
      <c r="K200" s="3111"/>
      <c r="L200" s="3111"/>
      <c r="M200" s="3111"/>
      <c r="N200" s="3111"/>
      <c r="O200" s="3111"/>
      <c r="P200" s="3111"/>
      <c r="Q200" s="3111" t="s">
        <v>1</v>
      </c>
      <c r="R200" s="3111"/>
      <c r="S200" s="3111"/>
      <c r="T200" s="3111"/>
      <c r="U200" s="3111"/>
      <c r="V200" s="3111"/>
      <c r="W200" s="3111"/>
      <c r="Y200" s="3211"/>
      <c r="Z200" s="3090"/>
      <c r="AA200" s="3090"/>
    </row>
    <row r="201" spans="1:27" x14ac:dyDescent="0.25">
      <c r="A201" s="3221"/>
      <c r="B201" s="3221"/>
      <c r="C201" s="3221"/>
      <c r="D201" s="3221"/>
      <c r="E201" s="3221"/>
      <c r="F201" s="3222"/>
      <c r="G201" s="3221"/>
      <c r="H201" s="3221"/>
      <c r="I201" s="3221"/>
      <c r="J201" s="3221"/>
      <c r="K201" s="3221"/>
      <c r="L201" s="3221"/>
      <c r="M201" s="3221"/>
      <c r="N201" s="3221"/>
      <c r="O201" s="3221"/>
      <c r="P201" s="3221"/>
      <c r="Q201" s="3221"/>
      <c r="R201" s="3221"/>
      <c r="S201" s="3221"/>
      <c r="T201" s="3221"/>
      <c r="U201" s="3221"/>
      <c r="V201" s="3221"/>
      <c r="W201" s="3221"/>
      <c r="Y201" s="3211"/>
      <c r="Z201" s="3090"/>
      <c r="AA201" s="3090"/>
    </row>
    <row r="202" spans="1:27" ht="33.75" x14ac:dyDescent="0.25">
      <c r="A202" s="3090" t="s">
        <v>3118</v>
      </c>
      <c r="B202" s="3090">
        <v>60</v>
      </c>
      <c r="C202" s="3090">
        <v>1</v>
      </c>
      <c r="D202" s="3090" t="s">
        <v>3112</v>
      </c>
      <c r="E202" s="3090" t="s">
        <v>3111</v>
      </c>
      <c r="F202" s="3220">
        <v>12132258.93</v>
      </c>
      <c r="G202" s="3090" t="s">
        <v>513</v>
      </c>
      <c r="H202" s="3134" t="s">
        <v>719</v>
      </c>
      <c r="I202" s="3111" t="s">
        <v>2</v>
      </c>
      <c r="J202" s="3199" t="s">
        <v>2260</v>
      </c>
      <c r="K202" s="3199" t="s">
        <v>2259</v>
      </c>
      <c r="L202" s="3199" t="s">
        <v>2258</v>
      </c>
      <c r="M202" s="3199" t="s">
        <v>2257</v>
      </c>
      <c r="N202" s="3199" t="s">
        <v>2256</v>
      </c>
      <c r="O202" s="3199" t="s">
        <v>2255</v>
      </c>
      <c r="P202" s="3199" t="s">
        <v>2254</v>
      </c>
      <c r="Q202" s="3111" t="s">
        <v>2</v>
      </c>
      <c r="R202" s="3220">
        <v>12132258.93</v>
      </c>
      <c r="S202" s="3199" t="s">
        <v>513</v>
      </c>
      <c r="T202" s="3199" t="s">
        <v>2253</v>
      </c>
      <c r="U202" s="3199" t="s">
        <v>2172</v>
      </c>
      <c r="V202" s="3199" t="s">
        <v>513</v>
      </c>
      <c r="W202" s="3199" t="s">
        <v>2171</v>
      </c>
      <c r="X202" s="3199" t="s">
        <v>1878</v>
      </c>
      <c r="Y202" s="3219">
        <v>12132258.93</v>
      </c>
      <c r="Z202" s="3218" t="s">
        <v>3110</v>
      </c>
      <c r="AA202" s="3218" t="s">
        <v>2343</v>
      </c>
    </row>
    <row r="203" spans="1:27" x14ac:dyDescent="0.25">
      <c r="A203" s="3111"/>
      <c r="B203" s="3111"/>
      <c r="C203" s="3111"/>
      <c r="D203" s="3111"/>
      <c r="E203" s="3111"/>
      <c r="F203" s="3222"/>
      <c r="G203" s="3111"/>
      <c r="H203" s="3111"/>
      <c r="I203" s="3111" t="s">
        <v>1</v>
      </c>
      <c r="J203" s="3111"/>
      <c r="K203" s="3111"/>
      <c r="L203" s="3111"/>
      <c r="M203" s="3111"/>
      <c r="N203" s="3111"/>
      <c r="O203" s="3111"/>
      <c r="P203" s="3111"/>
      <c r="Q203" s="3111" t="s">
        <v>1</v>
      </c>
      <c r="R203" s="3111"/>
      <c r="S203" s="3111"/>
      <c r="T203" s="3111"/>
      <c r="U203" s="3111"/>
      <c r="V203" s="3111"/>
      <c r="W203" s="3111"/>
      <c r="Y203" s="3211"/>
      <c r="Z203" s="3090"/>
      <c r="AA203" s="3090"/>
    </row>
    <row r="204" spans="1:27" x14ac:dyDescent="0.25">
      <c r="A204" s="3221"/>
      <c r="B204" s="3221"/>
      <c r="C204" s="3221"/>
      <c r="D204" s="3221"/>
      <c r="E204" s="3221"/>
      <c r="F204" s="3222"/>
      <c r="G204" s="3221"/>
      <c r="H204" s="3221"/>
      <c r="I204" s="3221"/>
      <c r="J204" s="3221"/>
      <c r="K204" s="3221"/>
      <c r="L204" s="3221"/>
      <c r="M204" s="3221"/>
      <c r="N204" s="3221"/>
      <c r="O204" s="3221"/>
      <c r="P204" s="3221"/>
      <c r="Q204" s="3221"/>
      <c r="R204" s="3221"/>
      <c r="S204" s="3221"/>
      <c r="T204" s="3221"/>
      <c r="U204" s="3221"/>
      <c r="V204" s="3221"/>
      <c r="W204" s="3221"/>
      <c r="Y204" s="3211"/>
      <c r="Z204" s="3090"/>
      <c r="AA204" s="3090"/>
    </row>
    <row r="205" spans="1:27" ht="22.5" x14ac:dyDescent="0.25">
      <c r="A205" s="3090" t="s">
        <v>3117</v>
      </c>
      <c r="B205" s="3090">
        <v>61</v>
      </c>
      <c r="C205" s="3090">
        <v>2</v>
      </c>
      <c r="D205" s="3090" t="s">
        <v>3112</v>
      </c>
      <c r="E205" s="3090" t="s">
        <v>3111</v>
      </c>
      <c r="F205" s="3220">
        <v>9600230.1799999997</v>
      </c>
      <c r="G205" s="3090" t="s">
        <v>513</v>
      </c>
      <c r="H205" s="3134" t="s">
        <v>719</v>
      </c>
      <c r="I205" s="3111" t="s">
        <v>2</v>
      </c>
      <c r="J205" s="3199" t="s">
        <v>2260</v>
      </c>
      <c r="K205" s="3199" t="s">
        <v>2259</v>
      </c>
      <c r="L205" s="3199" t="s">
        <v>2258</v>
      </c>
      <c r="M205" s="3199" t="s">
        <v>2257</v>
      </c>
      <c r="N205" s="3199" t="s">
        <v>2256</v>
      </c>
      <c r="O205" s="3199" t="s">
        <v>2255</v>
      </c>
      <c r="P205" s="3199" t="s">
        <v>2254</v>
      </c>
      <c r="Q205" s="3111" t="s">
        <v>2</v>
      </c>
      <c r="R205" s="3220">
        <v>9600230.1799999997</v>
      </c>
      <c r="S205" s="3199" t="s">
        <v>513</v>
      </c>
      <c r="T205" s="3199" t="s">
        <v>2253</v>
      </c>
      <c r="U205" s="3199" t="s">
        <v>2172</v>
      </c>
      <c r="V205" s="3199" t="s">
        <v>513</v>
      </c>
      <c r="W205" s="3199" t="s">
        <v>2171</v>
      </c>
      <c r="X205" s="3199" t="s">
        <v>1878</v>
      </c>
      <c r="Y205" s="3219">
        <v>9600230.1799999997</v>
      </c>
      <c r="Z205" s="3218" t="s">
        <v>3110</v>
      </c>
      <c r="AA205" s="3218" t="s">
        <v>2343</v>
      </c>
    </row>
    <row r="206" spans="1:27" x14ac:dyDescent="0.25">
      <c r="A206" s="3111"/>
      <c r="B206" s="3111"/>
      <c r="C206" s="3111"/>
      <c r="D206" s="3111"/>
      <c r="E206" s="3111"/>
      <c r="F206" s="3222"/>
      <c r="G206" s="3111"/>
      <c r="H206" s="3111"/>
      <c r="I206" s="3111" t="s">
        <v>1</v>
      </c>
      <c r="J206" s="3111"/>
      <c r="K206" s="3111"/>
      <c r="L206" s="3111"/>
      <c r="M206" s="3111"/>
      <c r="N206" s="3111"/>
      <c r="O206" s="3111"/>
      <c r="P206" s="3111"/>
      <c r="Q206" s="3111" t="s">
        <v>1</v>
      </c>
      <c r="R206" s="3111"/>
      <c r="S206" s="3111"/>
      <c r="T206" s="3111"/>
      <c r="U206" s="3111"/>
      <c r="V206" s="3111"/>
      <c r="W206" s="3111"/>
      <c r="Y206" s="3211"/>
      <c r="Z206" s="3090"/>
      <c r="AA206" s="3090"/>
    </row>
    <row r="207" spans="1:27" x14ac:dyDescent="0.25">
      <c r="A207" s="3221"/>
      <c r="B207" s="3221"/>
      <c r="C207" s="3221"/>
      <c r="D207" s="3221"/>
      <c r="E207" s="3221"/>
      <c r="F207" s="3222"/>
      <c r="G207" s="3221"/>
      <c r="H207" s="3221"/>
      <c r="I207" s="3221"/>
      <c r="J207" s="3221"/>
      <c r="K207" s="3221"/>
      <c r="L207" s="3221"/>
      <c r="M207" s="3221"/>
      <c r="N207" s="3221"/>
      <c r="O207" s="3221"/>
      <c r="P207" s="3221"/>
      <c r="Q207" s="3221"/>
      <c r="R207" s="3221"/>
      <c r="S207" s="3221"/>
      <c r="T207" s="3221"/>
      <c r="U207" s="3221"/>
      <c r="V207" s="3221"/>
      <c r="W207" s="3221"/>
      <c r="Y207" s="3211"/>
      <c r="Z207" s="3090"/>
      <c r="AA207" s="3090"/>
    </row>
    <row r="208" spans="1:27" x14ac:dyDescent="0.25">
      <c r="A208" s="3111"/>
      <c r="B208" s="3111"/>
      <c r="C208" s="3111"/>
      <c r="D208" s="3111"/>
      <c r="E208" s="3111"/>
      <c r="F208" s="3222"/>
      <c r="G208" s="3111"/>
      <c r="H208" s="3111"/>
      <c r="I208" s="3111" t="s">
        <v>2</v>
      </c>
      <c r="J208" s="3111"/>
      <c r="K208" s="3111"/>
      <c r="L208" s="3111"/>
      <c r="M208" s="3111"/>
      <c r="N208" s="3111"/>
      <c r="O208" s="3111"/>
      <c r="P208" s="3111"/>
      <c r="Q208" s="3111"/>
      <c r="R208" s="3111"/>
      <c r="S208" s="3111"/>
      <c r="T208" s="3111"/>
      <c r="U208" s="3111"/>
      <c r="V208" s="3111"/>
      <c r="W208" s="3111"/>
      <c r="Y208" s="3211"/>
      <c r="Z208" s="3218"/>
      <c r="AA208" s="3218"/>
    </row>
    <row r="209" spans="1:27" ht="67.5" x14ac:dyDescent="0.25">
      <c r="A209" s="3090" t="s">
        <v>3116</v>
      </c>
      <c r="B209" s="3090">
        <v>62</v>
      </c>
      <c r="C209" s="3090">
        <v>1</v>
      </c>
      <c r="D209" s="3090" t="s">
        <v>3112</v>
      </c>
      <c r="E209" s="3090" t="s">
        <v>3111</v>
      </c>
      <c r="F209" s="3220">
        <v>17340363.489999998</v>
      </c>
      <c r="G209" s="3090" t="s">
        <v>513</v>
      </c>
      <c r="H209" s="3134" t="s">
        <v>719</v>
      </c>
      <c r="I209" s="3111" t="s">
        <v>1</v>
      </c>
      <c r="J209" s="3199" t="s">
        <v>2260</v>
      </c>
      <c r="K209" s="3199" t="s">
        <v>2259</v>
      </c>
      <c r="L209" s="3199" t="s">
        <v>2258</v>
      </c>
      <c r="M209" s="3199" t="s">
        <v>2257</v>
      </c>
      <c r="N209" s="3199" t="s">
        <v>2256</v>
      </c>
      <c r="O209" s="3199" t="s">
        <v>2255</v>
      </c>
      <c r="P209" s="3199" t="s">
        <v>2254</v>
      </c>
      <c r="Q209" s="3111" t="s">
        <v>2</v>
      </c>
      <c r="R209" s="3220">
        <v>17340363.489999998</v>
      </c>
      <c r="S209" s="3199" t="s">
        <v>513</v>
      </c>
      <c r="T209" s="3199" t="s">
        <v>2253</v>
      </c>
      <c r="U209" s="3199" t="s">
        <v>2172</v>
      </c>
      <c r="V209" s="3199" t="s">
        <v>513</v>
      </c>
      <c r="W209" s="3199" t="s">
        <v>2171</v>
      </c>
      <c r="X209" s="3199" t="s">
        <v>1878</v>
      </c>
      <c r="Y209" s="3219">
        <v>17340363.489999998</v>
      </c>
      <c r="Z209" s="3218" t="s">
        <v>3110</v>
      </c>
      <c r="AA209" s="3218" t="s">
        <v>2343</v>
      </c>
    </row>
    <row r="210" spans="1:27" x14ac:dyDescent="0.25">
      <c r="A210" s="3221"/>
      <c r="B210" s="3221"/>
      <c r="C210" s="3221"/>
      <c r="D210" s="3221"/>
      <c r="E210" s="3221"/>
      <c r="F210" s="3222"/>
      <c r="G210" s="3221"/>
      <c r="H210" s="3221"/>
      <c r="I210" s="3221"/>
      <c r="J210" s="3221"/>
      <c r="K210" s="3221"/>
      <c r="L210" s="3221"/>
      <c r="M210" s="3221"/>
      <c r="N210" s="3221"/>
      <c r="O210" s="3221"/>
      <c r="P210" s="3221"/>
      <c r="Q210" s="3221"/>
      <c r="R210" s="3221"/>
      <c r="S210" s="3221"/>
      <c r="T210" s="3221"/>
      <c r="U210" s="3221"/>
      <c r="V210" s="3221"/>
      <c r="W210" s="3221"/>
      <c r="Y210" s="3211"/>
      <c r="Z210" s="3090"/>
      <c r="AA210" s="3090"/>
    </row>
    <row r="211" spans="1:27" ht="22.5" x14ac:dyDescent="0.25">
      <c r="A211" s="3090" t="s">
        <v>3115</v>
      </c>
      <c r="B211" s="3090">
        <v>63</v>
      </c>
      <c r="C211" s="3090">
        <v>2</v>
      </c>
      <c r="D211" s="3090" t="s">
        <v>3112</v>
      </c>
      <c r="E211" s="3090" t="s">
        <v>3111</v>
      </c>
      <c r="F211" s="3220">
        <v>9600102.4299999997</v>
      </c>
      <c r="G211" s="3090" t="s">
        <v>513</v>
      </c>
      <c r="H211" s="3134" t="s">
        <v>719</v>
      </c>
      <c r="I211" s="3111" t="s">
        <v>2</v>
      </c>
      <c r="J211" s="3199" t="s">
        <v>2260</v>
      </c>
      <c r="K211" s="3199" t="s">
        <v>2259</v>
      </c>
      <c r="L211" s="3199" t="s">
        <v>2258</v>
      </c>
      <c r="M211" s="3199" t="s">
        <v>2257</v>
      </c>
      <c r="N211" s="3199" t="s">
        <v>2256</v>
      </c>
      <c r="O211" s="3199" t="s">
        <v>2255</v>
      </c>
      <c r="P211" s="3199" t="s">
        <v>2254</v>
      </c>
      <c r="Q211" s="3111" t="s">
        <v>2</v>
      </c>
      <c r="R211" s="3220">
        <v>9600102.4299999997</v>
      </c>
      <c r="S211" s="3199" t="s">
        <v>513</v>
      </c>
      <c r="T211" s="3199" t="s">
        <v>2253</v>
      </c>
      <c r="U211" s="3199" t="s">
        <v>2172</v>
      </c>
      <c r="V211" s="3199" t="s">
        <v>513</v>
      </c>
      <c r="W211" s="3199" t="s">
        <v>2171</v>
      </c>
      <c r="X211" s="3199" t="s">
        <v>1878</v>
      </c>
      <c r="Y211" s="3219">
        <v>9600102.4299999997</v>
      </c>
      <c r="Z211" s="3218" t="s">
        <v>3110</v>
      </c>
      <c r="AA211" s="3218" t="s">
        <v>2343</v>
      </c>
    </row>
    <row r="212" spans="1:27" x14ac:dyDescent="0.25">
      <c r="A212" s="3090"/>
      <c r="B212" s="3090"/>
      <c r="C212" s="3090"/>
      <c r="D212" s="3090"/>
      <c r="E212" s="3090"/>
      <c r="F212" s="3220"/>
      <c r="G212" s="3090"/>
      <c r="H212" s="3111"/>
      <c r="I212" s="3111" t="s">
        <v>1</v>
      </c>
      <c r="J212" s="3111"/>
      <c r="K212" s="3111"/>
      <c r="L212" s="3111"/>
      <c r="M212" s="3111"/>
      <c r="N212" s="3111"/>
      <c r="O212" s="3111"/>
      <c r="P212" s="3111"/>
      <c r="Q212" s="3111" t="s">
        <v>1</v>
      </c>
      <c r="R212" s="3111"/>
      <c r="S212" s="3111"/>
      <c r="T212" s="3111"/>
      <c r="U212" s="3111"/>
      <c r="V212" s="3111"/>
      <c r="W212" s="3111"/>
      <c r="Y212" s="3211"/>
      <c r="Z212" s="3090"/>
      <c r="AA212" s="3090"/>
    </row>
    <row r="213" spans="1:27" x14ac:dyDescent="0.25">
      <c r="A213" s="3221"/>
      <c r="B213" s="3221"/>
      <c r="C213" s="3221"/>
      <c r="D213" s="3221"/>
      <c r="E213" s="3221"/>
      <c r="F213" s="3222"/>
      <c r="G213" s="3221"/>
      <c r="H213" s="3221"/>
      <c r="I213" s="3221"/>
      <c r="J213" s="3221"/>
      <c r="K213" s="3221"/>
      <c r="L213" s="3221"/>
      <c r="M213" s="3221"/>
      <c r="N213" s="3221"/>
      <c r="O213" s="3221"/>
      <c r="P213" s="3221"/>
      <c r="Q213" s="3221"/>
      <c r="R213" s="3221"/>
      <c r="S213" s="3221"/>
      <c r="T213" s="3221"/>
      <c r="U213" s="3221"/>
      <c r="V213" s="3221"/>
      <c r="W213" s="3221"/>
      <c r="Y213" s="3211"/>
      <c r="Z213" s="3090"/>
      <c r="AA213" s="3090"/>
    </row>
    <row r="214" spans="1:27" ht="22.5" x14ac:dyDescent="0.25">
      <c r="A214" s="3090" t="s">
        <v>3114</v>
      </c>
      <c r="B214" s="3090">
        <v>64</v>
      </c>
      <c r="C214" s="3090">
        <v>3</v>
      </c>
      <c r="D214" s="3090" t="s">
        <v>3112</v>
      </c>
      <c r="E214" s="3090" t="s">
        <v>3111</v>
      </c>
      <c r="F214" s="3220">
        <v>9573010.1199999992</v>
      </c>
      <c r="G214" s="3090" t="s">
        <v>513</v>
      </c>
      <c r="H214" s="3134" t="s">
        <v>719</v>
      </c>
      <c r="I214" s="3111" t="s">
        <v>2</v>
      </c>
      <c r="J214" s="3199" t="s">
        <v>2260</v>
      </c>
      <c r="K214" s="3199" t="s">
        <v>2259</v>
      </c>
      <c r="L214" s="3199" t="s">
        <v>2258</v>
      </c>
      <c r="M214" s="3199" t="s">
        <v>2257</v>
      </c>
      <c r="N214" s="3199" t="s">
        <v>2256</v>
      </c>
      <c r="O214" s="3199" t="s">
        <v>2255</v>
      </c>
      <c r="P214" s="3199" t="s">
        <v>2254</v>
      </c>
      <c r="Q214" s="3111" t="s">
        <v>2</v>
      </c>
      <c r="R214" s="3220">
        <v>9573010.1199999992</v>
      </c>
      <c r="S214" s="3199" t="s">
        <v>513</v>
      </c>
      <c r="T214" s="3199" t="s">
        <v>2253</v>
      </c>
      <c r="U214" s="3199" t="s">
        <v>2172</v>
      </c>
      <c r="V214" s="3199" t="s">
        <v>513</v>
      </c>
      <c r="W214" s="3199" t="s">
        <v>2171</v>
      </c>
      <c r="X214" s="3199" t="s">
        <v>1878</v>
      </c>
      <c r="Y214" s="3219">
        <v>9573010.1199999992</v>
      </c>
      <c r="Z214" s="3218" t="s">
        <v>3110</v>
      </c>
      <c r="AA214" s="3218" t="s">
        <v>2343</v>
      </c>
    </row>
    <row r="215" spans="1:27" x14ac:dyDescent="0.25">
      <c r="A215" s="3090"/>
      <c r="B215" s="3090"/>
      <c r="C215" s="3090"/>
      <c r="D215" s="3090"/>
      <c r="E215" s="3090"/>
      <c r="F215" s="3220"/>
      <c r="G215" s="3090"/>
      <c r="H215" s="3111"/>
      <c r="I215" s="3111" t="s">
        <v>1</v>
      </c>
      <c r="J215" s="3111"/>
      <c r="K215" s="3111"/>
      <c r="L215" s="3111"/>
      <c r="M215" s="3111"/>
      <c r="N215" s="3111"/>
      <c r="O215" s="3111"/>
      <c r="P215" s="3111"/>
      <c r="Q215" s="3111" t="s">
        <v>1</v>
      </c>
      <c r="R215" s="3111"/>
      <c r="S215" s="3111"/>
      <c r="T215" s="3111"/>
      <c r="U215" s="3111"/>
      <c r="V215" s="3111"/>
      <c r="W215" s="3111"/>
      <c r="Y215" s="3211"/>
      <c r="Z215" s="3090"/>
      <c r="AA215" s="3090"/>
    </row>
    <row r="216" spans="1:27" x14ac:dyDescent="0.25">
      <c r="A216" s="3221"/>
      <c r="B216" s="3221"/>
      <c r="C216" s="3221"/>
      <c r="D216" s="3221"/>
      <c r="E216" s="3221"/>
      <c r="F216" s="3222"/>
      <c r="G216" s="3221"/>
      <c r="H216" s="3221"/>
      <c r="I216" s="3221"/>
      <c r="J216" s="3221"/>
      <c r="K216" s="3221"/>
      <c r="L216" s="3221"/>
      <c r="M216" s="3221"/>
      <c r="N216" s="3221"/>
      <c r="O216" s="3221"/>
      <c r="P216" s="3221"/>
      <c r="Q216" s="3221"/>
      <c r="R216" s="3221"/>
      <c r="S216" s="3221"/>
      <c r="T216" s="3221"/>
      <c r="U216" s="3221"/>
      <c r="V216" s="3221"/>
      <c r="W216" s="3221"/>
      <c r="Y216" s="3211"/>
      <c r="Z216" s="3090"/>
      <c r="AA216" s="3090"/>
    </row>
    <row r="217" spans="1:27" ht="45" x14ac:dyDescent="0.25">
      <c r="A217" s="3090" t="s">
        <v>3113</v>
      </c>
      <c r="B217" s="3090">
        <v>65</v>
      </c>
      <c r="C217" s="3090">
        <v>1</v>
      </c>
      <c r="D217" s="3090" t="s">
        <v>3112</v>
      </c>
      <c r="E217" s="3090" t="s">
        <v>3111</v>
      </c>
      <c r="F217" s="3220">
        <v>15593857.380000001</v>
      </c>
      <c r="G217" s="3090" t="s">
        <v>513</v>
      </c>
      <c r="H217" s="3134" t="s">
        <v>719</v>
      </c>
      <c r="I217" s="3111" t="s">
        <v>2</v>
      </c>
      <c r="J217" s="3199" t="s">
        <v>2260</v>
      </c>
      <c r="K217" s="3199" t="s">
        <v>2259</v>
      </c>
      <c r="L217" s="3199" t="s">
        <v>2258</v>
      </c>
      <c r="M217" s="3199" t="s">
        <v>2257</v>
      </c>
      <c r="N217" s="3199" t="s">
        <v>2256</v>
      </c>
      <c r="O217" s="3199" t="s">
        <v>2255</v>
      </c>
      <c r="P217" s="3199" t="s">
        <v>2254</v>
      </c>
      <c r="Q217" s="3090" t="s">
        <v>2</v>
      </c>
      <c r="R217" s="3220">
        <v>15593857.380000001</v>
      </c>
      <c r="S217" s="3199" t="s">
        <v>513</v>
      </c>
      <c r="T217" s="3199" t="s">
        <v>2253</v>
      </c>
      <c r="U217" s="3199" t="s">
        <v>2172</v>
      </c>
      <c r="V217" s="3199" t="s">
        <v>513</v>
      </c>
      <c r="W217" s="3199" t="s">
        <v>2171</v>
      </c>
      <c r="X217" s="3199" t="s">
        <v>1878</v>
      </c>
      <c r="Y217" s="3219">
        <v>15593857.380000001</v>
      </c>
      <c r="Z217" s="3218" t="s">
        <v>3110</v>
      </c>
      <c r="AA217" s="3218" t="s">
        <v>2343</v>
      </c>
    </row>
    <row r="218" spans="1:27" x14ac:dyDescent="0.25">
      <c r="A218" s="3208"/>
      <c r="Y218" s="3211"/>
      <c r="Z218" s="3208"/>
      <c r="AA218" s="3208"/>
    </row>
    <row r="219" spans="1:27" ht="45" x14ac:dyDescent="0.25">
      <c r="A219" s="3108" t="s">
        <v>3109</v>
      </c>
      <c r="B219" s="3079" t="s">
        <v>2210</v>
      </c>
      <c r="C219" s="3079" t="s">
        <v>1859</v>
      </c>
      <c r="D219" s="3134" t="s">
        <v>443</v>
      </c>
      <c r="E219" s="3076" t="s">
        <v>3107</v>
      </c>
      <c r="F219" s="3213">
        <v>15000000</v>
      </c>
      <c r="G219" s="3076" t="s">
        <v>513</v>
      </c>
      <c r="H219" s="3134" t="s">
        <v>719</v>
      </c>
      <c r="I219" s="3065" t="s">
        <v>2</v>
      </c>
      <c r="J219" s="3199" t="s">
        <v>2260</v>
      </c>
      <c r="K219" s="3199" t="s">
        <v>2259</v>
      </c>
      <c r="L219" s="3199" t="s">
        <v>2258</v>
      </c>
      <c r="M219" s="3199" t="s">
        <v>2257</v>
      </c>
      <c r="N219" s="3199" t="s">
        <v>2256</v>
      </c>
      <c r="O219" s="3199" t="s">
        <v>2255</v>
      </c>
      <c r="P219" s="3199" t="s">
        <v>2254</v>
      </c>
      <c r="Q219" s="3065" t="s">
        <v>2</v>
      </c>
      <c r="R219" s="3213">
        <v>15000000</v>
      </c>
      <c r="S219" s="3199" t="s">
        <v>513</v>
      </c>
      <c r="T219" s="3199" t="s">
        <v>2253</v>
      </c>
      <c r="U219" s="3199" t="s">
        <v>2172</v>
      </c>
      <c r="V219" s="3199" t="s">
        <v>513</v>
      </c>
      <c r="W219" s="3199" t="s">
        <v>2171</v>
      </c>
      <c r="X219" s="3199" t="s">
        <v>1878</v>
      </c>
      <c r="Y219" s="3217">
        <v>15000000</v>
      </c>
      <c r="Z219" s="3197" t="s">
        <v>3012</v>
      </c>
      <c r="AA219" s="3197" t="s">
        <v>3011</v>
      </c>
    </row>
    <row r="220" spans="1:27" x14ac:dyDescent="0.25">
      <c r="A220" s="3210"/>
      <c r="B220" s="3110"/>
      <c r="C220" s="3110"/>
      <c r="D220" s="3110"/>
      <c r="E220" s="3110"/>
      <c r="F220" s="3110"/>
      <c r="G220" s="3110"/>
      <c r="H220" s="3110"/>
      <c r="I220" s="3065" t="s">
        <v>1</v>
      </c>
      <c r="J220" s="3110"/>
      <c r="K220" s="3110"/>
      <c r="L220" s="3110"/>
      <c r="M220" s="3110"/>
      <c r="N220" s="3110"/>
      <c r="O220" s="3110"/>
      <c r="P220" s="3110"/>
      <c r="Q220" s="3065" t="s">
        <v>1</v>
      </c>
      <c r="R220" s="3195"/>
      <c r="S220" s="3110"/>
      <c r="T220" s="3110"/>
      <c r="U220" s="3110"/>
      <c r="V220" s="3110"/>
      <c r="W220" s="3110"/>
      <c r="X220" s="3195"/>
      <c r="Y220" s="3211"/>
      <c r="Z220" s="3079"/>
      <c r="AA220" s="3079"/>
    </row>
    <row r="221" spans="1:27" x14ac:dyDescent="0.25">
      <c r="A221" s="3210"/>
      <c r="B221" s="3188"/>
      <c r="C221" s="3188"/>
      <c r="D221" s="3188"/>
      <c r="E221" s="3188"/>
      <c r="F221" s="3188"/>
      <c r="G221" s="3188"/>
      <c r="H221" s="3188"/>
      <c r="I221" s="3188"/>
      <c r="J221" s="3188"/>
      <c r="K221" s="3188"/>
      <c r="L221" s="3188"/>
      <c r="M221" s="3188"/>
      <c r="N221" s="3188"/>
      <c r="O221" s="3188"/>
      <c r="P221" s="3188"/>
      <c r="Q221" s="3188"/>
      <c r="R221" s="3188"/>
      <c r="S221" s="3188"/>
      <c r="T221" s="3188"/>
      <c r="U221" s="3188"/>
      <c r="V221" s="3188"/>
      <c r="W221" s="3188"/>
      <c r="X221" s="3202"/>
      <c r="Y221" s="3211"/>
      <c r="Z221" s="3079"/>
      <c r="AA221" s="3079"/>
    </row>
    <row r="222" spans="1:27" ht="45" x14ac:dyDescent="0.25">
      <c r="A222" s="3108" t="s">
        <v>3108</v>
      </c>
      <c r="B222" s="3079" t="s">
        <v>2208</v>
      </c>
      <c r="C222" s="3079" t="s">
        <v>1851</v>
      </c>
      <c r="D222" s="3134" t="s">
        <v>443</v>
      </c>
      <c r="E222" s="3076" t="s">
        <v>3107</v>
      </c>
      <c r="F222" s="3213">
        <v>15000000</v>
      </c>
      <c r="G222" s="3076" t="s">
        <v>513</v>
      </c>
      <c r="H222" s="3134" t="s">
        <v>719</v>
      </c>
      <c r="I222" s="3065" t="s">
        <v>2</v>
      </c>
      <c r="J222" s="3199" t="s">
        <v>2260</v>
      </c>
      <c r="K222" s="3199" t="s">
        <v>2259</v>
      </c>
      <c r="L222" s="3199" t="s">
        <v>2258</v>
      </c>
      <c r="M222" s="3199" t="s">
        <v>2257</v>
      </c>
      <c r="N222" s="3199" t="s">
        <v>2256</v>
      </c>
      <c r="O222" s="3199" t="s">
        <v>2255</v>
      </c>
      <c r="P222" s="3199" t="s">
        <v>2254</v>
      </c>
      <c r="Q222" s="3065" t="s">
        <v>2</v>
      </c>
      <c r="R222" s="3213">
        <v>15000000</v>
      </c>
      <c r="S222" s="3199" t="s">
        <v>513</v>
      </c>
      <c r="T222" s="3199" t="s">
        <v>2253</v>
      </c>
      <c r="U222" s="3199" t="s">
        <v>2172</v>
      </c>
      <c r="V222" s="3199" t="s">
        <v>513</v>
      </c>
      <c r="W222" s="3199" t="s">
        <v>2171</v>
      </c>
      <c r="X222" s="3199" t="s">
        <v>1878</v>
      </c>
      <c r="Y222" s="3217">
        <v>15000000</v>
      </c>
      <c r="Z222" s="3197" t="s">
        <v>3012</v>
      </c>
      <c r="AA222" s="3197" t="s">
        <v>3011</v>
      </c>
    </row>
    <row r="223" spans="1:27" x14ac:dyDescent="0.25">
      <c r="A223" s="3210"/>
      <c r="B223" s="3110"/>
      <c r="C223" s="3110"/>
      <c r="D223" s="3110"/>
      <c r="E223" s="3110"/>
      <c r="F223" s="3110"/>
      <c r="G223" s="3110"/>
      <c r="H223" s="3110"/>
      <c r="I223" s="3065" t="s">
        <v>1</v>
      </c>
      <c r="J223" s="3110"/>
      <c r="K223" s="3110"/>
      <c r="L223" s="3110"/>
      <c r="M223" s="3110"/>
      <c r="N223" s="3110"/>
      <c r="O223" s="3110"/>
      <c r="P223" s="3110"/>
      <c r="Q223" s="3065" t="s">
        <v>1</v>
      </c>
      <c r="R223" s="3195"/>
      <c r="S223" s="3110"/>
      <c r="T223" s="3110"/>
      <c r="U223" s="3110"/>
      <c r="V223" s="3110"/>
      <c r="W223" s="3110"/>
      <c r="X223" s="3195"/>
      <c r="Y223" s="3211"/>
      <c r="Z223" s="3079"/>
      <c r="AA223" s="3079"/>
    </row>
    <row r="224" spans="1:27" ht="22.5" x14ac:dyDescent="0.25">
      <c r="A224" s="3214" t="s">
        <v>3106</v>
      </c>
      <c r="B224" s="3079"/>
      <c r="C224" s="3079"/>
      <c r="D224" s="3076"/>
      <c r="E224" s="3076"/>
      <c r="F224" s="3200"/>
      <c r="G224" s="3076"/>
      <c r="H224" s="3076"/>
      <c r="I224" s="3065"/>
      <c r="J224" s="3076"/>
      <c r="K224" s="3076"/>
      <c r="L224" s="3076"/>
      <c r="M224" s="3076"/>
      <c r="N224" s="3076"/>
      <c r="O224" s="3076"/>
      <c r="P224" s="3076"/>
      <c r="Q224" s="3065"/>
      <c r="R224" s="3200"/>
      <c r="S224" s="3076"/>
      <c r="T224" s="3076"/>
      <c r="U224" s="3076"/>
      <c r="V224" s="3076"/>
      <c r="W224" s="3076"/>
      <c r="X224" s="3213"/>
      <c r="Y224" s="3211"/>
      <c r="Z224" s="3197"/>
      <c r="AA224" s="3197"/>
    </row>
    <row r="225" spans="1:27" x14ac:dyDescent="0.25">
      <c r="A225" s="3210"/>
      <c r="B225" s="3110"/>
      <c r="C225" s="3110"/>
      <c r="D225" s="3110"/>
      <c r="E225" s="3110"/>
      <c r="F225" s="3110"/>
      <c r="G225" s="3110"/>
      <c r="H225" s="3110"/>
      <c r="I225" s="3065"/>
      <c r="J225" s="3110"/>
      <c r="K225" s="3110"/>
      <c r="L225" s="3110"/>
      <c r="M225" s="3110"/>
      <c r="N225" s="3110"/>
      <c r="O225" s="3110"/>
      <c r="P225" s="3110"/>
      <c r="Q225" s="3065"/>
      <c r="R225" s="3195"/>
      <c r="S225" s="3110"/>
      <c r="T225" s="3110"/>
      <c r="U225" s="3110"/>
      <c r="V225" s="3110"/>
      <c r="W225" s="3110"/>
      <c r="X225" s="3195"/>
      <c r="Y225" s="3211"/>
      <c r="Z225" s="3079"/>
      <c r="AA225" s="3079"/>
    </row>
    <row r="226" spans="1:27" x14ac:dyDescent="0.25">
      <c r="A226" s="3210"/>
      <c r="B226" s="3188"/>
      <c r="C226" s="3188"/>
      <c r="D226" s="3188"/>
      <c r="E226" s="3188"/>
      <c r="F226" s="3188"/>
      <c r="G226" s="3188"/>
      <c r="H226" s="3188"/>
      <c r="I226" s="3188"/>
      <c r="J226" s="3188"/>
      <c r="K226" s="3188"/>
      <c r="L226" s="3188"/>
      <c r="M226" s="3188"/>
      <c r="N226" s="3188"/>
      <c r="O226" s="3188"/>
      <c r="P226" s="3188"/>
      <c r="Q226" s="3188"/>
      <c r="R226" s="3188"/>
      <c r="S226" s="3188"/>
      <c r="T226" s="3188"/>
      <c r="U226" s="3188"/>
      <c r="V226" s="3188"/>
      <c r="W226" s="3188"/>
      <c r="X226" s="3202"/>
      <c r="Y226" s="3211"/>
      <c r="Z226" s="3079"/>
      <c r="AA226" s="3079"/>
    </row>
    <row r="227" spans="1:27" ht="22.5" x14ac:dyDescent="0.25">
      <c r="A227" s="3108" t="s">
        <v>3105</v>
      </c>
      <c r="B227" s="3079" t="s">
        <v>2206</v>
      </c>
      <c r="C227" s="3079" t="s">
        <v>1851</v>
      </c>
      <c r="D227" s="3076" t="s">
        <v>1888</v>
      </c>
      <c r="E227" s="3076" t="s">
        <v>1858</v>
      </c>
      <c r="F227" s="3200">
        <v>9970000</v>
      </c>
      <c r="G227" s="3076" t="s">
        <v>513</v>
      </c>
      <c r="H227" s="3134" t="s">
        <v>719</v>
      </c>
      <c r="I227" s="3065" t="s">
        <v>2</v>
      </c>
      <c r="J227" s="3199" t="s">
        <v>2260</v>
      </c>
      <c r="K227" s="3199" t="s">
        <v>2259</v>
      </c>
      <c r="L227" s="3199" t="s">
        <v>2258</v>
      </c>
      <c r="M227" s="3199" t="s">
        <v>2257</v>
      </c>
      <c r="N227" s="3199" t="s">
        <v>2256</v>
      </c>
      <c r="O227" s="3199" t="s">
        <v>2255</v>
      </c>
      <c r="P227" s="3199" t="s">
        <v>2254</v>
      </c>
      <c r="Q227" s="3065" t="s">
        <v>2</v>
      </c>
      <c r="R227" s="3200">
        <v>9968000</v>
      </c>
      <c r="S227" s="3199" t="s">
        <v>513</v>
      </c>
      <c r="T227" s="3199" t="s">
        <v>2253</v>
      </c>
      <c r="U227" s="3199" t="s">
        <v>2172</v>
      </c>
      <c r="V227" s="3199" t="s">
        <v>513</v>
      </c>
      <c r="W227" s="3199" t="s">
        <v>2171</v>
      </c>
      <c r="X227" s="3199" t="s">
        <v>1878</v>
      </c>
      <c r="Y227" s="3088">
        <v>9968000</v>
      </c>
      <c r="Z227" s="3197" t="s">
        <v>3085</v>
      </c>
      <c r="AA227" s="3197" t="s">
        <v>3015</v>
      </c>
    </row>
    <row r="228" spans="1:27" x14ac:dyDescent="0.25">
      <c r="A228" s="3210"/>
      <c r="B228" s="3110"/>
      <c r="C228" s="3110"/>
      <c r="D228" s="3110"/>
      <c r="E228" s="3110"/>
      <c r="F228" s="3110"/>
      <c r="G228" s="3110"/>
      <c r="H228" s="3110"/>
      <c r="I228" s="3065" t="s">
        <v>1</v>
      </c>
      <c r="J228" s="3110"/>
      <c r="K228" s="3110"/>
      <c r="L228" s="3110"/>
      <c r="M228" s="3110"/>
      <c r="N228" s="3110"/>
      <c r="O228" s="3110"/>
      <c r="P228" s="3110"/>
      <c r="Q228" s="3065" t="s">
        <v>1</v>
      </c>
      <c r="R228" s="3195"/>
      <c r="S228" s="3110"/>
      <c r="T228" s="3110"/>
      <c r="U228" s="3110"/>
      <c r="V228" s="3110"/>
      <c r="W228" s="3110"/>
      <c r="X228" s="3195"/>
      <c r="Y228" s="3211"/>
      <c r="Z228" s="3079"/>
      <c r="AA228" s="3079"/>
    </row>
    <row r="229" spans="1:27" x14ac:dyDescent="0.25">
      <c r="A229" s="3210"/>
      <c r="B229" s="3188"/>
      <c r="C229" s="3188"/>
      <c r="D229" s="3188"/>
      <c r="E229" s="3188"/>
      <c r="F229" s="3188"/>
      <c r="G229" s="3188"/>
      <c r="H229" s="3188"/>
      <c r="I229" s="3188"/>
      <c r="J229" s="3188"/>
      <c r="K229" s="3188"/>
      <c r="L229" s="3188"/>
      <c r="M229" s="3188"/>
      <c r="N229" s="3188"/>
      <c r="O229" s="3188"/>
      <c r="P229" s="3188"/>
      <c r="Q229" s="3188"/>
      <c r="R229" s="3188"/>
      <c r="S229" s="3188"/>
      <c r="T229" s="3188"/>
      <c r="U229" s="3188"/>
      <c r="V229" s="3188"/>
      <c r="W229" s="3188"/>
      <c r="X229" s="3202"/>
      <c r="Y229" s="3211"/>
      <c r="Z229" s="3079"/>
      <c r="AA229" s="3079"/>
    </row>
    <row r="230" spans="1:27" ht="22.5" x14ac:dyDescent="0.25">
      <c r="A230" s="3108" t="s">
        <v>3104</v>
      </c>
      <c r="B230" s="3079" t="s">
        <v>2204</v>
      </c>
      <c r="C230" s="3079" t="s">
        <v>1859</v>
      </c>
      <c r="D230" s="3076" t="s">
        <v>1888</v>
      </c>
      <c r="E230" s="3076" t="s">
        <v>1858</v>
      </c>
      <c r="F230" s="3200">
        <v>9750000</v>
      </c>
      <c r="G230" s="3076" t="s">
        <v>513</v>
      </c>
      <c r="H230" s="3134" t="s">
        <v>719</v>
      </c>
      <c r="I230" s="3065" t="s">
        <v>2</v>
      </c>
      <c r="J230" s="3199" t="s">
        <v>2260</v>
      </c>
      <c r="K230" s="3199" t="s">
        <v>2259</v>
      </c>
      <c r="L230" s="3199" t="s">
        <v>2258</v>
      </c>
      <c r="M230" s="3199" t="s">
        <v>2257</v>
      </c>
      <c r="N230" s="3199" t="s">
        <v>2256</v>
      </c>
      <c r="O230" s="3199" t="s">
        <v>2255</v>
      </c>
      <c r="P230" s="3199" t="s">
        <v>2254</v>
      </c>
      <c r="Q230" s="3065" t="s">
        <v>2</v>
      </c>
      <c r="R230" s="3200">
        <v>9749000</v>
      </c>
      <c r="S230" s="3199" t="s">
        <v>513</v>
      </c>
      <c r="T230" s="3199" t="s">
        <v>2253</v>
      </c>
      <c r="U230" s="3199" t="s">
        <v>2172</v>
      </c>
      <c r="V230" s="3199" t="s">
        <v>513</v>
      </c>
      <c r="W230" s="3199" t="s">
        <v>2171</v>
      </c>
      <c r="X230" s="3199" t="s">
        <v>1878</v>
      </c>
      <c r="Y230" s="3088">
        <v>9749000</v>
      </c>
      <c r="Z230" s="3197" t="s">
        <v>3085</v>
      </c>
      <c r="AA230" s="3197" t="s">
        <v>3015</v>
      </c>
    </row>
    <row r="231" spans="1:27" x14ac:dyDescent="0.25">
      <c r="A231" s="3196"/>
      <c r="B231" s="3110"/>
      <c r="C231" s="3110"/>
      <c r="D231" s="3110"/>
      <c r="E231" s="3110"/>
      <c r="F231" s="3110"/>
      <c r="G231" s="3110"/>
      <c r="H231" s="3110"/>
      <c r="I231" s="3065" t="s">
        <v>1</v>
      </c>
      <c r="J231" s="3110"/>
      <c r="K231" s="3110"/>
      <c r="L231" s="3110"/>
      <c r="M231" s="3110"/>
      <c r="N231" s="3110"/>
      <c r="O231" s="3110"/>
      <c r="P231" s="3110"/>
      <c r="Q231" s="3065" t="s">
        <v>1</v>
      </c>
      <c r="R231" s="3195"/>
      <c r="S231" s="3110"/>
      <c r="T231" s="3110"/>
      <c r="U231" s="3110"/>
      <c r="V231" s="3110"/>
      <c r="W231" s="3110"/>
      <c r="X231" s="3195"/>
      <c r="Y231" s="3211"/>
      <c r="Z231" s="3079"/>
      <c r="AA231" s="3079"/>
    </row>
    <row r="232" spans="1:27" x14ac:dyDescent="0.25">
      <c r="A232" s="3191"/>
      <c r="B232" s="3074"/>
      <c r="C232" s="3074"/>
      <c r="D232" s="3074"/>
      <c r="E232" s="3074"/>
      <c r="F232" s="3216"/>
      <c r="G232" s="3110"/>
      <c r="H232" s="3110"/>
      <c r="I232" s="3110"/>
      <c r="J232" s="3110"/>
      <c r="K232" s="3110"/>
      <c r="L232" s="3110"/>
      <c r="M232" s="3110"/>
      <c r="N232" s="3110"/>
      <c r="O232" s="3110"/>
      <c r="P232" s="3110"/>
      <c r="Q232" s="3110"/>
      <c r="R232" s="3110"/>
      <c r="S232" s="3110"/>
      <c r="T232" s="3110"/>
      <c r="U232" s="3110"/>
      <c r="V232" s="3110"/>
      <c r="W232" s="3110"/>
      <c r="X232" s="3195"/>
      <c r="Y232" s="3211"/>
      <c r="Z232" s="3079"/>
      <c r="AA232" s="3079"/>
    </row>
    <row r="233" spans="1:27" ht="32.25" customHeight="1" x14ac:dyDescent="0.25">
      <c r="A233" s="3108" t="s">
        <v>3103</v>
      </c>
      <c r="B233" s="3079" t="s">
        <v>2202</v>
      </c>
      <c r="C233" s="3079" t="s">
        <v>1851</v>
      </c>
      <c r="D233" s="3076" t="s">
        <v>1888</v>
      </c>
      <c r="E233" s="3076" t="s">
        <v>1858</v>
      </c>
      <c r="F233" s="3200">
        <v>9580000</v>
      </c>
      <c r="G233" s="3076" t="s">
        <v>513</v>
      </c>
      <c r="H233" s="3134" t="s">
        <v>719</v>
      </c>
      <c r="I233" s="3065" t="s">
        <v>2</v>
      </c>
      <c r="J233" s="3199" t="s">
        <v>2260</v>
      </c>
      <c r="K233" s="3199" t="s">
        <v>2259</v>
      </c>
      <c r="L233" s="3199" t="s">
        <v>2258</v>
      </c>
      <c r="M233" s="3199" t="s">
        <v>2257</v>
      </c>
      <c r="N233" s="3199" t="s">
        <v>2256</v>
      </c>
      <c r="O233" s="3199" t="s">
        <v>2255</v>
      </c>
      <c r="P233" s="3199" t="s">
        <v>2254</v>
      </c>
      <c r="Q233" s="3065" t="s">
        <v>2</v>
      </c>
      <c r="R233" s="3200">
        <v>9577000</v>
      </c>
      <c r="S233" s="3199" t="s">
        <v>513</v>
      </c>
      <c r="T233" s="3199" t="s">
        <v>2253</v>
      </c>
      <c r="U233" s="3199" t="s">
        <v>2172</v>
      </c>
      <c r="V233" s="3199" t="s">
        <v>513</v>
      </c>
      <c r="W233" s="3199" t="s">
        <v>2171</v>
      </c>
      <c r="X233" s="3199" t="s">
        <v>1878</v>
      </c>
      <c r="Y233" s="3088">
        <v>9577000</v>
      </c>
      <c r="Z233" s="3197" t="s">
        <v>3085</v>
      </c>
      <c r="AA233" s="3197" t="s">
        <v>3015</v>
      </c>
    </row>
    <row r="234" spans="1:27" x14ac:dyDescent="0.25">
      <c r="A234" s="3196"/>
      <c r="B234" s="3110"/>
      <c r="C234" s="3110"/>
      <c r="D234" s="3110"/>
      <c r="E234" s="3110"/>
      <c r="F234" s="3110"/>
      <c r="G234" s="3110"/>
      <c r="H234" s="3110"/>
      <c r="I234" s="3065" t="s">
        <v>1</v>
      </c>
      <c r="J234" s="3110"/>
      <c r="K234" s="3110"/>
      <c r="L234" s="3110"/>
      <c r="M234" s="3110"/>
      <c r="N234" s="3110"/>
      <c r="O234" s="3110"/>
      <c r="P234" s="3110"/>
      <c r="Q234" s="3065" t="s">
        <v>1</v>
      </c>
      <c r="R234" s="3195"/>
      <c r="S234" s="3110"/>
      <c r="T234" s="3110"/>
      <c r="U234" s="3110"/>
      <c r="V234" s="3110"/>
      <c r="W234" s="3110"/>
      <c r="X234" s="3195"/>
      <c r="Y234" s="3211"/>
      <c r="Z234" s="3079"/>
      <c r="AA234" s="3079"/>
    </row>
    <row r="235" spans="1:27" x14ac:dyDescent="0.25">
      <c r="A235" s="3203"/>
      <c r="B235" s="3188"/>
      <c r="C235" s="3188"/>
      <c r="D235" s="3188"/>
      <c r="E235" s="3188"/>
      <c r="F235" s="3188"/>
      <c r="G235" s="3188"/>
      <c r="H235" s="3188"/>
      <c r="I235" s="3188"/>
      <c r="J235" s="3188"/>
      <c r="K235" s="3188"/>
      <c r="L235" s="3188"/>
      <c r="M235" s="3188"/>
      <c r="N235" s="3188"/>
      <c r="O235" s="3188"/>
      <c r="P235" s="3188"/>
      <c r="Q235" s="3188"/>
      <c r="R235" s="3188"/>
      <c r="S235" s="3188"/>
      <c r="T235" s="3188"/>
      <c r="U235" s="3188"/>
      <c r="V235" s="3188"/>
      <c r="W235" s="3188"/>
      <c r="X235" s="3202"/>
      <c r="Y235" s="3211"/>
      <c r="Z235" s="3079"/>
      <c r="AA235" s="3079"/>
    </row>
    <row r="236" spans="1:27" ht="22.5" x14ac:dyDescent="0.25">
      <c r="A236" s="3108" t="s">
        <v>3102</v>
      </c>
      <c r="B236" s="3079" t="s">
        <v>2200</v>
      </c>
      <c r="C236" s="3079" t="s">
        <v>1851</v>
      </c>
      <c r="D236" s="3076" t="s">
        <v>1888</v>
      </c>
      <c r="E236" s="3076" t="s">
        <v>1858</v>
      </c>
      <c r="F236" s="3200">
        <v>9459000</v>
      </c>
      <c r="G236" s="3076" t="s">
        <v>513</v>
      </c>
      <c r="H236" s="3134" t="s">
        <v>719</v>
      </c>
      <c r="I236" s="3065" t="s">
        <v>2</v>
      </c>
      <c r="J236" s="3199" t="s">
        <v>2260</v>
      </c>
      <c r="K236" s="3199" t="s">
        <v>2259</v>
      </c>
      <c r="L236" s="3199" t="s">
        <v>2258</v>
      </c>
      <c r="M236" s="3199" t="s">
        <v>2257</v>
      </c>
      <c r="N236" s="3199" t="s">
        <v>2256</v>
      </c>
      <c r="O236" s="3199" t="s">
        <v>2255</v>
      </c>
      <c r="P236" s="3199" t="s">
        <v>2254</v>
      </c>
      <c r="Q236" s="3065" t="s">
        <v>2</v>
      </c>
      <c r="R236" s="3200">
        <v>9460000</v>
      </c>
      <c r="S236" s="3199" t="s">
        <v>513</v>
      </c>
      <c r="T236" s="3199" t="s">
        <v>2253</v>
      </c>
      <c r="U236" s="3199" t="s">
        <v>2172</v>
      </c>
      <c r="V236" s="3199" t="s">
        <v>513</v>
      </c>
      <c r="W236" s="3199" t="s">
        <v>2171</v>
      </c>
      <c r="X236" s="3199" t="s">
        <v>1878</v>
      </c>
      <c r="Y236" s="3088">
        <v>9460000</v>
      </c>
      <c r="Z236" s="3197" t="s">
        <v>3085</v>
      </c>
      <c r="AA236" s="3197" t="s">
        <v>3015</v>
      </c>
    </row>
    <row r="237" spans="1:27" ht="33.75" x14ac:dyDescent="0.25">
      <c r="A237" s="3108" t="s">
        <v>3101</v>
      </c>
      <c r="B237" s="3079" t="s">
        <v>2198</v>
      </c>
      <c r="C237" s="3079" t="s">
        <v>1859</v>
      </c>
      <c r="D237" s="3076" t="s">
        <v>1888</v>
      </c>
      <c r="E237" s="3076" t="s">
        <v>1858</v>
      </c>
      <c r="F237" s="3200">
        <v>8750000</v>
      </c>
      <c r="G237" s="3076" t="s">
        <v>513</v>
      </c>
      <c r="H237" s="3134" t="s">
        <v>719</v>
      </c>
      <c r="I237" s="3065" t="s">
        <v>2</v>
      </c>
      <c r="J237" s="3199" t="s">
        <v>2260</v>
      </c>
      <c r="K237" s="3199" t="s">
        <v>2259</v>
      </c>
      <c r="L237" s="3199" t="s">
        <v>2258</v>
      </c>
      <c r="M237" s="3199" t="s">
        <v>2257</v>
      </c>
      <c r="N237" s="3199" t="s">
        <v>2256</v>
      </c>
      <c r="O237" s="3199" t="s">
        <v>2255</v>
      </c>
      <c r="P237" s="3199" t="s">
        <v>2254</v>
      </c>
      <c r="Q237" s="3065" t="s">
        <v>2</v>
      </c>
      <c r="R237" s="3200">
        <v>8749000</v>
      </c>
      <c r="S237" s="3199" t="s">
        <v>513</v>
      </c>
      <c r="T237" s="3199" t="s">
        <v>2253</v>
      </c>
      <c r="U237" s="3199" t="s">
        <v>2172</v>
      </c>
      <c r="V237" s="3199" t="s">
        <v>513</v>
      </c>
      <c r="W237" s="3199" t="s">
        <v>2171</v>
      </c>
      <c r="X237" s="3199" t="s">
        <v>1878</v>
      </c>
      <c r="Y237" s="3088">
        <v>8749000</v>
      </c>
      <c r="Z237" s="3197" t="s">
        <v>3085</v>
      </c>
      <c r="AA237" s="3197" t="s">
        <v>3015</v>
      </c>
    </row>
    <row r="238" spans="1:27" x14ac:dyDescent="0.25">
      <c r="A238" s="3196"/>
      <c r="B238" s="3110"/>
      <c r="C238" s="3110"/>
      <c r="D238" s="3110"/>
      <c r="E238" s="3110"/>
      <c r="F238" s="3110"/>
      <c r="G238" s="3110"/>
      <c r="H238" s="3110"/>
      <c r="I238" s="3065" t="s">
        <v>1</v>
      </c>
      <c r="J238" s="3110"/>
      <c r="K238" s="3110"/>
      <c r="L238" s="3110"/>
      <c r="M238" s="3110"/>
      <c r="N238" s="3110"/>
      <c r="O238" s="3110"/>
      <c r="P238" s="3110"/>
      <c r="Q238" s="3065" t="s">
        <v>1</v>
      </c>
      <c r="R238" s="3195"/>
      <c r="S238" s="3110"/>
      <c r="T238" s="3110"/>
      <c r="U238" s="3110"/>
      <c r="V238" s="3110"/>
      <c r="W238" s="3110"/>
      <c r="X238" s="3195"/>
      <c r="Y238" s="3211"/>
      <c r="Z238" s="3079"/>
      <c r="AA238" s="3079"/>
    </row>
    <row r="239" spans="1:27" x14ac:dyDescent="0.25">
      <c r="A239" s="3203"/>
      <c r="B239" s="3188"/>
      <c r="C239" s="3188"/>
      <c r="D239" s="3188"/>
      <c r="E239" s="3188"/>
      <c r="F239" s="3188"/>
      <c r="G239" s="3188"/>
      <c r="H239" s="3188"/>
      <c r="I239" s="3188"/>
      <c r="J239" s="3188"/>
      <c r="K239" s="3188"/>
      <c r="L239" s="3188"/>
      <c r="M239" s="3188"/>
      <c r="N239" s="3188"/>
      <c r="O239" s="3188"/>
      <c r="P239" s="3188"/>
      <c r="Q239" s="3188"/>
      <c r="R239" s="3188"/>
      <c r="S239" s="3188"/>
      <c r="T239" s="3188"/>
      <c r="U239" s="3188"/>
      <c r="V239" s="3188"/>
      <c r="W239" s="3188"/>
      <c r="X239" s="3202"/>
      <c r="Y239" s="3211"/>
      <c r="Z239" s="3079"/>
      <c r="AA239" s="3079"/>
    </row>
    <row r="240" spans="1:27" ht="33.75" x14ac:dyDescent="0.25">
      <c r="A240" s="3108" t="s">
        <v>3100</v>
      </c>
      <c r="B240" s="3079" t="s">
        <v>2196</v>
      </c>
      <c r="C240" s="3079" t="s">
        <v>1851</v>
      </c>
      <c r="D240" s="3076" t="s">
        <v>1888</v>
      </c>
      <c r="E240" s="3076" t="s">
        <v>1858</v>
      </c>
      <c r="F240" s="3200">
        <v>8750000</v>
      </c>
      <c r="G240" s="3076" t="s">
        <v>513</v>
      </c>
      <c r="H240" s="3134" t="s">
        <v>719</v>
      </c>
      <c r="I240" s="3065" t="s">
        <v>2</v>
      </c>
      <c r="J240" s="3199" t="s">
        <v>2260</v>
      </c>
      <c r="K240" s="3199" t="s">
        <v>2259</v>
      </c>
      <c r="L240" s="3199" t="s">
        <v>2258</v>
      </c>
      <c r="M240" s="3199" t="s">
        <v>2257</v>
      </c>
      <c r="N240" s="3199" t="s">
        <v>2256</v>
      </c>
      <c r="O240" s="3215" t="s">
        <v>2255</v>
      </c>
      <c r="P240" s="3199" t="s">
        <v>2254</v>
      </c>
      <c r="Q240" s="3065" t="s">
        <v>2</v>
      </c>
      <c r="R240" s="3200">
        <v>8749000</v>
      </c>
      <c r="S240" s="3199" t="s">
        <v>513</v>
      </c>
      <c r="T240" s="3199" t="s">
        <v>2253</v>
      </c>
      <c r="U240" s="3199" t="s">
        <v>2172</v>
      </c>
      <c r="V240" s="3199" t="s">
        <v>513</v>
      </c>
      <c r="W240" s="3199" t="s">
        <v>2171</v>
      </c>
      <c r="X240" s="3199" t="s">
        <v>1878</v>
      </c>
      <c r="Y240" s="3088">
        <v>8749000</v>
      </c>
      <c r="Z240" s="3197" t="s">
        <v>3085</v>
      </c>
      <c r="AA240" s="3197" t="s">
        <v>3015</v>
      </c>
    </row>
    <row r="241" spans="1:27" ht="33.75" x14ac:dyDescent="0.25">
      <c r="A241" s="3214" t="s">
        <v>3099</v>
      </c>
      <c r="B241" s="3079" t="s">
        <v>2195</v>
      </c>
      <c r="C241" s="3079" t="s">
        <v>1851</v>
      </c>
      <c r="D241" s="3076"/>
      <c r="E241" s="3076"/>
      <c r="F241" s="3200"/>
      <c r="G241" s="3076"/>
      <c r="H241" s="3076"/>
      <c r="I241" s="3065" t="s">
        <v>2</v>
      </c>
      <c r="J241" s="3076"/>
      <c r="K241" s="3076"/>
      <c r="L241" s="3076"/>
      <c r="M241" s="3076"/>
      <c r="N241" s="3076"/>
      <c r="O241" s="3076"/>
      <c r="P241" s="3076"/>
      <c r="Q241" s="3065" t="s">
        <v>2</v>
      </c>
      <c r="R241" s="3200"/>
      <c r="S241" s="3076"/>
      <c r="T241" s="3076"/>
      <c r="U241" s="3076"/>
      <c r="V241" s="3076"/>
      <c r="W241" s="3076"/>
      <c r="X241" s="3213"/>
      <c r="Y241" s="3211"/>
      <c r="Z241" s="3197"/>
      <c r="AA241" s="3197"/>
    </row>
    <row r="242" spans="1:27" x14ac:dyDescent="0.25">
      <c r="A242" s="3210" t="s">
        <v>3098</v>
      </c>
      <c r="B242" s="3079"/>
      <c r="C242" s="3079"/>
      <c r="D242" s="3110"/>
      <c r="E242" s="3110"/>
      <c r="F242" s="3110"/>
      <c r="G242" s="3110"/>
      <c r="H242" s="3110"/>
      <c r="I242" s="3065" t="s">
        <v>1</v>
      </c>
      <c r="J242" s="3110"/>
      <c r="K242" s="3110"/>
      <c r="L242" s="3110"/>
      <c r="M242" s="3110"/>
      <c r="N242" s="3110"/>
      <c r="O242" s="3110"/>
      <c r="P242" s="3110"/>
      <c r="Q242" s="3065" t="s">
        <v>1</v>
      </c>
      <c r="R242" s="3195"/>
      <c r="S242" s="3110"/>
      <c r="T242" s="3110"/>
      <c r="U242" s="3110"/>
      <c r="V242" s="3110"/>
      <c r="W242" s="3110"/>
      <c r="X242" s="3195"/>
      <c r="Y242" s="3211"/>
      <c r="Z242" s="3079"/>
      <c r="AA242" s="3079"/>
    </row>
    <row r="243" spans="1:27" x14ac:dyDescent="0.25">
      <c r="A243" s="3203"/>
      <c r="B243" s="3188"/>
      <c r="C243" s="3188"/>
      <c r="D243" s="3188"/>
      <c r="E243" s="3188"/>
      <c r="F243" s="3188"/>
      <c r="G243" s="3188"/>
      <c r="H243" s="3188"/>
      <c r="I243" s="3188"/>
      <c r="J243" s="3188"/>
      <c r="K243" s="3188"/>
      <c r="L243" s="3188"/>
      <c r="M243" s="3188"/>
      <c r="N243" s="3188"/>
      <c r="O243" s="3188"/>
      <c r="P243" s="3188"/>
      <c r="Q243" s="3188"/>
      <c r="R243" s="3188"/>
      <c r="S243" s="3188"/>
      <c r="T243" s="3188"/>
      <c r="U243" s="3188"/>
      <c r="V243" s="3188"/>
      <c r="W243" s="3188"/>
      <c r="X243" s="3202"/>
      <c r="Y243" s="3211"/>
      <c r="Z243" s="3079"/>
      <c r="AA243" s="3079"/>
    </row>
    <row r="244" spans="1:27" ht="33.75" x14ac:dyDescent="0.25">
      <c r="A244" s="3108" t="s">
        <v>3097</v>
      </c>
      <c r="B244" s="3079" t="s">
        <v>2193</v>
      </c>
      <c r="C244" s="3079" t="s">
        <v>1859</v>
      </c>
      <c r="D244" s="3076" t="s">
        <v>1888</v>
      </c>
      <c r="E244" s="3076" t="s">
        <v>1858</v>
      </c>
      <c r="F244" s="3200">
        <v>8029000</v>
      </c>
      <c r="G244" s="3076" t="s">
        <v>513</v>
      </c>
      <c r="H244" s="3134" t="s">
        <v>719</v>
      </c>
      <c r="I244" s="3065" t="s">
        <v>2</v>
      </c>
      <c r="J244" s="3199" t="s">
        <v>2260</v>
      </c>
      <c r="K244" s="3199" t="s">
        <v>2259</v>
      </c>
      <c r="L244" s="3199" t="s">
        <v>2258</v>
      </c>
      <c r="M244" s="3199" t="s">
        <v>2257</v>
      </c>
      <c r="N244" s="3199" t="s">
        <v>2256</v>
      </c>
      <c r="O244" s="3199" t="s">
        <v>2255</v>
      </c>
      <c r="P244" s="3199" t="s">
        <v>2254</v>
      </c>
      <c r="Q244" s="3065" t="s">
        <v>2</v>
      </c>
      <c r="R244" s="3200">
        <v>8027500</v>
      </c>
      <c r="S244" s="3199" t="s">
        <v>513</v>
      </c>
      <c r="T244" s="3199" t="s">
        <v>2253</v>
      </c>
      <c r="U244" s="3199" t="s">
        <v>2172</v>
      </c>
      <c r="V244" s="3199" t="s">
        <v>513</v>
      </c>
      <c r="W244" s="3199" t="s">
        <v>2171</v>
      </c>
      <c r="X244" s="3199" t="s">
        <v>1878</v>
      </c>
      <c r="Y244" s="3088">
        <v>8027500</v>
      </c>
      <c r="Z244" s="3197" t="s">
        <v>3085</v>
      </c>
      <c r="AA244" s="3197" t="s">
        <v>3015</v>
      </c>
    </row>
    <row r="245" spans="1:27" x14ac:dyDescent="0.25">
      <c r="A245" s="3210"/>
      <c r="B245" s="3079"/>
      <c r="C245" s="3079"/>
      <c r="D245" s="3110"/>
      <c r="E245" s="3110"/>
      <c r="F245" s="3110"/>
      <c r="G245" s="3110"/>
      <c r="H245" s="3110"/>
      <c r="I245" s="3065" t="s">
        <v>1</v>
      </c>
      <c r="J245" s="3110"/>
      <c r="K245" s="3110"/>
      <c r="L245" s="3110"/>
      <c r="M245" s="3110"/>
      <c r="N245" s="3110"/>
      <c r="O245" s="3110"/>
      <c r="P245" s="3110"/>
      <c r="Q245" s="3065" t="s">
        <v>1</v>
      </c>
      <c r="R245" s="3195"/>
      <c r="S245" s="3110"/>
      <c r="T245" s="3110"/>
      <c r="U245" s="3110"/>
      <c r="V245" s="3110"/>
      <c r="W245" s="3110"/>
      <c r="X245" s="3195"/>
      <c r="Y245" s="3211"/>
      <c r="Z245" s="3079"/>
      <c r="AA245" s="3079"/>
    </row>
    <row r="246" spans="1:27" ht="33.75" x14ac:dyDescent="0.25">
      <c r="A246" s="3214" t="s">
        <v>3096</v>
      </c>
      <c r="B246" s="3079"/>
      <c r="C246" s="3079" t="s">
        <v>1851</v>
      </c>
      <c r="D246" s="3076"/>
      <c r="E246" s="3076"/>
      <c r="F246" s="3200"/>
      <c r="G246" s="3076"/>
      <c r="H246" s="3076"/>
      <c r="I246" s="3065" t="s">
        <v>2</v>
      </c>
      <c r="J246" s="3076"/>
      <c r="K246" s="3076"/>
      <c r="L246" s="3076"/>
      <c r="M246" s="3076"/>
      <c r="N246" s="3076"/>
      <c r="O246" s="3076"/>
      <c r="P246" s="3076"/>
      <c r="Q246" s="3065" t="s">
        <v>2</v>
      </c>
      <c r="R246" s="3200"/>
      <c r="S246" s="3076"/>
      <c r="T246" s="3076"/>
      <c r="U246" s="3076"/>
      <c r="V246" s="3076"/>
      <c r="W246" s="3076"/>
      <c r="X246" s="3213"/>
      <c r="Y246" s="3211"/>
      <c r="Z246" s="3197" t="s">
        <v>3085</v>
      </c>
      <c r="AA246" s="3197" t="s">
        <v>3015</v>
      </c>
    </row>
    <row r="247" spans="1:27" x14ac:dyDescent="0.25">
      <c r="A247" s="3210"/>
      <c r="B247" s="3079"/>
      <c r="C247" s="3079"/>
      <c r="D247" s="3110"/>
      <c r="E247" s="3110"/>
      <c r="F247" s="3110"/>
      <c r="G247" s="3110"/>
      <c r="H247" s="3110"/>
      <c r="I247" s="3065" t="s">
        <v>1</v>
      </c>
      <c r="J247" s="3110"/>
      <c r="K247" s="3110"/>
      <c r="L247" s="3110"/>
      <c r="M247" s="3110"/>
      <c r="N247" s="3110"/>
      <c r="O247" s="3110"/>
      <c r="P247" s="3110"/>
      <c r="Q247" s="3065" t="s">
        <v>1</v>
      </c>
      <c r="R247" s="3195"/>
      <c r="S247" s="3110"/>
      <c r="T247" s="3110"/>
      <c r="U247" s="3110"/>
      <c r="V247" s="3110"/>
      <c r="W247" s="3110"/>
      <c r="X247" s="3195"/>
      <c r="Y247" s="3211"/>
      <c r="Z247" s="3079"/>
      <c r="AA247" s="3079"/>
    </row>
    <row r="248" spans="1:27" x14ac:dyDescent="0.25">
      <c r="A248" s="3203"/>
      <c r="B248" s="3188"/>
      <c r="C248" s="3188"/>
      <c r="D248" s="3188"/>
      <c r="E248" s="3188"/>
      <c r="F248" s="3188"/>
      <c r="G248" s="3188"/>
      <c r="H248" s="3188"/>
      <c r="I248" s="3188"/>
      <c r="J248" s="3188"/>
      <c r="K248" s="3188"/>
      <c r="L248" s="3188"/>
      <c r="M248" s="3188"/>
      <c r="N248" s="3188"/>
      <c r="O248" s="3188"/>
      <c r="P248" s="3188"/>
      <c r="Q248" s="3188"/>
      <c r="R248" s="3188"/>
      <c r="S248" s="3188"/>
      <c r="T248" s="3188"/>
      <c r="U248" s="3188"/>
      <c r="V248" s="3188"/>
      <c r="W248" s="3188"/>
      <c r="X248" s="3202"/>
      <c r="Y248" s="3211"/>
      <c r="Z248" s="3079"/>
      <c r="AA248" s="3079"/>
    </row>
    <row r="249" spans="1:27" ht="33.75" x14ac:dyDescent="0.25">
      <c r="A249" s="3108" t="s">
        <v>3095</v>
      </c>
      <c r="B249" s="3079" t="s">
        <v>2191</v>
      </c>
      <c r="C249" s="3079" t="s">
        <v>1851</v>
      </c>
      <c r="D249" s="3076"/>
      <c r="E249" s="3076"/>
      <c r="F249" s="3200">
        <v>9959000</v>
      </c>
      <c r="G249" s="3076" t="s">
        <v>513</v>
      </c>
      <c r="H249" s="3134" t="s">
        <v>719</v>
      </c>
      <c r="I249" s="3065" t="s">
        <v>2</v>
      </c>
      <c r="J249" s="3199" t="s">
        <v>2260</v>
      </c>
      <c r="K249" s="3199" t="s">
        <v>2259</v>
      </c>
      <c r="L249" s="3199" t="s">
        <v>2258</v>
      </c>
      <c r="M249" s="3199" t="s">
        <v>2257</v>
      </c>
      <c r="N249" s="3199" t="s">
        <v>2256</v>
      </c>
      <c r="O249" s="3199" t="s">
        <v>2255</v>
      </c>
      <c r="P249" s="3199" t="s">
        <v>2254</v>
      </c>
      <c r="Q249" s="3065" t="s">
        <v>2</v>
      </c>
      <c r="R249" s="3200">
        <v>9959000</v>
      </c>
      <c r="S249" s="3199" t="s">
        <v>513</v>
      </c>
      <c r="T249" s="3199" t="s">
        <v>2253</v>
      </c>
      <c r="U249" s="3199" t="s">
        <v>2172</v>
      </c>
      <c r="V249" s="3199" t="s">
        <v>513</v>
      </c>
      <c r="W249" s="3199" t="s">
        <v>2171</v>
      </c>
      <c r="X249" s="3199" t="s">
        <v>1878</v>
      </c>
      <c r="Y249" s="3088">
        <v>9959000</v>
      </c>
      <c r="Z249" s="3197" t="s">
        <v>3085</v>
      </c>
      <c r="AA249" s="3197" t="s">
        <v>3015</v>
      </c>
    </row>
    <row r="250" spans="1:27" x14ac:dyDescent="0.25">
      <c r="A250" s="3210"/>
      <c r="B250" s="3079"/>
      <c r="C250" s="3079"/>
      <c r="D250" s="3110"/>
      <c r="E250" s="3110"/>
      <c r="F250" s="3110"/>
      <c r="G250" s="3110"/>
      <c r="H250" s="3110"/>
      <c r="I250" s="3065" t="s">
        <v>1</v>
      </c>
      <c r="J250" s="3110"/>
      <c r="K250" s="3110"/>
      <c r="L250" s="3110"/>
      <c r="M250" s="3110"/>
      <c r="N250" s="3110"/>
      <c r="O250" s="3110"/>
      <c r="P250" s="3110"/>
      <c r="Q250" s="3065" t="s">
        <v>1</v>
      </c>
      <c r="R250" s="3195"/>
      <c r="S250" s="3110"/>
      <c r="T250" s="3110"/>
      <c r="U250" s="3110"/>
      <c r="V250" s="3110"/>
      <c r="W250" s="3110"/>
      <c r="X250" s="3195"/>
      <c r="Y250" s="3211"/>
      <c r="Z250" s="3079"/>
      <c r="AA250" s="3079"/>
    </row>
    <row r="251" spans="1:27" x14ac:dyDescent="0.25">
      <c r="A251" s="3203"/>
      <c r="B251" s="3188"/>
      <c r="C251" s="3188"/>
      <c r="D251" s="3188"/>
      <c r="E251" s="3188"/>
      <c r="F251" s="3188"/>
      <c r="G251" s="3188"/>
      <c r="H251" s="3188"/>
      <c r="I251" s="3188"/>
      <c r="J251" s="3188"/>
      <c r="K251" s="3188"/>
      <c r="L251" s="3188"/>
      <c r="M251" s="3188"/>
      <c r="N251" s="3188"/>
      <c r="O251" s="3188"/>
      <c r="P251" s="3188"/>
      <c r="Q251" s="3188"/>
      <c r="R251" s="3188"/>
      <c r="S251" s="3188"/>
      <c r="T251" s="3188"/>
      <c r="U251" s="3188"/>
      <c r="V251" s="3188"/>
      <c r="W251" s="3188"/>
      <c r="X251" s="3202"/>
      <c r="Y251" s="3211"/>
      <c r="Z251" s="3079"/>
      <c r="AA251" s="3079"/>
    </row>
    <row r="252" spans="1:27" ht="33.75" x14ac:dyDescent="0.25">
      <c r="A252" s="3108" t="s">
        <v>3094</v>
      </c>
      <c r="B252" s="3079" t="s">
        <v>2189</v>
      </c>
      <c r="C252" s="3079" t="s">
        <v>1859</v>
      </c>
      <c r="D252" s="3076"/>
      <c r="E252" s="3076"/>
      <c r="F252" s="3200">
        <v>9948000</v>
      </c>
      <c r="G252" s="3076" t="s">
        <v>513</v>
      </c>
      <c r="H252" s="3134" t="s">
        <v>719</v>
      </c>
      <c r="I252" s="3065" t="s">
        <v>2</v>
      </c>
      <c r="J252" s="3199" t="s">
        <v>2260</v>
      </c>
      <c r="K252" s="3199" t="s">
        <v>2259</v>
      </c>
      <c r="L252" s="3199" t="s">
        <v>2258</v>
      </c>
      <c r="M252" s="3199" t="s">
        <v>2257</v>
      </c>
      <c r="N252" s="3199" t="s">
        <v>2256</v>
      </c>
      <c r="O252" s="3199" t="s">
        <v>2255</v>
      </c>
      <c r="P252" s="3199" t="s">
        <v>2254</v>
      </c>
      <c r="Q252" s="3065" t="s">
        <v>2</v>
      </c>
      <c r="R252" s="3200">
        <v>9948000</v>
      </c>
      <c r="S252" s="3199" t="s">
        <v>513</v>
      </c>
      <c r="T252" s="3199" t="s">
        <v>2253</v>
      </c>
      <c r="U252" s="3199" t="s">
        <v>2172</v>
      </c>
      <c r="V252" s="3199" t="s">
        <v>513</v>
      </c>
      <c r="W252" s="3199" t="s">
        <v>2171</v>
      </c>
      <c r="X252" s="3199" t="s">
        <v>1878</v>
      </c>
      <c r="Y252" s="3088">
        <v>9948000</v>
      </c>
      <c r="Z252" s="3197" t="s">
        <v>3085</v>
      </c>
      <c r="AA252" s="3197" t="s">
        <v>3015</v>
      </c>
    </row>
    <row r="253" spans="1:27" x14ac:dyDescent="0.25">
      <c r="A253" s="3210"/>
      <c r="B253" s="3079"/>
      <c r="C253" s="3079"/>
      <c r="D253" s="3110"/>
      <c r="E253" s="3110"/>
      <c r="F253" s="3110"/>
      <c r="G253" s="3110"/>
      <c r="H253" s="3110"/>
      <c r="I253" s="3065" t="s">
        <v>1</v>
      </c>
      <c r="J253" s="3110"/>
      <c r="K253" s="3110"/>
      <c r="L253" s="3110"/>
      <c r="M253" s="3110"/>
      <c r="N253" s="3110"/>
      <c r="O253" s="3110"/>
      <c r="P253" s="3110"/>
      <c r="Q253" s="3065" t="s">
        <v>1</v>
      </c>
      <c r="R253" s="3195"/>
      <c r="S253" s="3110"/>
      <c r="T253" s="3110"/>
      <c r="U253" s="3110"/>
      <c r="V253" s="3110"/>
      <c r="W253" s="3110"/>
      <c r="X253" s="3195"/>
      <c r="Y253" s="3211"/>
      <c r="Z253" s="3079"/>
      <c r="AA253" s="3079"/>
    </row>
    <row r="254" spans="1:27" ht="22.5" x14ac:dyDescent="0.25">
      <c r="A254" s="3108" t="s">
        <v>3093</v>
      </c>
      <c r="B254" s="3079" t="s">
        <v>2187</v>
      </c>
      <c r="C254" s="3079" t="s">
        <v>1851</v>
      </c>
      <c r="D254" s="3076" t="s">
        <v>1888</v>
      </c>
      <c r="E254" s="3076" t="s">
        <v>1858</v>
      </c>
      <c r="F254" s="3200">
        <v>9940000</v>
      </c>
      <c r="G254" s="3076" t="s">
        <v>513</v>
      </c>
      <c r="H254" s="3134" t="s">
        <v>719</v>
      </c>
      <c r="I254" s="3065" t="s">
        <v>2</v>
      </c>
      <c r="J254" s="3199" t="s">
        <v>2260</v>
      </c>
      <c r="K254" s="3199" t="s">
        <v>2259</v>
      </c>
      <c r="L254" s="3199" t="s">
        <v>2258</v>
      </c>
      <c r="M254" s="3199" t="s">
        <v>2257</v>
      </c>
      <c r="N254" s="3199" t="s">
        <v>2256</v>
      </c>
      <c r="O254" s="3199" t="s">
        <v>2255</v>
      </c>
      <c r="P254" s="3199" t="s">
        <v>2254</v>
      </c>
      <c r="Q254" s="3065" t="s">
        <v>2</v>
      </c>
      <c r="R254" s="3200">
        <v>9935000</v>
      </c>
      <c r="S254" s="3199" t="s">
        <v>513</v>
      </c>
      <c r="T254" s="3199" t="s">
        <v>2253</v>
      </c>
      <c r="U254" s="3199" t="s">
        <v>2172</v>
      </c>
      <c r="V254" s="3199" t="s">
        <v>513</v>
      </c>
      <c r="W254" s="3199" t="s">
        <v>2171</v>
      </c>
      <c r="X254" s="3199" t="s">
        <v>1878</v>
      </c>
      <c r="Y254" s="3088">
        <v>9935000</v>
      </c>
      <c r="Z254" s="3197" t="s">
        <v>3085</v>
      </c>
      <c r="AA254" s="3197" t="s">
        <v>3015</v>
      </c>
    </row>
    <row r="255" spans="1:27" x14ac:dyDescent="0.25">
      <c r="A255" s="3196"/>
      <c r="B255" s="3110"/>
      <c r="C255" s="3110"/>
      <c r="D255" s="3110"/>
      <c r="E255" s="3110"/>
      <c r="F255" s="3110"/>
      <c r="G255" s="3110"/>
      <c r="H255" s="3110"/>
      <c r="I255" s="3065" t="s">
        <v>1</v>
      </c>
      <c r="J255" s="3110"/>
      <c r="K255" s="3110"/>
      <c r="L255" s="3110"/>
      <c r="M255" s="3110"/>
      <c r="N255" s="3110"/>
      <c r="O255" s="3110"/>
      <c r="P255" s="3110"/>
      <c r="Q255" s="3065" t="s">
        <v>1</v>
      </c>
      <c r="R255" s="3195"/>
      <c r="S255" s="3110"/>
      <c r="T255" s="3110"/>
      <c r="U255" s="3110"/>
      <c r="V255" s="3110"/>
      <c r="W255" s="3110"/>
      <c r="X255" s="3195"/>
      <c r="Y255" s="3211"/>
      <c r="Z255" s="3079"/>
      <c r="AA255" s="3079"/>
    </row>
    <row r="256" spans="1:27" x14ac:dyDescent="0.25">
      <c r="A256" s="3203"/>
      <c r="B256" s="3188"/>
      <c r="C256" s="3188"/>
      <c r="D256" s="3188"/>
      <c r="E256" s="3188"/>
      <c r="F256" s="3188"/>
      <c r="G256" s="3188"/>
      <c r="H256" s="3188"/>
      <c r="I256" s="3188"/>
      <c r="J256" s="3188"/>
      <c r="K256" s="3188"/>
      <c r="L256" s="3188"/>
      <c r="M256" s="3188"/>
      <c r="N256" s="3188"/>
      <c r="O256" s="3188"/>
      <c r="P256" s="3188"/>
      <c r="Q256" s="3188"/>
      <c r="R256" s="3188"/>
      <c r="S256" s="3188"/>
      <c r="T256" s="3188"/>
      <c r="U256" s="3188"/>
      <c r="V256" s="3188"/>
      <c r="W256" s="3188"/>
      <c r="X256" s="3202"/>
      <c r="Y256" s="3211"/>
      <c r="Z256" s="3079"/>
      <c r="AA256" s="3079"/>
    </row>
    <row r="257" spans="1:27" ht="33.75" x14ac:dyDescent="0.25">
      <c r="A257" s="3108" t="s">
        <v>3092</v>
      </c>
      <c r="B257" s="3079" t="s">
        <v>2185</v>
      </c>
      <c r="C257" s="3079" t="s">
        <v>1851</v>
      </c>
      <c r="D257" s="3076" t="s">
        <v>1888</v>
      </c>
      <c r="E257" s="3076" t="s">
        <v>1858</v>
      </c>
      <c r="F257" s="3200">
        <v>9949000</v>
      </c>
      <c r="G257" s="3076" t="s">
        <v>513</v>
      </c>
      <c r="H257" s="3134" t="s">
        <v>719</v>
      </c>
      <c r="I257" s="3065" t="s">
        <v>2</v>
      </c>
      <c r="J257" s="3199" t="s">
        <v>2260</v>
      </c>
      <c r="K257" s="3199" t="s">
        <v>2259</v>
      </c>
      <c r="L257" s="3199" t="s">
        <v>2258</v>
      </c>
      <c r="M257" s="3199" t="s">
        <v>2257</v>
      </c>
      <c r="N257" s="3199" t="s">
        <v>2256</v>
      </c>
      <c r="O257" s="3199" t="s">
        <v>2255</v>
      </c>
      <c r="P257" s="3199" t="s">
        <v>2254</v>
      </c>
      <c r="Q257" s="3065" t="s">
        <v>2</v>
      </c>
      <c r="R257" s="3200">
        <v>9948500</v>
      </c>
      <c r="S257" s="3199" t="s">
        <v>513</v>
      </c>
      <c r="T257" s="3199" t="s">
        <v>2253</v>
      </c>
      <c r="U257" s="3199" t="s">
        <v>2172</v>
      </c>
      <c r="V257" s="3199" t="s">
        <v>513</v>
      </c>
      <c r="W257" s="3199" t="s">
        <v>2171</v>
      </c>
      <c r="X257" s="3199" t="s">
        <v>1878</v>
      </c>
      <c r="Y257" s="3088">
        <v>9948500</v>
      </c>
      <c r="Z257" s="3197" t="s">
        <v>3085</v>
      </c>
      <c r="AA257" s="3197" t="s">
        <v>3015</v>
      </c>
    </row>
    <row r="258" spans="1:27" x14ac:dyDescent="0.25">
      <c r="A258" s="3210"/>
      <c r="B258" s="3079"/>
      <c r="C258" s="3079"/>
      <c r="D258" s="3110"/>
      <c r="E258" s="3110"/>
      <c r="F258" s="3110"/>
      <c r="G258" s="3110"/>
      <c r="H258" s="3110"/>
      <c r="I258" s="3065" t="s">
        <v>1</v>
      </c>
      <c r="J258" s="3110"/>
      <c r="K258" s="3110"/>
      <c r="L258" s="3110"/>
      <c r="M258" s="3110"/>
      <c r="N258" s="3110"/>
      <c r="O258" s="3110"/>
      <c r="P258" s="3110"/>
      <c r="Q258" s="3065" t="s">
        <v>1</v>
      </c>
      <c r="R258" s="3195"/>
      <c r="S258" s="3110"/>
      <c r="T258" s="3110"/>
      <c r="U258" s="3110"/>
      <c r="V258" s="3110"/>
      <c r="W258" s="3110"/>
      <c r="X258" s="3195"/>
      <c r="Y258" s="3211"/>
      <c r="Z258" s="3079"/>
      <c r="AA258" s="3079"/>
    </row>
    <row r="259" spans="1:27" ht="22.5" x14ac:dyDescent="0.25">
      <c r="A259" s="3108" t="s">
        <v>3091</v>
      </c>
      <c r="B259" s="3079" t="s">
        <v>2183</v>
      </c>
      <c r="C259" s="3079" t="s">
        <v>1859</v>
      </c>
      <c r="D259" s="3076" t="s">
        <v>1888</v>
      </c>
      <c r="E259" s="3076" t="s">
        <v>1858</v>
      </c>
      <c r="F259" s="3200">
        <v>9955000</v>
      </c>
      <c r="G259" s="3076" t="s">
        <v>513</v>
      </c>
      <c r="H259" s="3134" t="s">
        <v>719</v>
      </c>
      <c r="I259" s="3065" t="s">
        <v>2</v>
      </c>
      <c r="J259" s="3199" t="s">
        <v>2260</v>
      </c>
      <c r="K259" s="3199" t="s">
        <v>2259</v>
      </c>
      <c r="L259" s="3199" t="s">
        <v>2258</v>
      </c>
      <c r="M259" s="3199" t="s">
        <v>2257</v>
      </c>
      <c r="N259" s="3199" t="s">
        <v>2256</v>
      </c>
      <c r="O259" s="3199" t="s">
        <v>2255</v>
      </c>
      <c r="P259" s="3199" t="s">
        <v>2254</v>
      </c>
      <c r="Q259" s="3065" t="s">
        <v>2</v>
      </c>
      <c r="R259" s="3200">
        <v>9954000</v>
      </c>
      <c r="S259" s="3199" t="s">
        <v>513</v>
      </c>
      <c r="T259" s="3199" t="s">
        <v>2253</v>
      </c>
      <c r="U259" s="3199" t="s">
        <v>2172</v>
      </c>
      <c r="V259" s="3199" t="s">
        <v>513</v>
      </c>
      <c r="W259" s="3199" t="s">
        <v>2171</v>
      </c>
      <c r="X259" s="3199" t="s">
        <v>1878</v>
      </c>
      <c r="Y259" s="3088">
        <v>9954000</v>
      </c>
      <c r="Z259" s="3197" t="s">
        <v>3085</v>
      </c>
      <c r="AA259" s="3197" t="s">
        <v>3015</v>
      </c>
    </row>
    <row r="260" spans="1:27" x14ac:dyDescent="0.25">
      <c r="A260" s="3210"/>
      <c r="B260" s="3079"/>
      <c r="C260" s="3079"/>
      <c r="D260" s="3110"/>
      <c r="E260" s="3110"/>
      <c r="F260" s="3110"/>
      <c r="G260" s="3110"/>
      <c r="H260" s="3110"/>
      <c r="I260" s="3065" t="s">
        <v>1</v>
      </c>
      <c r="J260" s="3110"/>
      <c r="K260" s="3110"/>
      <c r="L260" s="3110"/>
      <c r="M260" s="3110"/>
      <c r="N260" s="3110"/>
      <c r="O260" s="3110"/>
      <c r="P260" s="3110"/>
      <c r="Q260" s="3065" t="s">
        <v>1</v>
      </c>
      <c r="R260" s="3195"/>
      <c r="S260" s="3110"/>
      <c r="T260" s="3110"/>
      <c r="U260" s="3110"/>
      <c r="V260" s="3110"/>
      <c r="W260" s="3110"/>
      <c r="X260" s="3195"/>
      <c r="Y260" s="3211"/>
      <c r="Z260" s="3079"/>
      <c r="AA260" s="3079"/>
    </row>
    <row r="261" spans="1:27" x14ac:dyDescent="0.25">
      <c r="A261" s="3203"/>
      <c r="B261" s="3188"/>
      <c r="C261" s="3188"/>
      <c r="D261" s="3188"/>
      <c r="E261" s="3188"/>
      <c r="F261" s="3188"/>
      <c r="G261" s="3188"/>
      <c r="H261" s="3188"/>
      <c r="I261" s="3188"/>
      <c r="J261" s="3188"/>
      <c r="K261" s="3188"/>
      <c r="L261" s="3188"/>
      <c r="M261" s="3188"/>
      <c r="N261" s="3188"/>
      <c r="O261" s="3188"/>
      <c r="P261" s="3188"/>
      <c r="Q261" s="3188"/>
      <c r="R261" s="3188"/>
      <c r="S261" s="3188"/>
      <c r="T261" s="3188"/>
      <c r="U261" s="3188"/>
      <c r="V261" s="3188"/>
      <c r="W261" s="3188"/>
      <c r="X261" s="3202"/>
      <c r="Y261" s="3211"/>
      <c r="Z261" s="3079"/>
      <c r="AA261" s="3079"/>
    </row>
    <row r="262" spans="1:27" ht="22.5" x14ac:dyDescent="0.25">
      <c r="A262" s="3108" t="s">
        <v>3090</v>
      </c>
      <c r="B262" s="3079" t="s">
        <v>2181</v>
      </c>
      <c r="C262" s="3079" t="s">
        <v>1851</v>
      </c>
      <c r="D262" s="3076" t="s">
        <v>1888</v>
      </c>
      <c r="E262" s="3076" t="s">
        <v>1858</v>
      </c>
      <c r="F262" s="3200">
        <v>9955000</v>
      </c>
      <c r="G262" s="3076" t="s">
        <v>513</v>
      </c>
      <c r="H262" s="3134" t="s">
        <v>719</v>
      </c>
      <c r="I262" s="3065" t="s">
        <v>2</v>
      </c>
      <c r="J262" s="3199" t="s">
        <v>2260</v>
      </c>
      <c r="K262" s="3199" t="s">
        <v>2259</v>
      </c>
      <c r="L262" s="3199" t="s">
        <v>2258</v>
      </c>
      <c r="M262" s="3199" t="s">
        <v>2257</v>
      </c>
      <c r="N262" s="3199" t="s">
        <v>2256</v>
      </c>
      <c r="O262" s="3199" t="s">
        <v>2255</v>
      </c>
      <c r="P262" s="3199" t="s">
        <v>2254</v>
      </c>
      <c r="Q262" s="3065" t="s">
        <v>2</v>
      </c>
      <c r="R262" s="3200">
        <v>9954000</v>
      </c>
      <c r="S262" s="3199" t="s">
        <v>513</v>
      </c>
      <c r="T262" s="3199" t="s">
        <v>2253</v>
      </c>
      <c r="U262" s="3199" t="s">
        <v>2172</v>
      </c>
      <c r="V262" s="3199" t="s">
        <v>513</v>
      </c>
      <c r="W262" s="3199" t="s">
        <v>2171</v>
      </c>
      <c r="X262" s="3199" t="s">
        <v>1878</v>
      </c>
      <c r="Y262" s="3088">
        <v>9954000</v>
      </c>
      <c r="Z262" s="3197" t="s">
        <v>3085</v>
      </c>
      <c r="AA262" s="3197" t="s">
        <v>3015</v>
      </c>
    </row>
    <row r="263" spans="1:27" x14ac:dyDescent="0.25">
      <c r="A263" s="3210"/>
      <c r="B263" s="3079"/>
      <c r="C263" s="3079"/>
      <c r="D263" s="3110"/>
      <c r="E263" s="3110"/>
      <c r="F263" s="3110"/>
      <c r="G263" s="3110"/>
      <c r="H263" s="3110"/>
      <c r="I263" s="3065" t="s">
        <v>1</v>
      </c>
      <c r="J263" s="3110"/>
      <c r="K263" s="3110"/>
      <c r="L263" s="3110"/>
      <c r="M263" s="3110"/>
      <c r="N263" s="3110"/>
      <c r="O263" s="3110"/>
      <c r="P263" s="3110"/>
      <c r="Q263" s="3065" t="s">
        <v>1</v>
      </c>
      <c r="R263" s="3195"/>
      <c r="S263" s="3110"/>
      <c r="T263" s="3110"/>
      <c r="U263" s="3110"/>
      <c r="V263" s="3110"/>
      <c r="W263" s="3110"/>
      <c r="X263" s="3195"/>
      <c r="Y263" s="3211"/>
      <c r="Z263" s="3079"/>
      <c r="AA263" s="3079"/>
    </row>
    <row r="264" spans="1:27" ht="33.75" x14ac:dyDescent="0.25">
      <c r="A264" s="3108" t="s">
        <v>3089</v>
      </c>
      <c r="B264" s="3079" t="s">
        <v>2179</v>
      </c>
      <c r="C264" s="3079" t="s">
        <v>1851</v>
      </c>
      <c r="D264" s="3076" t="s">
        <v>1888</v>
      </c>
      <c r="E264" s="3076" t="s">
        <v>1858</v>
      </c>
      <c r="F264" s="3200">
        <v>9925000</v>
      </c>
      <c r="G264" s="3076" t="s">
        <v>513</v>
      </c>
      <c r="H264" s="3134" t="s">
        <v>719</v>
      </c>
      <c r="I264" s="3065" t="s">
        <v>2</v>
      </c>
      <c r="J264" s="3199" t="s">
        <v>2260</v>
      </c>
      <c r="K264" s="3199" t="s">
        <v>2259</v>
      </c>
      <c r="L264" s="3199" t="s">
        <v>2258</v>
      </c>
      <c r="M264" s="3199" t="s">
        <v>2257</v>
      </c>
      <c r="N264" s="3199" t="s">
        <v>2256</v>
      </c>
      <c r="O264" s="3199" t="s">
        <v>2255</v>
      </c>
      <c r="P264" s="3199" t="s">
        <v>2254</v>
      </c>
      <c r="Q264" s="3065" t="s">
        <v>2</v>
      </c>
      <c r="R264" s="3200">
        <v>9923000</v>
      </c>
      <c r="S264" s="3199" t="s">
        <v>513</v>
      </c>
      <c r="T264" s="3199" t="s">
        <v>2253</v>
      </c>
      <c r="U264" s="3199" t="s">
        <v>2172</v>
      </c>
      <c r="V264" s="3199" t="s">
        <v>513</v>
      </c>
      <c r="W264" s="3199" t="s">
        <v>2171</v>
      </c>
      <c r="X264" s="3199" t="s">
        <v>1878</v>
      </c>
      <c r="Y264" s="3088">
        <v>9923000</v>
      </c>
      <c r="Z264" s="3197" t="s">
        <v>3085</v>
      </c>
      <c r="AA264" s="3197" t="s">
        <v>3015</v>
      </c>
    </row>
    <row r="265" spans="1:27" x14ac:dyDescent="0.25">
      <c r="A265" s="3210"/>
      <c r="B265" s="3079"/>
      <c r="C265" s="3079"/>
      <c r="D265" s="3110"/>
      <c r="E265" s="3110"/>
      <c r="F265" s="3110"/>
      <c r="G265" s="3110"/>
      <c r="H265" s="3110"/>
      <c r="I265" s="3065" t="s">
        <v>1</v>
      </c>
      <c r="J265" s="3110"/>
      <c r="K265" s="3110"/>
      <c r="L265" s="3110"/>
      <c r="M265" s="3110"/>
      <c r="N265" s="3110"/>
      <c r="O265" s="3110"/>
      <c r="P265" s="3110"/>
      <c r="Q265" s="3065" t="s">
        <v>1</v>
      </c>
      <c r="R265" s="3195"/>
      <c r="S265" s="3110"/>
      <c r="T265" s="3110"/>
      <c r="U265" s="3110"/>
      <c r="V265" s="3110"/>
      <c r="W265" s="3110"/>
      <c r="X265" s="3195"/>
      <c r="Y265" s="3211"/>
      <c r="Z265" s="3079"/>
      <c r="AA265" s="3079"/>
    </row>
    <row r="266" spans="1:27" x14ac:dyDescent="0.25">
      <c r="A266" s="3203"/>
      <c r="B266" s="3188"/>
      <c r="C266" s="3188"/>
      <c r="D266" s="3188"/>
      <c r="E266" s="3188"/>
      <c r="F266" s="3188"/>
      <c r="G266" s="3188"/>
      <c r="H266" s="3188"/>
      <c r="I266" s="3188"/>
      <c r="J266" s="3188"/>
      <c r="K266" s="3188"/>
      <c r="L266" s="3188"/>
      <c r="M266" s="3188"/>
      <c r="N266" s="3188"/>
      <c r="O266" s="3188"/>
      <c r="P266" s="3188"/>
      <c r="Q266" s="3188"/>
      <c r="R266" s="3188"/>
      <c r="S266" s="3188"/>
      <c r="T266" s="3188"/>
      <c r="U266" s="3188"/>
      <c r="V266" s="3188"/>
      <c r="W266" s="3188"/>
      <c r="X266" s="3202"/>
      <c r="Y266" s="3212"/>
      <c r="Z266" s="3079"/>
      <c r="AA266" s="3079"/>
    </row>
    <row r="267" spans="1:27" ht="33.75" x14ac:dyDescent="0.25">
      <c r="A267" s="3108" t="s">
        <v>3088</v>
      </c>
      <c r="B267" s="3079" t="s">
        <v>2177</v>
      </c>
      <c r="C267" s="3079" t="s">
        <v>1851</v>
      </c>
      <c r="D267" s="3076" t="s">
        <v>1888</v>
      </c>
      <c r="E267" s="3076" t="s">
        <v>1858</v>
      </c>
      <c r="F267" s="3200">
        <v>9934000</v>
      </c>
      <c r="G267" s="3076" t="s">
        <v>513</v>
      </c>
      <c r="H267" s="3134" t="s">
        <v>719</v>
      </c>
      <c r="I267" s="3065" t="s">
        <v>2</v>
      </c>
      <c r="J267" s="3199" t="s">
        <v>2260</v>
      </c>
      <c r="K267" s="3199" t="s">
        <v>2259</v>
      </c>
      <c r="L267" s="3199" t="s">
        <v>2258</v>
      </c>
      <c r="M267" s="3199" t="s">
        <v>2257</v>
      </c>
      <c r="N267" s="3199" t="s">
        <v>2256</v>
      </c>
      <c r="O267" s="3199" t="s">
        <v>2255</v>
      </c>
      <c r="P267" s="3199" t="s">
        <v>2254</v>
      </c>
      <c r="Q267" s="3065" t="s">
        <v>2</v>
      </c>
      <c r="R267" s="3200">
        <v>9938900</v>
      </c>
      <c r="S267" s="3199" t="s">
        <v>513</v>
      </c>
      <c r="T267" s="3199" t="s">
        <v>2253</v>
      </c>
      <c r="U267" s="3199" t="s">
        <v>2172</v>
      </c>
      <c r="V267" s="3199" t="s">
        <v>513</v>
      </c>
      <c r="W267" s="3199" t="s">
        <v>2171</v>
      </c>
      <c r="X267" s="3199" t="s">
        <v>1878</v>
      </c>
      <c r="Y267" s="3088">
        <v>9938900</v>
      </c>
      <c r="Z267" s="3197" t="s">
        <v>3085</v>
      </c>
      <c r="AA267" s="3197" t="s">
        <v>3015</v>
      </c>
    </row>
    <row r="268" spans="1:27" x14ac:dyDescent="0.25">
      <c r="A268" s="3210"/>
      <c r="B268" s="3079"/>
      <c r="C268" s="3079"/>
      <c r="D268" s="3110"/>
      <c r="E268" s="3110"/>
      <c r="F268" s="3110"/>
      <c r="G268" s="3110"/>
      <c r="H268" s="3110"/>
      <c r="I268" s="3065" t="s">
        <v>1</v>
      </c>
      <c r="J268" s="3110"/>
      <c r="K268" s="3110"/>
      <c r="L268" s="3110"/>
      <c r="M268" s="3110"/>
      <c r="N268" s="3110"/>
      <c r="O268" s="3110"/>
      <c r="P268" s="3110"/>
      <c r="Q268" s="3065" t="s">
        <v>1</v>
      </c>
      <c r="R268" s="3195"/>
      <c r="S268" s="3110"/>
      <c r="T268" s="3110"/>
      <c r="U268" s="3110"/>
      <c r="V268" s="3110"/>
      <c r="W268" s="3110"/>
      <c r="X268" s="3195"/>
      <c r="Y268" s="3211"/>
      <c r="Z268" s="3079"/>
      <c r="AA268" s="3079"/>
    </row>
    <row r="269" spans="1:27" ht="22.5" x14ac:dyDescent="0.25">
      <c r="A269" s="3108" t="s">
        <v>3087</v>
      </c>
      <c r="B269" s="3079" t="s">
        <v>2175</v>
      </c>
      <c r="C269" s="3079" t="s">
        <v>1859</v>
      </c>
      <c r="D269" s="3076" t="s">
        <v>1888</v>
      </c>
      <c r="E269" s="3076" t="s">
        <v>1858</v>
      </c>
      <c r="F269" s="3200">
        <v>7490000</v>
      </c>
      <c r="G269" s="3076" t="s">
        <v>513</v>
      </c>
      <c r="H269" s="3134" t="s">
        <v>719</v>
      </c>
      <c r="I269" s="3065" t="s">
        <v>2</v>
      </c>
      <c r="J269" s="3199" t="s">
        <v>2260</v>
      </c>
      <c r="K269" s="3199" t="s">
        <v>2259</v>
      </c>
      <c r="L269" s="3199" t="s">
        <v>2258</v>
      </c>
      <c r="M269" s="3199" t="s">
        <v>2257</v>
      </c>
      <c r="N269" s="3199" t="s">
        <v>2256</v>
      </c>
      <c r="O269" s="3199" t="s">
        <v>2255</v>
      </c>
      <c r="P269" s="3199" t="s">
        <v>2254</v>
      </c>
      <c r="Q269" s="3065" t="s">
        <v>2</v>
      </c>
      <c r="R269" s="3200">
        <v>7455000</v>
      </c>
      <c r="S269" s="3199" t="s">
        <v>513</v>
      </c>
      <c r="T269" s="3199" t="s">
        <v>2253</v>
      </c>
      <c r="U269" s="3199" t="s">
        <v>2172</v>
      </c>
      <c r="V269" s="3199" t="s">
        <v>513</v>
      </c>
      <c r="W269" s="3199" t="s">
        <v>2171</v>
      </c>
      <c r="X269" s="3199" t="s">
        <v>1878</v>
      </c>
      <c r="Y269" s="3088">
        <v>7455000</v>
      </c>
      <c r="Z269" s="3197" t="s">
        <v>3085</v>
      </c>
      <c r="AA269" s="3197" t="s">
        <v>3015</v>
      </c>
    </row>
    <row r="270" spans="1:27" x14ac:dyDescent="0.25">
      <c r="A270" s="3210"/>
      <c r="B270" s="3079"/>
      <c r="C270" s="3079"/>
      <c r="D270" s="3110"/>
      <c r="E270" s="3110"/>
      <c r="F270" s="3110"/>
      <c r="G270" s="3110"/>
      <c r="H270" s="3110"/>
      <c r="I270" s="3065" t="s">
        <v>1</v>
      </c>
      <c r="J270" s="3110"/>
      <c r="K270" s="3110"/>
      <c r="L270" s="3110"/>
      <c r="M270" s="3110"/>
      <c r="N270" s="3110"/>
      <c r="O270" s="3110"/>
      <c r="P270" s="3110"/>
      <c r="Q270" s="3065" t="s">
        <v>1</v>
      </c>
      <c r="R270" s="3195"/>
      <c r="S270" s="3110"/>
      <c r="T270" s="3110"/>
      <c r="U270" s="3110"/>
      <c r="V270" s="3110"/>
      <c r="W270" s="3110"/>
      <c r="X270" s="3195"/>
      <c r="Z270" s="3079"/>
      <c r="AA270" s="3079"/>
    </row>
    <row r="271" spans="1:27" x14ac:dyDescent="0.25">
      <c r="A271" s="3203"/>
      <c r="B271" s="3188"/>
      <c r="C271" s="3188"/>
      <c r="D271" s="3188"/>
      <c r="E271" s="3188"/>
      <c r="F271" s="3188"/>
      <c r="G271" s="3188"/>
      <c r="H271" s="3188"/>
      <c r="I271" s="3188"/>
      <c r="J271" s="3188"/>
      <c r="K271" s="3188"/>
      <c r="L271" s="3188"/>
      <c r="M271" s="3188"/>
      <c r="N271" s="3188"/>
      <c r="O271" s="3188"/>
      <c r="P271" s="3188"/>
      <c r="Q271" s="3188"/>
      <c r="R271" s="3188"/>
      <c r="S271" s="3188"/>
      <c r="T271" s="3188"/>
      <c r="U271" s="3188"/>
      <c r="V271" s="3188"/>
      <c r="W271" s="3188"/>
      <c r="X271" s="3202"/>
      <c r="Y271" s="3209"/>
      <c r="Z271" s="3079"/>
      <c r="AA271" s="3079"/>
    </row>
    <row r="272" spans="1:27" ht="22.5" x14ac:dyDescent="0.25">
      <c r="A272" s="3108" t="s">
        <v>3086</v>
      </c>
      <c r="B272" s="3079" t="s">
        <v>2169</v>
      </c>
      <c r="C272" s="3079" t="s">
        <v>1851</v>
      </c>
      <c r="D272" s="3076" t="s">
        <v>1888</v>
      </c>
      <c r="E272" s="3076" t="s">
        <v>1858</v>
      </c>
      <c r="F272" s="3200">
        <v>7490000</v>
      </c>
      <c r="G272" s="3076" t="s">
        <v>513</v>
      </c>
      <c r="H272" s="3134" t="s">
        <v>719</v>
      </c>
      <c r="I272" s="3065" t="s">
        <v>2</v>
      </c>
      <c r="J272" s="3199" t="s">
        <v>2260</v>
      </c>
      <c r="K272" s="3199" t="s">
        <v>2259</v>
      </c>
      <c r="L272" s="3199" t="s">
        <v>2258</v>
      </c>
      <c r="M272" s="3199" t="s">
        <v>2257</v>
      </c>
      <c r="N272" s="3199" t="s">
        <v>2256</v>
      </c>
      <c r="O272" s="3199" t="s">
        <v>2255</v>
      </c>
      <c r="P272" s="3199" t="s">
        <v>2254</v>
      </c>
      <c r="Q272" s="3065" t="s">
        <v>2</v>
      </c>
      <c r="R272" s="3200">
        <v>74890000</v>
      </c>
      <c r="S272" s="3199" t="s">
        <v>513</v>
      </c>
      <c r="T272" s="3199" t="s">
        <v>2253</v>
      </c>
      <c r="U272" s="3199" t="s">
        <v>2172</v>
      </c>
      <c r="V272" s="3199" t="s">
        <v>513</v>
      </c>
      <c r="W272" s="3199" t="s">
        <v>2171</v>
      </c>
      <c r="X272" s="3199" t="s">
        <v>1878</v>
      </c>
      <c r="Y272" s="3088">
        <v>74890000</v>
      </c>
      <c r="Z272" s="3197" t="s">
        <v>3085</v>
      </c>
      <c r="AA272" s="3197" t="s">
        <v>3015</v>
      </c>
    </row>
    <row r="273" spans="1:27" x14ac:dyDescent="0.25">
      <c r="Z273" s="3208"/>
      <c r="AA273" s="3208"/>
    </row>
    <row r="274" spans="1:27" ht="45" x14ac:dyDescent="0.25">
      <c r="A274" s="3207" t="s">
        <v>3003</v>
      </c>
      <c r="B274" s="3204"/>
      <c r="C274" s="3204"/>
      <c r="D274" s="3204"/>
      <c r="E274" s="3204"/>
      <c r="F274" s="3206"/>
      <c r="G274" s="3204"/>
      <c r="H274" s="3204"/>
      <c r="I274" s="3204"/>
      <c r="J274" s="3204"/>
      <c r="K274" s="3204"/>
      <c r="L274" s="3204"/>
      <c r="M274" s="3204"/>
      <c r="N274" s="3204"/>
      <c r="O274" s="3204"/>
      <c r="P274" s="3204"/>
      <c r="Q274" s="3204"/>
      <c r="R274" s="3204"/>
      <c r="S274" s="3204"/>
      <c r="T274" s="3204"/>
      <c r="U274" s="3204"/>
      <c r="V274" s="3204"/>
      <c r="W274" s="3204"/>
      <c r="X274" s="3206"/>
      <c r="Y274" s="3205"/>
      <c r="Z274" s="3204"/>
      <c r="AA274" s="3204"/>
    </row>
    <row r="275" spans="1:27" ht="45" x14ac:dyDescent="0.25">
      <c r="A275" s="3108" t="s">
        <v>3084</v>
      </c>
      <c r="B275" s="3079" t="s">
        <v>3083</v>
      </c>
      <c r="C275" s="3079" t="s">
        <v>1851</v>
      </c>
      <c r="D275" s="3076" t="s">
        <v>443</v>
      </c>
      <c r="E275" s="3076" t="s">
        <v>1858</v>
      </c>
      <c r="F275" s="3201">
        <v>5000000</v>
      </c>
      <c r="G275" s="3076" t="s">
        <v>513</v>
      </c>
      <c r="H275" s="3076" t="s">
        <v>3082</v>
      </c>
      <c r="I275" s="3065" t="s">
        <v>2</v>
      </c>
      <c r="J275" s="3199" t="s">
        <v>2260</v>
      </c>
      <c r="K275" s="3199" t="s">
        <v>2259</v>
      </c>
      <c r="L275" s="3199" t="s">
        <v>2258</v>
      </c>
      <c r="M275" s="3199" t="s">
        <v>2257</v>
      </c>
      <c r="N275" s="3199" t="s">
        <v>2256</v>
      </c>
      <c r="O275" s="3199" t="s">
        <v>2255</v>
      </c>
      <c r="P275" s="3199" t="s">
        <v>2254</v>
      </c>
      <c r="Q275" s="3065" t="s">
        <v>2</v>
      </c>
      <c r="R275" s="3200">
        <v>5000000</v>
      </c>
      <c r="S275" s="3199" t="s">
        <v>513</v>
      </c>
      <c r="T275" s="3199" t="s">
        <v>2253</v>
      </c>
      <c r="U275" s="3199" t="s">
        <v>2172</v>
      </c>
      <c r="V275" s="3199" t="s">
        <v>513</v>
      </c>
      <c r="W275" s="3199" t="s">
        <v>2171</v>
      </c>
      <c r="X275" s="3199" t="s">
        <v>1878</v>
      </c>
      <c r="Y275" s="3198">
        <v>5000000</v>
      </c>
      <c r="Z275" s="3197" t="s">
        <v>3079</v>
      </c>
      <c r="AA275" s="3197" t="s">
        <v>3001</v>
      </c>
    </row>
    <row r="276" spans="1:27" x14ac:dyDescent="0.25">
      <c r="A276" s="3196"/>
      <c r="B276" s="3110"/>
      <c r="C276" s="3110"/>
      <c r="D276" s="3110"/>
      <c r="E276" s="3110"/>
      <c r="F276" s="3195"/>
      <c r="G276" s="3110"/>
      <c r="H276" s="3110"/>
      <c r="I276" s="3065" t="s">
        <v>1</v>
      </c>
      <c r="J276" s="3110"/>
      <c r="K276" s="3110"/>
      <c r="L276" s="3110"/>
      <c r="M276" s="3110"/>
      <c r="N276" s="3110"/>
      <c r="O276" s="3110"/>
      <c r="P276" s="3110"/>
      <c r="Q276" s="3065" t="s">
        <v>1</v>
      </c>
      <c r="R276" s="3195"/>
      <c r="S276" s="3110"/>
      <c r="T276" s="3110"/>
      <c r="U276" s="3110"/>
      <c r="V276" s="3110"/>
      <c r="W276" s="3110"/>
      <c r="X276" s="3195"/>
      <c r="Z276" s="3079"/>
      <c r="AA276" s="3079"/>
    </row>
    <row r="277" spans="1:27" x14ac:dyDescent="0.25">
      <c r="A277" s="3203"/>
      <c r="B277" s="3188"/>
      <c r="C277" s="3188"/>
      <c r="D277" s="3188"/>
      <c r="E277" s="3188"/>
      <c r="F277" s="3202"/>
      <c r="G277" s="3188"/>
      <c r="H277" s="3188"/>
      <c r="I277" s="3188"/>
      <c r="J277" s="3188"/>
      <c r="K277" s="3188"/>
      <c r="L277" s="3188"/>
      <c r="M277" s="3188"/>
      <c r="N277" s="3188"/>
      <c r="O277" s="3188"/>
      <c r="P277" s="3188"/>
      <c r="Q277" s="3188"/>
      <c r="R277" s="3188"/>
      <c r="S277" s="3188"/>
      <c r="T277" s="3188"/>
      <c r="U277" s="3188"/>
      <c r="V277" s="3188"/>
      <c r="W277" s="3188"/>
      <c r="X277" s="3202"/>
      <c r="Y277" s="3156"/>
      <c r="Z277" s="3079"/>
      <c r="AA277" s="3079"/>
    </row>
    <row r="278" spans="1:27" ht="33.75" x14ac:dyDescent="0.25">
      <c r="A278" s="3090" t="s">
        <v>3081</v>
      </c>
      <c r="B278" s="3079" t="s">
        <v>3080</v>
      </c>
      <c r="C278" s="3079" t="s">
        <v>1859</v>
      </c>
      <c r="D278" s="3076" t="s">
        <v>443</v>
      </c>
      <c r="E278" s="3076" t="s">
        <v>1858</v>
      </c>
      <c r="F278" s="3201">
        <v>6500000</v>
      </c>
      <c r="G278" s="3076" t="s">
        <v>513</v>
      </c>
      <c r="H278" s="3134" t="s">
        <v>719</v>
      </c>
      <c r="I278" s="3065" t="s">
        <v>2</v>
      </c>
      <c r="J278" s="3199" t="s">
        <v>2260</v>
      </c>
      <c r="K278" s="3199" t="s">
        <v>2259</v>
      </c>
      <c r="L278" s="3199" t="s">
        <v>2258</v>
      </c>
      <c r="M278" s="3199" t="s">
        <v>2257</v>
      </c>
      <c r="N278" s="3199" t="s">
        <v>2256</v>
      </c>
      <c r="O278" s="3199" t="s">
        <v>2255</v>
      </c>
      <c r="P278" s="3199" t="s">
        <v>2254</v>
      </c>
      <c r="Q278" s="3065" t="s">
        <v>2</v>
      </c>
      <c r="R278" s="3200">
        <v>6500000</v>
      </c>
      <c r="S278" s="3199" t="s">
        <v>513</v>
      </c>
      <c r="T278" s="3199" t="s">
        <v>2253</v>
      </c>
      <c r="U278" s="3199" t="s">
        <v>2172</v>
      </c>
      <c r="V278" s="3199" t="s">
        <v>513</v>
      </c>
      <c r="W278" s="3199" t="s">
        <v>2171</v>
      </c>
      <c r="X278" s="3199" t="s">
        <v>1878</v>
      </c>
      <c r="Y278" s="3198">
        <v>6500000</v>
      </c>
      <c r="Z278" s="3197" t="s">
        <v>3079</v>
      </c>
      <c r="AA278" s="3197" t="s">
        <v>3001</v>
      </c>
    </row>
    <row r="279" spans="1:27" x14ac:dyDescent="0.25">
      <c r="A279" s="3196"/>
      <c r="B279" s="3110"/>
      <c r="C279" s="3110"/>
      <c r="D279" s="3110"/>
      <c r="E279" s="3110"/>
      <c r="F279" s="3195"/>
      <c r="G279" s="3110"/>
      <c r="H279" s="3110"/>
      <c r="I279" s="3065" t="s">
        <v>1</v>
      </c>
      <c r="J279" s="3110"/>
      <c r="K279" s="3110"/>
      <c r="L279" s="3110"/>
      <c r="M279" s="3110"/>
      <c r="N279" s="3110"/>
      <c r="O279" s="3110"/>
      <c r="P279" s="3110"/>
      <c r="Q279" s="3065" t="s">
        <v>1</v>
      </c>
      <c r="R279" s="3195"/>
      <c r="S279" s="3110"/>
      <c r="T279" s="3110"/>
      <c r="U279" s="3110"/>
      <c r="V279" s="3110"/>
      <c r="W279" s="3110"/>
      <c r="X279" s="3195"/>
      <c r="Y279" s="3187"/>
      <c r="Z279" s="3110"/>
    </row>
    <row r="280" spans="1:27" x14ac:dyDescent="0.25">
      <c r="A280" s="3194" t="s">
        <v>661</v>
      </c>
      <c r="F280" s="3193">
        <f>SUM(F8:F279)</f>
        <v>1194594714.9599996</v>
      </c>
      <c r="R280" s="3193"/>
    </row>
  </sheetData>
  <mergeCells count="69">
    <mergeCell ref="A155:A156"/>
    <mergeCell ref="A158:A159"/>
    <mergeCell ref="A161:A162"/>
    <mergeCell ref="A164:A165"/>
    <mergeCell ref="Q177:Q178"/>
    <mergeCell ref="A136:A137"/>
    <mergeCell ref="A139:A140"/>
    <mergeCell ref="A133:A134"/>
    <mergeCell ref="Y177:Y178"/>
    <mergeCell ref="A184:A185"/>
    <mergeCell ref="C1:G1"/>
    <mergeCell ref="R177:R178"/>
    <mergeCell ref="A177:A178"/>
    <mergeCell ref="I177:I178"/>
    <mergeCell ref="A167:A168"/>
    <mergeCell ref="C172:C173"/>
    <mergeCell ref="A152:A153"/>
    <mergeCell ref="A110:A111"/>
    <mergeCell ref="A113:A114"/>
    <mergeCell ref="A116:A117"/>
    <mergeCell ref="A143:A144"/>
    <mergeCell ref="A146:A147"/>
    <mergeCell ref="A149:A150"/>
    <mergeCell ref="A120:A121"/>
    <mergeCell ref="A123:A124"/>
    <mergeCell ref="A126:A127"/>
    <mergeCell ref="A130:A131"/>
    <mergeCell ref="A89:A90"/>
    <mergeCell ref="A92:A93"/>
    <mergeCell ref="A95:A96"/>
    <mergeCell ref="A98:A99"/>
    <mergeCell ref="A104:A105"/>
    <mergeCell ref="A107:A108"/>
    <mergeCell ref="A61:A62"/>
    <mergeCell ref="A63:A64"/>
    <mergeCell ref="A66:A67"/>
    <mergeCell ref="A101:A102"/>
    <mergeCell ref="A72:A73"/>
    <mergeCell ref="A74:A75"/>
    <mergeCell ref="A77:A78"/>
    <mergeCell ref="A80:A81"/>
    <mergeCell ref="A83:A84"/>
    <mergeCell ref="A86:A87"/>
    <mergeCell ref="A33:A34"/>
    <mergeCell ref="A35:A36"/>
    <mergeCell ref="A69:A70"/>
    <mergeCell ref="A41:A42"/>
    <mergeCell ref="A44:A45"/>
    <mergeCell ref="A47:A48"/>
    <mergeCell ref="A50:A51"/>
    <mergeCell ref="A53:A54"/>
    <mergeCell ref="A56:A57"/>
    <mergeCell ref="A59:A60"/>
    <mergeCell ref="A38:A39"/>
    <mergeCell ref="A5:A6"/>
    <mergeCell ref="A8:A9"/>
    <mergeCell ref="A12:A13"/>
    <mergeCell ref="A15:A16"/>
    <mergeCell ref="A18:A19"/>
    <mergeCell ref="A21:A22"/>
    <mergeCell ref="A24:A25"/>
    <mergeCell ref="A27:A28"/>
    <mergeCell ref="A30:A31"/>
    <mergeCell ref="V3:Y3"/>
    <mergeCell ref="J2:K3"/>
    <mergeCell ref="C3:H3"/>
    <mergeCell ref="M3:N3"/>
    <mergeCell ref="O3:P3"/>
    <mergeCell ref="R3:U3"/>
  </mergeCells>
  <pageMargins left="0.25" right="0" top="0.75" bottom="0.5" header="0.3" footer="0.3"/>
  <pageSetup paperSize="8" scale="73" orientation="landscape" r:id="rId1"/>
  <headerFooter>
    <oddHeader>&amp;LOFFICE OF THE SURVEYOR -GENERAL OF THE FEDERATION (OSGOF)
YR 2014 PROCUREMENT PLAN</oddHeader>
    <oddFooter>&amp;LOSGOF&amp;CPage &amp;P of &amp;N&amp;RWORKS</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2"/>
  <sheetViews>
    <sheetView showGridLines="0" view="pageBreakPreview" zoomScaleNormal="100" zoomScaleSheetLayoutView="100" workbookViewId="0">
      <pane xSplit="2" ySplit="6" topLeftCell="Z31" activePane="bottomRight" state="frozen"/>
      <selection activeCell="S44" sqref="S44"/>
      <selection pane="topRight" activeCell="S44" sqref="S44"/>
      <selection pane="bottomLeft" activeCell="S44" sqref="S44"/>
      <selection pane="bottomRight" activeCell="S44" sqref="S44"/>
    </sheetView>
  </sheetViews>
  <sheetFormatPr defaultColWidth="11.42578125" defaultRowHeight="15.75" x14ac:dyDescent="0.25"/>
  <cols>
    <col min="1" max="1" width="50.28515625" style="1" customWidth="1"/>
    <col min="2" max="2" width="11.7109375" style="1" bestFit="1" customWidth="1"/>
    <col min="3" max="3" width="17.42578125" style="1" customWidth="1"/>
    <col min="4" max="4" width="23.140625" style="1" bestFit="1" customWidth="1"/>
    <col min="5" max="5" width="22.28515625" style="1" bestFit="1" customWidth="1"/>
    <col min="6" max="6" width="7.7109375" style="1" bestFit="1" customWidth="1"/>
    <col min="7" max="7" width="14.28515625" style="1" bestFit="1" customWidth="1"/>
    <col min="8" max="9" width="16.85546875" style="1" customWidth="1"/>
    <col min="10" max="10" width="15" style="1" customWidth="1"/>
    <col min="11" max="11" width="12.7109375" style="1" customWidth="1"/>
    <col min="12" max="12" width="15.140625" style="1" customWidth="1"/>
    <col min="13" max="13" width="7.7109375" style="1" bestFit="1" customWidth="1"/>
    <col min="14" max="17" width="18" style="1" customWidth="1"/>
    <col min="18" max="18" width="20.7109375" style="1" customWidth="1"/>
    <col min="19" max="20" width="18" style="1" customWidth="1"/>
    <col min="21" max="21" width="7.7109375" style="1" bestFit="1" customWidth="1"/>
    <col min="22" max="25" width="18" style="1" customWidth="1"/>
    <col min="26" max="26" width="24.42578125" style="1" customWidth="1"/>
    <col min="27" max="27" width="7.7109375" style="1" bestFit="1" customWidth="1"/>
    <col min="28" max="28" width="18" style="1" customWidth="1"/>
    <col min="29" max="29" width="23.140625" style="1" customWidth="1"/>
    <col min="30" max="30" width="24.85546875" style="1" customWidth="1"/>
    <col min="31" max="31" width="18" style="1" customWidth="1"/>
    <col min="32" max="32" width="22.85546875" style="1" customWidth="1"/>
    <col min="33" max="33" width="18" style="1" customWidth="1"/>
    <col min="34" max="16384" width="11.42578125" style="1"/>
  </cols>
  <sheetData>
    <row r="1" spans="1:33" s="491" customFormat="1" ht="23.25" x14ac:dyDescent="0.35">
      <c r="A1" s="553" t="s">
        <v>507</v>
      </c>
      <c r="B1" s="552"/>
      <c r="C1" s="551"/>
      <c r="D1" s="550"/>
      <c r="E1" s="550"/>
      <c r="F1" s="550"/>
      <c r="G1" s="550"/>
      <c r="H1" s="549"/>
      <c r="T1" s="542"/>
      <c r="U1" s="542"/>
      <c r="AA1" s="542"/>
    </row>
    <row r="2" spans="1:33" s="491" customFormat="1" ht="23.25" x14ac:dyDescent="0.35">
      <c r="A2" s="548" t="s">
        <v>78</v>
      </c>
      <c r="B2" s="547"/>
      <c r="C2" s="546" t="s">
        <v>76</v>
      </c>
      <c r="D2" s="545"/>
      <c r="E2" s="544"/>
      <c r="F2" s="544"/>
      <c r="H2" s="543"/>
      <c r="I2" s="2430" t="s">
        <v>122</v>
      </c>
      <c r="J2" s="2431"/>
      <c r="T2" s="542"/>
      <c r="U2" s="541"/>
      <c r="AA2" s="541"/>
    </row>
    <row r="3" spans="1:33" s="531" customFormat="1" ht="45" x14ac:dyDescent="0.35">
      <c r="A3" s="540" t="s">
        <v>506</v>
      </c>
      <c r="B3" s="539"/>
      <c r="C3" s="538" t="s">
        <v>120</v>
      </c>
      <c r="G3" s="2485" t="s">
        <v>119</v>
      </c>
      <c r="H3" s="2487"/>
      <c r="I3" s="2432"/>
      <c r="J3" s="2433"/>
      <c r="K3" s="2485" t="s">
        <v>118</v>
      </c>
      <c r="L3" s="2487"/>
      <c r="N3" s="2485" t="s">
        <v>117</v>
      </c>
      <c r="O3" s="2487"/>
      <c r="P3" s="2485" t="s">
        <v>116</v>
      </c>
      <c r="Q3" s="2488"/>
      <c r="R3" s="2488"/>
      <c r="S3" s="2488"/>
      <c r="T3" s="2489"/>
      <c r="U3" s="532"/>
      <c r="V3" s="2427"/>
      <c r="W3" s="2428"/>
      <c r="X3" s="2485" t="s">
        <v>70</v>
      </c>
      <c r="Y3" s="2486"/>
      <c r="Z3" s="2487"/>
      <c r="AA3" s="532"/>
      <c r="AB3" s="2427" t="s">
        <v>69</v>
      </c>
      <c r="AC3" s="2429"/>
      <c r="AD3" s="2429"/>
      <c r="AE3" s="2428"/>
    </row>
    <row r="4" spans="1:33" s="531" customFormat="1" ht="113.25" thickBot="1" x14ac:dyDescent="0.3">
      <c r="A4" s="537" t="s">
        <v>68</v>
      </c>
      <c r="B4" s="535" t="s">
        <v>115</v>
      </c>
      <c r="C4" s="533" t="s">
        <v>114</v>
      </c>
      <c r="D4" s="535" t="s">
        <v>113</v>
      </c>
      <c r="E4" s="533" t="s">
        <v>455</v>
      </c>
      <c r="F4" s="535" t="s">
        <v>55</v>
      </c>
      <c r="G4" s="535" t="s">
        <v>61</v>
      </c>
      <c r="H4" s="536" t="s">
        <v>433</v>
      </c>
      <c r="I4" s="535" t="s">
        <v>368</v>
      </c>
      <c r="J4" s="533" t="s">
        <v>367</v>
      </c>
      <c r="K4" s="535" t="s">
        <v>105</v>
      </c>
      <c r="L4" s="536" t="s">
        <v>433</v>
      </c>
      <c r="M4" s="534" t="s">
        <v>99</v>
      </c>
      <c r="N4" s="533" t="s">
        <v>112</v>
      </c>
      <c r="O4" s="533" t="s">
        <v>111</v>
      </c>
      <c r="P4" s="535" t="s">
        <v>110</v>
      </c>
      <c r="Q4" s="536" t="s">
        <v>433</v>
      </c>
      <c r="R4" s="535" t="s">
        <v>505</v>
      </c>
      <c r="S4" s="535" t="s">
        <v>107</v>
      </c>
      <c r="T4" s="534" t="s">
        <v>504</v>
      </c>
      <c r="U4" s="534" t="s">
        <v>99</v>
      </c>
      <c r="V4" s="534" t="s">
        <v>104</v>
      </c>
      <c r="W4" s="534" t="s">
        <v>53</v>
      </c>
      <c r="X4" s="535" t="s">
        <v>103</v>
      </c>
      <c r="Y4" s="535" t="s">
        <v>503</v>
      </c>
      <c r="Z4" s="535" t="s">
        <v>100</v>
      </c>
      <c r="AA4" s="534" t="s">
        <v>99</v>
      </c>
      <c r="AB4" s="533" t="s">
        <v>84</v>
      </c>
      <c r="AC4" s="533" t="s">
        <v>98</v>
      </c>
      <c r="AD4" s="533" t="s">
        <v>97</v>
      </c>
      <c r="AE4" s="533" t="s">
        <v>81</v>
      </c>
      <c r="AF4" s="532" t="s">
        <v>430</v>
      </c>
      <c r="AG4" s="532" t="s">
        <v>429</v>
      </c>
    </row>
    <row r="5" spans="1:33" s="491" customFormat="1" ht="24" thickTop="1" x14ac:dyDescent="0.35">
      <c r="A5" s="2425" t="s">
        <v>47</v>
      </c>
      <c r="B5" s="528"/>
      <c r="C5" s="528"/>
      <c r="D5" s="525"/>
      <c r="E5" s="528"/>
      <c r="F5" s="527" t="s">
        <v>2</v>
      </c>
      <c r="G5" s="529" t="s">
        <v>502</v>
      </c>
      <c r="H5" s="530" t="s">
        <v>41</v>
      </c>
      <c r="I5" s="529" t="s">
        <v>42</v>
      </c>
      <c r="J5" s="529" t="s">
        <v>453</v>
      </c>
      <c r="K5" s="528"/>
      <c r="L5" s="526" t="s">
        <v>41</v>
      </c>
      <c r="M5" s="527" t="s">
        <v>2</v>
      </c>
      <c r="N5" s="523" t="s">
        <v>42</v>
      </c>
      <c r="O5" s="523" t="s">
        <v>501</v>
      </c>
      <c r="P5" s="523" t="s">
        <v>42</v>
      </c>
      <c r="Q5" s="523" t="s">
        <v>42</v>
      </c>
      <c r="R5" s="523" t="s">
        <v>42</v>
      </c>
      <c r="S5" s="523" t="s">
        <v>42</v>
      </c>
      <c r="T5" s="523" t="s">
        <v>42</v>
      </c>
      <c r="U5" s="522" t="s">
        <v>2</v>
      </c>
      <c r="V5" s="526" t="s">
        <v>42</v>
      </c>
      <c r="W5" s="523" t="s">
        <v>42</v>
      </c>
      <c r="X5" s="525"/>
      <c r="Y5" s="524" t="s">
        <v>500</v>
      </c>
      <c r="Z5" s="523" t="s">
        <v>42</v>
      </c>
      <c r="AA5" s="522" t="s">
        <v>2</v>
      </c>
      <c r="AB5" s="521"/>
      <c r="AC5" s="521"/>
      <c r="AD5" s="521"/>
      <c r="AE5" s="521"/>
      <c r="AF5" s="515"/>
      <c r="AG5" s="515"/>
    </row>
    <row r="6" spans="1:33" s="491" customFormat="1" ht="46.5" x14ac:dyDescent="0.35">
      <c r="A6" s="2426"/>
      <c r="B6" s="515"/>
      <c r="C6" s="515"/>
      <c r="D6" s="518"/>
      <c r="E6" s="515"/>
      <c r="F6" s="519" t="s">
        <v>1</v>
      </c>
      <c r="G6" s="515"/>
      <c r="H6" s="520"/>
      <c r="I6" s="520"/>
      <c r="J6" s="520"/>
      <c r="K6" s="515"/>
      <c r="L6" s="517"/>
      <c r="M6" s="519" t="s">
        <v>1</v>
      </c>
      <c r="N6" s="515"/>
      <c r="O6" s="515"/>
      <c r="P6" s="515"/>
      <c r="Q6" s="515"/>
      <c r="R6" s="515"/>
      <c r="S6" s="515"/>
      <c r="T6" s="515"/>
      <c r="U6" s="516" t="s">
        <v>1</v>
      </c>
      <c r="V6" s="517"/>
      <c r="W6" s="515"/>
      <c r="X6" s="518"/>
      <c r="Y6" s="517"/>
      <c r="Z6" s="515"/>
      <c r="AA6" s="516" t="s">
        <v>1</v>
      </c>
      <c r="AB6" s="515"/>
      <c r="AC6" s="515"/>
      <c r="AD6" s="515"/>
      <c r="AE6" s="515"/>
      <c r="AF6" s="515"/>
      <c r="AG6" s="515"/>
    </row>
    <row r="7" spans="1:33" s="491" customFormat="1" ht="24" thickBot="1" x14ac:dyDescent="0.4">
      <c r="A7" s="514" t="s">
        <v>38</v>
      </c>
      <c r="B7" s="511"/>
      <c r="C7" s="511"/>
      <c r="D7" s="512"/>
      <c r="E7" s="511"/>
      <c r="F7" s="511"/>
      <c r="G7" s="511"/>
      <c r="H7" s="511"/>
      <c r="I7" s="511"/>
      <c r="J7" s="511"/>
      <c r="K7" s="511"/>
      <c r="L7" s="511"/>
      <c r="M7" s="511"/>
      <c r="N7" s="511"/>
      <c r="O7" s="511"/>
      <c r="P7" s="511"/>
      <c r="Q7" s="511"/>
      <c r="R7" s="511"/>
      <c r="S7" s="511"/>
      <c r="T7" s="511"/>
      <c r="U7" s="511"/>
      <c r="V7" s="513"/>
      <c r="W7" s="511"/>
      <c r="X7" s="512"/>
      <c r="Y7" s="511"/>
      <c r="Z7" s="511"/>
      <c r="AA7" s="511"/>
      <c r="AB7" s="511"/>
      <c r="AC7" s="511"/>
      <c r="AD7" s="511"/>
      <c r="AE7" s="511"/>
      <c r="AF7" s="498"/>
      <c r="AG7" s="498"/>
    </row>
    <row r="8" spans="1:33" s="491" customFormat="1" ht="69.75" x14ac:dyDescent="0.35">
      <c r="A8" s="2490" t="s">
        <v>499</v>
      </c>
      <c r="B8" s="496"/>
      <c r="C8" s="496"/>
      <c r="D8" s="510">
        <v>190000000</v>
      </c>
      <c r="E8" s="496" t="s">
        <v>498</v>
      </c>
      <c r="F8" s="509" t="s">
        <v>2</v>
      </c>
      <c r="G8" s="508" t="s">
        <v>384</v>
      </c>
      <c r="H8" s="508" t="s">
        <v>383</v>
      </c>
      <c r="I8" s="508" t="s">
        <v>382</v>
      </c>
      <c r="J8" s="508" t="s">
        <v>497</v>
      </c>
      <c r="K8" s="508" t="s">
        <v>496</v>
      </c>
      <c r="L8" s="508" t="s">
        <v>495</v>
      </c>
      <c r="M8" s="509" t="s">
        <v>2</v>
      </c>
      <c r="N8" s="508" t="s">
        <v>494</v>
      </c>
      <c r="O8" s="493" t="s">
        <v>493</v>
      </c>
      <c r="P8" s="493" t="s">
        <v>492</v>
      </c>
      <c r="Q8" s="493" t="s">
        <v>491</v>
      </c>
      <c r="R8" s="493" t="s">
        <v>490</v>
      </c>
      <c r="S8" s="493" t="s">
        <v>489</v>
      </c>
      <c r="T8" s="493" t="s">
        <v>488</v>
      </c>
      <c r="U8" s="507" t="s">
        <v>2</v>
      </c>
      <c r="V8" s="493" t="s">
        <v>487</v>
      </c>
      <c r="W8" s="493" t="s">
        <v>9</v>
      </c>
      <c r="X8" s="493" t="s">
        <v>486</v>
      </c>
      <c r="Y8" s="493" t="s">
        <v>485</v>
      </c>
      <c r="Z8" s="493" t="s">
        <v>484</v>
      </c>
      <c r="AA8" s="507" t="s">
        <v>2</v>
      </c>
      <c r="AB8" s="493" t="s">
        <v>9</v>
      </c>
      <c r="AC8" s="493" t="s">
        <v>483</v>
      </c>
      <c r="AD8" s="493" t="s">
        <v>482</v>
      </c>
      <c r="AE8" s="493" t="s">
        <v>481</v>
      </c>
      <c r="AF8" s="506" t="s">
        <v>441</v>
      </c>
      <c r="AG8" s="492" t="s">
        <v>371</v>
      </c>
    </row>
    <row r="9" spans="1:33" s="491" customFormat="1" ht="46.5" x14ac:dyDescent="0.35">
      <c r="A9" s="2491"/>
      <c r="B9" s="492"/>
      <c r="C9" s="492"/>
      <c r="D9" s="497"/>
      <c r="E9" s="492"/>
      <c r="F9" s="495" t="s">
        <v>1</v>
      </c>
      <c r="G9" s="492"/>
      <c r="H9" s="504"/>
      <c r="I9" s="504"/>
      <c r="J9" s="504"/>
      <c r="K9" s="492"/>
      <c r="L9" s="503"/>
      <c r="M9" s="495" t="s">
        <v>1</v>
      </c>
      <c r="N9" s="492"/>
      <c r="O9" s="492"/>
      <c r="P9" s="492"/>
      <c r="Q9" s="492"/>
      <c r="R9" s="492"/>
      <c r="S9" s="492"/>
      <c r="T9" s="492"/>
      <c r="U9" s="494" t="s">
        <v>1</v>
      </c>
      <c r="V9" s="503"/>
      <c r="W9" s="492"/>
      <c r="X9" s="497"/>
      <c r="Y9" s="503"/>
      <c r="Z9" s="492"/>
      <c r="AA9" s="494" t="s">
        <v>1</v>
      </c>
      <c r="AB9" s="496"/>
      <c r="AC9" s="496"/>
      <c r="AD9" s="496"/>
      <c r="AE9" s="496"/>
      <c r="AF9" s="492"/>
      <c r="AG9" s="492"/>
    </row>
    <row r="10" spans="1:33" s="491" customFormat="1" ht="23.25" x14ac:dyDescent="0.35">
      <c r="A10" s="498"/>
      <c r="B10" s="498"/>
      <c r="C10" s="498"/>
      <c r="D10" s="500"/>
      <c r="E10" s="498"/>
      <c r="F10" s="498"/>
      <c r="G10" s="498"/>
      <c r="H10" s="498"/>
      <c r="I10" s="498"/>
      <c r="J10" s="498"/>
      <c r="K10" s="498"/>
      <c r="L10" s="498"/>
      <c r="M10" s="498"/>
      <c r="N10" s="498"/>
      <c r="O10" s="498"/>
      <c r="P10" s="498"/>
      <c r="Q10" s="498"/>
      <c r="R10" s="498"/>
      <c r="S10" s="498"/>
      <c r="T10" s="498"/>
      <c r="U10" s="498"/>
      <c r="V10" s="499"/>
      <c r="W10" s="498"/>
      <c r="X10" s="500"/>
      <c r="Y10" s="498"/>
      <c r="Z10" s="498"/>
      <c r="AA10" s="498"/>
      <c r="AB10" s="498"/>
      <c r="AC10" s="498"/>
      <c r="AD10" s="498"/>
      <c r="AE10" s="498"/>
      <c r="AF10" s="498"/>
      <c r="AG10" s="498"/>
    </row>
    <row r="11" spans="1:33" s="491" customFormat="1" ht="23.25" x14ac:dyDescent="0.35">
      <c r="A11" s="2490" t="s">
        <v>480</v>
      </c>
      <c r="B11" s="496" t="s">
        <v>477</v>
      </c>
      <c r="C11" s="492" t="s">
        <v>476</v>
      </c>
      <c r="D11" s="497">
        <v>60000000</v>
      </c>
      <c r="E11" s="496" t="s">
        <v>16</v>
      </c>
      <c r="F11" s="495" t="s">
        <v>2</v>
      </c>
      <c r="G11" s="496" t="s">
        <v>475</v>
      </c>
      <c r="H11" s="493" t="s">
        <v>474</v>
      </c>
      <c r="I11" s="493" t="s">
        <v>473</v>
      </c>
      <c r="J11" s="493" t="s">
        <v>472</v>
      </c>
      <c r="K11" s="493" t="s">
        <v>471</v>
      </c>
      <c r="L11" s="493" t="s">
        <v>470</v>
      </c>
      <c r="M11" s="495" t="s">
        <v>2</v>
      </c>
      <c r="N11" s="493" t="s">
        <v>469</v>
      </c>
      <c r="O11" s="493" t="s">
        <v>468</v>
      </c>
      <c r="P11" s="493" t="s">
        <v>467</v>
      </c>
      <c r="Q11" s="493" t="s">
        <v>466</v>
      </c>
      <c r="R11" s="493" t="s">
        <v>465</v>
      </c>
      <c r="S11" s="493" t="s">
        <v>464</v>
      </c>
      <c r="T11" s="493" t="s">
        <v>463</v>
      </c>
      <c r="U11" s="494" t="s">
        <v>2</v>
      </c>
      <c r="V11" s="493" t="s">
        <v>9</v>
      </c>
      <c r="W11" s="493" t="s">
        <v>9</v>
      </c>
      <c r="X11" s="493" t="s">
        <v>479</v>
      </c>
      <c r="Y11" s="493" t="s">
        <v>462</v>
      </c>
      <c r="Z11" s="493" t="s">
        <v>461</v>
      </c>
      <c r="AA11" s="494" t="s">
        <v>2</v>
      </c>
      <c r="AB11" s="493" t="s">
        <v>9</v>
      </c>
      <c r="AC11" s="493" t="s">
        <v>460</v>
      </c>
      <c r="AD11" s="493" t="s">
        <v>459</v>
      </c>
      <c r="AE11" s="493" t="s">
        <v>479</v>
      </c>
      <c r="AF11" s="492" t="s">
        <v>441</v>
      </c>
      <c r="AG11" s="492" t="s">
        <v>371</v>
      </c>
    </row>
    <row r="12" spans="1:33" s="491" customFormat="1" ht="46.5" x14ac:dyDescent="0.35">
      <c r="A12" s="2492"/>
      <c r="B12" s="492"/>
      <c r="C12" s="492"/>
      <c r="D12" s="497"/>
      <c r="E12" s="492"/>
      <c r="F12" s="495" t="s">
        <v>1</v>
      </c>
      <c r="G12" s="492"/>
      <c r="H12" s="504"/>
      <c r="I12" s="504"/>
      <c r="J12" s="504"/>
      <c r="K12" s="492"/>
      <c r="L12" s="503"/>
      <c r="M12" s="495" t="s">
        <v>1</v>
      </c>
      <c r="N12" s="492"/>
      <c r="O12" s="492"/>
      <c r="P12" s="492"/>
      <c r="Q12" s="492"/>
      <c r="R12" s="492"/>
      <c r="S12" s="492"/>
      <c r="T12" s="492"/>
      <c r="U12" s="494" t="s">
        <v>1</v>
      </c>
      <c r="V12" s="503"/>
      <c r="W12" s="492"/>
      <c r="X12" s="497"/>
      <c r="Y12" s="503"/>
      <c r="Z12" s="492"/>
      <c r="AA12" s="494" t="s">
        <v>1</v>
      </c>
      <c r="AB12" s="492"/>
      <c r="AC12" s="492"/>
      <c r="AD12" s="492"/>
      <c r="AE12" s="492"/>
      <c r="AF12" s="492"/>
      <c r="AG12" s="492"/>
    </row>
    <row r="13" spans="1:33" s="491" customFormat="1" ht="23.25" x14ac:dyDescent="0.35">
      <c r="A13" s="505"/>
      <c r="B13" s="498"/>
      <c r="C13" s="498"/>
      <c r="D13" s="500"/>
      <c r="E13" s="498"/>
      <c r="F13" s="498"/>
      <c r="G13" s="498"/>
      <c r="H13" s="498"/>
      <c r="I13" s="498"/>
      <c r="J13" s="498"/>
      <c r="K13" s="498"/>
      <c r="L13" s="498"/>
      <c r="M13" s="498"/>
      <c r="N13" s="498"/>
      <c r="O13" s="498"/>
      <c r="P13" s="498"/>
      <c r="Q13" s="498"/>
      <c r="R13" s="498"/>
      <c r="S13" s="498"/>
      <c r="T13" s="498"/>
      <c r="U13" s="498"/>
      <c r="V13" s="499"/>
      <c r="W13" s="498"/>
      <c r="X13" s="500"/>
      <c r="Y13" s="498"/>
      <c r="Z13" s="498"/>
      <c r="AA13" s="498"/>
      <c r="AB13" s="498"/>
      <c r="AC13" s="498"/>
      <c r="AD13" s="498"/>
      <c r="AE13" s="498"/>
      <c r="AF13" s="498"/>
      <c r="AG13" s="498"/>
    </row>
    <row r="14" spans="1:33" s="491" customFormat="1" ht="23.25" x14ac:dyDescent="0.35">
      <c r="A14" s="2490" t="s">
        <v>478</v>
      </c>
      <c r="B14" s="492" t="s">
        <v>477</v>
      </c>
      <c r="C14" s="492" t="s">
        <v>476</v>
      </c>
      <c r="D14" s="497">
        <v>35000000</v>
      </c>
      <c r="E14" s="496" t="s">
        <v>16</v>
      </c>
      <c r="F14" s="495" t="s">
        <v>2</v>
      </c>
      <c r="G14" s="496" t="s">
        <v>475</v>
      </c>
      <c r="H14" s="493" t="s">
        <v>474</v>
      </c>
      <c r="I14" s="493" t="s">
        <v>473</v>
      </c>
      <c r="J14" s="493" t="s">
        <v>472</v>
      </c>
      <c r="K14" s="493" t="s">
        <v>471</v>
      </c>
      <c r="L14" s="493" t="s">
        <v>470</v>
      </c>
      <c r="M14" s="495" t="s">
        <v>2</v>
      </c>
      <c r="N14" s="493" t="s">
        <v>469</v>
      </c>
      <c r="O14" s="493" t="s">
        <v>468</v>
      </c>
      <c r="P14" s="493" t="s">
        <v>467</v>
      </c>
      <c r="Q14" s="493" t="s">
        <v>466</v>
      </c>
      <c r="R14" s="493" t="s">
        <v>465</v>
      </c>
      <c r="S14" s="493" t="s">
        <v>464</v>
      </c>
      <c r="T14" s="493" t="s">
        <v>463</v>
      </c>
      <c r="U14" s="494" t="s">
        <v>2</v>
      </c>
      <c r="V14" s="493" t="s">
        <v>9</v>
      </c>
      <c r="W14" s="493" t="s">
        <v>9</v>
      </c>
      <c r="X14" s="493" t="s">
        <v>458</v>
      </c>
      <c r="Y14" s="493" t="s">
        <v>462</v>
      </c>
      <c r="Z14" s="493" t="s">
        <v>461</v>
      </c>
      <c r="AA14" s="494" t="s">
        <v>2</v>
      </c>
      <c r="AB14" s="493" t="s">
        <v>9</v>
      </c>
      <c r="AC14" s="493" t="s">
        <v>460</v>
      </c>
      <c r="AD14" s="493" t="s">
        <v>459</v>
      </c>
      <c r="AE14" s="493" t="s">
        <v>458</v>
      </c>
      <c r="AF14" s="492" t="s">
        <v>441</v>
      </c>
      <c r="AG14" s="492" t="s">
        <v>371</v>
      </c>
    </row>
    <row r="15" spans="1:33" s="491" customFormat="1" ht="46.5" x14ac:dyDescent="0.35">
      <c r="A15" s="2492"/>
      <c r="B15" s="492"/>
      <c r="C15" s="492"/>
      <c r="D15" s="497"/>
      <c r="E15" s="492"/>
      <c r="F15" s="495" t="s">
        <v>1</v>
      </c>
      <c r="G15" s="504"/>
      <c r="H15" s="504"/>
      <c r="I15" s="504"/>
      <c r="J15" s="504"/>
      <c r="K15" s="492"/>
      <c r="L15" s="503"/>
      <c r="M15" s="495" t="s">
        <v>1</v>
      </c>
      <c r="N15" s="492"/>
      <c r="O15" s="492"/>
      <c r="P15" s="492"/>
      <c r="Q15" s="492"/>
      <c r="R15" s="492"/>
      <c r="S15" s="492"/>
      <c r="T15" s="492"/>
      <c r="U15" s="494" t="s">
        <v>1</v>
      </c>
      <c r="V15" s="503"/>
      <c r="W15" s="492"/>
      <c r="X15" s="497"/>
      <c r="Y15" s="503"/>
      <c r="Z15" s="492"/>
      <c r="AA15" s="494" t="s">
        <v>1</v>
      </c>
      <c r="AB15" s="492"/>
      <c r="AC15" s="492"/>
      <c r="AD15" s="492"/>
      <c r="AE15" s="492"/>
      <c r="AF15" s="492"/>
      <c r="AG15" s="492"/>
    </row>
    <row r="16" spans="1:33" s="491" customFormat="1" ht="23.25" x14ac:dyDescent="0.35">
      <c r="A16" s="502"/>
      <c r="B16" s="498"/>
      <c r="C16" s="498"/>
      <c r="D16" s="500"/>
      <c r="E16" s="498"/>
      <c r="F16" s="499"/>
      <c r="G16" s="498"/>
      <c r="H16" s="501"/>
      <c r="I16" s="501"/>
      <c r="J16" s="501"/>
      <c r="K16" s="498"/>
      <c r="L16" s="499"/>
      <c r="M16" s="499"/>
      <c r="N16" s="498"/>
      <c r="O16" s="498"/>
      <c r="P16" s="498"/>
      <c r="Q16" s="498"/>
      <c r="R16" s="498"/>
      <c r="S16" s="498"/>
      <c r="T16" s="498"/>
      <c r="U16" s="498"/>
      <c r="V16" s="499"/>
      <c r="W16" s="498"/>
      <c r="X16" s="500"/>
      <c r="Y16" s="499"/>
      <c r="Z16" s="498"/>
      <c r="AA16" s="498"/>
      <c r="AB16" s="499"/>
      <c r="AC16" s="499"/>
      <c r="AD16" s="499"/>
      <c r="AE16" s="499"/>
      <c r="AF16" s="498"/>
      <c r="AG16" s="498"/>
    </row>
    <row r="17" spans="1:33" s="491" customFormat="1" ht="23.25" x14ac:dyDescent="0.35">
      <c r="A17" s="2300"/>
      <c r="B17" s="492"/>
      <c r="C17" s="492"/>
      <c r="D17" s="497"/>
      <c r="E17" s="496"/>
      <c r="F17" s="495" t="s">
        <v>2</v>
      </c>
      <c r="G17" s="496"/>
      <c r="H17" s="493"/>
      <c r="I17" s="493"/>
      <c r="J17" s="493"/>
      <c r="K17" s="493"/>
      <c r="L17" s="493"/>
      <c r="M17" s="495" t="s">
        <v>2</v>
      </c>
      <c r="N17" s="493"/>
      <c r="O17" s="493"/>
      <c r="P17" s="493"/>
      <c r="Q17" s="493"/>
      <c r="R17" s="493"/>
      <c r="S17" s="493"/>
      <c r="T17" s="493"/>
      <c r="U17" s="494" t="s">
        <v>2</v>
      </c>
      <c r="V17" s="493"/>
      <c r="W17" s="493"/>
      <c r="X17" s="493"/>
      <c r="Y17" s="493"/>
      <c r="Z17" s="493"/>
      <c r="AA17" s="494" t="s">
        <v>2</v>
      </c>
      <c r="AB17" s="493"/>
      <c r="AC17" s="493"/>
      <c r="AD17" s="493"/>
      <c r="AE17" s="493"/>
      <c r="AF17" s="492"/>
      <c r="AG17" s="492"/>
    </row>
    <row r="18" spans="1:33" s="66" customFormat="1" ht="37.5" x14ac:dyDescent="0.3">
      <c r="A18" s="2327"/>
      <c r="B18" s="237"/>
      <c r="C18" s="237"/>
      <c r="D18" s="236"/>
      <c r="E18" s="237"/>
      <c r="F18" s="238" t="s">
        <v>1</v>
      </c>
      <c r="G18" s="237"/>
      <c r="H18" s="313"/>
      <c r="I18" s="313"/>
      <c r="J18" s="313"/>
      <c r="K18" s="237"/>
      <c r="L18" s="310"/>
      <c r="M18" s="238" t="s">
        <v>1</v>
      </c>
      <c r="N18" s="237"/>
      <c r="O18" s="237"/>
      <c r="P18" s="237"/>
      <c r="Q18" s="237"/>
      <c r="R18" s="237"/>
      <c r="S18" s="237"/>
      <c r="T18" s="237"/>
      <c r="U18" s="490" t="s">
        <v>1</v>
      </c>
      <c r="V18" s="310"/>
      <c r="W18" s="237"/>
      <c r="X18" s="236"/>
      <c r="Y18" s="310"/>
      <c r="Z18" s="237"/>
      <c r="AA18" s="490" t="s">
        <v>1</v>
      </c>
      <c r="AB18" s="237"/>
      <c r="AC18" s="237"/>
      <c r="AD18" s="237"/>
      <c r="AE18" s="237"/>
      <c r="AF18" s="237"/>
      <c r="AG18" s="237"/>
    </row>
    <row r="19" spans="1:33" s="66" customFormat="1" ht="18.75" x14ac:dyDescent="0.3">
      <c r="A19" s="489"/>
      <c r="B19" s="240"/>
      <c r="C19" s="240"/>
      <c r="D19" s="242"/>
      <c r="E19" s="240"/>
      <c r="F19" s="312"/>
      <c r="G19" s="240"/>
      <c r="H19" s="243"/>
      <c r="I19" s="243"/>
      <c r="J19" s="243"/>
      <c r="K19" s="240"/>
      <c r="L19" s="312"/>
      <c r="M19" s="312"/>
      <c r="N19" s="240"/>
      <c r="O19" s="240"/>
      <c r="P19" s="240"/>
      <c r="Q19" s="240"/>
      <c r="R19" s="240"/>
      <c r="S19" s="240"/>
      <c r="T19" s="240"/>
      <c r="U19" s="240"/>
      <c r="V19" s="312"/>
      <c r="W19" s="240"/>
      <c r="X19" s="242"/>
      <c r="Y19" s="312"/>
      <c r="Z19" s="240"/>
      <c r="AA19" s="240"/>
      <c r="AB19" s="312"/>
      <c r="AC19" s="312"/>
      <c r="AD19" s="312"/>
      <c r="AE19" s="312"/>
      <c r="AF19" s="240"/>
      <c r="AG19" s="240"/>
    </row>
    <row r="20" spans="1:33" s="66" customFormat="1" ht="18.75" x14ac:dyDescent="0.3">
      <c r="A20" s="2300"/>
      <c r="B20" s="237"/>
      <c r="C20" s="237"/>
      <c r="D20" s="236"/>
      <c r="E20" s="239"/>
      <c r="F20" s="238" t="s">
        <v>2</v>
      </c>
      <c r="G20" s="239"/>
      <c r="H20" s="320"/>
      <c r="I20" s="320"/>
      <c r="J20" s="320"/>
      <c r="K20" s="320"/>
      <c r="L20" s="320"/>
      <c r="M20" s="238" t="s">
        <v>2</v>
      </c>
      <c r="N20" s="320"/>
      <c r="O20" s="320"/>
      <c r="P20" s="320"/>
      <c r="Q20" s="320"/>
      <c r="R20" s="320"/>
      <c r="S20" s="320"/>
      <c r="T20" s="320"/>
      <c r="U20" s="490" t="s">
        <v>2</v>
      </c>
      <c r="V20" s="320"/>
      <c r="W20" s="320"/>
      <c r="X20" s="320"/>
      <c r="Y20" s="320"/>
      <c r="Z20" s="320"/>
      <c r="AA20" s="490" t="s">
        <v>2</v>
      </c>
      <c r="AB20" s="320"/>
      <c r="AC20" s="320"/>
      <c r="AD20" s="320"/>
      <c r="AE20" s="320"/>
      <c r="AF20" s="237"/>
      <c r="AG20" s="237"/>
    </row>
    <row r="21" spans="1:33" s="66" customFormat="1" ht="37.5" x14ac:dyDescent="0.3">
      <c r="A21" s="2327"/>
      <c r="B21" s="237"/>
      <c r="C21" s="237"/>
      <c r="D21" s="236"/>
      <c r="E21" s="237"/>
      <c r="F21" s="238" t="s">
        <v>1</v>
      </c>
      <c r="G21" s="237"/>
      <c r="H21" s="313"/>
      <c r="I21" s="313"/>
      <c r="J21" s="313"/>
      <c r="K21" s="237"/>
      <c r="L21" s="310"/>
      <c r="M21" s="238" t="s">
        <v>1</v>
      </c>
      <c r="N21" s="237"/>
      <c r="O21" s="237"/>
      <c r="P21" s="237"/>
      <c r="Q21" s="237"/>
      <c r="R21" s="237"/>
      <c r="S21" s="237"/>
      <c r="T21" s="237"/>
      <c r="U21" s="490" t="s">
        <v>1</v>
      </c>
      <c r="V21" s="310"/>
      <c r="W21" s="237"/>
      <c r="X21" s="236"/>
      <c r="Y21" s="310"/>
      <c r="Z21" s="237"/>
      <c r="AA21" s="490" t="s">
        <v>1</v>
      </c>
      <c r="AB21" s="237"/>
      <c r="AC21" s="237"/>
      <c r="AD21" s="237"/>
      <c r="AE21" s="237"/>
      <c r="AF21" s="237"/>
      <c r="AG21" s="237"/>
    </row>
    <row r="22" spans="1:33" s="66" customFormat="1" ht="18.75" x14ac:dyDescent="0.3">
      <c r="A22" s="489"/>
      <c r="B22" s="240"/>
      <c r="C22" s="240"/>
      <c r="D22" s="242"/>
      <c r="E22" s="240"/>
      <c r="F22" s="312"/>
      <c r="G22" s="240"/>
      <c r="H22" s="243"/>
      <c r="I22" s="243"/>
      <c r="J22" s="243"/>
      <c r="K22" s="240"/>
      <c r="L22" s="312"/>
      <c r="M22" s="312"/>
      <c r="N22" s="240"/>
      <c r="O22" s="240"/>
      <c r="P22" s="240"/>
      <c r="Q22" s="240"/>
      <c r="R22" s="240"/>
      <c r="S22" s="240"/>
      <c r="T22" s="240"/>
      <c r="U22" s="240"/>
      <c r="V22" s="312"/>
      <c r="W22" s="240"/>
      <c r="X22" s="242"/>
      <c r="Y22" s="312"/>
      <c r="Z22" s="240"/>
      <c r="AA22" s="240"/>
      <c r="AB22" s="312"/>
      <c r="AC22" s="312"/>
      <c r="AD22" s="312"/>
      <c r="AE22" s="312"/>
      <c r="AF22" s="240"/>
      <c r="AG22" s="240"/>
    </row>
    <row r="23" spans="1:33" s="66" customFormat="1" ht="18.75" x14ac:dyDescent="0.3">
      <c r="A23" s="2300"/>
      <c r="B23" s="237"/>
      <c r="C23" s="237"/>
      <c r="D23" s="236"/>
      <c r="E23" s="239"/>
      <c r="F23" s="238" t="s">
        <v>2</v>
      </c>
      <c r="G23" s="239"/>
      <c r="H23" s="320"/>
      <c r="I23" s="320"/>
      <c r="J23" s="320"/>
      <c r="K23" s="320"/>
      <c r="L23" s="320"/>
      <c r="M23" s="238" t="s">
        <v>2</v>
      </c>
      <c r="N23" s="320"/>
      <c r="O23" s="320"/>
      <c r="P23" s="320"/>
      <c r="Q23" s="320"/>
      <c r="R23" s="320"/>
      <c r="S23" s="320"/>
      <c r="T23" s="320"/>
      <c r="U23" s="490" t="s">
        <v>2</v>
      </c>
      <c r="V23" s="320"/>
      <c r="W23" s="320"/>
      <c r="X23" s="320"/>
      <c r="Y23" s="320"/>
      <c r="Z23" s="320"/>
      <c r="AA23" s="490" t="s">
        <v>2</v>
      </c>
      <c r="AB23" s="320"/>
      <c r="AC23" s="320"/>
      <c r="AD23" s="320"/>
      <c r="AE23" s="320"/>
      <c r="AF23" s="237"/>
      <c r="AG23" s="237"/>
    </row>
    <row r="24" spans="1:33" s="66" customFormat="1" ht="29.25" customHeight="1" x14ac:dyDescent="0.3">
      <c r="A24" s="2327"/>
      <c r="B24" s="237"/>
      <c r="C24" s="237"/>
      <c r="D24" s="236"/>
      <c r="E24" s="237"/>
      <c r="F24" s="238" t="s">
        <v>1</v>
      </c>
      <c r="G24" s="237"/>
      <c r="H24" s="313"/>
      <c r="I24" s="313"/>
      <c r="J24" s="313"/>
      <c r="K24" s="237"/>
      <c r="L24" s="310"/>
      <c r="M24" s="238" t="s">
        <v>1</v>
      </c>
      <c r="N24" s="237"/>
      <c r="O24" s="237"/>
      <c r="P24" s="237"/>
      <c r="Q24" s="237"/>
      <c r="R24" s="237"/>
      <c r="S24" s="237"/>
      <c r="T24" s="237"/>
      <c r="U24" s="490" t="s">
        <v>1</v>
      </c>
      <c r="V24" s="310"/>
      <c r="W24" s="237"/>
      <c r="X24" s="236"/>
      <c r="Y24" s="310"/>
      <c r="Z24" s="237"/>
      <c r="AA24" s="490" t="s">
        <v>1</v>
      </c>
      <c r="AB24" s="237"/>
      <c r="AC24" s="237"/>
      <c r="AD24" s="237"/>
      <c r="AE24" s="237"/>
      <c r="AF24" s="237"/>
      <c r="AG24" s="237"/>
    </row>
    <row r="25" spans="1:33" s="66" customFormat="1" ht="18.75" x14ac:dyDescent="0.3">
      <c r="A25" s="489"/>
      <c r="B25" s="240"/>
      <c r="C25" s="240"/>
      <c r="D25" s="242"/>
      <c r="E25" s="240"/>
      <c r="F25" s="312"/>
      <c r="G25" s="240"/>
      <c r="H25" s="243"/>
      <c r="I25" s="243"/>
      <c r="J25" s="243"/>
      <c r="K25" s="240"/>
      <c r="L25" s="312"/>
      <c r="M25" s="312"/>
      <c r="N25" s="240"/>
      <c r="O25" s="240"/>
      <c r="P25" s="240"/>
      <c r="Q25" s="240"/>
      <c r="R25" s="240"/>
      <c r="S25" s="240"/>
      <c r="T25" s="240"/>
      <c r="U25" s="240"/>
      <c r="V25" s="312"/>
      <c r="W25" s="240"/>
      <c r="X25" s="242"/>
      <c r="Y25" s="312"/>
      <c r="Z25" s="240"/>
      <c r="AA25" s="240"/>
      <c r="AB25" s="312"/>
      <c r="AC25" s="312"/>
      <c r="AD25" s="312"/>
      <c r="AE25" s="312"/>
      <c r="AF25" s="240"/>
      <c r="AG25" s="240"/>
    </row>
    <row r="26" spans="1:33" x14ac:dyDescent="0.25">
      <c r="A26" s="2208"/>
      <c r="B26" s="94"/>
      <c r="C26" s="97"/>
      <c r="D26" s="75"/>
      <c r="E26" s="94"/>
      <c r="F26" s="80" t="s">
        <v>2</v>
      </c>
      <c r="G26" s="94"/>
      <c r="H26" s="104"/>
      <c r="I26" s="104"/>
      <c r="J26" s="104"/>
      <c r="K26" s="104"/>
      <c r="L26" s="104"/>
      <c r="M26" s="80" t="s">
        <v>2</v>
      </c>
      <c r="N26" s="104"/>
      <c r="O26" s="104"/>
      <c r="P26" s="104"/>
      <c r="Q26" s="104"/>
      <c r="R26" s="104"/>
      <c r="S26" s="104"/>
      <c r="T26" s="104"/>
      <c r="U26" s="149" t="s">
        <v>2</v>
      </c>
      <c r="V26" s="104"/>
      <c r="W26" s="104"/>
      <c r="X26" s="104"/>
      <c r="Y26" s="104"/>
      <c r="Z26" s="104"/>
      <c r="AA26" s="149" t="s">
        <v>2</v>
      </c>
      <c r="AB26" s="104"/>
      <c r="AC26" s="104"/>
      <c r="AD26" s="104"/>
      <c r="AE26" s="104"/>
      <c r="AF26" s="97"/>
      <c r="AG26" s="97"/>
    </row>
    <row r="27" spans="1:33" x14ac:dyDescent="0.25">
      <c r="A27" s="2209"/>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7"/>
      <c r="AA27" s="149" t="s">
        <v>1</v>
      </c>
      <c r="AB27" s="97"/>
      <c r="AC27" s="97"/>
      <c r="AD27" s="97"/>
      <c r="AE27" s="97"/>
      <c r="AF27" s="97"/>
      <c r="AG27" s="97"/>
    </row>
    <row r="28" spans="1:33" x14ac:dyDescent="0.25">
      <c r="A28" s="486"/>
      <c r="B28" s="98"/>
      <c r="C28" s="98"/>
      <c r="D28" s="101"/>
      <c r="E28" s="98"/>
      <c r="F28" s="99"/>
      <c r="G28" s="98"/>
      <c r="H28" s="100"/>
      <c r="I28" s="100"/>
      <c r="J28" s="100"/>
      <c r="K28" s="98"/>
      <c r="L28" s="99"/>
      <c r="M28" s="99"/>
      <c r="N28" s="98"/>
      <c r="O28" s="98"/>
      <c r="P28" s="98"/>
      <c r="Q28" s="98"/>
      <c r="R28" s="98"/>
      <c r="S28" s="98"/>
      <c r="T28" s="98"/>
      <c r="U28" s="98"/>
      <c r="V28" s="99"/>
      <c r="W28" s="98"/>
      <c r="X28" s="101"/>
      <c r="Y28" s="99"/>
      <c r="Z28" s="98"/>
      <c r="AA28" s="98"/>
      <c r="AB28" s="99"/>
      <c r="AC28" s="99"/>
      <c r="AD28" s="99"/>
      <c r="AE28" s="99"/>
      <c r="AF28" s="98"/>
      <c r="AG28" s="98"/>
    </row>
    <row r="29" spans="1:33" x14ac:dyDescent="0.25">
      <c r="A29" s="488"/>
      <c r="B29" s="94"/>
      <c r="C29" s="97"/>
      <c r="D29" s="75"/>
      <c r="E29" s="94"/>
      <c r="F29" s="80" t="s">
        <v>2</v>
      </c>
      <c r="G29" s="94"/>
      <c r="H29" s="104"/>
      <c r="I29" s="104"/>
      <c r="J29" s="104"/>
      <c r="K29" s="104"/>
      <c r="L29" s="104"/>
      <c r="M29" s="80" t="s">
        <v>2</v>
      </c>
      <c r="N29" s="104"/>
      <c r="O29" s="104"/>
      <c r="P29" s="104"/>
      <c r="Q29" s="104"/>
      <c r="R29" s="104"/>
      <c r="S29" s="104"/>
      <c r="T29" s="104"/>
      <c r="U29" s="149" t="s">
        <v>2</v>
      </c>
      <c r="V29" s="104"/>
      <c r="W29" s="104"/>
      <c r="X29" s="104"/>
      <c r="Y29" s="104"/>
      <c r="Z29" s="104"/>
      <c r="AA29" s="149" t="s">
        <v>2</v>
      </c>
      <c r="AB29" s="104"/>
      <c r="AC29" s="104"/>
      <c r="AD29" s="104"/>
      <c r="AE29" s="104"/>
      <c r="AF29" s="97"/>
      <c r="AG29" s="97"/>
    </row>
    <row r="30" spans="1:33" x14ac:dyDescent="0.25">
      <c r="A30" s="487"/>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7"/>
      <c r="AA30" s="149" t="s">
        <v>1</v>
      </c>
      <c r="AB30" s="97"/>
      <c r="AC30" s="97"/>
      <c r="AD30" s="97"/>
      <c r="AE30" s="97"/>
      <c r="AF30" s="97"/>
      <c r="AG30" s="97"/>
    </row>
    <row r="31" spans="1:33" x14ac:dyDescent="0.25">
      <c r="A31" s="486"/>
      <c r="B31" s="98"/>
      <c r="C31" s="98"/>
      <c r="D31" s="101"/>
      <c r="E31" s="98"/>
      <c r="F31" s="99"/>
      <c r="G31" s="98"/>
      <c r="H31" s="100"/>
      <c r="I31" s="100"/>
      <c r="J31" s="100"/>
      <c r="K31" s="98"/>
      <c r="L31" s="99"/>
      <c r="M31" s="99"/>
      <c r="N31" s="98"/>
      <c r="O31" s="98"/>
      <c r="P31" s="98"/>
      <c r="Q31" s="98"/>
      <c r="R31" s="98"/>
      <c r="S31" s="98"/>
      <c r="T31" s="98"/>
      <c r="U31" s="98"/>
      <c r="V31" s="99"/>
      <c r="W31" s="98"/>
      <c r="X31" s="101"/>
      <c r="Y31" s="99"/>
      <c r="Z31" s="98"/>
      <c r="AA31" s="98"/>
      <c r="AB31" s="99"/>
      <c r="AC31" s="99"/>
      <c r="AD31" s="99"/>
      <c r="AE31" s="99"/>
      <c r="AF31" s="98"/>
      <c r="AG31" s="98"/>
    </row>
    <row r="32" spans="1:33" x14ac:dyDescent="0.25">
      <c r="A32" s="488"/>
      <c r="B32" s="94"/>
      <c r="C32" s="97"/>
      <c r="D32" s="75"/>
      <c r="E32" s="94"/>
      <c r="F32" s="80" t="s">
        <v>2</v>
      </c>
      <c r="G32" s="94"/>
      <c r="H32" s="104"/>
      <c r="I32" s="104"/>
      <c r="J32" s="104"/>
      <c r="K32" s="104"/>
      <c r="L32" s="104"/>
      <c r="M32" s="80" t="s">
        <v>2</v>
      </c>
      <c r="N32" s="104"/>
      <c r="O32" s="104"/>
      <c r="P32" s="104"/>
      <c r="Q32" s="104"/>
      <c r="R32" s="104"/>
      <c r="S32" s="104"/>
      <c r="T32" s="104"/>
      <c r="U32" s="149" t="s">
        <v>2</v>
      </c>
      <c r="V32" s="104"/>
      <c r="W32" s="104"/>
      <c r="X32" s="104"/>
      <c r="Y32" s="104"/>
      <c r="Z32" s="104"/>
      <c r="AA32" s="149" t="s">
        <v>2</v>
      </c>
      <c r="AB32" s="104"/>
      <c r="AC32" s="104"/>
      <c r="AD32" s="104"/>
      <c r="AE32" s="104"/>
      <c r="AF32" s="97"/>
      <c r="AG32" s="97"/>
    </row>
    <row r="33" spans="1:33" x14ac:dyDescent="0.25">
      <c r="A33" s="487"/>
      <c r="B33" s="97"/>
      <c r="C33" s="97"/>
      <c r="D33" s="75"/>
      <c r="E33" s="97"/>
      <c r="F33" s="80" t="s">
        <v>1</v>
      </c>
      <c r="G33" s="97"/>
      <c r="H33" s="102"/>
      <c r="I33" s="102"/>
      <c r="J33" s="102"/>
      <c r="K33" s="97"/>
      <c r="L33" s="95"/>
      <c r="M33" s="80" t="s">
        <v>1</v>
      </c>
      <c r="N33" s="97"/>
      <c r="O33" s="97"/>
      <c r="P33" s="97"/>
      <c r="Q33" s="97"/>
      <c r="R33" s="97"/>
      <c r="S33" s="97"/>
      <c r="T33" s="97"/>
      <c r="U33" s="149" t="s">
        <v>1</v>
      </c>
      <c r="V33" s="95"/>
      <c r="W33" s="97"/>
      <c r="X33" s="75"/>
      <c r="Y33" s="95"/>
      <c r="Z33" s="97"/>
      <c r="AA33" s="149" t="s">
        <v>1</v>
      </c>
      <c r="AB33" s="97"/>
      <c r="AC33" s="97"/>
      <c r="AD33" s="97"/>
      <c r="AE33" s="97"/>
      <c r="AF33" s="97"/>
      <c r="AG33" s="97"/>
    </row>
    <row r="34" spans="1:33" x14ac:dyDescent="0.25">
      <c r="A34" s="486"/>
      <c r="B34" s="98"/>
      <c r="C34" s="98"/>
      <c r="D34" s="101"/>
      <c r="E34" s="98"/>
      <c r="F34" s="99"/>
      <c r="G34" s="98"/>
      <c r="H34" s="100"/>
      <c r="I34" s="100"/>
      <c r="J34" s="100"/>
      <c r="K34" s="98"/>
      <c r="L34" s="99"/>
      <c r="M34" s="99"/>
      <c r="N34" s="98"/>
      <c r="O34" s="98"/>
      <c r="P34" s="98"/>
      <c r="Q34" s="98"/>
      <c r="R34" s="98"/>
      <c r="S34" s="98"/>
      <c r="T34" s="98"/>
      <c r="U34" s="98"/>
      <c r="V34" s="99"/>
      <c r="W34" s="98"/>
      <c r="X34" s="101"/>
      <c r="Y34" s="99"/>
      <c r="Z34" s="98"/>
      <c r="AA34" s="98"/>
      <c r="AB34" s="99"/>
      <c r="AC34" s="99"/>
      <c r="AD34" s="99"/>
      <c r="AE34" s="99"/>
      <c r="AF34" s="98"/>
      <c r="AG34" s="98"/>
    </row>
    <row r="35" spans="1:33" x14ac:dyDescent="0.25">
      <c r="A35" s="488"/>
      <c r="B35" s="94"/>
      <c r="C35" s="97"/>
      <c r="D35" s="75"/>
      <c r="E35" s="94"/>
      <c r="F35" s="80" t="s">
        <v>2</v>
      </c>
      <c r="G35" s="94"/>
      <c r="H35" s="104"/>
      <c r="I35" s="104"/>
      <c r="J35" s="104"/>
      <c r="K35" s="104"/>
      <c r="L35" s="104"/>
      <c r="M35" s="80" t="s">
        <v>2</v>
      </c>
      <c r="N35" s="104"/>
      <c r="O35" s="104"/>
      <c r="P35" s="104"/>
      <c r="Q35" s="104"/>
      <c r="R35" s="104"/>
      <c r="S35" s="104"/>
      <c r="T35" s="104"/>
      <c r="U35" s="149" t="s">
        <v>2</v>
      </c>
      <c r="V35" s="104"/>
      <c r="W35" s="104"/>
      <c r="X35" s="104"/>
      <c r="Y35" s="104"/>
      <c r="Z35" s="104"/>
      <c r="AA35" s="149" t="s">
        <v>2</v>
      </c>
      <c r="AB35" s="104"/>
      <c r="AC35" s="104"/>
      <c r="AD35" s="104"/>
      <c r="AE35" s="104"/>
      <c r="AF35" s="97"/>
      <c r="AG35" s="97"/>
    </row>
    <row r="36" spans="1:33" x14ac:dyDescent="0.25">
      <c r="A36" s="487"/>
      <c r="B36" s="97"/>
      <c r="C36" s="97"/>
      <c r="D36" s="75"/>
      <c r="E36" s="97"/>
      <c r="F36" s="80" t="s">
        <v>1</v>
      </c>
      <c r="G36" s="97"/>
      <c r="H36" s="102"/>
      <c r="I36" s="102"/>
      <c r="J36" s="102"/>
      <c r="K36" s="97"/>
      <c r="L36" s="95"/>
      <c r="M36" s="80" t="s">
        <v>1</v>
      </c>
      <c r="N36" s="97"/>
      <c r="O36" s="97"/>
      <c r="P36" s="97"/>
      <c r="Q36" s="97"/>
      <c r="R36" s="97"/>
      <c r="S36" s="97"/>
      <c r="T36" s="97"/>
      <c r="U36" s="149" t="s">
        <v>1</v>
      </c>
      <c r="V36" s="95"/>
      <c r="W36" s="97"/>
      <c r="X36" s="75"/>
      <c r="Y36" s="95"/>
      <c r="Z36" s="97"/>
      <c r="AA36" s="149" t="s">
        <v>1</v>
      </c>
      <c r="AB36" s="97"/>
      <c r="AC36" s="97"/>
      <c r="AD36" s="97"/>
      <c r="AE36" s="97"/>
      <c r="AF36" s="97"/>
      <c r="AG36" s="97"/>
    </row>
    <row r="37" spans="1:33" x14ac:dyDescent="0.25">
      <c r="A37" s="486"/>
      <c r="B37" s="98"/>
      <c r="C37" s="98"/>
      <c r="D37" s="101"/>
      <c r="E37" s="98"/>
      <c r="F37" s="99"/>
      <c r="G37" s="98"/>
      <c r="H37" s="100"/>
      <c r="I37" s="100"/>
      <c r="J37" s="100"/>
      <c r="K37" s="98"/>
      <c r="L37" s="99"/>
      <c r="M37" s="99"/>
      <c r="N37" s="98"/>
      <c r="O37" s="98"/>
      <c r="P37" s="98"/>
      <c r="Q37" s="98"/>
      <c r="R37" s="98"/>
      <c r="S37" s="98"/>
      <c r="T37" s="98"/>
      <c r="U37" s="98"/>
      <c r="V37" s="99"/>
      <c r="W37" s="98"/>
      <c r="X37" s="101"/>
      <c r="Y37" s="99"/>
      <c r="Z37" s="98"/>
      <c r="AA37" s="98"/>
      <c r="AB37" s="99"/>
      <c r="AC37" s="99"/>
      <c r="AD37" s="99"/>
      <c r="AE37" s="99"/>
      <c r="AF37" s="98"/>
      <c r="AG37" s="98"/>
    </row>
    <row r="38" spans="1:33" x14ac:dyDescent="0.25">
      <c r="A38" s="2197"/>
      <c r="B38" s="94"/>
      <c r="C38" s="97"/>
      <c r="D38" s="75"/>
      <c r="E38" s="97"/>
      <c r="F38" s="80" t="s">
        <v>2</v>
      </c>
      <c r="G38" s="97"/>
      <c r="H38" s="102"/>
      <c r="I38" s="104"/>
      <c r="J38" s="104"/>
      <c r="K38" s="104"/>
      <c r="L38" s="104"/>
      <c r="M38" s="80" t="s">
        <v>2</v>
      </c>
      <c r="N38" s="104"/>
      <c r="O38" s="104"/>
      <c r="P38" s="104"/>
      <c r="Q38" s="104"/>
      <c r="R38" s="104"/>
      <c r="S38" s="104"/>
      <c r="T38" s="104"/>
      <c r="U38" s="149" t="s">
        <v>2</v>
      </c>
      <c r="V38" s="95"/>
      <c r="W38" s="95"/>
      <c r="X38" s="75"/>
      <c r="Y38" s="95"/>
      <c r="Z38" s="97"/>
      <c r="AA38" s="149" t="s">
        <v>2</v>
      </c>
      <c r="AB38" s="95"/>
      <c r="AC38" s="95"/>
      <c r="AD38" s="95"/>
      <c r="AE38" s="95"/>
      <c r="AF38" s="97"/>
      <c r="AG38" s="97"/>
    </row>
    <row r="39" spans="1:33" ht="16.5" thickBot="1" x14ac:dyDescent="0.3">
      <c r="A39" s="2223"/>
      <c r="B39" s="97"/>
      <c r="C39" s="97"/>
      <c r="D39" s="75"/>
      <c r="E39" s="97"/>
      <c r="F39" s="80" t="s">
        <v>1</v>
      </c>
      <c r="G39" s="97"/>
      <c r="H39" s="102"/>
      <c r="I39" s="102"/>
      <c r="J39" s="102"/>
      <c r="K39" s="97"/>
      <c r="L39" s="95"/>
      <c r="M39" s="80" t="s">
        <v>1</v>
      </c>
      <c r="N39" s="97"/>
      <c r="O39" s="97"/>
      <c r="P39" s="97"/>
      <c r="Q39" s="97"/>
      <c r="R39" s="97"/>
      <c r="S39" s="97"/>
      <c r="T39" s="97"/>
      <c r="U39" s="149" t="s">
        <v>1</v>
      </c>
      <c r="V39" s="95"/>
      <c r="W39" s="97"/>
      <c r="X39" s="75"/>
      <c r="Y39" s="95"/>
      <c r="Z39" s="97"/>
      <c r="AA39" s="149" t="s">
        <v>1</v>
      </c>
      <c r="AB39" s="95"/>
      <c r="AC39" s="95"/>
      <c r="AD39" s="95"/>
      <c r="AE39" s="95"/>
      <c r="AF39" s="97"/>
      <c r="AG39" s="97"/>
    </row>
    <row r="40" spans="1:33" ht="16.5" thickTop="1" x14ac:dyDescent="0.25">
      <c r="A40" s="87" t="s">
        <v>3</v>
      </c>
      <c r="B40" s="82"/>
      <c r="C40" s="82"/>
      <c r="D40" s="105">
        <v>190000000</v>
      </c>
      <c r="E40" s="82"/>
      <c r="F40" s="86" t="s">
        <v>2</v>
      </c>
      <c r="G40" s="82"/>
      <c r="H40" s="82"/>
      <c r="I40" s="82"/>
      <c r="J40" s="82"/>
      <c r="K40" s="82"/>
      <c r="L40" s="83"/>
      <c r="M40" s="86" t="s">
        <v>2</v>
      </c>
      <c r="N40" s="82"/>
      <c r="O40" s="82"/>
      <c r="P40" s="82"/>
      <c r="Q40" s="82"/>
      <c r="R40" s="82"/>
      <c r="S40" s="82"/>
      <c r="T40" s="82"/>
      <c r="U40" s="150" t="s">
        <v>2</v>
      </c>
      <c r="V40" s="152"/>
      <c r="W40" s="151"/>
      <c r="X40" s="105">
        <v>190000000</v>
      </c>
      <c r="Y40" s="82"/>
      <c r="Z40" s="82"/>
      <c r="AA40" s="150" t="s">
        <v>2</v>
      </c>
      <c r="AB40" s="82"/>
      <c r="AC40" s="82"/>
      <c r="AD40" s="82"/>
      <c r="AE40" s="81">
        <v>190000000</v>
      </c>
      <c r="AF40" s="213"/>
      <c r="AG40" s="75"/>
    </row>
    <row r="41" spans="1:33" x14ac:dyDescent="0.25">
      <c r="A41" s="76"/>
      <c r="B41" s="76"/>
      <c r="C41" s="76"/>
      <c r="D41" s="75"/>
      <c r="E41" s="76"/>
      <c r="F41" s="80" t="s">
        <v>1</v>
      </c>
      <c r="G41" s="76"/>
      <c r="H41" s="76"/>
      <c r="I41" s="76"/>
      <c r="J41" s="76"/>
      <c r="K41" s="76"/>
      <c r="L41" s="77"/>
      <c r="M41" s="80" t="s">
        <v>1</v>
      </c>
      <c r="N41" s="76"/>
      <c r="O41" s="76"/>
      <c r="P41" s="76"/>
      <c r="Q41" s="76"/>
      <c r="R41" s="76"/>
      <c r="S41" s="76"/>
      <c r="T41" s="76"/>
      <c r="U41" s="149" t="s">
        <v>1</v>
      </c>
      <c r="V41" s="77"/>
      <c r="W41" s="76"/>
      <c r="X41" s="75"/>
      <c r="Y41" s="76"/>
      <c r="Z41" s="76"/>
      <c r="AA41" s="149" t="s">
        <v>1</v>
      </c>
      <c r="AB41" s="76"/>
      <c r="AC41" s="76"/>
      <c r="AD41" s="76"/>
      <c r="AE41" s="75"/>
      <c r="AF41" s="76"/>
      <c r="AG41" s="75"/>
    </row>
    <row r="42" spans="1:33" x14ac:dyDescent="0.25">
      <c r="A42" s="74" t="s">
        <v>0</v>
      </c>
      <c r="T42" s="146"/>
      <c r="U42" s="148"/>
      <c r="AA42" s="148"/>
    </row>
  </sheetData>
  <mergeCells count="17">
    <mergeCell ref="A8:A9"/>
    <mergeCell ref="A11:A12"/>
    <mergeCell ref="A14:A15"/>
    <mergeCell ref="A38:A39"/>
    <mergeCell ref="A17:A18"/>
    <mergeCell ref="A20:A21"/>
    <mergeCell ref="A23:A24"/>
    <mergeCell ref="A26:A27"/>
    <mergeCell ref="A5:A6"/>
    <mergeCell ref="I2:J3"/>
    <mergeCell ref="AB3:AE3"/>
    <mergeCell ref="X3:Z3"/>
    <mergeCell ref="K3:L3"/>
    <mergeCell ref="N3:O3"/>
    <mergeCell ref="G3:H3"/>
    <mergeCell ref="P3:T3"/>
    <mergeCell ref="V3:W3"/>
  </mergeCells>
  <pageMargins left="0.19685039370078741" right="0.19685039370078741" top="0.19685039370078741" bottom="0.19685039370078741" header="0.23622047244094491" footer="0.23622047244094491"/>
  <pageSetup paperSize="8" scale="31" fitToHeight="2"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36"/>
  <sheetViews>
    <sheetView view="pageBreakPreview" zoomScale="60" zoomScaleNormal="100" workbookViewId="0"/>
  </sheetViews>
  <sheetFormatPr defaultRowHeight="15.75" x14ac:dyDescent="0.25"/>
  <cols>
    <col min="1" max="1" width="41.85546875" style="1" customWidth="1"/>
    <col min="2" max="3" width="17.28515625" style="1" customWidth="1"/>
    <col min="4" max="4" width="21.28515625" style="1" customWidth="1"/>
    <col min="5" max="7" width="17.28515625" style="1" customWidth="1"/>
    <col min="8" max="8" width="7.7109375" style="1" bestFit="1" customWidth="1"/>
    <col min="9" max="10" width="17" style="1" customWidth="1"/>
    <col min="11" max="11" width="17.7109375" style="1" customWidth="1"/>
    <col min="12" max="15" width="17" style="1" customWidth="1"/>
    <col min="16" max="16" width="7.7109375" style="1" bestFit="1" customWidth="1"/>
    <col min="17" max="17" width="22.42578125" style="1" customWidth="1"/>
    <col min="18" max="20" width="17" style="1" customWidth="1"/>
    <col min="21" max="21" width="3.140625" style="2" customWidth="1"/>
    <col min="22" max="24" width="16.140625" style="1" customWidth="1"/>
    <col min="25" max="16384" width="9.140625" style="1"/>
  </cols>
  <sheetData>
    <row r="1" spans="1:24" s="66" customFormat="1" ht="18.75" x14ac:dyDescent="0.3">
      <c r="A1" s="73" t="s">
        <v>329</v>
      </c>
      <c r="B1" s="72"/>
      <c r="U1" s="272"/>
    </row>
    <row r="2" spans="1:24" s="66" customFormat="1" ht="18.75" x14ac:dyDescent="0.3">
      <c r="A2" s="71" t="s">
        <v>78</v>
      </c>
      <c r="B2" s="70"/>
      <c r="I2" s="2316" t="s">
        <v>77</v>
      </c>
      <c r="J2" s="2317"/>
      <c r="K2" s="69" t="s">
        <v>76</v>
      </c>
      <c r="L2" s="68"/>
      <c r="M2" s="67"/>
      <c r="U2" s="272"/>
    </row>
    <row r="3" spans="1:24" s="62" customFormat="1" ht="31.5" customHeight="1" x14ac:dyDescent="0.25">
      <c r="A3" s="65" t="s">
        <v>91</v>
      </c>
      <c r="B3" s="64"/>
      <c r="C3" s="2322" t="s">
        <v>74</v>
      </c>
      <c r="D3" s="2314"/>
      <c r="E3" s="2314"/>
      <c r="F3" s="2314"/>
      <c r="G3" s="2315"/>
      <c r="I3" s="2318"/>
      <c r="J3" s="2319"/>
      <c r="K3" s="63" t="s">
        <v>73</v>
      </c>
      <c r="L3" s="2314" t="s">
        <v>72</v>
      </c>
      <c r="M3" s="2315"/>
      <c r="N3" s="2322" t="s">
        <v>71</v>
      </c>
      <c r="O3" s="2315"/>
      <c r="Q3" s="2322" t="s">
        <v>70</v>
      </c>
      <c r="R3" s="2314"/>
      <c r="S3" s="2314"/>
      <c r="T3" s="2314"/>
      <c r="U3" s="303"/>
      <c r="V3" s="302"/>
      <c r="W3" s="301" t="s">
        <v>69</v>
      </c>
      <c r="X3" s="300"/>
    </row>
    <row r="4" spans="1:24" s="62" customFormat="1" ht="50.25" customHeight="1" thickBot="1" x14ac:dyDescent="0.3">
      <c r="A4" s="264" t="s">
        <v>68</v>
      </c>
      <c r="B4" s="262" t="s">
        <v>67</v>
      </c>
      <c r="C4" s="262" t="s">
        <v>66</v>
      </c>
      <c r="D4" s="262" t="s">
        <v>65</v>
      </c>
      <c r="E4" s="262" t="s">
        <v>64</v>
      </c>
      <c r="F4" s="262" t="s">
        <v>63</v>
      </c>
      <c r="G4" s="263" t="s">
        <v>328</v>
      </c>
      <c r="H4" s="262" t="s">
        <v>55</v>
      </c>
      <c r="I4" s="261" t="s">
        <v>61</v>
      </c>
      <c r="J4" s="261" t="s">
        <v>56</v>
      </c>
      <c r="K4" s="262" t="s">
        <v>60</v>
      </c>
      <c r="L4" s="262" t="s">
        <v>59</v>
      </c>
      <c r="M4" s="262" t="s">
        <v>58</v>
      </c>
      <c r="N4" s="262" t="s">
        <v>57</v>
      </c>
      <c r="O4" s="261" t="s">
        <v>56</v>
      </c>
      <c r="P4" s="262" t="s">
        <v>55</v>
      </c>
      <c r="Q4" s="261" t="s">
        <v>193</v>
      </c>
      <c r="R4" s="261" t="s">
        <v>53</v>
      </c>
      <c r="S4" s="261" t="s">
        <v>52</v>
      </c>
      <c r="T4" s="260" t="s">
        <v>51</v>
      </c>
      <c r="U4" s="299"/>
      <c r="V4" s="298" t="s">
        <v>50</v>
      </c>
      <c r="W4" s="297" t="s">
        <v>49</v>
      </c>
      <c r="X4" s="297" t="s">
        <v>48</v>
      </c>
    </row>
    <row r="5" spans="1:24" s="66" customFormat="1" ht="19.5" customHeight="1" thickTop="1" x14ac:dyDescent="0.3">
      <c r="A5" s="2320" t="s">
        <v>47</v>
      </c>
      <c r="B5" s="254"/>
      <c r="C5" s="256"/>
      <c r="D5" s="256"/>
      <c r="E5" s="254"/>
      <c r="F5" s="254" t="s">
        <v>46</v>
      </c>
      <c r="G5" s="254"/>
      <c r="H5" s="257" t="s">
        <v>2</v>
      </c>
      <c r="I5" s="254" t="s">
        <v>43</v>
      </c>
      <c r="J5" s="254" t="s">
        <v>41</v>
      </c>
      <c r="K5" s="254" t="s">
        <v>42</v>
      </c>
      <c r="L5" s="255" t="s">
        <v>45</v>
      </c>
      <c r="M5" s="255" t="s">
        <v>44</v>
      </c>
      <c r="N5" s="255" t="s">
        <v>43</v>
      </c>
      <c r="O5" s="255" t="s">
        <v>41</v>
      </c>
      <c r="P5" s="257" t="s">
        <v>2</v>
      </c>
      <c r="Q5" s="256"/>
      <c r="R5" s="255" t="s">
        <v>42</v>
      </c>
      <c r="S5" s="255" t="s">
        <v>41</v>
      </c>
      <c r="T5" s="255" t="s">
        <v>40</v>
      </c>
      <c r="U5" s="286"/>
      <c r="V5" s="254"/>
      <c r="W5" s="254"/>
      <c r="X5" s="254"/>
    </row>
    <row r="6" spans="1:24" s="66" customFormat="1" ht="19.5" customHeight="1" x14ac:dyDescent="0.3">
      <c r="A6" s="2321"/>
      <c r="B6" s="251"/>
      <c r="C6" s="252"/>
      <c r="D6" s="252"/>
      <c r="E6" s="251"/>
      <c r="F6" s="254" t="s">
        <v>39</v>
      </c>
      <c r="G6" s="251"/>
      <c r="H6" s="253" t="s">
        <v>1</v>
      </c>
      <c r="I6" s="254"/>
      <c r="J6" s="251"/>
      <c r="K6" s="251"/>
      <c r="L6" s="251"/>
      <c r="M6" s="251"/>
      <c r="N6" s="251"/>
      <c r="O6" s="251"/>
      <c r="P6" s="253" t="s">
        <v>1</v>
      </c>
      <c r="Q6" s="252"/>
      <c r="R6" s="251"/>
      <c r="S6" s="251"/>
      <c r="T6" s="251"/>
      <c r="U6" s="286"/>
      <c r="V6" s="254"/>
      <c r="W6" s="254"/>
      <c r="X6" s="254"/>
    </row>
    <row r="7" spans="1:24" s="66" customFormat="1" ht="19.5" customHeight="1" thickBot="1" x14ac:dyDescent="0.35">
      <c r="A7" s="250" t="s">
        <v>38</v>
      </c>
      <c r="B7" s="247"/>
      <c r="C7" s="248"/>
      <c r="D7" s="248"/>
      <c r="E7" s="247"/>
      <c r="F7" s="247"/>
      <c r="G7" s="247"/>
      <c r="H7" s="247"/>
      <c r="I7" s="247"/>
      <c r="J7" s="247"/>
      <c r="K7" s="249"/>
      <c r="L7" s="249"/>
      <c r="M7" s="247"/>
      <c r="N7" s="247"/>
      <c r="O7" s="247"/>
      <c r="P7" s="247"/>
      <c r="Q7" s="248"/>
      <c r="R7" s="247"/>
      <c r="S7" s="247"/>
      <c r="T7" s="247"/>
      <c r="U7" s="279"/>
      <c r="V7" s="247"/>
      <c r="W7" s="247"/>
      <c r="X7" s="247"/>
    </row>
    <row r="8" spans="1:24" s="66" customFormat="1" ht="37.5" x14ac:dyDescent="0.3">
      <c r="A8" s="2335" t="s">
        <v>327</v>
      </c>
      <c r="B8" s="290" t="s">
        <v>322</v>
      </c>
      <c r="C8" s="295" t="s">
        <v>326</v>
      </c>
      <c r="D8" s="291">
        <v>40000000</v>
      </c>
      <c r="E8" s="294" t="s">
        <v>320</v>
      </c>
      <c r="F8" s="293" t="s">
        <v>319</v>
      </c>
      <c r="G8" s="290" t="s">
        <v>16</v>
      </c>
      <c r="H8" s="246" t="s">
        <v>2</v>
      </c>
      <c r="I8" s="290" t="s">
        <v>318</v>
      </c>
      <c r="J8" s="292" t="s">
        <v>317</v>
      </c>
      <c r="K8" s="292" t="s">
        <v>316</v>
      </c>
      <c r="L8" s="292" t="s">
        <v>315</v>
      </c>
      <c r="M8" s="292" t="s">
        <v>314</v>
      </c>
      <c r="N8" s="292" t="s">
        <v>313</v>
      </c>
      <c r="O8" s="290" t="s">
        <v>312</v>
      </c>
      <c r="P8" s="246" t="s">
        <v>2</v>
      </c>
      <c r="Q8" s="291">
        <v>40000000</v>
      </c>
      <c r="R8" s="290" t="s">
        <v>311</v>
      </c>
      <c r="S8" s="290" t="s">
        <v>310</v>
      </c>
      <c r="T8" s="290" t="s">
        <v>309</v>
      </c>
      <c r="U8" s="286"/>
      <c r="V8" s="290" t="s">
        <v>308</v>
      </c>
      <c r="W8" s="290" t="s">
        <v>307</v>
      </c>
      <c r="X8" s="290" t="s">
        <v>306</v>
      </c>
    </row>
    <row r="9" spans="1:24" s="66" customFormat="1" ht="37.5" x14ac:dyDescent="0.3">
      <c r="A9" s="2301"/>
      <c r="B9" s="237"/>
      <c r="C9" s="236"/>
      <c r="D9" s="236"/>
      <c r="E9" s="237"/>
      <c r="F9" s="239"/>
      <c r="G9" s="237"/>
      <c r="H9" s="238" t="s">
        <v>1</v>
      </c>
      <c r="I9" s="239"/>
      <c r="J9" s="237"/>
      <c r="K9" s="237"/>
      <c r="L9" s="237"/>
      <c r="M9" s="237"/>
      <c r="N9" s="237"/>
      <c r="O9" s="237"/>
      <c r="P9" s="238" t="s">
        <v>1</v>
      </c>
      <c r="Q9" s="236"/>
      <c r="R9" s="237"/>
      <c r="S9" s="237"/>
      <c r="T9" s="237"/>
      <c r="U9" s="286"/>
      <c r="V9" s="237"/>
      <c r="W9" s="237"/>
      <c r="X9" s="237"/>
    </row>
    <row r="10" spans="1:24" s="66" customFormat="1" ht="19.5" customHeight="1" x14ac:dyDescent="0.3">
      <c r="A10" s="240"/>
      <c r="B10" s="240"/>
      <c r="C10" s="242"/>
      <c r="D10" s="242"/>
      <c r="E10" s="240"/>
      <c r="F10" s="240"/>
      <c r="G10" s="240"/>
      <c r="H10" s="240"/>
      <c r="I10" s="240"/>
      <c r="J10" s="240"/>
      <c r="K10" s="243"/>
      <c r="L10" s="243"/>
      <c r="M10" s="240"/>
      <c r="N10" s="240"/>
      <c r="O10" s="240"/>
      <c r="P10" s="240"/>
      <c r="Q10" s="242"/>
      <c r="R10" s="241" t="s">
        <v>35</v>
      </c>
      <c r="S10" s="241"/>
      <c r="T10" s="240"/>
      <c r="U10" s="279"/>
      <c r="V10" s="240"/>
      <c r="W10" s="240"/>
      <c r="X10" s="240"/>
    </row>
    <row r="11" spans="1:24" s="66" customFormat="1" ht="37.5" x14ac:dyDescent="0.3">
      <c r="A11" s="2300" t="s">
        <v>325</v>
      </c>
      <c r="B11" s="290" t="s">
        <v>322</v>
      </c>
      <c r="C11" s="295" t="s">
        <v>324</v>
      </c>
      <c r="D11" s="296">
        <v>18283851</v>
      </c>
      <c r="E11" s="294" t="s">
        <v>320</v>
      </c>
      <c r="F11" s="293" t="s">
        <v>319</v>
      </c>
      <c r="G11" s="290" t="s">
        <v>16</v>
      </c>
      <c r="H11" s="238" t="s">
        <v>2</v>
      </c>
      <c r="I11" s="290" t="s">
        <v>318</v>
      </c>
      <c r="J11" s="292" t="s">
        <v>317</v>
      </c>
      <c r="K11" s="292" t="s">
        <v>316</v>
      </c>
      <c r="L11" s="292" t="s">
        <v>315</v>
      </c>
      <c r="M11" s="292" t="s">
        <v>314</v>
      </c>
      <c r="N11" s="292" t="s">
        <v>313</v>
      </c>
      <c r="O11" s="290" t="s">
        <v>312</v>
      </c>
      <c r="P11" s="238" t="s">
        <v>2</v>
      </c>
      <c r="Q11" s="296">
        <v>18283851</v>
      </c>
      <c r="R11" s="290" t="s">
        <v>311</v>
      </c>
      <c r="S11" s="290" t="s">
        <v>310</v>
      </c>
      <c r="T11" s="290" t="s">
        <v>309</v>
      </c>
      <c r="U11" s="286"/>
      <c r="V11" s="290" t="s">
        <v>308</v>
      </c>
      <c r="W11" s="290" t="s">
        <v>307</v>
      </c>
      <c r="X11" s="290" t="s">
        <v>306</v>
      </c>
    </row>
    <row r="12" spans="1:24" s="66" customFormat="1" ht="37.5" x14ac:dyDescent="0.3">
      <c r="A12" s="2301"/>
      <c r="B12" s="237"/>
      <c r="C12" s="236"/>
      <c r="D12" s="236"/>
      <c r="E12" s="237"/>
      <c r="F12" s="239"/>
      <c r="G12" s="237"/>
      <c r="H12" s="238" t="s">
        <v>1</v>
      </c>
      <c r="I12" s="239"/>
      <c r="J12" s="237"/>
      <c r="K12" s="237"/>
      <c r="L12" s="237"/>
      <c r="M12" s="237"/>
      <c r="N12" s="237"/>
      <c r="O12" s="237"/>
      <c r="P12" s="238" t="s">
        <v>1</v>
      </c>
      <c r="Q12" s="236"/>
      <c r="R12" s="237"/>
      <c r="S12" s="237"/>
      <c r="T12" s="237"/>
      <c r="U12" s="286"/>
      <c r="V12" s="237"/>
      <c r="W12" s="237"/>
      <c r="X12" s="237"/>
    </row>
    <row r="13" spans="1:24" s="66" customFormat="1" ht="19.5" customHeight="1" x14ac:dyDescent="0.3">
      <c r="A13" s="240"/>
      <c r="B13" s="240"/>
      <c r="C13" s="242"/>
      <c r="D13" s="242"/>
      <c r="E13" s="240"/>
      <c r="F13" s="240"/>
      <c r="G13" s="240"/>
      <c r="H13" s="240"/>
      <c r="I13" s="240"/>
      <c r="J13" s="240"/>
      <c r="K13" s="243"/>
      <c r="L13" s="243"/>
      <c r="M13" s="240"/>
      <c r="N13" s="240"/>
      <c r="O13" s="240"/>
      <c r="P13" s="240"/>
      <c r="Q13" s="242"/>
      <c r="R13" s="240"/>
      <c r="S13" s="240"/>
      <c r="T13" s="240"/>
      <c r="U13" s="279"/>
      <c r="V13" s="240"/>
      <c r="W13" s="240"/>
      <c r="X13" s="240"/>
    </row>
    <row r="14" spans="1:24" s="66" customFormat="1" ht="37.5" x14ac:dyDescent="0.3">
      <c r="A14" s="2325" t="s">
        <v>323</v>
      </c>
      <c r="B14" s="290" t="s">
        <v>322</v>
      </c>
      <c r="C14" s="295" t="s">
        <v>321</v>
      </c>
      <c r="D14" s="291">
        <v>30000000</v>
      </c>
      <c r="E14" s="294" t="s">
        <v>320</v>
      </c>
      <c r="F14" s="293" t="s">
        <v>319</v>
      </c>
      <c r="G14" s="290" t="s">
        <v>16</v>
      </c>
      <c r="H14" s="238" t="s">
        <v>2</v>
      </c>
      <c r="I14" s="290" t="s">
        <v>318</v>
      </c>
      <c r="J14" s="292" t="s">
        <v>317</v>
      </c>
      <c r="K14" s="292" t="s">
        <v>316</v>
      </c>
      <c r="L14" s="292" t="s">
        <v>315</v>
      </c>
      <c r="M14" s="292" t="s">
        <v>314</v>
      </c>
      <c r="N14" s="292" t="s">
        <v>313</v>
      </c>
      <c r="O14" s="290" t="s">
        <v>312</v>
      </c>
      <c r="P14" s="238" t="s">
        <v>2</v>
      </c>
      <c r="Q14" s="291">
        <v>30000000</v>
      </c>
      <c r="R14" s="290" t="s">
        <v>311</v>
      </c>
      <c r="S14" s="290" t="s">
        <v>310</v>
      </c>
      <c r="T14" s="290" t="s">
        <v>309</v>
      </c>
      <c r="U14" s="286"/>
      <c r="V14" s="290" t="s">
        <v>308</v>
      </c>
      <c r="W14" s="290" t="s">
        <v>307</v>
      </c>
      <c r="X14" s="290" t="s">
        <v>306</v>
      </c>
    </row>
    <row r="15" spans="1:24" s="66" customFormat="1" ht="37.5" x14ac:dyDescent="0.3">
      <c r="A15" s="2301"/>
      <c r="B15" s="237"/>
      <c r="C15" s="236"/>
      <c r="D15" s="236"/>
      <c r="E15" s="237"/>
      <c r="F15" s="239"/>
      <c r="G15" s="237"/>
      <c r="H15" s="238" t="s">
        <v>1</v>
      </c>
      <c r="I15" s="239"/>
      <c r="J15" s="237"/>
      <c r="K15" s="237"/>
      <c r="L15" s="237"/>
      <c r="M15" s="237"/>
      <c r="N15" s="237"/>
      <c r="O15" s="237"/>
      <c r="P15" s="238" t="s">
        <v>1</v>
      </c>
      <c r="Q15" s="236"/>
      <c r="R15" s="237"/>
      <c r="S15" s="237"/>
      <c r="T15" s="237"/>
      <c r="U15" s="286"/>
      <c r="V15" s="237"/>
      <c r="W15" s="237"/>
      <c r="X15" s="237"/>
    </row>
    <row r="16" spans="1:24" s="66" customFormat="1" ht="19.5" customHeight="1" x14ac:dyDescent="0.3">
      <c r="A16" s="240"/>
      <c r="B16" s="240"/>
      <c r="C16" s="242"/>
      <c r="D16" s="242"/>
      <c r="E16" s="240"/>
      <c r="F16" s="240"/>
      <c r="G16" s="240"/>
      <c r="H16" s="240"/>
      <c r="I16" s="240"/>
      <c r="J16" s="240"/>
      <c r="K16" s="243"/>
      <c r="L16" s="243"/>
      <c r="M16" s="240"/>
      <c r="N16" s="240"/>
      <c r="O16" s="240"/>
      <c r="P16" s="240"/>
      <c r="Q16" s="242"/>
      <c r="R16" s="240"/>
      <c r="S16" s="240"/>
      <c r="T16" s="240"/>
      <c r="U16" s="279"/>
      <c r="V16" s="240"/>
      <c r="W16" s="240"/>
      <c r="X16" s="240"/>
    </row>
    <row r="17" spans="1:24" s="66" customFormat="1" ht="19.5" customHeight="1" x14ac:dyDescent="0.3">
      <c r="A17" s="2472"/>
      <c r="B17" s="237"/>
      <c r="C17" s="236"/>
      <c r="D17" s="236"/>
      <c r="E17" s="237"/>
      <c r="F17" s="239"/>
      <c r="G17" s="237"/>
      <c r="H17" s="238" t="s">
        <v>2</v>
      </c>
      <c r="I17" s="239"/>
      <c r="J17" s="237"/>
      <c r="K17" s="237"/>
      <c r="L17" s="237"/>
      <c r="M17" s="237"/>
      <c r="N17" s="237"/>
      <c r="O17" s="237"/>
      <c r="P17" s="238" t="s">
        <v>2</v>
      </c>
      <c r="Q17" s="236"/>
      <c r="R17" s="237"/>
      <c r="S17" s="237"/>
      <c r="T17" s="237"/>
      <c r="U17" s="286"/>
      <c r="V17" s="237"/>
      <c r="W17" s="237"/>
      <c r="X17" s="237"/>
    </row>
    <row r="18" spans="1:24" s="66" customFormat="1" ht="19.5" customHeight="1" x14ac:dyDescent="0.3">
      <c r="A18" s="2477"/>
      <c r="B18" s="237"/>
      <c r="C18" s="236"/>
      <c r="D18" s="236"/>
      <c r="E18" s="237"/>
      <c r="F18" s="239"/>
      <c r="G18" s="237"/>
      <c r="H18" s="238" t="s">
        <v>1</v>
      </c>
      <c r="I18" s="239"/>
      <c r="J18" s="237"/>
      <c r="K18" s="237"/>
      <c r="L18" s="237"/>
      <c r="M18" s="237"/>
      <c r="N18" s="237"/>
      <c r="O18" s="237"/>
      <c r="P18" s="238" t="s">
        <v>1</v>
      </c>
      <c r="Q18" s="236"/>
      <c r="R18" s="237"/>
      <c r="S18" s="237"/>
      <c r="T18" s="237"/>
      <c r="U18" s="286"/>
      <c r="V18" s="237"/>
      <c r="W18" s="237"/>
      <c r="X18" s="237"/>
    </row>
    <row r="19" spans="1:24" s="66" customFormat="1" ht="19.5" customHeight="1" x14ac:dyDescent="0.3">
      <c r="A19" s="240"/>
      <c r="B19" s="240"/>
      <c r="C19" s="242"/>
      <c r="D19" s="242"/>
      <c r="E19" s="240"/>
      <c r="F19" s="240"/>
      <c r="G19" s="240"/>
      <c r="H19" s="240"/>
      <c r="I19" s="240"/>
      <c r="J19" s="240"/>
      <c r="K19" s="243"/>
      <c r="L19" s="243"/>
      <c r="M19" s="240"/>
      <c r="N19" s="240"/>
      <c r="O19" s="240"/>
      <c r="P19" s="240"/>
      <c r="Q19" s="242"/>
      <c r="R19" s="240"/>
      <c r="S19" s="240"/>
      <c r="T19" s="240"/>
      <c r="U19" s="279"/>
      <c r="V19" s="240"/>
      <c r="W19" s="240"/>
      <c r="X19" s="240"/>
    </row>
    <row r="20" spans="1:24" s="66" customFormat="1" ht="19.5" customHeight="1" x14ac:dyDescent="0.3">
      <c r="A20" s="2472"/>
      <c r="B20" s="237"/>
      <c r="C20" s="236"/>
      <c r="D20" s="236"/>
      <c r="E20" s="237"/>
      <c r="F20" s="239"/>
      <c r="G20" s="237"/>
      <c r="H20" s="238" t="s">
        <v>2</v>
      </c>
      <c r="I20" s="239"/>
      <c r="J20" s="237"/>
      <c r="K20" s="237"/>
      <c r="L20" s="237"/>
      <c r="M20" s="237"/>
      <c r="N20" s="237"/>
      <c r="O20" s="237"/>
      <c r="P20" s="238" t="s">
        <v>2</v>
      </c>
      <c r="Q20" s="236"/>
      <c r="R20" s="237"/>
      <c r="S20" s="237"/>
      <c r="T20" s="237"/>
      <c r="U20" s="286"/>
      <c r="V20" s="237"/>
      <c r="W20" s="237"/>
      <c r="X20" s="237"/>
    </row>
    <row r="21" spans="1:24" s="66" customFormat="1" ht="19.5" customHeight="1" x14ac:dyDescent="0.3">
      <c r="A21" s="2477"/>
      <c r="B21" s="237"/>
      <c r="C21" s="236"/>
      <c r="D21" s="236"/>
      <c r="E21" s="237"/>
      <c r="F21" s="239"/>
      <c r="G21" s="237"/>
      <c r="H21" s="238" t="s">
        <v>1</v>
      </c>
      <c r="I21" s="239"/>
      <c r="J21" s="237"/>
      <c r="K21" s="237"/>
      <c r="L21" s="237"/>
      <c r="M21" s="237"/>
      <c r="N21" s="237"/>
      <c r="O21" s="237"/>
      <c r="P21" s="238" t="s">
        <v>1</v>
      </c>
      <c r="Q21" s="236"/>
      <c r="R21" s="237"/>
      <c r="S21" s="237"/>
      <c r="T21" s="237"/>
      <c r="U21" s="286"/>
      <c r="V21" s="237"/>
      <c r="W21" s="237"/>
      <c r="X21" s="237"/>
    </row>
    <row r="22" spans="1:24" s="66" customFormat="1" ht="19.5" customHeight="1" x14ac:dyDescent="0.3">
      <c r="A22" s="240"/>
      <c r="B22" s="240"/>
      <c r="C22" s="242"/>
      <c r="D22" s="242"/>
      <c r="E22" s="240"/>
      <c r="F22" s="240"/>
      <c r="G22" s="240"/>
      <c r="H22" s="240"/>
      <c r="I22" s="240"/>
      <c r="J22" s="240"/>
      <c r="K22" s="243"/>
      <c r="L22" s="243"/>
      <c r="M22" s="240"/>
      <c r="N22" s="240"/>
      <c r="O22" s="240"/>
      <c r="P22" s="240"/>
      <c r="Q22" s="242"/>
      <c r="R22" s="240"/>
      <c r="S22" s="240"/>
      <c r="T22" s="240"/>
      <c r="U22" s="279"/>
      <c r="V22" s="240"/>
      <c r="W22" s="240"/>
      <c r="X22" s="240"/>
    </row>
    <row r="23" spans="1:24" s="66" customFormat="1" ht="19.5" customHeight="1" x14ac:dyDescent="0.3">
      <c r="A23" s="2472"/>
      <c r="B23" s="237"/>
      <c r="C23" s="236"/>
      <c r="D23" s="236"/>
      <c r="E23" s="237"/>
      <c r="F23" s="239"/>
      <c r="G23" s="237"/>
      <c r="H23" s="238" t="s">
        <v>2</v>
      </c>
      <c r="I23" s="239"/>
      <c r="J23" s="237"/>
      <c r="K23" s="237"/>
      <c r="L23" s="237"/>
      <c r="M23" s="237"/>
      <c r="N23" s="237"/>
      <c r="O23" s="237"/>
      <c r="P23" s="238" t="s">
        <v>2</v>
      </c>
      <c r="Q23" s="236"/>
      <c r="R23" s="237"/>
      <c r="S23" s="237"/>
      <c r="T23" s="237"/>
      <c r="U23" s="286"/>
      <c r="V23" s="237"/>
      <c r="W23" s="237"/>
      <c r="X23" s="237"/>
    </row>
    <row r="24" spans="1:24" s="66" customFormat="1" ht="19.5" customHeight="1" x14ac:dyDescent="0.3">
      <c r="A24" s="2477"/>
      <c r="B24" s="237"/>
      <c r="C24" s="236"/>
      <c r="D24" s="236"/>
      <c r="E24" s="237"/>
      <c r="F24" s="239"/>
      <c r="G24" s="237"/>
      <c r="H24" s="238" t="s">
        <v>1</v>
      </c>
      <c r="I24" s="239"/>
      <c r="J24" s="237"/>
      <c r="K24" s="237"/>
      <c r="L24" s="237"/>
      <c r="M24" s="237"/>
      <c r="N24" s="237"/>
      <c r="O24" s="237"/>
      <c r="P24" s="238" t="s">
        <v>1</v>
      </c>
      <c r="Q24" s="236"/>
      <c r="R24" s="237"/>
      <c r="S24" s="237"/>
      <c r="T24" s="237"/>
      <c r="U24" s="286"/>
      <c r="V24" s="237"/>
      <c r="W24" s="237"/>
      <c r="X24" s="237"/>
    </row>
    <row r="25" spans="1:24" s="66" customFormat="1" ht="19.5" customHeight="1" x14ac:dyDescent="0.3">
      <c r="A25" s="240"/>
      <c r="B25" s="240"/>
      <c r="C25" s="242"/>
      <c r="D25" s="242"/>
      <c r="E25" s="240"/>
      <c r="F25" s="240"/>
      <c r="G25" s="240"/>
      <c r="H25" s="240"/>
      <c r="I25" s="240"/>
      <c r="J25" s="240"/>
      <c r="K25" s="243"/>
      <c r="L25" s="243"/>
      <c r="M25" s="240"/>
      <c r="N25" s="240"/>
      <c r="O25" s="240"/>
      <c r="P25" s="240"/>
      <c r="Q25" s="242"/>
      <c r="R25" s="240"/>
      <c r="S25" s="240"/>
      <c r="T25" s="240"/>
      <c r="U25" s="279"/>
      <c r="V25" s="240"/>
      <c r="W25" s="240"/>
      <c r="X25" s="240"/>
    </row>
    <row r="26" spans="1:24" s="66" customFormat="1" ht="19.5" customHeight="1" x14ac:dyDescent="0.3">
      <c r="A26" s="2472"/>
      <c r="B26" s="237"/>
      <c r="C26" s="236"/>
      <c r="D26" s="236"/>
      <c r="E26" s="237"/>
      <c r="F26" s="239"/>
      <c r="G26" s="237"/>
      <c r="H26" s="238" t="s">
        <v>2</v>
      </c>
      <c r="I26" s="239"/>
      <c r="J26" s="237"/>
      <c r="K26" s="237"/>
      <c r="L26" s="237"/>
      <c r="M26" s="237"/>
      <c r="N26" s="237"/>
      <c r="O26" s="237"/>
      <c r="P26" s="238" t="s">
        <v>2</v>
      </c>
      <c r="Q26" s="236"/>
      <c r="R26" s="237"/>
      <c r="S26" s="237"/>
      <c r="T26" s="237"/>
      <c r="U26" s="286"/>
      <c r="V26" s="237"/>
      <c r="W26" s="237"/>
      <c r="X26" s="237"/>
    </row>
    <row r="27" spans="1:24" s="66" customFormat="1" ht="19.5" customHeight="1" x14ac:dyDescent="0.3">
      <c r="A27" s="2477"/>
      <c r="B27" s="237"/>
      <c r="C27" s="236"/>
      <c r="D27" s="236"/>
      <c r="E27" s="237"/>
      <c r="F27" s="239"/>
      <c r="G27" s="237"/>
      <c r="H27" s="238" t="s">
        <v>1</v>
      </c>
      <c r="I27" s="239"/>
      <c r="J27" s="237"/>
      <c r="K27" s="237"/>
      <c r="L27" s="237"/>
      <c r="M27" s="237"/>
      <c r="N27" s="237"/>
      <c r="O27" s="237"/>
      <c r="P27" s="238" t="s">
        <v>1</v>
      </c>
      <c r="Q27" s="236"/>
      <c r="R27" s="237"/>
      <c r="S27" s="237"/>
      <c r="T27" s="237"/>
      <c r="U27" s="286"/>
      <c r="V27" s="237"/>
      <c r="W27" s="237"/>
      <c r="X27" s="237"/>
    </row>
    <row r="28" spans="1:24" s="66" customFormat="1" ht="19.5" customHeight="1" x14ac:dyDescent="0.3">
      <c r="A28" s="240"/>
      <c r="B28" s="240"/>
      <c r="C28" s="242"/>
      <c r="D28" s="242"/>
      <c r="E28" s="240"/>
      <c r="F28" s="240"/>
      <c r="G28" s="240"/>
      <c r="H28" s="240"/>
      <c r="I28" s="240"/>
      <c r="J28" s="240"/>
      <c r="K28" s="243"/>
      <c r="L28" s="243"/>
      <c r="M28" s="240"/>
      <c r="N28" s="240"/>
      <c r="O28" s="240"/>
      <c r="P28" s="240"/>
      <c r="Q28" s="242"/>
      <c r="R28" s="240"/>
      <c r="S28" s="240"/>
      <c r="T28" s="240"/>
      <c r="U28" s="279"/>
      <c r="V28" s="240"/>
      <c r="W28" s="240"/>
      <c r="X28" s="240"/>
    </row>
    <row r="29" spans="1:24" s="66" customFormat="1" ht="19.5" customHeight="1" x14ac:dyDescent="0.3">
      <c r="A29" s="2472"/>
      <c r="B29" s="237"/>
      <c r="C29" s="236"/>
      <c r="D29" s="236"/>
      <c r="E29" s="237"/>
      <c r="F29" s="239"/>
      <c r="G29" s="237"/>
      <c r="H29" s="238" t="s">
        <v>2</v>
      </c>
      <c r="I29" s="239"/>
      <c r="J29" s="237"/>
      <c r="K29" s="237"/>
      <c r="L29" s="237"/>
      <c r="M29" s="237"/>
      <c r="N29" s="237"/>
      <c r="O29" s="237"/>
      <c r="P29" s="238" t="s">
        <v>2</v>
      </c>
      <c r="Q29" s="236"/>
      <c r="R29" s="237"/>
      <c r="S29" s="237"/>
      <c r="T29" s="237"/>
      <c r="U29" s="286"/>
      <c r="V29" s="237"/>
      <c r="W29" s="237"/>
      <c r="X29" s="237"/>
    </row>
    <row r="30" spans="1:24" s="66" customFormat="1" ht="19.5" customHeight="1" x14ac:dyDescent="0.3">
      <c r="A30" s="2477"/>
      <c r="B30" s="237"/>
      <c r="C30" s="236"/>
      <c r="D30" s="236"/>
      <c r="E30" s="237"/>
      <c r="F30" s="239"/>
      <c r="G30" s="237"/>
      <c r="H30" s="238" t="s">
        <v>1</v>
      </c>
      <c r="I30" s="239"/>
      <c r="J30" s="237"/>
      <c r="K30" s="237"/>
      <c r="L30" s="237"/>
      <c r="M30" s="237"/>
      <c r="N30" s="237"/>
      <c r="O30" s="237"/>
      <c r="P30" s="238" t="s">
        <v>1</v>
      </c>
      <c r="Q30" s="236"/>
      <c r="R30" s="237"/>
      <c r="S30" s="237"/>
      <c r="T30" s="237"/>
      <c r="U30" s="286"/>
      <c r="V30" s="237"/>
      <c r="W30" s="237"/>
      <c r="X30" s="237"/>
    </row>
    <row r="31" spans="1:24" s="66" customFormat="1" ht="19.5" customHeight="1" x14ac:dyDescent="0.3">
      <c r="A31" s="240"/>
      <c r="B31" s="240"/>
      <c r="C31" s="242"/>
      <c r="D31" s="242"/>
      <c r="E31" s="240"/>
      <c r="F31" s="240"/>
      <c r="G31" s="240"/>
      <c r="H31" s="240"/>
      <c r="I31" s="240"/>
      <c r="J31" s="240"/>
      <c r="K31" s="243"/>
      <c r="L31" s="243"/>
      <c r="M31" s="240"/>
      <c r="N31" s="240"/>
      <c r="O31" s="240"/>
      <c r="P31" s="240"/>
      <c r="Q31" s="242"/>
      <c r="R31" s="240"/>
      <c r="S31" s="240"/>
      <c r="T31" s="240"/>
      <c r="U31" s="279"/>
      <c r="V31" s="240"/>
      <c r="W31" s="240"/>
      <c r="X31" s="240"/>
    </row>
    <row r="32" spans="1:24" s="66" customFormat="1" ht="19.5" customHeight="1" x14ac:dyDescent="0.3">
      <c r="A32" s="2472"/>
      <c r="B32" s="237"/>
      <c r="C32" s="236"/>
      <c r="D32" s="236"/>
      <c r="E32" s="237"/>
      <c r="F32" s="239"/>
      <c r="G32" s="237"/>
      <c r="H32" s="238" t="s">
        <v>2</v>
      </c>
      <c r="I32" s="239"/>
      <c r="J32" s="237"/>
      <c r="K32" s="237"/>
      <c r="L32" s="237"/>
      <c r="M32" s="237"/>
      <c r="N32" s="237"/>
      <c r="O32" s="237"/>
      <c r="P32" s="238" t="s">
        <v>2</v>
      </c>
      <c r="Q32" s="236"/>
      <c r="R32" s="237"/>
      <c r="S32" s="237"/>
      <c r="T32" s="237"/>
      <c r="U32" s="286"/>
      <c r="V32" s="239"/>
      <c r="W32" s="239"/>
      <c r="X32" s="239"/>
    </row>
    <row r="33" spans="1:28" s="66" customFormat="1" ht="19.5" customHeight="1" thickBot="1" x14ac:dyDescent="0.35">
      <c r="A33" s="2474"/>
      <c r="B33" s="287"/>
      <c r="C33" s="288"/>
      <c r="D33" s="288"/>
      <c r="E33" s="285"/>
      <c r="F33" s="239"/>
      <c r="G33" s="287"/>
      <c r="H33" s="289" t="s">
        <v>1</v>
      </c>
      <c r="I33" s="239"/>
      <c r="J33" s="287"/>
      <c r="K33" s="287"/>
      <c r="L33" s="287"/>
      <c r="M33" s="287"/>
      <c r="N33" s="287"/>
      <c r="O33" s="287"/>
      <c r="P33" s="289" t="s">
        <v>1</v>
      </c>
      <c r="Q33" s="288"/>
      <c r="R33" s="287"/>
      <c r="S33" s="287"/>
      <c r="T33" s="287"/>
      <c r="U33" s="286"/>
      <c r="V33" s="285"/>
      <c r="W33" s="285"/>
      <c r="X33" s="285"/>
      <c r="Z33" s="274"/>
      <c r="AA33" s="274"/>
      <c r="AB33" s="274"/>
    </row>
    <row r="34" spans="1:28" s="66" customFormat="1" ht="19.5" customHeight="1" thickTop="1" x14ac:dyDescent="0.3">
      <c r="A34" s="284" t="s">
        <v>3</v>
      </c>
      <c r="B34" s="280"/>
      <c r="C34" s="281" t="e">
        <f>C8+C11+C14+C17+C20+C23+C26+C29+C32</f>
        <v>#VALUE!</v>
      </c>
      <c r="D34" s="281">
        <f>D8+D11+D14+D17+D20+D23+D26+D29+D32</f>
        <v>88283851</v>
      </c>
      <c r="E34" s="283"/>
      <c r="F34" s="282"/>
      <c r="G34" s="280"/>
      <c r="H34" s="282" t="s">
        <v>2</v>
      </c>
      <c r="I34" s="282"/>
      <c r="J34" s="280"/>
      <c r="K34" s="280"/>
      <c r="L34" s="280"/>
      <c r="M34" s="280"/>
      <c r="N34" s="280"/>
      <c r="O34" s="280"/>
      <c r="P34" s="282" t="s">
        <v>2</v>
      </c>
      <c r="Q34" s="281">
        <f>Q8+Q11+Q14+Q17+Q20+Q23+Q26+Q29+Q32</f>
        <v>88283851</v>
      </c>
      <c r="R34" s="280"/>
      <c r="S34" s="280"/>
      <c r="T34" s="280"/>
      <c r="U34" s="279"/>
      <c r="V34" s="278"/>
      <c r="W34" s="278"/>
      <c r="X34" s="278"/>
      <c r="Z34" s="274"/>
      <c r="AA34" s="271"/>
      <c r="AB34" s="274"/>
    </row>
    <row r="35" spans="1:28" s="66" customFormat="1" ht="19.5" customHeight="1" x14ac:dyDescent="0.3">
      <c r="A35" s="277"/>
      <c r="B35" s="277"/>
      <c r="C35" s="236">
        <f>C9+C12+C15+C18+C21+C24+C27+C30+C33</f>
        <v>0</v>
      </c>
      <c r="D35" s="236">
        <f>D9+D12+D15+D18+D21+D24+D27+D30+D33</f>
        <v>0</v>
      </c>
      <c r="E35" s="277"/>
      <c r="F35" s="238"/>
      <c r="G35" s="277"/>
      <c r="H35" s="238" t="s">
        <v>1</v>
      </c>
      <c r="I35" s="238"/>
      <c r="J35" s="277"/>
      <c r="K35" s="277"/>
      <c r="L35" s="277"/>
      <c r="M35" s="277"/>
      <c r="N35" s="277"/>
      <c r="O35" s="277"/>
      <c r="P35" s="238" t="s">
        <v>1</v>
      </c>
      <c r="Q35" s="236">
        <f>Q9+Q12+Q15+Q18+Q21+Q24+Q27+Q30+Q33</f>
        <v>0</v>
      </c>
      <c r="R35" s="277"/>
      <c r="S35" s="277"/>
      <c r="T35" s="277"/>
      <c r="U35" s="276"/>
      <c r="V35" s="275"/>
      <c r="W35" s="275"/>
      <c r="X35" s="275"/>
      <c r="Z35" s="274"/>
      <c r="AA35" s="274"/>
      <c r="AB35" s="274"/>
    </row>
    <row r="36" spans="1:28" s="66" customFormat="1" ht="18.75" x14ac:dyDescent="0.3">
      <c r="A36" s="273" t="s">
        <v>0</v>
      </c>
      <c r="T36" s="272"/>
      <c r="U36" s="272"/>
      <c r="V36" s="271"/>
    </row>
    <row r="37" spans="1:28" x14ac:dyDescent="0.25">
      <c r="Q37" s="6"/>
      <c r="T37" s="5"/>
      <c r="U37" s="3"/>
      <c r="V37" s="4"/>
    </row>
    <row r="38" spans="1:28" x14ac:dyDescent="0.25">
      <c r="T38" s="3"/>
      <c r="U38" s="3"/>
    </row>
    <row r="39" spans="1:28" x14ac:dyDescent="0.25">
      <c r="U39" s="3"/>
    </row>
    <row r="40" spans="1:28" x14ac:dyDescent="0.25">
      <c r="U40" s="3"/>
    </row>
    <row r="41" spans="1:28" x14ac:dyDescent="0.25">
      <c r="U41" s="3"/>
    </row>
    <row r="42" spans="1:28" x14ac:dyDescent="0.25">
      <c r="U42" s="3"/>
    </row>
    <row r="43" spans="1:28" x14ac:dyDescent="0.25">
      <c r="U43" s="3"/>
    </row>
    <row r="44" spans="1:28" x14ac:dyDescent="0.25">
      <c r="U44" s="3"/>
    </row>
    <row r="45" spans="1:28" x14ac:dyDescent="0.25">
      <c r="U45" s="3"/>
    </row>
    <row r="46" spans="1:28" x14ac:dyDescent="0.25">
      <c r="U46" s="3"/>
    </row>
    <row r="47" spans="1:28" x14ac:dyDescent="0.25">
      <c r="U47" s="3"/>
    </row>
    <row r="48" spans="1:28"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row r="1128" spans="21:21" x14ac:dyDescent="0.25">
      <c r="U1128" s="3"/>
    </row>
    <row r="1129" spans="21:21" x14ac:dyDescent="0.25">
      <c r="U1129" s="3"/>
    </row>
    <row r="1130" spans="21:21" x14ac:dyDescent="0.25">
      <c r="U1130" s="3"/>
    </row>
    <row r="1131" spans="21:21" x14ac:dyDescent="0.25">
      <c r="U1131" s="3"/>
    </row>
    <row r="1132" spans="21:21" x14ac:dyDescent="0.25">
      <c r="U1132" s="3"/>
    </row>
    <row r="1133" spans="21:21" x14ac:dyDescent="0.25">
      <c r="U1133" s="3"/>
    </row>
    <row r="1134" spans="21:21" x14ac:dyDescent="0.25">
      <c r="U1134" s="3"/>
    </row>
    <row r="1135" spans="21:21" x14ac:dyDescent="0.25">
      <c r="U1135" s="3"/>
    </row>
    <row r="1136" spans="21:21" x14ac:dyDescent="0.25">
      <c r="U1136" s="3"/>
    </row>
  </sheetData>
  <mergeCells count="15">
    <mergeCell ref="A5:A6"/>
    <mergeCell ref="N3:O3"/>
    <mergeCell ref="Q3:T3"/>
    <mergeCell ref="C3:G3"/>
    <mergeCell ref="L3:M3"/>
    <mergeCell ref="I2:J3"/>
    <mergeCell ref="A8:A9"/>
    <mergeCell ref="A11:A12"/>
    <mergeCell ref="A14:A15"/>
    <mergeCell ref="A29:A30"/>
    <mergeCell ref="A32:A33"/>
    <mergeCell ref="A17:A18"/>
    <mergeCell ref="A20:A21"/>
    <mergeCell ref="A23:A24"/>
    <mergeCell ref="A26:A27"/>
  </mergeCells>
  <pageMargins left="0.51181102362204722" right="0.51181102362204722" top="0.31496062992125984" bottom="0.23622047244094491" header="0.23622047244094491" footer="0.23622047244094491"/>
  <pageSetup paperSize="8" scale="43"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view="pageBreakPreview" topLeftCell="E1" zoomScale="60" zoomScaleNormal="75" workbookViewId="0"/>
  </sheetViews>
  <sheetFormatPr defaultRowHeight="15.75" x14ac:dyDescent="0.25"/>
  <cols>
    <col min="1" max="1" width="36.140625" style="1" customWidth="1"/>
    <col min="2" max="5" width="15.7109375" style="1" customWidth="1"/>
    <col min="6" max="6" width="18.8554687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s="66" customFormat="1" ht="18.75" x14ac:dyDescent="0.3">
      <c r="A1" s="73" t="s">
        <v>329</v>
      </c>
      <c r="B1" s="72"/>
      <c r="V1" s="272"/>
    </row>
    <row r="2" spans="1:26" s="66" customFormat="1" ht="18.75" x14ac:dyDescent="0.3">
      <c r="A2" s="71" t="s">
        <v>78</v>
      </c>
      <c r="B2" s="70"/>
      <c r="J2" s="2316" t="s">
        <v>77</v>
      </c>
      <c r="K2" s="2317"/>
      <c r="L2" s="69" t="s">
        <v>76</v>
      </c>
      <c r="M2" s="68"/>
      <c r="N2" s="67"/>
      <c r="V2" s="272"/>
    </row>
    <row r="3" spans="1:26" s="66" customFormat="1" ht="33.75" customHeight="1" x14ac:dyDescent="0.3">
      <c r="A3" s="65" t="s">
        <v>91</v>
      </c>
      <c r="B3" s="335"/>
      <c r="C3" s="2314" t="s">
        <v>90</v>
      </c>
      <c r="D3" s="2314"/>
      <c r="E3" s="2314"/>
      <c r="F3" s="2314"/>
      <c r="G3" s="2314"/>
      <c r="H3" s="2315"/>
      <c r="I3" s="334"/>
      <c r="J3" s="2318"/>
      <c r="K3" s="2319"/>
      <c r="L3" s="63" t="s">
        <v>73</v>
      </c>
      <c r="M3" s="2314" t="s">
        <v>72</v>
      </c>
      <c r="N3" s="2315"/>
      <c r="O3" s="2322" t="s">
        <v>71</v>
      </c>
      <c r="P3" s="2315"/>
      <c r="Q3" s="333"/>
      <c r="R3" s="2322" t="s">
        <v>70</v>
      </c>
      <c r="S3" s="2314"/>
      <c r="T3" s="2314"/>
      <c r="U3" s="2314"/>
      <c r="V3" s="332"/>
      <c r="W3" s="2314" t="s">
        <v>69</v>
      </c>
      <c r="X3" s="2314"/>
      <c r="Y3" s="2314"/>
      <c r="Z3" s="2315"/>
    </row>
    <row r="4" spans="1:26" s="329" customFormat="1" ht="55.5" customHeight="1" thickBot="1" x14ac:dyDescent="0.3">
      <c r="A4" s="331" t="s">
        <v>68</v>
      </c>
      <c r="B4" s="330" t="s">
        <v>67</v>
      </c>
      <c r="C4" s="263" t="s">
        <v>89</v>
      </c>
      <c r="D4" s="263" t="s">
        <v>88</v>
      </c>
      <c r="E4" s="263" t="s">
        <v>64</v>
      </c>
      <c r="F4" s="263" t="s">
        <v>87</v>
      </c>
      <c r="G4" s="263" t="s">
        <v>63</v>
      </c>
      <c r="H4" s="263" t="s">
        <v>328</v>
      </c>
      <c r="I4" s="263" t="s">
        <v>55</v>
      </c>
      <c r="J4" s="261" t="s">
        <v>61</v>
      </c>
      <c r="K4" s="261" t="s">
        <v>56</v>
      </c>
      <c r="L4" s="262" t="s">
        <v>60</v>
      </c>
      <c r="M4" s="262" t="s">
        <v>59</v>
      </c>
      <c r="N4" s="262" t="s">
        <v>58</v>
      </c>
      <c r="O4" s="262" t="s">
        <v>57</v>
      </c>
      <c r="P4" s="261" t="s">
        <v>56</v>
      </c>
      <c r="Q4" s="263" t="s">
        <v>55</v>
      </c>
      <c r="R4" s="261" t="s">
        <v>193</v>
      </c>
      <c r="S4" s="261" t="s">
        <v>53</v>
      </c>
      <c r="T4" s="260" t="s">
        <v>85</v>
      </c>
      <c r="U4" s="63" t="s">
        <v>51</v>
      </c>
      <c r="V4" s="299"/>
      <c r="W4" s="262" t="s">
        <v>84</v>
      </c>
      <c r="X4" s="262" t="s">
        <v>83</v>
      </c>
      <c r="Y4" s="262" t="s">
        <v>82</v>
      </c>
      <c r="Z4" s="262" t="s">
        <v>81</v>
      </c>
    </row>
    <row r="5" spans="1:26" s="66" customFormat="1" ht="19.5" customHeight="1" thickTop="1" x14ac:dyDescent="0.3">
      <c r="A5" s="2320" t="s">
        <v>47</v>
      </c>
      <c r="B5" s="328"/>
      <c r="C5" s="254"/>
      <c r="D5" s="254"/>
      <c r="E5" s="254"/>
      <c r="F5" s="256"/>
      <c r="G5" s="254" t="s">
        <v>46</v>
      </c>
      <c r="H5" s="254"/>
      <c r="I5" s="257" t="s">
        <v>2</v>
      </c>
      <c r="J5" s="255" t="s">
        <v>43</v>
      </c>
      <c r="K5" s="255" t="s">
        <v>41</v>
      </c>
      <c r="L5" s="255" t="s">
        <v>42</v>
      </c>
      <c r="M5" s="255" t="s">
        <v>45</v>
      </c>
      <c r="N5" s="255" t="s">
        <v>44</v>
      </c>
      <c r="O5" s="255" t="s">
        <v>43</v>
      </c>
      <c r="P5" s="255" t="s">
        <v>41</v>
      </c>
      <c r="Q5" s="257" t="s">
        <v>2</v>
      </c>
      <c r="R5" s="254"/>
      <c r="S5" s="255" t="s">
        <v>80</v>
      </c>
      <c r="T5" s="327" t="s">
        <v>41</v>
      </c>
      <c r="U5" s="326" t="s">
        <v>40</v>
      </c>
      <c r="V5" s="286"/>
      <c r="W5" s="325"/>
      <c r="X5" s="254"/>
      <c r="Y5" s="254"/>
      <c r="Z5" s="254"/>
    </row>
    <row r="6" spans="1:26" s="66" customFormat="1" ht="19.5" customHeight="1" x14ac:dyDescent="0.3">
      <c r="A6" s="2321"/>
      <c r="B6" s="251"/>
      <c r="C6" s="251"/>
      <c r="D6" s="251"/>
      <c r="E6" s="251"/>
      <c r="F6" s="252"/>
      <c r="G6" s="254" t="s">
        <v>39</v>
      </c>
      <c r="H6" s="251"/>
      <c r="I6" s="253" t="s">
        <v>1</v>
      </c>
      <c r="J6" s="254"/>
      <c r="K6" s="251"/>
      <c r="L6" s="251"/>
      <c r="M6" s="251"/>
      <c r="N6" s="251"/>
      <c r="O6" s="251"/>
      <c r="P6" s="251"/>
      <c r="Q6" s="253" t="s">
        <v>1</v>
      </c>
      <c r="R6" s="252"/>
      <c r="S6" s="251"/>
      <c r="T6" s="324"/>
      <c r="U6" s="324"/>
      <c r="V6" s="286"/>
      <c r="W6" s="323"/>
      <c r="X6" s="251"/>
      <c r="Y6" s="251"/>
      <c r="Z6" s="251"/>
    </row>
    <row r="7" spans="1:26" s="66" customFormat="1" ht="19.5" customHeight="1" thickBot="1" x14ac:dyDescent="0.35">
      <c r="A7" s="250" t="s">
        <v>38</v>
      </c>
      <c r="B7" s="247"/>
      <c r="C7" s="247"/>
      <c r="D7" s="247"/>
      <c r="E7" s="247"/>
      <c r="F7" s="248"/>
      <c r="G7" s="247"/>
      <c r="H7" s="247"/>
      <c r="I7" s="247"/>
      <c r="J7" s="247"/>
      <c r="K7" s="247"/>
      <c r="L7" s="249"/>
      <c r="M7" s="249"/>
      <c r="N7" s="247"/>
      <c r="O7" s="247"/>
      <c r="P7" s="247"/>
      <c r="Q7" s="247"/>
      <c r="R7" s="248"/>
      <c r="S7" s="247"/>
      <c r="T7" s="249"/>
      <c r="U7" s="249"/>
      <c r="V7" s="279"/>
      <c r="W7" s="322"/>
      <c r="X7" s="247"/>
      <c r="Y7" s="247"/>
      <c r="Z7" s="247"/>
    </row>
    <row r="8" spans="1:26" s="66" customFormat="1" ht="19.5" customHeight="1" x14ac:dyDescent="0.3">
      <c r="A8" s="2335" t="s">
        <v>342</v>
      </c>
      <c r="B8" s="321" t="s">
        <v>322</v>
      </c>
      <c r="C8" s="290" t="s">
        <v>326</v>
      </c>
      <c r="D8" s="293" t="s">
        <v>340</v>
      </c>
      <c r="E8" s="294" t="s">
        <v>320</v>
      </c>
      <c r="F8" s="291">
        <v>22000000</v>
      </c>
      <c r="G8" s="293" t="s">
        <v>319</v>
      </c>
      <c r="H8" s="290" t="s">
        <v>16</v>
      </c>
      <c r="I8" s="246" t="s">
        <v>2</v>
      </c>
      <c r="J8" s="290" t="s">
        <v>318</v>
      </c>
      <c r="K8" s="292" t="s">
        <v>317</v>
      </c>
      <c r="L8" s="292" t="s">
        <v>316</v>
      </c>
      <c r="M8" s="292" t="s">
        <v>339</v>
      </c>
      <c r="N8" s="292" t="s">
        <v>314</v>
      </c>
      <c r="O8" s="292" t="s">
        <v>338</v>
      </c>
      <c r="P8" s="290" t="s">
        <v>337</v>
      </c>
      <c r="Q8" s="246" t="s">
        <v>2</v>
      </c>
      <c r="R8" s="291">
        <v>22000000</v>
      </c>
      <c r="S8" s="290" t="s">
        <v>336</v>
      </c>
      <c r="T8" s="290" t="s">
        <v>335</v>
      </c>
      <c r="U8" s="316" t="s">
        <v>334</v>
      </c>
      <c r="V8" s="286"/>
      <c r="W8" s="315" t="s">
        <v>333</v>
      </c>
      <c r="X8" s="290" t="s">
        <v>332</v>
      </c>
      <c r="Y8" s="290" t="s">
        <v>331</v>
      </c>
      <c r="Z8" s="291">
        <v>22000000</v>
      </c>
    </row>
    <row r="9" spans="1:26" s="66" customFormat="1" ht="19.5" customHeight="1" x14ac:dyDescent="0.3">
      <c r="A9" s="2301"/>
      <c r="B9" s="317"/>
      <c r="C9" s="317"/>
      <c r="D9" s="237"/>
      <c r="E9" s="237"/>
      <c r="F9" s="236"/>
      <c r="G9" s="239"/>
      <c r="H9" s="237"/>
      <c r="I9" s="238" t="s">
        <v>1</v>
      </c>
      <c r="J9" s="239"/>
      <c r="K9" s="239"/>
      <c r="L9" s="239"/>
      <c r="M9" s="239"/>
      <c r="N9" s="239"/>
      <c r="O9" s="239"/>
      <c r="P9" s="239"/>
      <c r="Q9" s="238" t="s">
        <v>1</v>
      </c>
      <c r="R9" s="236"/>
      <c r="S9" s="239"/>
      <c r="T9" s="320"/>
      <c r="U9" s="320"/>
      <c r="V9" s="286"/>
      <c r="W9" s="319"/>
      <c r="X9" s="239"/>
      <c r="Y9" s="239"/>
      <c r="Z9" s="236"/>
    </row>
    <row r="10" spans="1:26" s="66" customFormat="1" ht="19.5" customHeight="1" x14ac:dyDescent="0.3">
      <c r="A10" s="240"/>
      <c r="B10" s="318"/>
      <c r="C10" s="318"/>
      <c r="D10" s="240"/>
      <c r="E10" s="240"/>
      <c r="F10" s="242"/>
      <c r="G10" s="240"/>
      <c r="H10" s="240"/>
      <c r="I10" s="240"/>
      <c r="J10" s="240"/>
      <c r="K10" s="240"/>
      <c r="L10" s="243"/>
      <c r="M10" s="243"/>
      <c r="N10" s="240"/>
      <c r="O10" s="240"/>
      <c r="P10" s="240"/>
      <c r="Q10" s="240"/>
      <c r="R10" s="242"/>
      <c r="S10" s="240"/>
      <c r="T10" s="243"/>
      <c r="U10" s="243"/>
      <c r="V10" s="279"/>
      <c r="W10" s="312"/>
      <c r="X10" s="240"/>
      <c r="Y10" s="240"/>
      <c r="Z10" s="242"/>
    </row>
    <row r="11" spans="1:26" s="66" customFormat="1" ht="19.5" customHeight="1" x14ac:dyDescent="0.3">
      <c r="A11" s="2300" t="s">
        <v>341</v>
      </c>
      <c r="B11" s="317" t="s">
        <v>322</v>
      </c>
      <c r="C11" s="317" t="s">
        <v>324</v>
      </c>
      <c r="D11" s="293" t="s">
        <v>340</v>
      </c>
      <c r="E11" s="294" t="s">
        <v>320</v>
      </c>
      <c r="F11" s="314" t="s">
        <v>330</v>
      </c>
      <c r="G11" s="293" t="s">
        <v>319</v>
      </c>
      <c r="H11" s="290" t="s">
        <v>16</v>
      </c>
      <c r="I11" s="238" t="s">
        <v>2</v>
      </c>
      <c r="J11" s="290" t="s">
        <v>318</v>
      </c>
      <c r="K11" s="292" t="s">
        <v>317</v>
      </c>
      <c r="L11" s="292" t="s">
        <v>316</v>
      </c>
      <c r="M11" s="292" t="s">
        <v>339</v>
      </c>
      <c r="N11" s="292" t="s">
        <v>314</v>
      </c>
      <c r="O11" s="292" t="s">
        <v>338</v>
      </c>
      <c r="P11" s="290" t="s">
        <v>337</v>
      </c>
      <c r="Q11" s="238" t="s">
        <v>2</v>
      </c>
      <c r="R11" s="314" t="s">
        <v>330</v>
      </c>
      <c r="S11" s="290" t="s">
        <v>336</v>
      </c>
      <c r="T11" s="290" t="s">
        <v>335</v>
      </c>
      <c r="U11" s="316" t="s">
        <v>334</v>
      </c>
      <c r="V11" s="286"/>
      <c r="W11" s="315" t="s">
        <v>333</v>
      </c>
      <c r="X11" s="290" t="s">
        <v>332</v>
      </c>
      <c r="Y11" s="290" t="s">
        <v>331</v>
      </c>
      <c r="Z11" s="314" t="s">
        <v>330</v>
      </c>
    </row>
    <row r="12" spans="1:26" s="66" customFormat="1" ht="19.5" customHeight="1" x14ac:dyDescent="0.3">
      <c r="A12" s="2301"/>
      <c r="B12" s="237"/>
      <c r="C12" s="237"/>
      <c r="D12" s="237"/>
      <c r="E12" s="237"/>
      <c r="F12" s="236"/>
      <c r="G12" s="239"/>
      <c r="H12" s="237"/>
      <c r="I12" s="238" t="s">
        <v>1</v>
      </c>
      <c r="J12" s="239"/>
      <c r="K12" s="237"/>
      <c r="L12" s="237"/>
      <c r="M12" s="237"/>
      <c r="N12" s="237"/>
      <c r="O12" s="237"/>
      <c r="P12" s="237"/>
      <c r="Q12" s="238" t="s">
        <v>1</v>
      </c>
      <c r="R12" s="236"/>
      <c r="S12" s="237"/>
      <c r="T12" s="313"/>
      <c r="U12" s="313"/>
      <c r="V12" s="286"/>
      <c r="W12" s="310"/>
      <c r="X12" s="237"/>
      <c r="Y12" s="237"/>
      <c r="Z12" s="237"/>
    </row>
    <row r="13" spans="1:26" s="66" customFormat="1" ht="19.5" customHeight="1" x14ac:dyDescent="0.3">
      <c r="A13" s="240"/>
      <c r="B13" s="240"/>
      <c r="C13" s="240"/>
      <c r="D13" s="240"/>
      <c r="E13" s="240"/>
      <c r="F13" s="242"/>
      <c r="G13" s="240"/>
      <c r="H13" s="240"/>
      <c r="I13" s="240"/>
      <c r="J13" s="240"/>
      <c r="K13" s="243"/>
      <c r="L13" s="243"/>
      <c r="M13" s="240"/>
      <c r="N13" s="240"/>
      <c r="O13" s="240"/>
      <c r="P13" s="240"/>
      <c r="Q13" s="240"/>
      <c r="R13" s="242"/>
      <c r="S13" s="240"/>
      <c r="T13" s="243"/>
      <c r="U13" s="243"/>
      <c r="V13" s="279"/>
      <c r="W13" s="312"/>
      <c r="X13" s="240"/>
      <c r="Y13" s="240"/>
      <c r="Z13" s="240"/>
    </row>
    <row r="14" spans="1:26" s="66" customFormat="1" ht="19.5" customHeight="1" x14ac:dyDescent="0.3">
      <c r="A14" s="2472"/>
      <c r="B14" s="237"/>
      <c r="C14" s="237"/>
      <c r="D14" s="237"/>
      <c r="E14" s="237"/>
      <c r="F14" s="236"/>
      <c r="G14" s="239"/>
      <c r="H14" s="237"/>
      <c r="I14" s="238" t="s">
        <v>2</v>
      </c>
      <c r="J14" s="237"/>
      <c r="K14" s="237"/>
      <c r="L14" s="237"/>
      <c r="M14" s="237"/>
      <c r="N14" s="237"/>
      <c r="O14" s="237"/>
      <c r="P14" s="237"/>
      <c r="Q14" s="238" t="s">
        <v>2</v>
      </c>
      <c r="R14" s="236"/>
      <c r="S14" s="237"/>
      <c r="T14" s="311"/>
      <c r="U14" s="311"/>
      <c r="V14" s="286"/>
      <c r="W14" s="310"/>
      <c r="X14" s="310"/>
      <c r="Y14" s="310"/>
      <c r="Z14" s="310"/>
    </row>
    <row r="15" spans="1:26" s="66" customFormat="1" ht="19.5" customHeight="1" x14ac:dyDescent="0.3">
      <c r="A15" s="2477"/>
      <c r="B15" s="237"/>
      <c r="C15" s="237"/>
      <c r="D15" s="237"/>
      <c r="E15" s="237"/>
      <c r="F15" s="236"/>
      <c r="G15" s="239"/>
      <c r="H15" s="237"/>
      <c r="I15" s="238" t="s">
        <v>1</v>
      </c>
      <c r="J15" s="237"/>
      <c r="K15" s="237"/>
      <c r="L15" s="237"/>
      <c r="M15" s="237"/>
      <c r="N15" s="237"/>
      <c r="O15" s="237"/>
      <c r="P15" s="237"/>
      <c r="Q15" s="238" t="s">
        <v>1</v>
      </c>
      <c r="R15" s="236"/>
      <c r="S15" s="237"/>
      <c r="T15" s="311"/>
      <c r="U15" s="311"/>
      <c r="V15" s="286"/>
      <c r="W15" s="310"/>
      <c r="X15" s="310"/>
      <c r="Y15" s="310"/>
      <c r="Z15" s="310"/>
    </row>
    <row r="16" spans="1:26" s="66" customFormat="1" ht="19.5" customHeight="1" x14ac:dyDescent="0.3">
      <c r="A16" s="240"/>
      <c r="B16" s="240"/>
      <c r="C16" s="240"/>
      <c r="D16" s="240"/>
      <c r="E16" s="240"/>
      <c r="F16" s="242"/>
      <c r="G16" s="240"/>
      <c r="H16" s="240"/>
      <c r="I16" s="240"/>
      <c r="J16" s="240"/>
      <c r="K16" s="243"/>
      <c r="L16" s="243"/>
      <c r="M16" s="240"/>
      <c r="N16" s="240"/>
      <c r="O16" s="240"/>
      <c r="P16" s="240"/>
      <c r="Q16" s="240"/>
      <c r="R16" s="242"/>
      <c r="S16" s="240"/>
      <c r="T16" s="243"/>
      <c r="U16" s="243"/>
      <c r="V16" s="279"/>
      <c r="W16" s="312"/>
      <c r="X16" s="240"/>
      <c r="Y16" s="240"/>
      <c r="Z16" s="240"/>
    </row>
    <row r="17" spans="1:26" s="66" customFormat="1" ht="19.5" customHeight="1" x14ac:dyDescent="0.3">
      <c r="A17" s="2472"/>
      <c r="B17" s="237"/>
      <c r="C17" s="237"/>
      <c r="D17" s="237"/>
      <c r="E17" s="237"/>
      <c r="F17" s="236"/>
      <c r="G17" s="239"/>
      <c r="H17" s="237"/>
      <c r="I17" s="238" t="s">
        <v>2</v>
      </c>
      <c r="J17" s="237"/>
      <c r="K17" s="237"/>
      <c r="L17" s="237"/>
      <c r="M17" s="237"/>
      <c r="N17" s="237"/>
      <c r="O17" s="237"/>
      <c r="P17" s="237"/>
      <c r="Q17" s="238" t="s">
        <v>2</v>
      </c>
      <c r="R17" s="236"/>
      <c r="S17" s="237"/>
      <c r="T17" s="311"/>
      <c r="U17" s="311"/>
      <c r="V17" s="286"/>
      <c r="W17" s="310"/>
      <c r="X17" s="310"/>
      <c r="Y17" s="310"/>
      <c r="Z17" s="310"/>
    </row>
    <row r="18" spans="1:26" s="66" customFormat="1" ht="19.5" customHeight="1" x14ac:dyDescent="0.3">
      <c r="A18" s="2477"/>
      <c r="B18" s="237"/>
      <c r="C18" s="237"/>
      <c r="D18" s="237"/>
      <c r="E18" s="237"/>
      <c r="F18" s="236"/>
      <c r="G18" s="239"/>
      <c r="H18" s="237"/>
      <c r="I18" s="238" t="s">
        <v>1</v>
      </c>
      <c r="J18" s="237"/>
      <c r="K18" s="237"/>
      <c r="L18" s="237"/>
      <c r="M18" s="237"/>
      <c r="N18" s="237"/>
      <c r="O18" s="237"/>
      <c r="P18" s="237"/>
      <c r="Q18" s="238" t="s">
        <v>1</v>
      </c>
      <c r="R18" s="236"/>
      <c r="S18" s="237"/>
      <c r="T18" s="311"/>
      <c r="U18" s="311"/>
      <c r="V18" s="286"/>
      <c r="W18" s="310"/>
      <c r="X18" s="310"/>
      <c r="Y18" s="310"/>
      <c r="Z18" s="310"/>
    </row>
    <row r="19" spans="1:26" s="66" customFormat="1" ht="19.5" customHeight="1" x14ac:dyDescent="0.3">
      <c r="A19" s="240"/>
      <c r="B19" s="240"/>
      <c r="C19" s="240"/>
      <c r="D19" s="240"/>
      <c r="E19" s="240"/>
      <c r="F19" s="242"/>
      <c r="G19" s="240"/>
      <c r="H19" s="240"/>
      <c r="I19" s="240"/>
      <c r="J19" s="240"/>
      <c r="K19" s="243"/>
      <c r="L19" s="243"/>
      <c r="M19" s="240"/>
      <c r="N19" s="240"/>
      <c r="O19" s="240"/>
      <c r="P19" s="240"/>
      <c r="Q19" s="240"/>
      <c r="R19" s="242"/>
      <c r="S19" s="240"/>
      <c r="T19" s="243"/>
      <c r="U19" s="243"/>
      <c r="V19" s="279"/>
      <c r="W19" s="312"/>
      <c r="X19" s="240"/>
      <c r="Y19" s="240"/>
      <c r="Z19" s="240"/>
    </row>
    <row r="20" spans="1:26" s="66" customFormat="1" ht="19.5" customHeight="1" x14ac:dyDescent="0.3">
      <c r="A20" s="2472"/>
      <c r="B20" s="237"/>
      <c r="C20" s="237"/>
      <c r="D20" s="237"/>
      <c r="E20" s="237"/>
      <c r="F20" s="236"/>
      <c r="G20" s="239"/>
      <c r="H20" s="237"/>
      <c r="I20" s="238" t="s">
        <v>2</v>
      </c>
      <c r="J20" s="237"/>
      <c r="K20" s="237"/>
      <c r="L20" s="237"/>
      <c r="M20" s="237"/>
      <c r="N20" s="237"/>
      <c r="O20" s="237"/>
      <c r="P20" s="237"/>
      <c r="Q20" s="238" t="s">
        <v>2</v>
      </c>
      <c r="R20" s="236"/>
      <c r="S20" s="237"/>
      <c r="T20" s="311"/>
      <c r="U20" s="311"/>
      <c r="V20" s="286"/>
      <c r="W20" s="310"/>
      <c r="X20" s="310"/>
      <c r="Y20" s="310"/>
      <c r="Z20" s="310"/>
    </row>
    <row r="21" spans="1:26" s="66" customFormat="1" ht="19.5" customHeight="1" x14ac:dyDescent="0.3">
      <c r="A21" s="2477"/>
      <c r="B21" s="237"/>
      <c r="C21" s="237"/>
      <c r="D21" s="237"/>
      <c r="E21" s="237"/>
      <c r="F21" s="236"/>
      <c r="G21" s="239"/>
      <c r="H21" s="237"/>
      <c r="I21" s="238" t="s">
        <v>1</v>
      </c>
      <c r="J21" s="237"/>
      <c r="K21" s="237"/>
      <c r="L21" s="237"/>
      <c r="M21" s="237"/>
      <c r="N21" s="237"/>
      <c r="O21" s="237"/>
      <c r="P21" s="237"/>
      <c r="Q21" s="238" t="s">
        <v>1</v>
      </c>
      <c r="R21" s="236"/>
      <c r="S21" s="237"/>
      <c r="T21" s="311"/>
      <c r="U21" s="311"/>
      <c r="V21" s="286"/>
      <c r="W21" s="310"/>
      <c r="X21" s="310"/>
      <c r="Y21" s="310"/>
      <c r="Z21" s="310"/>
    </row>
    <row r="22" spans="1:26" s="66" customFormat="1" ht="19.5" customHeight="1" x14ac:dyDescent="0.3">
      <c r="A22" s="240"/>
      <c r="B22" s="240"/>
      <c r="C22" s="240"/>
      <c r="D22" s="240"/>
      <c r="E22" s="240"/>
      <c r="F22" s="242"/>
      <c r="G22" s="240"/>
      <c r="H22" s="240"/>
      <c r="I22" s="240"/>
      <c r="J22" s="240"/>
      <c r="K22" s="243"/>
      <c r="L22" s="243"/>
      <c r="M22" s="240"/>
      <c r="N22" s="240"/>
      <c r="O22" s="240"/>
      <c r="P22" s="240"/>
      <c r="Q22" s="240"/>
      <c r="R22" s="242"/>
      <c r="S22" s="240"/>
      <c r="T22" s="243"/>
      <c r="U22" s="243"/>
      <c r="V22" s="279"/>
      <c r="W22" s="312"/>
      <c r="X22" s="240"/>
      <c r="Y22" s="240"/>
      <c r="Z22" s="240"/>
    </row>
    <row r="23" spans="1:26" s="66" customFormat="1" ht="19.5" customHeight="1" x14ac:dyDescent="0.3">
      <c r="A23" s="2472"/>
      <c r="B23" s="237"/>
      <c r="C23" s="237"/>
      <c r="D23" s="237"/>
      <c r="E23" s="237"/>
      <c r="F23" s="236"/>
      <c r="G23" s="239"/>
      <c r="H23" s="237"/>
      <c r="I23" s="238" t="s">
        <v>2</v>
      </c>
      <c r="J23" s="237"/>
      <c r="K23" s="237"/>
      <c r="L23" s="237"/>
      <c r="M23" s="237"/>
      <c r="N23" s="237"/>
      <c r="O23" s="237"/>
      <c r="P23" s="237"/>
      <c r="Q23" s="238" t="s">
        <v>2</v>
      </c>
      <c r="R23" s="236"/>
      <c r="S23" s="237"/>
      <c r="T23" s="311"/>
      <c r="U23" s="311"/>
      <c r="V23" s="286"/>
      <c r="W23" s="310"/>
      <c r="X23" s="310"/>
      <c r="Y23" s="310"/>
      <c r="Z23" s="310"/>
    </row>
    <row r="24" spans="1:26" s="66" customFormat="1" ht="19.5" customHeight="1" x14ac:dyDescent="0.3">
      <c r="A24" s="2477"/>
      <c r="B24" s="237"/>
      <c r="C24" s="237"/>
      <c r="D24" s="237"/>
      <c r="E24" s="237"/>
      <c r="F24" s="236"/>
      <c r="G24" s="239"/>
      <c r="H24" s="237"/>
      <c r="I24" s="238" t="s">
        <v>1</v>
      </c>
      <c r="J24" s="237"/>
      <c r="K24" s="237"/>
      <c r="L24" s="237"/>
      <c r="M24" s="237"/>
      <c r="N24" s="237"/>
      <c r="O24" s="237"/>
      <c r="P24" s="237"/>
      <c r="Q24" s="238" t="s">
        <v>1</v>
      </c>
      <c r="R24" s="236"/>
      <c r="S24" s="237"/>
      <c r="T24" s="311"/>
      <c r="U24" s="311"/>
      <c r="V24" s="286"/>
      <c r="W24" s="310"/>
      <c r="X24" s="310"/>
      <c r="Y24" s="310"/>
      <c r="Z24" s="310"/>
    </row>
    <row r="25" spans="1:26" s="66" customFormat="1" ht="19.5" customHeight="1" x14ac:dyDescent="0.3">
      <c r="A25" s="240"/>
      <c r="B25" s="240"/>
      <c r="C25" s="240"/>
      <c r="D25" s="240"/>
      <c r="E25" s="240"/>
      <c r="F25" s="242"/>
      <c r="G25" s="240"/>
      <c r="H25" s="240"/>
      <c r="I25" s="240"/>
      <c r="J25" s="240"/>
      <c r="K25" s="243"/>
      <c r="L25" s="243"/>
      <c r="M25" s="240"/>
      <c r="N25" s="240"/>
      <c r="O25" s="240"/>
      <c r="P25" s="240"/>
      <c r="Q25" s="240"/>
      <c r="R25" s="242"/>
      <c r="S25" s="240"/>
      <c r="T25" s="243"/>
      <c r="U25" s="243"/>
      <c r="V25" s="279"/>
      <c r="W25" s="312"/>
      <c r="X25" s="240"/>
      <c r="Y25" s="240"/>
      <c r="Z25" s="240"/>
    </row>
    <row r="26" spans="1:26" s="66" customFormat="1" ht="19.5" customHeight="1" x14ac:dyDescent="0.3">
      <c r="A26" s="2472"/>
      <c r="B26" s="237"/>
      <c r="C26" s="237"/>
      <c r="D26" s="237"/>
      <c r="E26" s="237"/>
      <c r="F26" s="236"/>
      <c r="G26" s="239"/>
      <c r="H26" s="237"/>
      <c r="I26" s="238" t="s">
        <v>2</v>
      </c>
      <c r="J26" s="237"/>
      <c r="K26" s="237"/>
      <c r="L26" s="237"/>
      <c r="M26" s="237"/>
      <c r="N26" s="237"/>
      <c r="O26" s="237"/>
      <c r="P26" s="237"/>
      <c r="Q26" s="238" t="s">
        <v>2</v>
      </c>
      <c r="R26" s="236"/>
      <c r="S26" s="237"/>
      <c r="T26" s="311"/>
      <c r="U26" s="311"/>
      <c r="V26" s="286"/>
      <c r="W26" s="310"/>
      <c r="X26" s="310"/>
      <c r="Y26" s="310"/>
      <c r="Z26" s="310"/>
    </row>
    <row r="27" spans="1:26" s="66" customFormat="1" ht="19.5" customHeight="1" x14ac:dyDescent="0.3">
      <c r="A27" s="2477"/>
      <c r="B27" s="237"/>
      <c r="C27" s="237"/>
      <c r="D27" s="237"/>
      <c r="E27" s="237"/>
      <c r="F27" s="236"/>
      <c r="G27" s="239"/>
      <c r="H27" s="237"/>
      <c r="I27" s="238" t="s">
        <v>1</v>
      </c>
      <c r="J27" s="237"/>
      <c r="K27" s="237"/>
      <c r="L27" s="237"/>
      <c r="M27" s="237"/>
      <c r="N27" s="237"/>
      <c r="O27" s="237"/>
      <c r="P27" s="237"/>
      <c r="Q27" s="238" t="s">
        <v>1</v>
      </c>
      <c r="R27" s="236"/>
      <c r="S27" s="237"/>
      <c r="T27" s="311"/>
      <c r="U27" s="311"/>
      <c r="V27" s="286"/>
      <c r="W27" s="310"/>
      <c r="X27" s="310"/>
      <c r="Y27" s="310"/>
      <c r="Z27" s="310"/>
    </row>
    <row r="28" spans="1:26" s="66" customFormat="1" ht="19.5" customHeight="1" x14ac:dyDescent="0.3">
      <c r="A28" s="240"/>
      <c r="B28" s="240"/>
      <c r="C28" s="240"/>
      <c r="D28" s="240"/>
      <c r="E28" s="240"/>
      <c r="F28" s="242"/>
      <c r="G28" s="240"/>
      <c r="H28" s="240"/>
      <c r="I28" s="240"/>
      <c r="J28" s="240"/>
      <c r="K28" s="243"/>
      <c r="L28" s="243"/>
      <c r="M28" s="240"/>
      <c r="N28" s="240"/>
      <c r="O28" s="240"/>
      <c r="P28" s="240"/>
      <c r="Q28" s="240"/>
      <c r="R28" s="242"/>
      <c r="S28" s="240"/>
      <c r="T28" s="243"/>
      <c r="U28" s="243"/>
      <c r="V28" s="279"/>
      <c r="W28" s="312"/>
      <c r="X28" s="240"/>
      <c r="Y28" s="240"/>
      <c r="Z28" s="240"/>
    </row>
    <row r="29" spans="1:26" s="66" customFormat="1" ht="19.5" customHeight="1" x14ac:dyDescent="0.3">
      <c r="A29" s="2472"/>
      <c r="B29" s="237"/>
      <c r="C29" s="237"/>
      <c r="D29" s="237"/>
      <c r="E29" s="237"/>
      <c r="F29" s="236"/>
      <c r="G29" s="239"/>
      <c r="H29" s="237"/>
      <c r="I29" s="238" t="s">
        <v>2</v>
      </c>
      <c r="J29" s="237"/>
      <c r="K29" s="237"/>
      <c r="L29" s="237"/>
      <c r="M29" s="237"/>
      <c r="N29" s="237"/>
      <c r="O29" s="237"/>
      <c r="P29" s="237"/>
      <c r="Q29" s="238" t="s">
        <v>2</v>
      </c>
      <c r="R29" s="236"/>
      <c r="S29" s="237"/>
      <c r="T29" s="311"/>
      <c r="U29" s="311"/>
      <c r="V29" s="286"/>
      <c r="W29" s="310"/>
      <c r="X29" s="310"/>
      <c r="Y29" s="310"/>
      <c r="Z29" s="310"/>
    </row>
    <row r="30" spans="1:26" s="66" customFormat="1" ht="19.5" customHeight="1" x14ac:dyDescent="0.3">
      <c r="A30" s="2477"/>
      <c r="B30" s="237"/>
      <c r="C30" s="237"/>
      <c r="D30" s="237"/>
      <c r="E30" s="237"/>
      <c r="F30" s="236"/>
      <c r="G30" s="239"/>
      <c r="H30" s="237"/>
      <c r="I30" s="238" t="s">
        <v>1</v>
      </c>
      <c r="J30" s="237"/>
      <c r="K30" s="237"/>
      <c r="L30" s="237"/>
      <c r="M30" s="237"/>
      <c r="N30" s="237"/>
      <c r="O30" s="237"/>
      <c r="P30" s="237"/>
      <c r="Q30" s="238" t="s">
        <v>1</v>
      </c>
      <c r="R30" s="236"/>
      <c r="S30" s="237"/>
      <c r="T30" s="311"/>
      <c r="U30" s="311"/>
      <c r="V30" s="286"/>
      <c r="W30" s="310"/>
      <c r="X30" s="310"/>
      <c r="Y30" s="310"/>
      <c r="Z30" s="310"/>
    </row>
    <row r="31" spans="1:26" s="66" customFormat="1" ht="19.5" customHeight="1" x14ac:dyDescent="0.3">
      <c r="A31" s="240"/>
      <c r="B31" s="240"/>
      <c r="C31" s="240"/>
      <c r="D31" s="240"/>
      <c r="E31" s="240"/>
      <c r="F31" s="242"/>
      <c r="G31" s="240"/>
      <c r="H31" s="240"/>
      <c r="I31" s="240"/>
      <c r="J31" s="240"/>
      <c r="K31" s="243"/>
      <c r="L31" s="243"/>
      <c r="M31" s="240"/>
      <c r="N31" s="240"/>
      <c r="O31" s="240"/>
      <c r="P31" s="240"/>
      <c r="Q31" s="240"/>
      <c r="R31" s="242"/>
      <c r="S31" s="240"/>
      <c r="T31" s="243"/>
      <c r="U31" s="243"/>
      <c r="V31" s="279"/>
      <c r="W31" s="312"/>
      <c r="X31" s="240"/>
      <c r="Y31" s="240"/>
      <c r="Z31" s="240"/>
    </row>
    <row r="32" spans="1:26" s="66" customFormat="1" ht="19.5" customHeight="1" x14ac:dyDescent="0.3">
      <c r="A32" s="2472"/>
      <c r="B32" s="237"/>
      <c r="C32" s="237"/>
      <c r="D32" s="237"/>
      <c r="E32" s="237"/>
      <c r="F32" s="236"/>
      <c r="G32" s="239"/>
      <c r="H32" s="237"/>
      <c r="I32" s="238" t="s">
        <v>2</v>
      </c>
      <c r="J32" s="237"/>
      <c r="K32" s="237"/>
      <c r="L32" s="237"/>
      <c r="M32" s="237"/>
      <c r="N32" s="237"/>
      <c r="O32" s="237"/>
      <c r="P32" s="237"/>
      <c r="Q32" s="238" t="s">
        <v>2</v>
      </c>
      <c r="R32" s="236"/>
      <c r="S32" s="237"/>
      <c r="T32" s="311"/>
      <c r="U32" s="311"/>
      <c r="V32" s="286"/>
      <c r="W32" s="310"/>
      <c r="X32" s="310"/>
      <c r="Y32" s="310"/>
      <c r="Z32" s="310"/>
    </row>
    <row r="33" spans="1:26" s="66" customFormat="1" ht="19.5" customHeight="1" thickBot="1" x14ac:dyDescent="0.35">
      <c r="A33" s="2474"/>
      <c r="B33" s="287"/>
      <c r="C33" s="287"/>
      <c r="D33" s="287"/>
      <c r="E33" s="287"/>
      <c r="F33" s="288"/>
      <c r="G33" s="239"/>
      <c r="H33" s="287"/>
      <c r="I33" s="289" t="s">
        <v>1</v>
      </c>
      <c r="J33" s="287"/>
      <c r="K33" s="287"/>
      <c r="L33" s="287"/>
      <c r="M33" s="287"/>
      <c r="N33" s="287"/>
      <c r="O33" s="287"/>
      <c r="P33" s="287"/>
      <c r="Q33" s="289" t="s">
        <v>1</v>
      </c>
      <c r="R33" s="288"/>
      <c r="S33" s="287"/>
      <c r="T33" s="309"/>
      <c r="U33" s="309"/>
      <c r="V33" s="286"/>
      <c r="W33" s="308"/>
      <c r="X33" s="308"/>
      <c r="Y33" s="308"/>
      <c r="Z33" s="288"/>
    </row>
    <row r="34" spans="1:26" s="66" customFormat="1" ht="19.5" customHeight="1" thickTop="1" x14ac:dyDescent="0.3">
      <c r="A34" s="284" t="s">
        <v>3</v>
      </c>
      <c r="B34" s="280"/>
      <c r="C34" s="280"/>
      <c r="D34" s="280"/>
      <c r="E34" s="280"/>
      <c r="F34" s="281" t="e">
        <f>F8+F11+F14+F17+F20+F23+F26+F29+F32</f>
        <v>#VALUE!</v>
      </c>
      <c r="G34" s="282"/>
      <c r="H34" s="280"/>
      <c r="I34" s="282" t="s">
        <v>2</v>
      </c>
      <c r="J34" s="280"/>
      <c r="K34" s="280"/>
      <c r="L34" s="280"/>
      <c r="M34" s="280"/>
      <c r="N34" s="280"/>
      <c r="O34" s="280"/>
      <c r="P34" s="280"/>
      <c r="Q34" s="282" t="s">
        <v>2</v>
      </c>
      <c r="R34" s="281" t="e">
        <f>R8+R11+R14+R17+R20+R23+R26+R29+R32</f>
        <v>#VALUE!</v>
      </c>
      <c r="S34" s="280"/>
      <c r="T34" s="307"/>
      <c r="U34" s="307"/>
      <c r="V34" s="279"/>
      <c r="W34" s="306"/>
      <c r="X34" s="280"/>
      <c r="Y34" s="280"/>
      <c r="Z34" s="281" t="e">
        <f>Z8+Z11+Z14+Z17+Z20+Z23+Z26+Z29+Z32</f>
        <v>#VALUE!</v>
      </c>
    </row>
    <row r="35" spans="1:26" s="66" customFormat="1" ht="19.5" customHeight="1" x14ac:dyDescent="0.3">
      <c r="A35" s="277"/>
      <c r="B35" s="277"/>
      <c r="C35" s="277"/>
      <c r="D35" s="277"/>
      <c r="E35" s="277"/>
      <c r="F35" s="236">
        <f>F9+F12+F15+F18+F21+F24+F27+F30+F33</f>
        <v>0</v>
      </c>
      <c r="G35" s="238"/>
      <c r="H35" s="277"/>
      <c r="I35" s="238" t="s">
        <v>1</v>
      </c>
      <c r="J35" s="277"/>
      <c r="K35" s="277"/>
      <c r="L35" s="277"/>
      <c r="M35" s="277"/>
      <c r="N35" s="277"/>
      <c r="O35" s="277"/>
      <c r="P35" s="277"/>
      <c r="Q35" s="238" t="s">
        <v>1</v>
      </c>
      <c r="R35" s="236">
        <f>R9+R12+R15+R18+R21+R24+R27+R30+R33</f>
        <v>0</v>
      </c>
      <c r="S35" s="277"/>
      <c r="T35" s="305"/>
      <c r="U35" s="305"/>
      <c r="V35" s="276"/>
      <c r="W35" s="304"/>
      <c r="X35" s="277"/>
      <c r="Y35" s="277"/>
      <c r="Z35" s="236">
        <f>Z9+Z12+Z15+Z18+Z21+Z24+Z27+Z30+Z33</f>
        <v>0</v>
      </c>
    </row>
    <row r="36" spans="1:26" s="66" customFormat="1" ht="18.75" x14ac:dyDescent="0.3">
      <c r="A36" s="273" t="s">
        <v>0</v>
      </c>
      <c r="V36" s="272"/>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19685039370078741" right="0.19685039370078741" top="0.19685039370078741" bottom="0.19685039370078741" header="0.23622047244094491" footer="0.23622047244094491"/>
  <pageSetup paperSize="8" scale="42"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4"/>
  <sheetViews>
    <sheetView view="pageBreakPreview" zoomScale="60" zoomScaleNormal="75" workbookViewId="0">
      <selection activeCell="D4" sqref="D4"/>
    </sheetView>
  </sheetViews>
  <sheetFormatPr defaultRowHeight="20.25" x14ac:dyDescent="0.3"/>
  <cols>
    <col min="1" max="1" width="48.7109375" style="7" customWidth="1"/>
    <col min="2" max="2" width="12.7109375" style="7" bestFit="1" customWidth="1"/>
    <col min="3" max="3" width="13.7109375" style="7" customWidth="1"/>
    <col min="4" max="4" width="19.42578125" style="7" bestFit="1" customWidth="1"/>
    <col min="5" max="5" width="11.140625" style="7" bestFit="1" customWidth="1"/>
    <col min="6" max="6" width="7.7109375" style="7" bestFit="1" customWidth="1"/>
    <col min="7" max="8" width="12.7109375" style="7" customWidth="1"/>
    <col min="9" max="9" width="14.85546875" style="7" customWidth="1"/>
    <col min="10" max="10" width="24.5703125" style="7" customWidth="1"/>
    <col min="11" max="12" width="12.7109375" style="7" customWidth="1"/>
    <col min="13" max="13" width="10.5703125" style="7" customWidth="1"/>
    <col min="14" max="19" width="18" style="7" customWidth="1"/>
    <col min="20" max="20" width="18" style="337" customWidth="1"/>
    <col min="21" max="21" width="10.85546875" style="7" customWidth="1"/>
    <col min="22" max="23" width="18" style="336" customWidth="1"/>
    <col min="24" max="24" width="24" style="7" customWidth="1"/>
    <col min="25" max="27" width="18" style="7" customWidth="1"/>
    <col min="28" max="28" width="7.7109375" style="7" bestFit="1" customWidth="1"/>
    <col min="29" max="32" width="18" style="7" customWidth="1"/>
    <col min="33" max="16384" width="9.140625" style="7"/>
  </cols>
  <sheetData>
    <row r="1" spans="1:32" ht="19.5" customHeight="1" x14ac:dyDescent="0.3">
      <c r="A1" s="196" t="s">
        <v>92</v>
      </c>
      <c r="B1" s="195" t="s">
        <v>370</v>
      </c>
      <c r="C1" s="376"/>
      <c r="D1" s="11"/>
      <c r="E1" s="11"/>
      <c r="F1" s="11"/>
      <c r="G1" s="11"/>
      <c r="H1" s="9"/>
      <c r="T1" s="336"/>
      <c r="U1" s="336"/>
      <c r="AB1" s="336"/>
    </row>
    <row r="2" spans="1:32" ht="15.75" customHeight="1" x14ac:dyDescent="0.3">
      <c r="A2" s="194" t="s">
        <v>78</v>
      </c>
      <c r="B2" s="193"/>
      <c r="C2" s="192" t="s">
        <v>76</v>
      </c>
      <c r="D2" s="191"/>
      <c r="E2" s="190"/>
      <c r="F2" s="190"/>
      <c r="H2" s="375"/>
      <c r="I2" s="2499" t="s">
        <v>122</v>
      </c>
      <c r="J2" s="2500"/>
      <c r="T2" s="336"/>
      <c r="U2" s="374"/>
      <c r="AB2" s="374"/>
    </row>
    <row r="3" spans="1:32" s="48" customFormat="1" ht="72" customHeight="1" x14ac:dyDescent="0.3">
      <c r="A3" s="189" t="s">
        <v>91</v>
      </c>
      <c r="B3" s="188"/>
      <c r="C3" s="373" t="s">
        <v>120</v>
      </c>
      <c r="G3" s="2493" t="s">
        <v>119</v>
      </c>
      <c r="H3" s="2494"/>
      <c r="I3" s="2501"/>
      <c r="J3" s="2502"/>
      <c r="K3" s="2493" t="s">
        <v>118</v>
      </c>
      <c r="L3" s="2494"/>
      <c r="N3" s="2493" t="s">
        <v>117</v>
      </c>
      <c r="O3" s="2494"/>
      <c r="P3" s="2493" t="s">
        <v>116</v>
      </c>
      <c r="Q3" s="2495"/>
      <c r="R3" s="2495"/>
      <c r="S3" s="2495"/>
      <c r="T3" s="2496"/>
      <c r="U3" s="187"/>
      <c r="V3" s="2497"/>
      <c r="W3" s="2498"/>
      <c r="X3" s="2493" t="s">
        <v>70</v>
      </c>
      <c r="Y3" s="2511"/>
      <c r="Z3" s="2511"/>
      <c r="AA3" s="2494"/>
      <c r="AB3" s="187"/>
      <c r="AC3" s="2503" t="s">
        <v>69</v>
      </c>
      <c r="AD3" s="2497"/>
      <c r="AE3" s="2497"/>
      <c r="AF3" s="2498"/>
    </row>
    <row r="4" spans="1:32" s="48" customFormat="1" ht="114.75" customHeight="1" thickBot="1" x14ac:dyDescent="0.3">
      <c r="A4" s="56" t="s">
        <v>68</v>
      </c>
      <c r="B4" s="54" t="s">
        <v>115</v>
      </c>
      <c r="C4" s="55" t="s">
        <v>114</v>
      </c>
      <c r="D4" s="54" t="s">
        <v>113</v>
      </c>
      <c r="E4" s="54" t="s">
        <v>369</v>
      </c>
      <c r="F4" s="54" t="s">
        <v>55</v>
      </c>
      <c r="G4" s="54" t="s">
        <v>61</v>
      </c>
      <c r="H4" s="53" t="s">
        <v>56</v>
      </c>
      <c r="I4" s="54" t="s">
        <v>368</v>
      </c>
      <c r="J4" s="55" t="s">
        <v>367</v>
      </c>
      <c r="K4" s="54" t="s">
        <v>105</v>
      </c>
      <c r="L4" s="53" t="s">
        <v>56</v>
      </c>
      <c r="M4" s="53" t="s">
        <v>99</v>
      </c>
      <c r="N4" s="55" t="s">
        <v>112</v>
      </c>
      <c r="O4" s="55" t="s">
        <v>111</v>
      </c>
      <c r="P4" s="54" t="s">
        <v>110</v>
      </c>
      <c r="Q4" s="54" t="s">
        <v>109</v>
      </c>
      <c r="R4" s="54" t="s">
        <v>108</v>
      </c>
      <c r="S4" s="54" t="s">
        <v>107</v>
      </c>
      <c r="T4" s="53" t="s">
        <v>366</v>
      </c>
      <c r="U4" s="53" t="s">
        <v>99</v>
      </c>
      <c r="V4" s="54" t="s">
        <v>105</v>
      </c>
      <c r="W4" s="53" t="s">
        <v>104</v>
      </c>
      <c r="X4" s="54" t="s">
        <v>103</v>
      </c>
      <c r="Y4" s="54" t="s">
        <v>102</v>
      </c>
      <c r="Z4" s="54" t="s">
        <v>101</v>
      </c>
      <c r="AA4" s="54" t="s">
        <v>100</v>
      </c>
      <c r="AB4" s="53" t="s">
        <v>99</v>
      </c>
      <c r="AC4" s="55" t="s">
        <v>84</v>
      </c>
      <c r="AD4" s="55" t="s">
        <v>98</v>
      </c>
      <c r="AE4" s="55" t="s">
        <v>97</v>
      </c>
      <c r="AF4" s="55" t="s">
        <v>81</v>
      </c>
    </row>
    <row r="5" spans="1:32" ht="19.5" customHeight="1" thickTop="1" x14ac:dyDescent="0.3">
      <c r="A5" s="2507" t="s">
        <v>47</v>
      </c>
      <c r="B5" s="371"/>
      <c r="C5" s="371"/>
      <c r="D5" s="368"/>
      <c r="E5" s="371"/>
      <c r="F5" s="370" t="s">
        <v>2</v>
      </c>
      <c r="G5" s="372" t="s">
        <v>96</v>
      </c>
      <c r="H5" s="366" t="s">
        <v>42</v>
      </c>
      <c r="I5" s="372" t="s">
        <v>42</v>
      </c>
      <c r="J5" s="372" t="s">
        <v>42</v>
      </c>
      <c r="K5" s="371"/>
      <c r="L5" s="369" t="s">
        <v>42</v>
      </c>
      <c r="M5" s="370" t="s">
        <v>2</v>
      </c>
      <c r="N5" s="366" t="s">
        <v>95</v>
      </c>
      <c r="O5" s="366" t="s">
        <v>94</v>
      </c>
      <c r="P5" s="366" t="s">
        <v>40</v>
      </c>
      <c r="Q5" s="366" t="s">
        <v>42</v>
      </c>
      <c r="R5" s="366" t="s">
        <v>42</v>
      </c>
      <c r="S5" s="366" t="s">
        <v>42</v>
      </c>
      <c r="T5" s="366" t="s">
        <v>42</v>
      </c>
      <c r="U5" s="365" t="s">
        <v>2</v>
      </c>
      <c r="V5" s="369" t="s">
        <v>42</v>
      </c>
      <c r="W5" s="366" t="s">
        <v>42</v>
      </c>
      <c r="X5" s="368"/>
      <c r="Y5" s="367" t="s">
        <v>93</v>
      </c>
      <c r="Z5" s="367"/>
      <c r="AA5" s="366" t="s">
        <v>40</v>
      </c>
      <c r="AB5" s="365" t="s">
        <v>2</v>
      </c>
      <c r="AC5" s="41"/>
      <c r="AD5" s="41"/>
      <c r="AE5" s="41"/>
      <c r="AF5" s="41"/>
    </row>
    <row r="6" spans="1:32" ht="19.5" customHeight="1" x14ac:dyDescent="0.3">
      <c r="A6" s="2508"/>
      <c r="B6" s="42"/>
      <c r="C6" s="42"/>
      <c r="D6" s="43"/>
      <c r="E6" s="42"/>
      <c r="F6" s="44" t="s">
        <v>1</v>
      </c>
      <c r="G6" s="42"/>
      <c r="H6" s="364"/>
      <c r="I6" s="364"/>
      <c r="J6" s="364"/>
      <c r="K6" s="42"/>
      <c r="L6" s="363"/>
      <c r="M6" s="44" t="s">
        <v>1</v>
      </c>
      <c r="N6" s="42"/>
      <c r="O6" s="42"/>
      <c r="P6" s="42"/>
      <c r="Q6" s="42"/>
      <c r="R6" s="42"/>
      <c r="S6" s="42"/>
      <c r="T6" s="42"/>
      <c r="U6" s="362" t="s">
        <v>1</v>
      </c>
      <c r="V6" s="363"/>
      <c r="W6" s="42"/>
      <c r="X6" s="43"/>
      <c r="Y6" s="363"/>
      <c r="Z6" s="363"/>
      <c r="AA6" s="42"/>
      <c r="AB6" s="362" t="s">
        <v>1</v>
      </c>
      <c r="AC6" s="42"/>
      <c r="AD6" s="42"/>
      <c r="AE6" s="42"/>
      <c r="AF6" s="42"/>
    </row>
    <row r="7" spans="1:32" ht="19.5" customHeight="1" thickBot="1" x14ac:dyDescent="0.35">
      <c r="A7" s="40" t="s">
        <v>38</v>
      </c>
      <c r="B7" s="37"/>
      <c r="C7" s="37"/>
      <c r="D7" s="38"/>
      <c r="E7" s="37"/>
      <c r="F7" s="37"/>
      <c r="G7" s="37"/>
      <c r="H7" s="37"/>
      <c r="I7" s="37"/>
      <c r="J7" s="37"/>
      <c r="K7" s="37"/>
      <c r="L7" s="37"/>
      <c r="M7" s="361"/>
      <c r="N7" s="37"/>
      <c r="O7" s="37"/>
      <c r="P7" s="37"/>
      <c r="Q7" s="37"/>
      <c r="R7" s="37"/>
      <c r="S7" s="37"/>
      <c r="T7" s="37"/>
      <c r="U7" s="37"/>
      <c r="V7" s="360"/>
      <c r="W7" s="37"/>
      <c r="X7" s="38"/>
      <c r="Y7" s="37"/>
      <c r="Z7" s="37"/>
      <c r="AA7" s="37"/>
      <c r="AB7" s="37"/>
      <c r="AC7" s="37"/>
      <c r="AD7" s="37"/>
      <c r="AE7" s="37"/>
      <c r="AF7" s="37"/>
    </row>
    <row r="8" spans="1:32" ht="64.5" customHeight="1" x14ac:dyDescent="0.3">
      <c r="A8" s="2509" t="s">
        <v>365</v>
      </c>
      <c r="B8" s="354" t="s">
        <v>364</v>
      </c>
      <c r="C8" s="356" t="s">
        <v>359</v>
      </c>
      <c r="D8" s="347">
        <v>50000000</v>
      </c>
      <c r="E8" s="348" t="s">
        <v>16</v>
      </c>
      <c r="F8" s="36" t="s">
        <v>2</v>
      </c>
      <c r="G8" s="354" t="s">
        <v>318</v>
      </c>
      <c r="H8" s="353" t="s">
        <v>358</v>
      </c>
      <c r="I8" s="353" t="s">
        <v>357</v>
      </c>
      <c r="J8" s="353" t="s">
        <v>356</v>
      </c>
      <c r="K8" s="352" t="s">
        <v>355</v>
      </c>
      <c r="L8" s="351" t="s">
        <v>354</v>
      </c>
      <c r="M8" s="339" t="s">
        <v>2</v>
      </c>
      <c r="N8" s="348" t="s">
        <v>353</v>
      </c>
      <c r="O8" s="350" t="s">
        <v>352</v>
      </c>
      <c r="P8" s="348" t="s">
        <v>313</v>
      </c>
      <c r="Q8" s="348" t="s">
        <v>351</v>
      </c>
      <c r="R8" s="348" t="s">
        <v>350</v>
      </c>
      <c r="S8" s="348" t="s">
        <v>349</v>
      </c>
      <c r="T8" s="348" t="s">
        <v>348</v>
      </c>
      <c r="U8" s="359" t="s">
        <v>2</v>
      </c>
      <c r="V8" s="349" t="s">
        <v>309</v>
      </c>
      <c r="W8" s="348" t="s">
        <v>347</v>
      </c>
      <c r="X8" s="347">
        <v>50000000</v>
      </c>
      <c r="Y8" s="348" t="s">
        <v>346</v>
      </c>
      <c r="Z8" s="348" t="s">
        <v>345</v>
      </c>
      <c r="AA8" s="348" t="s">
        <v>344</v>
      </c>
      <c r="AB8" s="359" t="s">
        <v>2</v>
      </c>
      <c r="AC8" s="348" t="s">
        <v>333</v>
      </c>
      <c r="AD8" s="348" t="s">
        <v>306</v>
      </c>
      <c r="AE8" s="348" t="s">
        <v>343</v>
      </c>
      <c r="AF8" s="347">
        <v>50000000</v>
      </c>
    </row>
    <row r="9" spans="1:32" ht="122.25" customHeight="1" x14ac:dyDescent="0.3">
      <c r="A9" s="2510"/>
      <c r="B9" s="24"/>
      <c r="C9" s="24"/>
      <c r="D9" s="15"/>
      <c r="E9" s="24"/>
      <c r="F9" s="16" t="s">
        <v>1</v>
      </c>
      <c r="G9" s="24"/>
      <c r="H9" s="346"/>
      <c r="I9" s="346"/>
      <c r="J9" s="346"/>
      <c r="K9" s="24"/>
      <c r="L9" s="358"/>
      <c r="M9" s="339" t="s">
        <v>1</v>
      </c>
      <c r="N9" s="24"/>
      <c r="O9" s="24"/>
      <c r="P9" s="24"/>
      <c r="Q9" s="24"/>
      <c r="R9" s="24"/>
      <c r="S9" s="24"/>
      <c r="T9" s="24"/>
      <c r="U9" s="339" t="s">
        <v>1</v>
      </c>
      <c r="V9" s="345"/>
      <c r="W9" s="24"/>
      <c r="X9" s="15"/>
      <c r="Y9" s="348"/>
      <c r="Z9" s="345"/>
      <c r="AA9" s="24"/>
      <c r="AB9" s="339" t="s">
        <v>1</v>
      </c>
      <c r="AC9" s="26"/>
      <c r="AD9" s="26"/>
      <c r="AE9" s="26"/>
      <c r="AF9" s="15"/>
    </row>
    <row r="10" spans="1:32" ht="19.5" customHeight="1" x14ac:dyDescent="0.3">
      <c r="A10" s="30"/>
      <c r="B10" s="30"/>
      <c r="C10" s="30"/>
      <c r="D10" s="31"/>
      <c r="E10" s="30"/>
      <c r="F10" s="30"/>
      <c r="G10" s="30"/>
      <c r="H10" s="30"/>
      <c r="I10" s="30"/>
      <c r="J10" s="30"/>
      <c r="K10" s="30"/>
      <c r="L10" s="32"/>
      <c r="M10" s="30"/>
      <c r="N10" s="30"/>
      <c r="O10" s="30"/>
      <c r="P10" s="30"/>
      <c r="Q10" s="30"/>
      <c r="R10" s="30"/>
      <c r="S10" s="30"/>
      <c r="T10" s="30"/>
      <c r="U10" s="30"/>
      <c r="V10" s="357"/>
      <c r="W10" s="30"/>
      <c r="X10" s="31"/>
      <c r="Y10" s="30"/>
      <c r="Z10" s="30"/>
      <c r="AA10" s="30"/>
      <c r="AB10" s="30"/>
      <c r="AC10" s="30"/>
      <c r="AD10" s="30"/>
      <c r="AE10" s="30"/>
      <c r="AF10" s="31"/>
    </row>
    <row r="11" spans="1:32" ht="40.5" customHeight="1" x14ac:dyDescent="0.3">
      <c r="A11" s="2504" t="s">
        <v>363</v>
      </c>
      <c r="B11" s="354" t="s">
        <v>320</v>
      </c>
      <c r="C11" s="356" t="s">
        <v>359</v>
      </c>
      <c r="D11" s="347">
        <v>40000000</v>
      </c>
      <c r="E11" s="348" t="s">
        <v>16</v>
      </c>
      <c r="F11" s="16" t="s">
        <v>2</v>
      </c>
      <c r="G11" s="354" t="s">
        <v>318</v>
      </c>
      <c r="H11" s="353" t="s">
        <v>358</v>
      </c>
      <c r="I11" s="353" t="s">
        <v>357</v>
      </c>
      <c r="J11" s="353" t="s">
        <v>356</v>
      </c>
      <c r="K11" s="352" t="s">
        <v>355</v>
      </c>
      <c r="L11" s="351" t="s">
        <v>354</v>
      </c>
      <c r="M11" s="339" t="s">
        <v>2</v>
      </c>
      <c r="N11" s="348" t="s">
        <v>353</v>
      </c>
      <c r="O11" s="350" t="s">
        <v>352</v>
      </c>
      <c r="P11" s="348" t="s">
        <v>313</v>
      </c>
      <c r="Q11" s="348" t="s">
        <v>351</v>
      </c>
      <c r="R11" s="348" t="s">
        <v>350</v>
      </c>
      <c r="S11" s="348" t="s">
        <v>349</v>
      </c>
      <c r="T11" s="348" t="s">
        <v>348</v>
      </c>
      <c r="U11" s="339" t="s">
        <v>2</v>
      </c>
      <c r="V11" s="349" t="s">
        <v>309</v>
      </c>
      <c r="W11" s="348" t="s">
        <v>347</v>
      </c>
      <c r="X11" s="347">
        <v>40000000</v>
      </c>
      <c r="Y11" s="348" t="s">
        <v>346</v>
      </c>
      <c r="Z11" s="348" t="s">
        <v>345</v>
      </c>
      <c r="AA11" s="348" t="s">
        <v>344</v>
      </c>
      <c r="AB11" s="339" t="s">
        <v>2</v>
      </c>
      <c r="AC11" s="348" t="s">
        <v>333</v>
      </c>
      <c r="AD11" s="348" t="s">
        <v>306</v>
      </c>
      <c r="AE11" s="348" t="s">
        <v>343</v>
      </c>
      <c r="AF11" s="347">
        <v>40000000</v>
      </c>
    </row>
    <row r="12" spans="1:32" ht="83.25" customHeight="1" x14ac:dyDescent="0.3">
      <c r="A12" s="2506"/>
      <c r="B12" s="24"/>
      <c r="C12" s="24"/>
      <c r="D12" s="15"/>
      <c r="E12" s="24"/>
      <c r="F12" s="16" t="s">
        <v>1</v>
      </c>
      <c r="G12" s="24"/>
      <c r="H12" s="346"/>
      <c r="I12" s="346"/>
      <c r="J12" s="346"/>
      <c r="K12" s="24"/>
      <c r="L12" s="358"/>
      <c r="M12" s="339" t="s">
        <v>1</v>
      </c>
      <c r="N12" s="24"/>
      <c r="O12" s="24"/>
      <c r="P12" s="24"/>
      <c r="Q12" s="24"/>
      <c r="R12" s="24"/>
      <c r="S12" s="24"/>
      <c r="T12" s="24"/>
      <c r="U12" s="339" t="s">
        <v>1</v>
      </c>
      <c r="V12" s="345"/>
      <c r="W12" s="24"/>
      <c r="X12" s="15"/>
      <c r="Y12" s="345"/>
      <c r="Z12" s="345"/>
      <c r="AA12" s="24"/>
      <c r="AB12" s="339" t="s">
        <v>1</v>
      </c>
      <c r="AC12" s="24"/>
      <c r="AD12" s="24"/>
      <c r="AE12" s="24"/>
      <c r="AF12" s="15"/>
    </row>
    <row r="13" spans="1:32" ht="28.5" customHeight="1" x14ac:dyDescent="0.3">
      <c r="A13" s="30"/>
      <c r="B13" s="30"/>
      <c r="C13" s="30"/>
      <c r="D13" s="31"/>
      <c r="E13" s="30"/>
      <c r="F13" s="30"/>
      <c r="G13" s="30"/>
      <c r="H13" s="30"/>
      <c r="I13" s="30"/>
      <c r="J13" s="30"/>
      <c r="K13" s="30"/>
      <c r="L13" s="32"/>
      <c r="M13" s="30"/>
      <c r="N13" s="30"/>
      <c r="O13" s="30"/>
      <c r="P13" s="30"/>
      <c r="Q13" s="30"/>
      <c r="R13" s="30"/>
      <c r="S13" s="30"/>
      <c r="T13" s="30"/>
      <c r="U13" s="30"/>
      <c r="V13" s="357"/>
      <c r="W13" s="30"/>
      <c r="X13" s="31"/>
      <c r="Y13" s="30"/>
      <c r="Z13" s="30"/>
      <c r="AA13" s="30"/>
      <c r="AB13" s="30"/>
      <c r="AC13" s="30"/>
      <c r="AD13" s="30"/>
      <c r="AE13" s="30"/>
      <c r="AF13" s="31"/>
    </row>
    <row r="14" spans="1:32" ht="54" customHeight="1" x14ac:dyDescent="0.3">
      <c r="A14" s="2504" t="s">
        <v>362</v>
      </c>
      <c r="B14" s="354" t="s">
        <v>320</v>
      </c>
      <c r="C14" s="356" t="s">
        <v>359</v>
      </c>
      <c r="D14" s="347">
        <v>40000000</v>
      </c>
      <c r="E14" s="348" t="s">
        <v>16</v>
      </c>
      <c r="F14" s="16" t="s">
        <v>2</v>
      </c>
      <c r="G14" s="354" t="s">
        <v>318</v>
      </c>
      <c r="H14" s="353" t="s">
        <v>358</v>
      </c>
      <c r="I14" s="353" t="s">
        <v>357</v>
      </c>
      <c r="J14" s="353" t="s">
        <v>356</v>
      </c>
      <c r="K14" s="352" t="s">
        <v>355</v>
      </c>
      <c r="L14" s="351" t="s">
        <v>354</v>
      </c>
      <c r="M14" s="339" t="s">
        <v>2</v>
      </c>
      <c r="N14" s="348" t="s">
        <v>353</v>
      </c>
      <c r="O14" s="350" t="s">
        <v>352</v>
      </c>
      <c r="P14" s="348" t="s">
        <v>313</v>
      </c>
      <c r="Q14" s="348" t="s">
        <v>351</v>
      </c>
      <c r="R14" s="348" t="s">
        <v>350</v>
      </c>
      <c r="S14" s="348" t="s">
        <v>349</v>
      </c>
      <c r="T14" s="348" t="s">
        <v>348</v>
      </c>
      <c r="U14" s="339" t="s">
        <v>2</v>
      </c>
      <c r="V14" s="349" t="s">
        <v>309</v>
      </c>
      <c r="W14" s="348" t="s">
        <v>347</v>
      </c>
      <c r="X14" s="347">
        <v>40000000</v>
      </c>
      <c r="Y14" s="348" t="s">
        <v>346</v>
      </c>
      <c r="Z14" s="348" t="s">
        <v>345</v>
      </c>
      <c r="AA14" s="348" t="s">
        <v>344</v>
      </c>
      <c r="AB14" s="339" t="s">
        <v>2</v>
      </c>
      <c r="AC14" s="348" t="s">
        <v>333</v>
      </c>
      <c r="AD14" s="348" t="s">
        <v>306</v>
      </c>
      <c r="AE14" s="348" t="s">
        <v>343</v>
      </c>
      <c r="AF14" s="347">
        <v>40000000</v>
      </c>
    </row>
    <row r="15" spans="1:32" ht="87" customHeight="1" x14ac:dyDescent="0.3">
      <c r="A15" s="2506"/>
      <c r="B15" s="24"/>
      <c r="C15" s="24"/>
      <c r="D15" s="15"/>
      <c r="E15" s="24"/>
      <c r="F15" s="16" t="s">
        <v>1</v>
      </c>
      <c r="G15" s="24"/>
      <c r="H15" s="346"/>
      <c r="I15" s="346"/>
      <c r="J15" s="346"/>
      <c r="K15" s="24"/>
      <c r="L15" s="358"/>
      <c r="M15" s="339" t="s">
        <v>1</v>
      </c>
      <c r="N15" s="24"/>
      <c r="O15" s="24"/>
      <c r="P15" s="24"/>
      <c r="Q15" s="24"/>
      <c r="R15" s="24"/>
      <c r="S15" s="24"/>
      <c r="T15" s="24"/>
      <c r="U15" s="339" t="s">
        <v>1</v>
      </c>
      <c r="V15" s="345"/>
      <c r="W15" s="24"/>
      <c r="X15" s="15"/>
      <c r="Y15" s="345"/>
      <c r="Z15" s="345"/>
      <c r="AA15" s="24"/>
      <c r="AB15" s="339" t="s">
        <v>1</v>
      </c>
      <c r="AC15" s="345"/>
      <c r="AD15" s="345"/>
      <c r="AE15" s="345"/>
      <c r="AF15" s="15"/>
    </row>
    <row r="16" spans="1:32" ht="19.5" customHeight="1" x14ac:dyDescent="0.3">
      <c r="A16" s="30"/>
      <c r="B16" s="30"/>
      <c r="C16" s="30"/>
      <c r="D16" s="31"/>
      <c r="E16" s="30"/>
      <c r="F16" s="30"/>
      <c r="G16" s="30"/>
      <c r="H16" s="30"/>
      <c r="I16" s="30"/>
      <c r="J16" s="30"/>
      <c r="K16" s="30"/>
      <c r="L16" s="32"/>
      <c r="M16" s="30"/>
      <c r="N16" s="30"/>
      <c r="O16" s="30"/>
      <c r="P16" s="30"/>
      <c r="Q16" s="30"/>
      <c r="R16" s="30"/>
      <c r="S16" s="30"/>
      <c r="T16" s="30"/>
      <c r="U16" s="30"/>
      <c r="V16" s="357"/>
      <c r="W16" s="30"/>
      <c r="X16" s="31"/>
      <c r="Y16" s="30"/>
      <c r="Z16" s="30"/>
      <c r="AA16" s="30"/>
      <c r="AB16" s="30"/>
      <c r="AC16" s="30"/>
      <c r="AD16" s="30"/>
      <c r="AE16" s="30"/>
      <c r="AF16" s="31"/>
    </row>
    <row r="17" spans="1:32" ht="51.75" customHeight="1" x14ac:dyDescent="0.3">
      <c r="A17" s="2504" t="s">
        <v>361</v>
      </c>
      <c r="B17" s="354" t="s">
        <v>320</v>
      </c>
      <c r="C17" s="356" t="s">
        <v>359</v>
      </c>
      <c r="D17" s="347">
        <v>10000000</v>
      </c>
      <c r="E17" s="348" t="s">
        <v>16</v>
      </c>
      <c r="F17" s="16" t="s">
        <v>2</v>
      </c>
      <c r="G17" s="354" t="s">
        <v>318</v>
      </c>
      <c r="H17" s="353" t="s">
        <v>358</v>
      </c>
      <c r="I17" s="353" t="s">
        <v>357</v>
      </c>
      <c r="J17" s="353" t="s">
        <v>356</v>
      </c>
      <c r="K17" s="352" t="s">
        <v>355</v>
      </c>
      <c r="L17" s="351" t="s">
        <v>354</v>
      </c>
      <c r="M17" s="339" t="s">
        <v>2</v>
      </c>
      <c r="N17" s="348" t="s">
        <v>353</v>
      </c>
      <c r="O17" s="350" t="s">
        <v>352</v>
      </c>
      <c r="P17" s="348" t="s">
        <v>313</v>
      </c>
      <c r="Q17" s="348" t="s">
        <v>351</v>
      </c>
      <c r="R17" s="348" t="s">
        <v>350</v>
      </c>
      <c r="S17" s="348" t="s">
        <v>349</v>
      </c>
      <c r="T17" s="348" t="s">
        <v>348</v>
      </c>
      <c r="U17" s="339" t="s">
        <v>2</v>
      </c>
      <c r="V17" s="349" t="s">
        <v>309</v>
      </c>
      <c r="W17" s="348" t="s">
        <v>347</v>
      </c>
      <c r="X17" s="347">
        <v>10000000</v>
      </c>
      <c r="Y17" s="348" t="s">
        <v>346</v>
      </c>
      <c r="Z17" s="348" t="s">
        <v>345</v>
      </c>
      <c r="AA17" s="348" t="s">
        <v>344</v>
      </c>
      <c r="AB17" s="339" t="s">
        <v>2</v>
      </c>
      <c r="AC17" s="348" t="s">
        <v>333</v>
      </c>
      <c r="AD17" s="348" t="s">
        <v>306</v>
      </c>
      <c r="AE17" s="348" t="s">
        <v>343</v>
      </c>
      <c r="AF17" s="347">
        <v>10000000</v>
      </c>
    </row>
    <row r="18" spans="1:32" ht="90" customHeight="1" x14ac:dyDescent="0.3">
      <c r="A18" s="2505"/>
      <c r="B18" s="24"/>
      <c r="C18" s="24"/>
      <c r="D18" s="15"/>
      <c r="E18" s="24"/>
      <c r="F18" s="16" t="s">
        <v>1</v>
      </c>
      <c r="G18" s="24"/>
      <c r="H18" s="346"/>
      <c r="I18" s="346"/>
      <c r="J18" s="346"/>
      <c r="K18" s="24"/>
      <c r="L18" s="358"/>
      <c r="M18" s="339" t="s">
        <v>1</v>
      </c>
      <c r="N18" s="24"/>
      <c r="O18" s="24"/>
      <c r="P18" s="24"/>
      <c r="Q18" s="24"/>
      <c r="R18" s="24"/>
      <c r="S18" s="24"/>
      <c r="T18" s="24"/>
      <c r="U18" s="339" t="s">
        <v>1</v>
      </c>
      <c r="V18" s="345"/>
      <c r="W18" s="24"/>
      <c r="X18" s="15"/>
      <c r="Y18" s="345"/>
      <c r="Z18" s="345"/>
      <c r="AA18" s="24"/>
      <c r="AB18" s="339" t="s">
        <v>1</v>
      </c>
      <c r="AC18" s="345"/>
      <c r="AD18" s="345"/>
      <c r="AE18" s="345"/>
      <c r="AF18" s="345"/>
    </row>
    <row r="19" spans="1:32" ht="19.5" customHeight="1" x14ac:dyDescent="0.3">
      <c r="A19" s="30"/>
      <c r="B19" s="30"/>
      <c r="C19" s="30"/>
      <c r="D19" s="31"/>
      <c r="E19" s="30"/>
      <c r="F19" s="30"/>
      <c r="G19" s="30"/>
      <c r="H19" s="30"/>
      <c r="I19" s="30"/>
      <c r="J19" s="30"/>
      <c r="K19" s="30"/>
      <c r="L19" s="32"/>
      <c r="M19" s="30"/>
      <c r="N19" s="30"/>
      <c r="O19" s="30"/>
      <c r="P19" s="30"/>
      <c r="Q19" s="30"/>
      <c r="R19" s="30"/>
      <c r="S19" s="30"/>
      <c r="T19" s="30"/>
      <c r="U19" s="30"/>
      <c r="V19" s="357"/>
      <c r="W19" s="30"/>
      <c r="X19" s="31"/>
      <c r="Y19" s="30"/>
      <c r="Z19" s="30"/>
      <c r="AA19" s="30"/>
      <c r="AB19" s="30"/>
      <c r="AC19" s="30"/>
      <c r="AD19" s="30"/>
      <c r="AE19" s="30"/>
      <c r="AF19" s="30"/>
    </row>
    <row r="20" spans="1:32" ht="60.75" x14ac:dyDescent="0.3">
      <c r="A20" s="2504" t="s">
        <v>360</v>
      </c>
      <c r="B20" s="354" t="s">
        <v>320</v>
      </c>
      <c r="C20" s="356" t="s">
        <v>359</v>
      </c>
      <c r="D20" s="355">
        <v>4400000</v>
      </c>
      <c r="E20" s="348" t="s">
        <v>125</v>
      </c>
      <c r="F20" s="16" t="s">
        <v>2</v>
      </c>
      <c r="G20" s="354" t="s">
        <v>318</v>
      </c>
      <c r="H20" s="353" t="s">
        <v>358</v>
      </c>
      <c r="I20" s="353" t="s">
        <v>357</v>
      </c>
      <c r="J20" s="353" t="s">
        <v>356</v>
      </c>
      <c r="K20" s="352" t="s">
        <v>355</v>
      </c>
      <c r="L20" s="351" t="s">
        <v>354</v>
      </c>
      <c r="M20" s="339" t="s">
        <v>2</v>
      </c>
      <c r="N20" s="348" t="s">
        <v>353</v>
      </c>
      <c r="O20" s="350" t="s">
        <v>352</v>
      </c>
      <c r="P20" s="348" t="s">
        <v>313</v>
      </c>
      <c r="Q20" s="348" t="s">
        <v>351</v>
      </c>
      <c r="R20" s="348" t="s">
        <v>350</v>
      </c>
      <c r="S20" s="348" t="s">
        <v>349</v>
      </c>
      <c r="T20" s="348" t="s">
        <v>348</v>
      </c>
      <c r="U20" s="339" t="s">
        <v>2</v>
      </c>
      <c r="V20" s="349" t="s">
        <v>309</v>
      </c>
      <c r="W20" s="348" t="s">
        <v>347</v>
      </c>
      <c r="X20" s="347">
        <v>10000000</v>
      </c>
      <c r="Y20" s="348" t="s">
        <v>346</v>
      </c>
      <c r="Z20" s="348" t="s">
        <v>345</v>
      </c>
      <c r="AA20" s="348" t="s">
        <v>344</v>
      </c>
      <c r="AB20" s="339" t="s">
        <v>2</v>
      </c>
      <c r="AC20" s="348" t="s">
        <v>333</v>
      </c>
      <c r="AD20" s="348" t="s">
        <v>306</v>
      </c>
      <c r="AE20" s="348" t="s">
        <v>343</v>
      </c>
      <c r="AF20" s="347">
        <v>10000000</v>
      </c>
    </row>
    <row r="21" spans="1:32" ht="23.25" customHeight="1" thickBot="1" x14ac:dyDescent="0.35">
      <c r="A21" s="2506"/>
      <c r="B21" s="24"/>
      <c r="C21" s="24"/>
      <c r="D21" s="15"/>
      <c r="E21" s="24"/>
      <c r="F21" s="16" t="s">
        <v>1</v>
      </c>
      <c r="G21" s="24"/>
      <c r="H21" s="346"/>
      <c r="I21" s="346"/>
      <c r="J21" s="346"/>
      <c r="K21" s="24"/>
      <c r="L21" s="345"/>
      <c r="M21" s="16" t="s">
        <v>1</v>
      </c>
      <c r="N21" s="24"/>
      <c r="O21" s="24"/>
      <c r="P21" s="24"/>
      <c r="Q21" s="24"/>
      <c r="R21" s="24"/>
      <c r="S21" s="24"/>
      <c r="T21" s="24"/>
      <c r="U21" s="339" t="s">
        <v>1</v>
      </c>
      <c r="V21" s="345"/>
      <c r="W21" s="24"/>
      <c r="X21" s="15"/>
      <c r="Y21" s="345"/>
      <c r="Z21" s="345"/>
      <c r="AA21" s="24"/>
      <c r="AB21" s="339" t="s">
        <v>1</v>
      </c>
      <c r="AC21" s="345"/>
      <c r="AD21" s="345"/>
      <c r="AE21" s="345"/>
      <c r="AF21" s="345"/>
    </row>
    <row r="22" spans="1:32" ht="19.5" customHeight="1" thickTop="1" x14ac:dyDescent="0.3">
      <c r="A22" s="344" t="s">
        <v>3</v>
      </c>
      <c r="B22" s="19"/>
      <c r="C22" s="19"/>
      <c r="D22" s="20" t="e">
        <f>D8+D11+D14+D17+D20+#REF!+#REF!+#REF!+#REF!</f>
        <v>#REF!</v>
      </c>
      <c r="E22" s="19"/>
      <c r="F22" s="21" t="s">
        <v>2</v>
      </c>
      <c r="G22" s="19"/>
      <c r="H22" s="19"/>
      <c r="I22" s="19"/>
      <c r="J22" s="19"/>
      <c r="K22" s="19"/>
      <c r="L22" s="343"/>
      <c r="M22" s="21" t="s">
        <v>2</v>
      </c>
      <c r="N22" s="19"/>
      <c r="O22" s="19"/>
      <c r="P22" s="19"/>
      <c r="Q22" s="19"/>
      <c r="R22" s="19"/>
      <c r="S22" s="19"/>
      <c r="T22" s="19"/>
      <c r="U22" s="341" t="s">
        <v>2</v>
      </c>
      <c r="V22" s="342"/>
      <c r="W22" s="22"/>
      <c r="X22" s="20" t="e">
        <f>Y9+X11+X14+X17+X20+#REF!+#REF!+#REF!+#REF!</f>
        <v>#REF!</v>
      </c>
      <c r="Y22" s="19"/>
      <c r="Z22" s="19"/>
      <c r="AA22" s="19"/>
      <c r="AB22" s="341" t="s">
        <v>2</v>
      </c>
      <c r="AC22" s="19"/>
      <c r="AD22" s="19"/>
      <c r="AE22" s="19"/>
      <c r="AF22" s="20" t="e">
        <f>AF8+AF11+AF14+AF17+AF20+#REF!+#REF!+#REF!+#REF!</f>
        <v>#REF!</v>
      </c>
    </row>
    <row r="23" spans="1:32" ht="19.5" customHeight="1" x14ac:dyDescent="0.3">
      <c r="A23" s="14"/>
      <c r="B23" s="14"/>
      <c r="C23" s="14"/>
      <c r="D23" s="15" t="e">
        <f>D9+D12+D15+D18+D21+#REF!+#REF!+#REF!+#REF!</f>
        <v>#REF!</v>
      </c>
      <c r="E23" s="14"/>
      <c r="F23" s="16" t="s">
        <v>1</v>
      </c>
      <c r="G23" s="14"/>
      <c r="H23" s="14"/>
      <c r="I23" s="14"/>
      <c r="J23" s="14"/>
      <c r="K23" s="14"/>
      <c r="L23" s="340"/>
      <c r="M23" s="16" t="s">
        <v>1</v>
      </c>
      <c r="N23" s="14"/>
      <c r="O23" s="14"/>
      <c r="P23" s="14"/>
      <c r="Q23" s="14"/>
      <c r="R23" s="14"/>
      <c r="S23" s="14"/>
      <c r="T23" s="14"/>
      <c r="U23" s="339" t="s">
        <v>1</v>
      </c>
      <c r="V23" s="340"/>
      <c r="W23" s="14"/>
      <c r="X23" s="15" t="e">
        <f>X9+X12+X15+X18+X21+#REF!+#REF!+#REF!+#REF!</f>
        <v>#REF!</v>
      </c>
      <c r="Y23" s="14"/>
      <c r="Z23" s="14"/>
      <c r="AA23" s="14"/>
      <c r="AB23" s="339" t="s">
        <v>1</v>
      </c>
      <c r="AC23" s="14"/>
      <c r="AD23" s="14"/>
      <c r="AE23" s="14"/>
      <c r="AF23" s="15" t="e">
        <f>AF9+AF12+AF15+AF18+AF21+#REF!+#REF!+#REF!+#REF!</f>
        <v>#REF!</v>
      </c>
    </row>
    <row r="24" spans="1:32" x14ac:dyDescent="0.3">
      <c r="A24" s="10" t="s">
        <v>0</v>
      </c>
      <c r="T24" s="336"/>
      <c r="U24" s="338"/>
      <c r="AB24" s="338"/>
    </row>
  </sheetData>
  <mergeCells count="14">
    <mergeCell ref="A17:A18"/>
    <mergeCell ref="A20:A21"/>
    <mergeCell ref="A5:A6"/>
    <mergeCell ref="A8:A9"/>
    <mergeCell ref="A11:A12"/>
    <mergeCell ref="A14:A15"/>
    <mergeCell ref="G3:H3"/>
    <mergeCell ref="P3:T3"/>
    <mergeCell ref="V3:W3"/>
    <mergeCell ref="I2:J3"/>
    <mergeCell ref="AC3:AF3"/>
    <mergeCell ref="X3:AA3"/>
    <mergeCell ref="K3:L3"/>
    <mergeCell ref="N3:O3"/>
  </mergeCells>
  <pageMargins left="0.19685039370078741" right="0.19685039370078741" top="0.19685039370078741" bottom="0.19685039370078741" header="0.23622047244094491" footer="0.11811023622047245"/>
  <pageSetup paperSize="8" scale="36"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45"/>
  <sheetViews>
    <sheetView view="pageBreakPreview" topLeftCell="A30" zoomScale="60" zoomScaleNormal="100" workbookViewId="0">
      <selection activeCell="K55" sqref="K55"/>
    </sheetView>
  </sheetViews>
  <sheetFormatPr defaultRowHeight="15.75" x14ac:dyDescent="0.25"/>
  <cols>
    <col min="1" max="1" width="41.85546875" style="1" customWidth="1"/>
    <col min="2" max="3" width="17.28515625" style="1" customWidth="1"/>
    <col min="4" max="4" width="21.7109375" style="1" customWidth="1"/>
    <col min="5" max="7" width="17.28515625" style="1" customWidth="1"/>
    <col min="8" max="8" width="10.140625" style="1" customWidth="1"/>
    <col min="9" max="10" width="17" style="1" customWidth="1"/>
    <col min="11" max="11" width="17.7109375" style="1" customWidth="1"/>
    <col min="12" max="15" width="17" style="1" customWidth="1"/>
    <col min="16" max="16" width="11" style="1" customWidth="1"/>
    <col min="17" max="20" width="17" style="1" customWidth="1"/>
    <col min="21" max="21" width="3.140625" style="2" customWidth="1"/>
    <col min="22" max="24" width="16.140625" style="1" customWidth="1"/>
    <col min="25" max="16384" width="9.140625" style="1"/>
  </cols>
  <sheetData>
    <row r="1" spans="1:24" ht="33" customHeight="1" x14ac:dyDescent="0.3">
      <c r="A1" s="73" t="s">
        <v>250</v>
      </c>
      <c r="B1" s="72"/>
      <c r="C1" s="66"/>
      <c r="D1" s="66"/>
      <c r="E1" s="66"/>
      <c r="F1" s="66"/>
      <c r="G1" s="66"/>
      <c r="H1" s="66"/>
      <c r="I1" s="66"/>
      <c r="J1" s="66"/>
      <c r="K1" s="66"/>
      <c r="L1" s="66"/>
      <c r="M1" s="66"/>
      <c r="N1" s="66"/>
      <c r="O1" s="66"/>
      <c r="P1" s="66"/>
      <c r="Q1" s="66"/>
      <c r="R1" s="66"/>
      <c r="S1" s="66"/>
      <c r="T1" s="66"/>
      <c r="U1" s="3"/>
    </row>
    <row r="2" spans="1:24" ht="30.75" customHeight="1" x14ac:dyDescent="0.3">
      <c r="A2" s="71" t="s">
        <v>78</v>
      </c>
      <c r="B2" s="70"/>
      <c r="C2" s="66"/>
      <c r="D2" s="66"/>
      <c r="E2" s="66"/>
      <c r="F2" s="66"/>
      <c r="G2" s="66"/>
      <c r="H2" s="66"/>
      <c r="I2" s="2316" t="s">
        <v>77</v>
      </c>
      <c r="J2" s="2317"/>
      <c r="K2" s="69" t="s">
        <v>76</v>
      </c>
      <c r="L2" s="68"/>
      <c r="M2" s="67"/>
      <c r="N2" s="66"/>
      <c r="O2" s="66"/>
      <c r="P2" s="66"/>
      <c r="Q2" s="66"/>
      <c r="R2" s="66"/>
      <c r="S2" s="66"/>
      <c r="T2" s="66"/>
      <c r="U2" s="3"/>
    </row>
    <row r="3" spans="1:24" s="57" customFormat="1" ht="42.75" customHeight="1" x14ac:dyDescent="0.25">
      <c r="A3" s="65" t="s">
        <v>305</v>
      </c>
      <c r="B3" s="64"/>
      <c r="C3" s="2322" t="s">
        <v>74</v>
      </c>
      <c r="D3" s="2314"/>
      <c r="E3" s="2314"/>
      <c r="F3" s="2314"/>
      <c r="G3" s="2315"/>
      <c r="H3" s="62"/>
      <c r="I3" s="2318"/>
      <c r="J3" s="2319"/>
      <c r="K3" s="63" t="s">
        <v>73</v>
      </c>
      <c r="L3" s="2314" t="s">
        <v>72</v>
      </c>
      <c r="M3" s="2315"/>
      <c r="N3" s="2322" t="s">
        <v>71</v>
      </c>
      <c r="O3" s="2315"/>
      <c r="P3" s="62"/>
      <c r="Q3" s="2322" t="s">
        <v>70</v>
      </c>
      <c r="R3" s="2314"/>
      <c r="S3" s="2314"/>
      <c r="T3" s="2314"/>
      <c r="U3" s="61"/>
      <c r="V3" s="60"/>
      <c r="W3" s="59" t="s">
        <v>69</v>
      </c>
      <c r="X3" s="58"/>
    </row>
    <row r="4" spans="1:24" s="57" customFormat="1" ht="61.5" customHeight="1" thickBot="1" x14ac:dyDescent="0.3">
      <c r="A4" s="264" t="s">
        <v>68</v>
      </c>
      <c r="B4" s="262" t="s">
        <v>67</v>
      </c>
      <c r="C4" s="262" t="s">
        <v>66</v>
      </c>
      <c r="D4" s="262" t="s">
        <v>65</v>
      </c>
      <c r="E4" s="262" t="s">
        <v>64</v>
      </c>
      <c r="F4" s="262" t="s">
        <v>63</v>
      </c>
      <c r="G4" s="263" t="s">
        <v>62</v>
      </c>
      <c r="H4" s="262" t="s">
        <v>55</v>
      </c>
      <c r="I4" s="261" t="s">
        <v>61</v>
      </c>
      <c r="J4" s="261" t="s">
        <v>56</v>
      </c>
      <c r="K4" s="262" t="s">
        <v>60</v>
      </c>
      <c r="L4" s="262" t="s">
        <v>59</v>
      </c>
      <c r="M4" s="262" t="s">
        <v>58</v>
      </c>
      <c r="N4" s="262" t="s">
        <v>57</v>
      </c>
      <c r="O4" s="261" t="s">
        <v>56</v>
      </c>
      <c r="P4" s="262" t="s">
        <v>55</v>
      </c>
      <c r="Q4" s="261" t="s">
        <v>193</v>
      </c>
      <c r="R4" s="261" t="s">
        <v>53</v>
      </c>
      <c r="S4" s="261" t="s">
        <v>52</v>
      </c>
      <c r="T4" s="260" t="s">
        <v>51</v>
      </c>
      <c r="U4" s="127"/>
      <c r="V4" s="259" t="s">
        <v>50</v>
      </c>
      <c r="W4" s="258" t="s">
        <v>49</v>
      </c>
      <c r="X4" s="258" t="s">
        <v>48</v>
      </c>
    </row>
    <row r="5" spans="1:24" ht="19.5" customHeight="1" thickTop="1" x14ac:dyDescent="0.3">
      <c r="A5" s="2320" t="s">
        <v>47</v>
      </c>
      <c r="B5" s="254"/>
      <c r="C5" s="256"/>
      <c r="D5" s="256"/>
      <c r="E5" s="254"/>
      <c r="F5" s="254" t="s">
        <v>46</v>
      </c>
      <c r="G5" s="254"/>
      <c r="H5" s="257" t="s">
        <v>2</v>
      </c>
      <c r="I5" s="254" t="s">
        <v>43</v>
      </c>
      <c r="J5" s="254" t="s">
        <v>41</v>
      </c>
      <c r="K5" s="254" t="s">
        <v>42</v>
      </c>
      <c r="L5" s="255" t="s">
        <v>45</v>
      </c>
      <c r="M5" s="255" t="s">
        <v>44</v>
      </c>
      <c r="N5" s="255" t="s">
        <v>43</v>
      </c>
      <c r="O5" s="255" t="s">
        <v>41</v>
      </c>
      <c r="P5" s="257" t="s">
        <v>2</v>
      </c>
      <c r="Q5" s="256"/>
      <c r="R5" s="255" t="s">
        <v>42</v>
      </c>
      <c r="S5" s="255" t="s">
        <v>41</v>
      </c>
      <c r="T5" s="255" t="s">
        <v>40</v>
      </c>
      <c r="U5" s="90"/>
      <c r="V5" s="117"/>
      <c r="W5" s="117"/>
      <c r="X5" s="117"/>
    </row>
    <row r="6" spans="1:24" ht="25.5" customHeight="1" x14ac:dyDescent="0.3">
      <c r="A6" s="2321"/>
      <c r="B6" s="251"/>
      <c r="C6" s="252"/>
      <c r="D6" s="252"/>
      <c r="E6" s="251"/>
      <c r="F6" s="254" t="s">
        <v>39</v>
      </c>
      <c r="G6" s="251"/>
      <c r="H6" s="253" t="s">
        <v>1</v>
      </c>
      <c r="I6" s="254"/>
      <c r="J6" s="251"/>
      <c r="K6" s="251"/>
      <c r="L6" s="251"/>
      <c r="M6" s="251"/>
      <c r="N6" s="251"/>
      <c r="O6" s="251"/>
      <c r="P6" s="253" t="s">
        <v>1</v>
      </c>
      <c r="Q6" s="252"/>
      <c r="R6" s="251"/>
      <c r="S6" s="251"/>
      <c r="T6" s="251"/>
      <c r="U6" s="90"/>
      <c r="V6" s="117"/>
      <c r="W6" s="117"/>
      <c r="X6" s="117"/>
    </row>
    <row r="7" spans="1:24" ht="33" customHeight="1" thickBot="1" x14ac:dyDescent="0.35">
      <c r="A7" s="250" t="s">
        <v>38</v>
      </c>
      <c r="B7" s="247"/>
      <c r="C7" s="248"/>
      <c r="D7" s="248"/>
      <c r="E7" s="247"/>
      <c r="F7" s="247"/>
      <c r="G7" s="247"/>
      <c r="H7" s="247"/>
      <c r="I7" s="247"/>
      <c r="J7" s="247"/>
      <c r="K7" s="249"/>
      <c r="L7" s="249"/>
      <c r="M7" s="247"/>
      <c r="N7" s="247"/>
      <c r="O7" s="247"/>
      <c r="P7" s="247"/>
      <c r="Q7" s="248"/>
      <c r="R7" s="247"/>
      <c r="S7" s="247"/>
      <c r="T7" s="247"/>
      <c r="U7" s="84"/>
      <c r="V7" s="107"/>
      <c r="W7" s="107"/>
      <c r="X7" s="107"/>
    </row>
    <row r="8" spans="1:24" ht="19.5" customHeight="1" x14ac:dyDescent="0.3">
      <c r="A8" s="2514" t="s">
        <v>304</v>
      </c>
      <c r="B8" s="239"/>
      <c r="C8" s="245"/>
      <c r="D8" s="245"/>
      <c r="E8" s="239" t="s">
        <v>36</v>
      </c>
      <c r="F8" s="239" t="s">
        <v>17</v>
      </c>
      <c r="G8" s="239"/>
      <c r="H8" s="246" t="s">
        <v>2</v>
      </c>
      <c r="I8" s="239"/>
      <c r="J8" s="239"/>
      <c r="K8" s="239"/>
      <c r="L8" s="239"/>
      <c r="M8" s="239"/>
      <c r="N8" s="239"/>
      <c r="O8" s="239"/>
      <c r="P8" s="246" t="s">
        <v>2</v>
      </c>
      <c r="Q8" s="245"/>
      <c r="R8" s="239"/>
      <c r="S8" s="239"/>
      <c r="T8" s="239"/>
      <c r="U8" s="90"/>
      <c r="V8" s="94"/>
      <c r="W8" s="94"/>
      <c r="X8" s="94"/>
    </row>
    <row r="9" spans="1:24" ht="43.5" customHeight="1" x14ac:dyDescent="0.3">
      <c r="A9" s="2515"/>
      <c r="B9" s="237"/>
      <c r="C9" s="236"/>
      <c r="D9" s="236"/>
      <c r="E9" s="237"/>
      <c r="F9" s="239"/>
      <c r="G9" s="237"/>
      <c r="H9" s="238" t="s">
        <v>1</v>
      </c>
      <c r="I9" s="239"/>
      <c r="J9" s="237"/>
      <c r="K9" s="237"/>
      <c r="L9" s="237"/>
      <c r="M9" s="237"/>
      <c r="N9" s="237"/>
      <c r="O9" s="237"/>
      <c r="P9" s="238" t="s">
        <v>1</v>
      </c>
      <c r="Q9" s="236"/>
      <c r="R9" s="237"/>
      <c r="S9" s="237"/>
      <c r="T9" s="237"/>
      <c r="U9" s="90"/>
      <c r="V9" s="97"/>
      <c r="W9" s="97"/>
      <c r="X9" s="97"/>
    </row>
    <row r="10" spans="1:24" ht="19.5" customHeight="1" x14ac:dyDescent="0.3">
      <c r="A10" s="240"/>
      <c r="B10" s="240"/>
      <c r="C10" s="244"/>
      <c r="D10" s="242"/>
      <c r="E10" s="240"/>
      <c r="F10" s="240"/>
      <c r="G10" s="240"/>
      <c r="H10" s="240"/>
      <c r="I10" s="240"/>
      <c r="J10" s="240"/>
      <c r="K10" s="243"/>
      <c r="L10" s="243"/>
      <c r="M10" s="240"/>
      <c r="N10" s="240"/>
      <c r="O10" s="240"/>
      <c r="P10" s="240"/>
      <c r="Q10" s="242"/>
      <c r="R10" s="241" t="s">
        <v>35</v>
      </c>
      <c r="S10" s="241"/>
      <c r="T10" s="240"/>
      <c r="U10" s="84"/>
      <c r="V10" s="98"/>
      <c r="W10" s="98"/>
      <c r="X10" s="98"/>
    </row>
    <row r="11" spans="1:24" ht="23.25" customHeight="1" x14ac:dyDescent="0.3">
      <c r="A11" s="2516" t="s">
        <v>303</v>
      </c>
      <c r="B11" s="237"/>
      <c r="C11" s="236"/>
      <c r="D11" s="236"/>
      <c r="E11" s="237" t="s">
        <v>36</v>
      </c>
      <c r="F11" s="239" t="s">
        <v>17</v>
      </c>
      <c r="G11" s="237"/>
      <c r="H11" s="238" t="s">
        <v>2</v>
      </c>
      <c r="I11" s="239"/>
      <c r="J11" s="237"/>
      <c r="K11" s="237"/>
      <c r="L11" s="237"/>
      <c r="M11" s="237"/>
      <c r="N11" s="237"/>
      <c r="O11" s="237"/>
      <c r="P11" s="238" t="s">
        <v>2</v>
      </c>
      <c r="Q11" s="236"/>
      <c r="R11" s="237"/>
      <c r="S11" s="237"/>
      <c r="T11" s="237"/>
      <c r="U11" s="90"/>
      <c r="V11" s="97"/>
      <c r="W11" s="97"/>
      <c r="X11" s="97"/>
    </row>
    <row r="12" spans="1:24" ht="38.25" customHeight="1" x14ac:dyDescent="0.3">
      <c r="A12" s="2515"/>
      <c r="B12" s="237"/>
      <c r="C12" s="236"/>
      <c r="F12" s="239"/>
      <c r="G12" s="237"/>
      <c r="H12" s="238" t="s">
        <v>1</v>
      </c>
      <c r="I12" s="239"/>
      <c r="J12" s="237"/>
      <c r="K12" s="237"/>
      <c r="L12" s="237"/>
      <c r="M12" s="237"/>
      <c r="N12" s="237"/>
      <c r="O12" s="237"/>
      <c r="P12" s="238" t="s">
        <v>1</v>
      </c>
      <c r="Q12" s="236"/>
      <c r="R12" s="237"/>
      <c r="S12" s="237"/>
      <c r="T12" s="237"/>
      <c r="U12" s="90"/>
      <c r="V12" s="97"/>
      <c r="W12" s="97"/>
      <c r="X12" s="97"/>
    </row>
    <row r="13" spans="1:24" ht="19.5" customHeight="1" x14ac:dyDescent="0.25">
      <c r="A13" s="98"/>
      <c r="B13" s="98"/>
      <c r="C13" s="101"/>
      <c r="D13" s="101"/>
      <c r="E13" s="98"/>
      <c r="F13" s="98"/>
      <c r="G13" s="98"/>
      <c r="H13" s="98"/>
      <c r="I13" s="98"/>
      <c r="J13" s="98"/>
      <c r="K13" s="100"/>
      <c r="L13" s="100"/>
      <c r="M13" s="98"/>
      <c r="N13" s="98"/>
      <c r="O13" s="98"/>
      <c r="P13" s="98"/>
      <c r="Q13" s="101"/>
      <c r="R13" s="98"/>
      <c r="S13" s="98"/>
      <c r="T13" s="98"/>
      <c r="U13" s="84"/>
      <c r="V13" s="98"/>
      <c r="W13" s="98"/>
      <c r="X13" s="98"/>
    </row>
    <row r="14" spans="1:24" ht="19.5" customHeight="1" x14ac:dyDescent="0.3">
      <c r="A14" s="2517" t="s">
        <v>302</v>
      </c>
      <c r="B14" s="97"/>
      <c r="C14" s="75"/>
      <c r="D14" s="236"/>
      <c r="E14" s="97" t="s">
        <v>32</v>
      </c>
      <c r="F14" s="94" t="s">
        <v>17</v>
      </c>
      <c r="G14" s="97"/>
      <c r="H14" s="80" t="s">
        <v>2</v>
      </c>
      <c r="I14" s="94"/>
      <c r="J14" s="97"/>
      <c r="K14" s="97"/>
      <c r="L14" s="97"/>
      <c r="M14" s="97"/>
      <c r="N14" s="97"/>
      <c r="O14" s="97"/>
      <c r="P14" s="80" t="s">
        <v>2</v>
      </c>
      <c r="Q14" s="75"/>
      <c r="R14" s="97"/>
      <c r="S14" s="97"/>
      <c r="T14" s="97"/>
      <c r="U14" s="90"/>
      <c r="V14" s="97"/>
      <c r="W14" s="97"/>
      <c r="X14" s="97"/>
    </row>
    <row r="15" spans="1:24" ht="53.25" customHeight="1" x14ac:dyDescent="0.25">
      <c r="A15" s="2518"/>
      <c r="B15" s="97"/>
      <c r="C15" s="75"/>
      <c r="D15" s="75"/>
      <c r="E15" s="97"/>
      <c r="F15" s="94"/>
      <c r="G15" s="97"/>
      <c r="H15" s="80" t="s">
        <v>1</v>
      </c>
      <c r="I15" s="94"/>
      <c r="J15" s="97"/>
      <c r="K15" s="97"/>
      <c r="L15" s="97"/>
      <c r="M15" s="97"/>
      <c r="N15" s="97"/>
      <c r="O15" s="97"/>
      <c r="P15" s="80" t="s">
        <v>1</v>
      </c>
      <c r="Q15" s="75"/>
      <c r="R15" s="97"/>
      <c r="S15" s="97"/>
      <c r="T15" s="97"/>
      <c r="U15" s="90"/>
      <c r="V15" s="97"/>
      <c r="W15" s="97"/>
      <c r="X15" s="97"/>
    </row>
    <row r="16" spans="1:24" ht="19.5" customHeight="1" x14ac:dyDescent="0.25">
      <c r="A16" s="98"/>
      <c r="B16" s="98"/>
      <c r="C16" s="101"/>
      <c r="D16" s="101"/>
      <c r="E16" s="98"/>
      <c r="F16" s="98"/>
      <c r="G16" s="98"/>
      <c r="H16" s="98"/>
      <c r="I16" s="98"/>
      <c r="J16" s="98"/>
      <c r="K16" s="100"/>
      <c r="L16" s="100"/>
      <c r="M16" s="98"/>
      <c r="N16" s="98"/>
      <c r="O16" s="98"/>
      <c r="P16" s="98"/>
      <c r="Q16" s="101"/>
      <c r="R16" s="98"/>
      <c r="S16" s="98"/>
      <c r="T16" s="98"/>
      <c r="U16" s="84"/>
      <c r="V16" s="98"/>
      <c r="W16" s="98"/>
      <c r="X16" s="98"/>
    </row>
    <row r="17" spans="1:24" ht="19.5" customHeight="1" x14ac:dyDescent="0.3">
      <c r="A17" s="2517" t="s">
        <v>301</v>
      </c>
      <c r="B17" s="97"/>
      <c r="C17" s="75"/>
      <c r="D17" s="236"/>
      <c r="E17" s="97" t="s">
        <v>32</v>
      </c>
      <c r="F17" s="94" t="s">
        <v>17</v>
      </c>
      <c r="G17" s="97"/>
      <c r="H17" s="80" t="s">
        <v>2</v>
      </c>
      <c r="I17" s="94"/>
      <c r="J17" s="97"/>
      <c r="K17" s="97"/>
      <c r="L17" s="97"/>
      <c r="M17" s="97"/>
      <c r="N17" s="97"/>
      <c r="O17" s="97"/>
      <c r="P17" s="80" t="s">
        <v>2</v>
      </c>
      <c r="Q17" s="75"/>
      <c r="R17" s="97"/>
      <c r="S17" s="97"/>
      <c r="T17" s="97"/>
      <c r="U17" s="90"/>
      <c r="V17" s="97"/>
      <c r="W17" s="97"/>
      <c r="X17" s="97"/>
    </row>
    <row r="18" spans="1:24" ht="19.5" customHeight="1" x14ac:dyDescent="0.25">
      <c r="A18" s="2518"/>
      <c r="B18" s="97"/>
      <c r="C18" s="75"/>
      <c r="D18" s="75"/>
      <c r="E18" s="97"/>
      <c r="F18" s="94"/>
      <c r="G18" s="97"/>
      <c r="H18" s="80" t="s">
        <v>1</v>
      </c>
      <c r="I18" s="94"/>
      <c r="J18" s="97"/>
      <c r="K18" s="97"/>
      <c r="L18" s="97"/>
      <c r="M18" s="97"/>
      <c r="N18" s="97"/>
      <c r="O18" s="97"/>
      <c r="P18" s="80" t="s">
        <v>1</v>
      </c>
      <c r="Q18" s="75"/>
      <c r="R18" s="97"/>
      <c r="S18" s="97"/>
      <c r="T18" s="97"/>
      <c r="U18" s="90"/>
      <c r="V18" s="97"/>
      <c r="W18" s="97"/>
      <c r="X18" s="97"/>
    </row>
    <row r="19" spans="1:24" ht="19.5" customHeight="1" x14ac:dyDescent="0.25">
      <c r="A19" s="98"/>
      <c r="B19" s="98"/>
      <c r="C19" s="101"/>
      <c r="D19" s="101"/>
      <c r="E19" s="98"/>
      <c r="F19" s="98"/>
      <c r="G19" s="98"/>
      <c r="H19" s="98"/>
      <c r="I19" s="98"/>
      <c r="J19" s="98"/>
      <c r="K19" s="100"/>
      <c r="L19" s="100"/>
      <c r="M19" s="98"/>
      <c r="N19" s="98"/>
      <c r="O19" s="98"/>
      <c r="P19" s="98"/>
      <c r="Q19" s="101"/>
      <c r="R19" s="98"/>
      <c r="S19" s="98"/>
      <c r="T19" s="98"/>
      <c r="U19" s="84"/>
      <c r="V19" s="98"/>
      <c r="W19" s="98"/>
      <c r="X19" s="98"/>
    </row>
    <row r="20" spans="1:24" ht="19.5" customHeight="1" x14ac:dyDescent="0.3">
      <c r="A20" s="2517" t="s">
        <v>300</v>
      </c>
      <c r="B20" s="97"/>
      <c r="C20" s="75"/>
      <c r="D20" s="236"/>
      <c r="E20" s="97" t="s">
        <v>32</v>
      </c>
      <c r="F20" s="94" t="s">
        <v>17</v>
      </c>
      <c r="G20" s="97"/>
      <c r="H20" s="80" t="s">
        <v>2</v>
      </c>
      <c r="I20" s="94"/>
      <c r="J20" s="97"/>
      <c r="K20" s="97"/>
      <c r="L20" s="97"/>
      <c r="M20" s="97"/>
      <c r="N20" s="97"/>
      <c r="O20" s="97"/>
      <c r="P20" s="80" t="s">
        <v>2</v>
      </c>
      <c r="Q20" s="75"/>
      <c r="R20" s="97"/>
      <c r="S20" s="97"/>
      <c r="T20" s="97"/>
      <c r="U20" s="90"/>
      <c r="V20" s="97"/>
      <c r="W20" s="97"/>
      <c r="X20" s="97"/>
    </row>
    <row r="21" spans="1:24" ht="49.5" customHeight="1" x14ac:dyDescent="0.25">
      <c r="A21" s="2518"/>
      <c r="B21" s="97"/>
      <c r="C21" s="75"/>
      <c r="D21" s="75"/>
      <c r="E21" s="97"/>
      <c r="F21" s="94"/>
      <c r="G21" s="97"/>
      <c r="H21" s="80" t="s">
        <v>1</v>
      </c>
      <c r="I21" s="94"/>
      <c r="J21" s="97"/>
      <c r="K21" s="97"/>
      <c r="L21" s="97"/>
      <c r="M21" s="97"/>
      <c r="N21" s="97"/>
      <c r="O21" s="97"/>
      <c r="P21" s="80" t="s">
        <v>1</v>
      </c>
      <c r="Q21" s="75"/>
      <c r="R21" s="97"/>
      <c r="S21" s="97"/>
      <c r="T21" s="97"/>
      <c r="U21" s="90"/>
      <c r="V21" s="97"/>
      <c r="W21" s="97"/>
      <c r="X21" s="97"/>
    </row>
    <row r="22" spans="1:24" ht="19.5" customHeight="1" x14ac:dyDescent="0.25">
      <c r="A22" s="98"/>
      <c r="B22" s="98"/>
      <c r="C22" s="101"/>
      <c r="D22" s="101"/>
      <c r="E22" s="98"/>
      <c r="F22" s="98"/>
      <c r="G22" s="98"/>
      <c r="H22" s="98"/>
      <c r="I22" s="98"/>
      <c r="J22" s="98"/>
      <c r="K22" s="100"/>
      <c r="L22" s="100"/>
      <c r="M22" s="98"/>
      <c r="N22" s="98"/>
      <c r="O22" s="98"/>
      <c r="P22" s="98"/>
      <c r="Q22" s="101"/>
      <c r="R22" s="98"/>
      <c r="S22" s="98"/>
      <c r="T22" s="98"/>
      <c r="U22" s="84"/>
      <c r="V22" s="98"/>
      <c r="W22" s="98"/>
      <c r="X22" s="98"/>
    </row>
    <row r="23" spans="1:24" ht="19.5" customHeight="1" x14ac:dyDescent="0.3">
      <c r="A23" s="2517" t="s">
        <v>299</v>
      </c>
      <c r="B23" s="97"/>
      <c r="C23" s="75"/>
      <c r="D23" s="236"/>
      <c r="E23" s="97" t="s">
        <v>32</v>
      </c>
      <c r="F23" s="94" t="s">
        <v>17</v>
      </c>
      <c r="G23" s="97"/>
      <c r="H23" s="80" t="s">
        <v>2</v>
      </c>
      <c r="I23" s="94"/>
      <c r="J23" s="97"/>
      <c r="K23" s="97"/>
      <c r="L23" s="97"/>
      <c r="M23" s="97"/>
      <c r="N23" s="97"/>
      <c r="O23" s="97"/>
      <c r="P23" s="80" t="s">
        <v>2</v>
      </c>
      <c r="Q23" s="75"/>
      <c r="R23" s="97"/>
      <c r="S23" s="97"/>
      <c r="T23" s="97"/>
      <c r="U23" s="90"/>
      <c r="V23" s="97"/>
      <c r="W23" s="97"/>
      <c r="X23" s="97"/>
    </row>
    <row r="24" spans="1:24" ht="34.5" customHeight="1" x14ac:dyDescent="0.25">
      <c r="A24" s="2518"/>
      <c r="B24" s="97"/>
      <c r="C24" s="75"/>
      <c r="D24" s="75"/>
      <c r="E24" s="97"/>
      <c r="F24" s="94"/>
      <c r="G24" s="97"/>
      <c r="H24" s="80" t="s">
        <v>1</v>
      </c>
      <c r="I24" s="94"/>
      <c r="J24" s="97"/>
      <c r="K24" s="97"/>
      <c r="L24" s="97"/>
      <c r="M24" s="97"/>
      <c r="N24" s="97"/>
      <c r="O24" s="97"/>
      <c r="P24" s="80" t="s">
        <v>1</v>
      </c>
      <c r="Q24" s="75"/>
      <c r="R24" s="97"/>
      <c r="S24" s="97"/>
      <c r="T24" s="97"/>
      <c r="U24" s="90"/>
      <c r="V24" s="97"/>
      <c r="W24" s="97"/>
      <c r="X24" s="97"/>
    </row>
    <row r="25" spans="1:24" ht="19.5" customHeight="1" x14ac:dyDescent="0.25">
      <c r="A25" s="98"/>
      <c r="B25" s="98"/>
      <c r="C25" s="101"/>
      <c r="D25" s="101"/>
      <c r="E25" s="98"/>
      <c r="F25" s="98"/>
      <c r="G25" s="98"/>
      <c r="H25" s="98"/>
      <c r="I25" s="98"/>
      <c r="J25" s="98"/>
      <c r="K25" s="100"/>
      <c r="L25" s="100"/>
      <c r="M25" s="98"/>
      <c r="N25" s="98"/>
      <c r="O25" s="98"/>
      <c r="P25" s="98"/>
      <c r="Q25" s="101"/>
      <c r="R25" s="98"/>
      <c r="S25" s="98"/>
      <c r="T25" s="98"/>
      <c r="U25" s="84"/>
      <c r="V25" s="98"/>
      <c r="W25" s="98"/>
      <c r="X25" s="98"/>
    </row>
    <row r="26" spans="1:24" ht="19.5" customHeight="1" x14ac:dyDescent="0.3">
      <c r="A26" s="2519" t="s">
        <v>298</v>
      </c>
      <c r="B26" s="97"/>
      <c r="C26" s="75"/>
      <c r="D26" s="236"/>
      <c r="E26" s="97" t="s">
        <v>32</v>
      </c>
      <c r="F26" s="94" t="s">
        <v>17</v>
      </c>
      <c r="G26" s="97"/>
      <c r="H26" s="80" t="s">
        <v>2</v>
      </c>
      <c r="I26" s="94"/>
      <c r="J26" s="97"/>
      <c r="K26" s="97"/>
      <c r="L26" s="97"/>
      <c r="M26" s="97"/>
      <c r="N26" s="97"/>
      <c r="O26" s="97"/>
      <c r="P26" s="80" t="s">
        <v>2</v>
      </c>
      <c r="Q26" s="75"/>
      <c r="R26" s="97"/>
      <c r="S26" s="97"/>
      <c r="T26" s="97"/>
      <c r="U26" s="90"/>
      <c r="V26" s="97"/>
      <c r="W26" s="97"/>
      <c r="X26" s="97"/>
    </row>
    <row r="27" spans="1:24" ht="34.5" customHeight="1" x14ac:dyDescent="0.25">
      <c r="A27" s="2520"/>
      <c r="B27" s="97"/>
      <c r="C27" s="75"/>
      <c r="D27" s="75"/>
      <c r="E27" s="97"/>
      <c r="F27" s="94"/>
      <c r="G27" s="97"/>
      <c r="H27" s="80" t="s">
        <v>1</v>
      </c>
      <c r="I27" s="94"/>
      <c r="J27" s="97"/>
      <c r="K27" s="97"/>
      <c r="L27" s="97"/>
      <c r="M27" s="97"/>
      <c r="N27" s="97"/>
      <c r="O27" s="97"/>
      <c r="P27" s="80" t="s">
        <v>1</v>
      </c>
      <c r="Q27" s="75"/>
      <c r="R27" s="97"/>
      <c r="S27" s="97"/>
      <c r="T27" s="97"/>
      <c r="U27" s="90"/>
      <c r="V27" s="97"/>
      <c r="W27" s="97"/>
      <c r="X27" s="97"/>
    </row>
    <row r="28" spans="1:24" ht="19.5" customHeight="1" x14ac:dyDescent="0.25">
      <c r="A28" s="98"/>
      <c r="B28" s="98"/>
      <c r="C28" s="101"/>
      <c r="D28" s="101"/>
      <c r="E28" s="98"/>
      <c r="F28" s="98"/>
      <c r="G28" s="98"/>
      <c r="H28" s="98"/>
      <c r="I28" s="98"/>
      <c r="J28" s="98"/>
      <c r="K28" s="100"/>
      <c r="L28" s="100"/>
      <c r="M28" s="98"/>
      <c r="N28" s="98"/>
      <c r="O28" s="98"/>
      <c r="P28" s="98"/>
      <c r="Q28" s="101"/>
      <c r="R28" s="98"/>
      <c r="S28" s="98"/>
      <c r="T28" s="98"/>
      <c r="U28" s="84"/>
      <c r="V28" s="98"/>
      <c r="W28" s="98"/>
      <c r="X28" s="98"/>
    </row>
    <row r="29" spans="1:24" ht="19.5" customHeight="1" x14ac:dyDescent="0.3">
      <c r="A29" s="2517" t="s">
        <v>297</v>
      </c>
      <c r="B29" s="97"/>
      <c r="C29" s="75"/>
      <c r="D29" s="236"/>
      <c r="E29" s="97" t="s">
        <v>16</v>
      </c>
      <c r="F29" s="94" t="s">
        <v>17</v>
      </c>
      <c r="G29" s="97"/>
      <c r="H29" s="80" t="s">
        <v>2</v>
      </c>
      <c r="I29" s="94"/>
      <c r="J29" s="97"/>
      <c r="K29" s="97"/>
      <c r="L29" s="97"/>
      <c r="M29" s="97"/>
      <c r="N29" s="97"/>
      <c r="O29" s="97"/>
      <c r="P29" s="80" t="s">
        <v>2</v>
      </c>
      <c r="Q29" s="75"/>
      <c r="R29" s="97"/>
      <c r="S29" s="97"/>
      <c r="T29" s="97"/>
      <c r="U29" s="90"/>
      <c r="V29" s="97"/>
      <c r="W29" s="97"/>
      <c r="X29" s="97"/>
    </row>
    <row r="30" spans="1:24" ht="57.75" customHeight="1" x14ac:dyDescent="0.25">
      <c r="A30" s="2518"/>
      <c r="B30" s="97"/>
      <c r="C30" s="75"/>
      <c r="D30" s="75"/>
      <c r="E30" s="97"/>
      <c r="F30" s="94"/>
      <c r="G30" s="97"/>
      <c r="H30" s="80" t="s">
        <v>1</v>
      </c>
      <c r="I30" s="94"/>
      <c r="J30" s="97"/>
      <c r="K30" s="97"/>
      <c r="L30" s="97"/>
      <c r="M30" s="97"/>
      <c r="N30" s="97"/>
      <c r="O30" s="97"/>
      <c r="P30" s="80" t="s">
        <v>1</v>
      </c>
      <c r="Q30" s="75"/>
      <c r="R30" s="97"/>
      <c r="S30" s="97"/>
      <c r="T30" s="97"/>
      <c r="U30" s="90"/>
      <c r="V30" s="97"/>
      <c r="W30" s="97"/>
      <c r="X30" s="97"/>
    </row>
    <row r="31" spans="1:24" ht="19.5" customHeight="1" x14ac:dyDescent="0.25">
      <c r="A31" s="98"/>
      <c r="B31" s="98"/>
      <c r="C31" s="101"/>
      <c r="D31" s="101"/>
      <c r="E31" s="98"/>
      <c r="F31" s="98"/>
      <c r="G31" s="98"/>
      <c r="H31" s="98"/>
      <c r="I31" s="98"/>
      <c r="J31" s="98"/>
      <c r="K31" s="100"/>
      <c r="L31" s="100"/>
      <c r="M31" s="98"/>
      <c r="N31" s="98"/>
      <c r="O31" s="98"/>
      <c r="P31" s="98"/>
      <c r="Q31" s="101"/>
      <c r="R31" s="98"/>
      <c r="S31" s="98"/>
      <c r="T31" s="98"/>
      <c r="U31" s="84"/>
      <c r="V31" s="98"/>
      <c r="W31" s="98"/>
      <c r="X31" s="98"/>
    </row>
    <row r="32" spans="1:24" ht="19.5" customHeight="1" x14ac:dyDescent="0.25">
      <c r="A32" s="2512" t="s">
        <v>296</v>
      </c>
      <c r="B32" s="230"/>
      <c r="C32" s="231"/>
      <c r="D32" s="231"/>
      <c r="E32" s="97" t="s">
        <v>16</v>
      </c>
      <c r="F32" s="94" t="s">
        <v>17</v>
      </c>
      <c r="G32" s="230"/>
      <c r="H32" s="80" t="s">
        <v>2</v>
      </c>
      <c r="I32" s="228"/>
      <c r="J32" s="230"/>
      <c r="K32" s="233"/>
      <c r="L32" s="233"/>
      <c r="M32" s="230"/>
      <c r="N32" s="230"/>
      <c r="O32" s="230"/>
      <c r="P32" s="80" t="s">
        <v>2</v>
      </c>
      <c r="Q32" s="231"/>
      <c r="R32" s="230"/>
      <c r="S32" s="230"/>
      <c r="T32" s="230"/>
      <c r="U32" s="229"/>
      <c r="V32" s="228"/>
      <c r="W32" s="228"/>
      <c r="X32" s="228"/>
    </row>
    <row r="33" spans="1:28" ht="19.5" customHeight="1" x14ac:dyDescent="0.25">
      <c r="A33" s="2513"/>
      <c r="B33" s="230"/>
      <c r="C33" s="231"/>
      <c r="E33" s="230"/>
      <c r="F33" s="228"/>
      <c r="G33" s="230"/>
      <c r="H33" s="80" t="s">
        <v>1</v>
      </c>
      <c r="I33" s="228"/>
      <c r="J33" s="230"/>
      <c r="K33" s="233"/>
      <c r="L33" s="233"/>
      <c r="M33" s="230"/>
      <c r="N33" s="230"/>
      <c r="O33" s="230"/>
      <c r="P33" s="80" t="s">
        <v>1</v>
      </c>
      <c r="Q33" s="231"/>
      <c r="R33" s="230"/>
      <c r="S33" s="230"/>
      <c r="T33" s="230"/>
      <c r="U33" s="229"/>
      <c r="V33" s="228"/>
      <c r="W33" s="228"/>
      <c r="X33" s="228"/>
    </row>
    <row r="34" spans="1:28" ht="19.5" customHeight="1" x14ac:dyDescent="0.25">
      <c r="A34" s="227"/>
      <c r="B34" s="223"/>
      <c r="C34" s="224"/>
      <c r="D34" s="224"/>
      <c r="E34" s="223"/>
      <c r="F34" s="221"/>
      <c r="G34" s="223"/>
      <c r="H34" s="225"/>
      <c r="I34" s="221"/>
      <c r="J34" s="223"/>
      <c r="K34" s="226"/>
      <c r="L34" s="226"/>
      <c r="M34" s="223"/>
      <c r="N34" s="223"/>
      <c r="O34" s="223"/>
      <c r="P34" s="225"/>
      <c r="Q34" s="224"/>
      <c r="R34" s="223"/>
      <c r="S34" s="223"/>
      <c r="T34" s="223"/>
      <c r="U34" s="222"/>
      <c r="V34" s="221"/>
      <c r="W34" s="221"/>
      <c r="X34" s="221"/>
    </row>
    <row r="35" spans="1:28" ht="19.5" customHeight="1" x14ac:dyDescent="0.25">
      <c r="A35" s="2517" t="s">
        <v>295</v>
      </c>
      <c r="B35" s="230"/>
      <c r="C35" s="231"/>
      <c r="D35" s="231"/>
      <c r="E35" s="97" t="s">
        <v>16</v>
      </c>
      <c r="F35" s="94" t="s">
        <v>17</v>
      </c>
      <c r="G35" s="230"/>
      <c r="H35" s="80" t="s">
        <v>2</v>
      </c>
      <c r="I35" s="228"/>
      <c r="J35" s="230"/>
      <c r="K35" s="233"/>
      <c r="L35" s="233"/>
      <c r="M35" s="230"/>
      <c r="N35" s="230"/>
      <c r="O35" s="230"/>
      <c r="P35" s="80" t="s">
        <v>2</v>
      </c>
      <c r="Q35" s="231"/>
      <c r="R35" s="230"/>
      <c r="S35" s="230"/>
      <c r="T35" s="230"/>
      <c r="U35" s="229"/>
      <c r="V35" s="228"/>
      <c r="W35" s="228"/>
      <c r="X35" s="228"/>
    </row>
    <row r="36" spans="1:28" ht="19.5" customHeight="1" x14ac:dyDescent="0.25">
      <c r="A36" s="2518"/>
      <c r="B36" s="230"/>
      <c r="C36" s="231"/>
      <c r="D36" s="231"/>
      <c r="E36" s="230"/>
      <c r="F36" s="228"/>
      <c r="G36" s="230"/>
      <c r="H36" s="80" t="s">
        <v>1</v>
      </c>
      <c r="I36" s="228"/>
      <c r="J36" s="230"/>
      <c r="K36" s="233"/>
      <c r="L36" s="233"/>
      <c r="M36" s="230"/>
      <c r="N36" s="230"/>
      <c r="O36" s="230"/>
      <c r="P36" s="80" t="s">
        <v>1</v>
      </c>
      <c r="Q36" s="231"/>
      <c r="R36" s="230"/>
      <c r="S36" s="230"/>
      <c r="T36" s="230"/>
      <c r="U36" s="229"/>
      <c r="V36" s="228"/>
      <c r="W36" s="228"/>
      <c r="X36" s="228"/>
    </row>
    <row r="37" spans="1:28" ht="19.5" customHeight="1" x14ac:dyDescent="0.25">
      <c r="A37" s="227"/>
      <c r="B37" s="223"/>
      <c r="C37" s="224"/>
      <c r="D37" s="224"/>
      <c r="E37" s="223"/>
      <c r="F37" s="221"/>
      <c r="G37" s="223"/>
      <c r="H37" s="225"/>
      <c r="I37" s="221"/>
      <c r="J37" s="223"/>
      <c r="K37" s="226"/>
      <c r="L37" s="226"/>
      <c r="M37" s="223"/>
      <c r="N37" s="223"/>
      <c r="O37" s="223"/>
      <c r="P37" s="225"/>
      <c r="Q37" s="224"/>
      <c r="R37" s="223"/>
      <c r="S37" s="223"/>
      <c r="T37" s="223"/>
      <c r="U37" s="222"/>
      <c r="V37" s="221"/>
      <c r="W37" s="221"/>
      <c r="X37" s="221"/>
    </row>
    <row r="38" spans="1:28" ht="19.5" customHeight="1" x14ac:dyDescent="0.25">
      <c r="A38" s="2512" t="s">
        <v>294</v>
      </c>
      <c r="B38" s="230"/>
      <c r="C38" s="231"/>
      <c r="D38" s="231"/>
      <c r="E38" s="97" t="s">
        <v>16</v>
      </c>
      <c r="F38" s="94" t="s">
        <v>17</v>
      </c>
      <c r="G38" s="230"/>
      <c r="H38" s="80" t="s">
        <v>2</v>
      </c>
      <c r="I38" s="228"/>
      <c r="J38" s="230"/>
      <c r="K38" s="233"/>
      <c r="L38" s="233"/>
      <c r="M38" s="230"/>
      <c r="N38" s="230"/>
      <c r="O38" s="230"/>
      <c r="P38" s="80" t="s">
        <v>2</v>
      </c>
      <c r="Q38" s="231"/>
      <c r="R38" s="230"/>
      <c r="S38" s="230"/>
      <c r="T38" s="230"/>
      <c r="U38" s="229"/>
      <c r="V38" s="228"/>
      <c r="W38" s="228"/>
      <c r="X38" s="228"/>
    </row>
    <row r="39" spans="1:28" ht="33" customHeight="1" x14ac:dyDescent="0.25">
      <c r="A39" s="2513"/>
      <c r="B39" s="230"/>
      <c r="C39" s="231"/>
      <c r="D39" s="231"/>
      <c r="E39" s="230"/>
      <c r="F39" s="228"/>
      <c r="G39" s="230"/>
      <c r="H39" s="80" t="s">
        <v>1</v>
      </c>
      <c r="I39" s="228"/>
      <c r="J39" s="230"/>
      <c r="K39" s="233"/>
      <c r="L39" s="233"/>
      <c r="M39" s="230"/>
      <c r="N39" s="230"/>
      <c r="O39" s="230"/>
      <c r="P39" s="80" t="s">
        <v>1</v>
      </c>
      <c r="Q39" s="231"/>
      <c r="R39" s="230"/>
      <c r="S39" s="230"/>
      <c r="T39" s="230"/>
      <c r="U39" s="229"/>
      <c r="V39" s="228"/>
      <c r="W39" s="228"/>
      <c r="X39" s="228"/>
    </row>
    <row r="40" spans="1:28" ht="19.5" customHeight="1" x14ac:dyDescent="0.25">
      <c r="A40" s="227"/>
      <c r="B40" s="223"/>
      <c r="C40" s="224"/>
      <c r="D40" s="224"/>
      <c r="E40" s="223"/>
      <c r="F40" s="221"/>
      <c r="G40" s="223"/>
      <c r="H40" s="225"/>
      <c r="I40" s="221"/>
      <c r="J40" s="223"/>
      <c r="K40" s="226"/>
      <c r="L40" s="226"/>
      <c r="M40" s="223"/>
      <c r="N40" s="223"/>
      <c r="O40" s="223"/>
      <c r="P40" s="225"/>
      <c r="Q40" s="224"/>
      <c r="R40" s="223"/>
      <c r="S40" s="223"/>
      <c r="T40" s="223"/>
      <c r="U40" s="222"/>
      <c r="V40" s="221"/>
      <c r="W40" s="221"/>
      <c r="X40" s="221"/>
    </row>
    <row r="41" spans="1:28" ht="19.5" customHeight="1" x14ac:dyDescent="0.25">
      <c r="A41" s="2512" t="s">
        <v>293</v>
      </c>
      <c r="B41" s="230"/>
      <c r="C41" s="231"/>
      <c r="D41" s="231"/>
      <c r="E41" s="97" t="s">
        <v>16</v>
      </c>
      <c r="F41" s="94" t="s">
        <v>17</v>
      </c>
      <c r="G41" s="230"/>
      <c r="H41" s="80" t="s">
        <v>2</v>
      </c>
      <c r="I41" s="228"/>
      <c r="J41" s="230"/>
      <c r="K41" s="233"/>
      <c r="L41" s="233"/>
      <c r="M41" s="230"/>
      <c r="N41" s="230"/>
      <c r="O41" s="230"/>
      <c r="P41" s="80" t="s">
        <v>2</v>
      </c>
      <c r="Q41" s="231"/>
      <c r="R41" s="230"/>
      <c r="S41" s="230"/>
      <c r="T41" s="230"/>
      <c r="U41" s="229"/>
      <c r="V41" s="228"/>
      <c r="W41" s="228"/>
      <c r="X41" s="228"/>
    </row>
    <row r="42" spans="1:28" ht="57.75" customHeight="1" thickBot="1" x14ac:dyDescent="0.3">
      <c r="A42" s="2513"/>
      <c r="B42" s="230"/>
      <c r="C42" s="231"/>
      <c r="D42" s="231"/>
      <c r="E42" s="230"/>
      <c r="F42" s="228"/>
      <c r="G42" s="230"/>
      <c r="H42" s="80" t="s">
        <v>1</v>
      </c>
      <c r="I42" s="228"/>
      <c r="J42" s="230"/>
      <c r="K42" s="233"/>
      <c r="L42" s="233"/>
      <c r="M42" s="230"/>
      <c r="N42" s="230"/>
      <c r="O42" s="230"/>
      <c r="P42" s="80" t="s">
        <v>1</v>
      </c>
      <c r="Q42" s="231"/>
      <c r="R42" s="230"/>
      <c r="S42" s="230"/>
      <c r="T42" s="230"/>
      <c r="U42" s="229"/>
      <c r="V42" s="228"/>
      <c r="W42" s="228"/>
      <c r="X42" s="228"/>
    </row>
    <row r="43" spans="1:28" ht="19.5" customHeight="1" thickTop="1" x14ac:dyDescent="0.25">
      <c r="A43" s="215" t="s">
        <v>3</v>
      </c>
      <c r="B43" s="82"/>
      <c r="C43" s="81" t="e">
        <f>C8+C11+C14+C17+C20+C23+C26+C29+#REF!</f>
        <v>#REF!</v>
      </c>
      <c r="D43" s="81" t="e">
        <f>D8+#REF!+D14+D17+D20+D23+D26+D29+D32+D35+D35+D38+D41</f>
        <v>#REF!</v>
      </c>
      <c r="E43" s="151"/>
      <c r="F43" s="86"/>
      <c r="G43" s="82"/>
      <c r="H43" s="86" t="s">
        <v>2</v>
      </c>
      <c r="I43" s="86"/>
      <c r="J43" s="82"/>
      <c r="K43" s="82"/>
      <c r="L43" s="82"/>
      <c r="M43" s="82"/>
      <c r="N43" s="82"/>
      <c r="O43" s="82"/>
      <c r="P43" s="86" t="s">
        <v>2</v>
      </c>
      <c r="Q43" s="81" t="e">
        <f>Q8+Q11+Q14+Q17+Q20+Q23+Q26+Q29+#REF!</f>
        <v>#REF!</v>
      </c>
      <c r="R43" s="82"/>
      <c r="S43" s="82"/>
      <c r="T43" s="82"/>
      <c r="U43" s="84"/>
      <c r="V43" s="214"/>
      <c r="W43" s="214"/>
      <c r="X43" s="214"/>
      <c r="Z43" s="4"/>
      <c r="AA43" s="5"/>
      <c r="AB43" s="4"/>
    </row>
    <row r="44" spans="1:28" ht="19.5" customHeight="1" x14ac:dyDescent="0.25">
      <c r="A44" s="76"/>
      <c r="B44" s="76"/>
      <c r="C44" s="75" t="e">
        <f>C9+C12+C15+C18+C21+C24+C27+C30+#REF!</f>
        <v>#REF!</v>
      </c>
      <c r="D44" s="75" t="e">
        <f>D9+D11+D15+D18+D21+D24+D27+D30+#REF!</f>
        <v>#REF!</v>
      </c>
      <c r="E44" s="76"/>
      <c r="F44" s="80"/>
      <c r="G44" s="76"/>
      <c r="H44" s="80" t="s">
        <v>1</v>
      </c>
      <c r="I44" s="80"/>
      <c r="J44" s="76"/>
      <c r="K44" s="76"/>
      <c r="L44" s="76"/>
      <c r="M44" s="76"/>
      <c r="N44" s="76"/>
      <c r="O44" s="76"/>
      <c r="P44" s="80" t="s">
        <v>1</v>
      </c>
      <c r="Q44" s="75" t="e">
        <f>Q9+Q12+Q15+Q18+Q21+Q24+Q27+Q30+#REF!</f>
        <v>#REF!</v>
      </c>
      <c r="R44" s="76"/>
      <c r="S44" s="76"/>
      <c r="T44" s="76"/>
      <c r="U44" s="78"/>
      <c r="V44" s="213"/>
      <c r="W44" s="213"/>
      <c r="X44" s="213"/>
      <c r="Z44" s="4"/>
      <c r="AA44" s="4"/>
      <c r="AB44" s="4"/>
    </row>
    <row r="45" spans="1:28" x14ac:dyDescent="0.25">
      <c r="A45" s="74" t="s">
        <v>0</v>
      </c>
      <c r="T45" s="3"/>
      <c r="U45" s="3"/>
      <c r="V45" s="5"/>
    </row>
    <row r="46" spans="1:28" x14ac:dyDescent="0.25">
      <c r="Q46" s="6"/>
      <c r="T46" s="5"/>
      <c r="U46" s="3"/>
      <c r="V46" s="4"/>
    </row>
    <row r="47" spans="1:28" x14ac:dyDescent="0.25">
      <c r="T47" s="3"/>
      <c r="U47" s="3"/>
    </row>
    <row r="48" spans="1:28"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row r="1128" spans="21:21" x14ac:dyDescent="0.25">
      <c r="U1128" s="3"/>
    </row>
    <row r="1129" spans="21:21" x14ac:dyDescent="0.25">
      <c r="U1129" s="3"/>
    </row>
    <row r="1130" spans="21:21" x14ac:dyDescent="0.25">
      <c r="U1130" s="3"/>
    </row>
    <row r="1131" spans="21:21" x14ac:dyDescent="0.25">
      <c r="U1131" s="3"/>
    </row>
    <row r="1132" spans="21:21" x14ac:dyDescent="0.25">
      <c r="U1132" s="3"/>
    </row>
    <row r="1133" spans="21:21" x14ac:dyDescent="0.25">
      <c r="U1133" s="3"/>
    </row>
    <row r="1134" spans="21:21" x14ac:dyDescent="0.25">
      <c r="U1134" s="3"/>
    </row>
    <row r="1135" spans="21:21" x14ac:dyDescent="0.25">
      <c r="U1135" s="3"/>
    </row>
    <row r="1136" spans="21:21" x14ac:dyDescent="0.25">
      <c r="U1136" s="3"/>
    </row>
    <row r="1137" spans="21:21" x14ac:dyDescent="0.25">
      <c r="U1137" s="3"/>
    </row>
    <row r="1138" spans="21:21" x14ac:dyDescent="0.25">
      <c r="U1138" s="3"/>
    </row>
    <row r="1139" spans="21:21" x14ac:dyDescent="0.25">
      <c r="U1139" s="3"/>
    </row>
    <row r="1140" spans="21:21" x14ac:dyDescent="0.25">
      <c r="U1140" s="3"/>
    </row>
    <row r="1141" spans="21:21" x14ac:dyDescent="0.25">
      <c r="U1141" s="3"/>
    </row>
    <row r="1142" spans="21:21" x14ac:dyDescent="0.25">
      <c r="U1142" s="3"/>
    </row>
    <row r="1143" spans="21:21" x14ac:dyDescent="0.25">
      <c r="U1143" s="3"/>
    </row>
    <row r="1144" spans="21:21" x14ac:dyDescent="0.25">
      <c r="U1144" s="3"/>
    </row>
    <row r="1145" spans="21:21" x14ac:dyDescent="0.25">
      <c r="U1145" s="3"/>
    </row>
  </sheetData>
  <mergeCells count="18">
    <mergeCell ref="A29:A30"/>
    <mergeCell ref="A26:A27"/>
    <mergeCell ref="A38:A39"/>
    <mergeCell ref="A41:A42"/>
    <mergeCell ref="N3:O3"/>
    <mergeCell ref="Q3:T3"/>
    <mergeCell ref="C3:G3"/>
    <mergeCell ref="L3:M3"/>
    <mergeCell ref="I2:J3"/>
    <mergeCell ref="A5:A6"/>
    <mergeCell ref="A32:A33"/>
    <mergeCell ref="A8:A9"/>
    <mergeCell ref="A11:A12"/>
    <mergeCell ref="A14:A15"/>
    <mergeCell ref="A35:A36"/>
    <mergeCell ref="A17:A18"/>
    <mergeCell ref="A20:A21"/>
    <mergeCell ref="A23:A24"/>
  </mergeCells>
  <pageMargins left="0.5" right="0.5" top="0.3" bottom="0.25" header="0.25" footer="0.25"/>
  <pageSetup paperSize="9" scale="32"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1" manualBreakCount="1">
    <brk id="24" max="1048575"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zoomScale="75" workbookViewId="0">
      <selection activeCell="K55" sqref="K55"/>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92</v>
      </c>
      <c r="B1" s="144"/>
      <c r="V1" s="3"/>
    </row>
    <row r="2" spans="1:26" x14ac:dyDescent="0.25">
      <c r="A2" s="143" t="s">
        <v>78</v>
      </c>
      <c r="B2" s="142"/>
      <c r="J2" s="2178" t="s">
        <v>77</v>
      </c>
      <c r="K2" s="2179"/>
      <c r="L2" s="141" t="s">
        <v>76</v>
      </c>
      <c r="M2" s="140"/>
      <c r="N2" s="139"/>
      <c r="V2" s="3"/>
    </row>
    <row r="3" spans="1:26" ht="33.75" customHeight="1" x14ac:dyDescent="0.25">
      <c r="A3" s="138" t="s">
        <v>91</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62</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84"/>
      <c r="B8" s="94"/>
      <c r="C8" s="94"/>
      <c r="D8" s="94"/>
      <c r="E8" s="94"/>
      <c r="F8" s="105"/>
      <c r="G8" s="94"/>
      <c r="H8" s="94"/>
      <c r="I8" s="106" t="s">
        <v>2</v>
      </c>
      <c r="J8" s="94"/>
      <c r="K8" s="94"/>
      <c r="L8" s="94"/>
      <c r="M8" s="94"/>
      <c r="N8" s="94"/>
      <c r="O8" s="94"/>
      <c r="P8" s="94"/>
      <c r="Q8" s="106" t="s">
        <v>2</v>
      </c>
      <c r="R8" s="105"/>
      <c r="S8" s="94"/>
      <c r="T8" s="104"/>
      <c r="U8" s="104"/>
      <c r="V8" s="90"/>
      <c r="W8" s="103"/>
      <c r="X8" s="94"/>
      <c r="Y8" s="94"/>
      <c r="Z8" s="94"/>
    </row>
    <row r="9" spans="1:26" ht="19.5" customHeight="1" x14ac:dyDescent="0.25">
      <c r="A9" s="2185"/>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9.5"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0</v>
      </c>
      <c r="G34" s="86"/>
      <c r="H34" s="82"/>
      <c r="I34" s="86" t="s">
        <v>2</v>
      </c>
      <c r="J34" s="82"/>
      <c r="K34" s="82"/>
      <c r="L34" s="82"/>
      <c r="M34" s="82"/>
      <c r="N34" s="82"/>
      <c r="O34" s="82"/>
      <c r="P34" s="82"/>
      <c r="Q34" s="86" t="s">
        <v>2</v>
      </c>
      <c r="R34" s="81">
        <f>R8+R11+R14+R17+R20+R23+R26+R29+R32</f>
        <v>0</v>
      </c>
      <c r="S34" s="82"/>
      <c r="T34" s="85"/>
      <c r="U34" s="85"/>
      <c r="V34" s="84"/>
      <c r="W34" s="83"/>
      <c r="X34" s="82"/>
      <c r="Y34" s="82"/>
      <c r="Z34" s="81">
        <f>Z8+Z11+Z14+Z17+Z20+Z23+Z26+Z29+Z32</f>
        <v>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view="pageLayout" zoomScale="69" zoomScaleNormal="100" zoomScalePageLayoutView="69" workbookViewId="0">
      <selection activeCell="K55" sqref="K55"/>
    </sheetView>
  </sheetViews>
  <sheetFormatPr defaultRowHeight="15.75" x14ac:dyDescent="0.25"/>
  <cols>
    <col min="1" max="1" width="36.85546875" style="1" customWidth="1"/>
    <col min="2" max="2" width="10.85546875" style="1" bestFit="1" customWidth="1"/>
    <col min="3" max="3" width="13.7109375" style="1" customWidth="1"/>
    <col min="4" max="4" width="13.42578125" style="1" customWidth="1"/>
    <col min="5" max="5" width="12" style="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92</v>
      </c>
      <c r="B1" s="180"/>
      <c r="C1" s="179"/>
      <c r="D1" s="4"/>
      <c r="E1" s="4"/>
      <c r="F1" s="4"/>
      <c r="G1" s="4"/>
      <c r="H1" s="3"/>
      <c r="T1" s="146"/>
      <c r="U1" s="146"/>
      <c r="AB1" s="146"/>
    </row>
    <row r="2" spans="1:32" ht="15.75" customHeight="1" x14ac:dyDescent="0.25">
      <c r="A2" s="143" t="s">
        <v>123</v>
      </c>
      <c r="B2" s="178"/>
      <c r="C2" s="141" t="s">
        <v>76</v>
      </c>
      <c r="D2" s="140"/>
      <c r="E2" s="139"/>
      <c r="F2" s="139"/>
      <c r="H2" s="177"/>
      <c r="I2" s="2178" t="s">
        <v>122</v>
      </c>
      <c r="J2" s="2179"/>
      <c r="T2" s="146"/>
      <c r="U2" s="176"/>
      <c r="AB2" s="176"/>
    </row>
    <row r="3" spans="1:32" s="57" customFormat="1" ht="28.5" customHeight="1" x14ac:dyDescent="0.2">
      <c r="A3" s="138" t="s">
        <v>121</v>
      </c>
      <c r="B3" s="175"/>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4.25" customHeight="1" thickBot="1" x14ac:dyDescent="0.3">
      <c r="A4" s="173" t="s">
        <v>68</v>
      </c>
      <c r="B4" s="126" t="s">
        <v>115</v>
      </c>
      <c r="C4" s="131" t="s">
        <v>114</v>
      </c>
      <c r="D4" s="126" t="s">
        <v>113</v>
      </c>
      <c r="E4" s="128" t="s">
        <v>62</v>
      </c>
      <c r="F4" s="128" t="s">
        <v>62</v>
      </c>
      <c r="G4" s="131" t="s">
        <v>62</v>
      </c>
      <c r="H4" s="131" t="s">
        <v>62</v>
      </c>
      <c r="I4" s="131" t="s">
        <v>62</v>
      </c>
      <c r="J4" s="131" t="s">
        <v>62</v>
      </c>
      <c r="K4" s="131" t="s">
        <v>62</v>
      </c>
      <c r="L4" s="131" t="s">
        <v>62</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17"/>
      <c r="F5" s="122"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24" customHeight="1" x14ac:dyDescent="0.25">
      <c r="A8" s="2521"/>
      <c r="B8" s="94"/>
      <c r="C8" s="94"/>
      <c r="D8" s="105"/>
      <c r="E8" s="94"/>
      <c r="F8" s="106" t="s">
        <v>2</v>
      </c>
      <c r="G8" s="94"/>
      <c r="H8" s="104"/>
      <c r="I8" s="104"/>
      <c r="J8" s="104"/>
      <c r="K8" s="94"/>
      <c r="L8" s="103"/>
      <c r="M8" s="106" t="s">
        <v>2</v>
      </c>
      <c r="N8" s="94"/>
      <c r="O8" s="94"/>
      <c r="P8" s="94"/>
      <c r="Q8" s="94"/>
      <c r="R8" s="94"/>
      <c r="S8" s="94"/>
      <c r="T8" s="94"/>
      <c r="U8" s="164" t="s">
        <v>2</v>
      </c>
      <c r="V8" s="103"/>
      <c r="W8" s="94"/>
      <c r="X8" s="105"/>
      <c r="Y8" s="103"/>
      <c r="Z8" s="103"/>
      <c r="AA8" s="94"/>
      <c r="AB8" s="164" t="s">
        <v>2</v>
      </c>
      <c r="AC8" s="94"/>
      <c r="AD8" s="94"/>
      <c r="AE8" s="94"/>
      <c r="AF8" s="94"/>
    </row>
    <row r="9" spans="1:32" ht="23.25" customHeight="1" x14ac:dyDescent="0.25">
      <c r="A9" s="2207"/>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9.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21.75" customHeight="1" x14ac:dyDescent="0.25">
      <c r="A11" s="2206"/>
      <c r="B11" s="159"/>
      <c r="C11" s="159"/>
      <c r="D11" s="162"/>
      <c r="E11" s="159"/>
      <c r="F11" s="161" t="s">
        <v>2</v>
      </c>
      <c r="G11" s="159"/>
      <c r="H11" s="160"/>
      <c r="I11" s="160"/>
      <c r="J11" s="160"/>
      <c r="K11" s="159"/>
      <c r="L11" s="158"/>
      <c r="M11" s="80" t="s">
        <v>2</v>
      </c>
      <c r="N11" s="97"/>
      <c r="O11" s="97"/>
      <c r="P11" s="97"/>
      <c r="Q11" s="97"/>
      <c r="R11" s="97"/>
      <c r="S11" s="97"/>
      <c r="T11" s="97"/>
      <c r="U11" s="149" t="s">
        <v>2</v>
      </c>
      <c r="V11" s="95"/>
      <c r="W11" s="97"/>
      <c r="X11" s="75"/>
      <c r="Y11" s="95"/>
      <c r="Z11" s="95"/>
      <c r="AA11" s="97"/>
      <c r="AB11" s="149" t="s">
        <v>2</v>
      </c>
      <c r="AC11" s="97"/>
      <c r="AD11" s="97"/>
      <c r="AE11" s="97"/>
      <c r="AF11" s="97"/>
    </row>
    <row r="12" spans="1:32" ht="23.25" customHeight="1" x14ac:dyDescent="0.25">
      <c r="A12" s="2207"/>
      <c r="B12" s="159"/>
      <c r="C12" s="159"/>
      <c r="D12" s="162"/>
      <c r="E12" s="159"/>
      <c r="F12" s="161" t="s">
        <v>1</v>
      </c>
      <c r="G12" s="159"/>
      <c r="H12" s="160"/>
      <c r="I12" s="160"/>
      <c r="J12" s="160"/>
      <c r="K12" s="159"/>
      <c r="L12" s="158"/>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9.5" customHeight="1" x14ac:dyDescent="0.25">
      <c r="A13" s="163"/>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21.75" customHeight="1" x14ac:dyDescent="0.25">
      <c r="A14" s="2206"/>
      <c r="B14" s="159"/>
      <c r="C14" s="159"/>
      <c r="D14" s="162"/>
      <c r="E14" s="159"/>
      <c r="F14" s="161" t="s">
        <v>2</v>
      </c>
      <c r="G14" s="159"/>
      <c r="H14" s="160"/>
      <c r="I14" s="160"/>
      <c r="J14" s="160"/>
      <c r="K14" s="159"/>
      <c r="L14" s="158"/>
      <c r="M14" s="80" t="s">
        <v>2</v>
      </c>
      <c r="N14" s="97"/>
      <c r="O14" s="97"/>
      <c r="P14" s="97"/>
      <c r="Q14" s="97"/>
      <c r="R14" s="97"/>
      <c r="S14" s="97"/>
      <c r="T14" s="97"/>
      <c r="U14" s="149" t="s">
        <v>2</v>
      </c>
      <c r="V14" s="95"/>
      <c r="W14" s="97"/>
      <c r="X14" s="75"/>
      <c r="Y14" s="95"/>
      <c r="Z14" s="95"/>
      <c r="AA14" s="97"/>
      <c r="AB14" s="149" t="s">
        <v>2</v>
      </c>
      <c r="AC14" s="95"/>
      <c r="AD14" s="95"/>
      <c r="AE14" s="95"/>
      <c r="AF14" s="95"/>
    </row>
    <row r="15" spans="1:32" ht="20.25" customHeight="1" x14ac:dyDescent="0.25">
      <c r="A15" s="2207"/>
      <c r="B15" s="159"/>
      <c r="C15" s="159"/>
      <c r="D15" s="162"/>
      <c r="E15" s="159"/>
      <c r="F15" s="161" t="s">
        <v>1</v>
      </c>
      <c r="G15" s="159"/>
      <c r="H15" s="160"/>
      <c r="I15" s="160"/>
      <c r="J15" s="160"/>
      <c r="K15" s="159"/>
      <c r="L15" s="158"/>
      <c r="M15" s="80" t="s">
        <v>1</v>
      </c>
      <c r="N15" s="97"/>
      <c r="O15" s="97"/>
      <c r="P15" s="97"/>
      <c r="Q15" s="97"/>
      <c r="R15" s="97"/>
      <c r="S15" s="97"/>
      <c r="T15" s="97"/>
      <c r="U15" s="149" t="s">
        <v>1</v>
      </c>
      <c r="V15" s="95"/>
      <c r="W15" s="97"/>
      <c r="X15" s="75"/>
      <c r="Y15" s="95"/>
      <c r="Z15" s="95"/>
      <c r="AA15" s="97"/>
      <c r="AB15" s="149" t="s">
        <v>1</v>
      </c>
      <c r="AC15" s="95"/>
      <c r="AD15" s="95"/>
      <c r="AE15" s="95"/>
      <c r="AF15" s="95"/>
    </row>
    <row r="16" spans="1:32" ht="19.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197"/>
      <c r="B17" s="159"/>
      <c r="C17" s="159"/>
      <c r="D17" s="162"/>
      <c r="E17" s="159"/>
      <c r="F17" s="161" t="s">
        <v>2</v>
      </c>
      <c r="G17" s="159"/>
      <c r="H17" s="160"/>
      <c r="I17" s="160"/>
      <c r="J17" s="160"/>
      <c r="K17" s="159"/>
      <c r="L17" s="158"/>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9.5" customHeight="1" x14ac:dyDescent="0.25">
      <c r="A18" s="2195"/>
      <c r="B18" s="159"/>
      <c r="C18" s="159"/>
      <c r="D18" s="162"/>
      <c r="E18" s="159"/>
      <c r="F18" s="161" t="s">
        <v>1</v>
      </c>
      <c r="G18" s="159"/>
      <c r="H18" s="160"/>
      <c r="I18" s="160"/>
      <c r="J18" s="160"/>
      <c r="K18" s="159"/>
      <c r="L18" s="158"/>
      <c r="M18" s="80" t="s">
        <v>1</v>
      </c>
      <c r="N18" s="97"/>
      <c r="O18" s="97"/>
      <c r="P18" s="97"/>
      <c r="Q18" s="97"/>
      <c r="R18" s="97"/>
      <c r="S18" s="97"/>
      <c r="T18" s="97"/>
      <c r="U18" s="149" t="s">
        <v>1</v>
      </c>
      <c r="V18" s="95"/>
      <c r="W18" s="97"/>
      <c r="X18" s="75"/>
      <c r="Y18" s="95"/>
      <c r="Z18" s="95"/>
      <c r="AA18" s="97"/>
      <c r="AB18" s="149" t="s">
        <v>1</v>
      </c>
      <c r="AC18" s="95"/>
      <c r="AD18" s="95"/>
      <c r="AE18" s="95"/>
      <c r="AF18" s="95"/>
    </row>
    <row r="19" spans="1:32" ht="19.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20.25" customHeight="1" x14ac:dyDescent="0.25">
      <c r="A20" s="2197"/>
      <c r="B20" s="159"/>
      <c r="C20" s="159"/>
      <c r="D20" s="162"/>
      <c r="E20" s="159"/>
      <c r="F20" s="161" t="s">
        <v>2</v>
      </c>
      <c r="G20" s="159"/>
      <c r="H20" s="160"/>
      <c r="I20" s="160"/>
      <c r="J20" s="160"/>
      <c r="K20" s="159"/>
      <c r="L20" s="158"/>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95"/>
      <c r="B21" s="159"/>
      <c r="C21" s="159"/>
      <c r="D21" s="162"/>
      <c r="E21" s="159"/>
      <c r="F21" s="161" t="s">
        <v>1</v>
      </c>
      <c r="G21" s="159"/>
      <c r="H21" s="160"/>
      <c r="I21" s="160"/>
      <c r="J21" s="160"/>
      <c r="K21" s="159"/>
      <c r="L21" s="158"/>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9.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f>D8+D11+D14+D17+D20+D23+D26+D29+D32</f>
        <v>0</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0</v>
      </c>
      <c r="Y34" s="82"/>
      <c r="Z34" s="82"/>
      <c r="AA34" s="82"/>
      <c r="AB34" s="150" t="s">
        <v>2</v>
      </c>
      <c r="AC34" s="82"/>
      <c r="AD34" s="82"/>
      <c r="AE34" s="82"/>
      <c r="AF34" s="81">
        <f>AF8+AF11+AF14+AF17+AF20+AF23+AF26+AF29+AF32</f>
        <v>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 ref="V3:W3"/>
    <mergeCell ref="I2:J3"/>
  </mergeCells>
  <pageMargins left="0.5" right="0.5" top="0.45289855072463769" bottom="0.1585144927536232"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42"/>
  <sheetViews>
    <sheetView view="pageBreakPreview" zoomScale="60" zoomScaleNormal="100" workbookViewId="0">
      <selection activeCell="A10" sqref="A10"/>
    </sheetView>
  </sheetViews>
  <sheetFormatPr defaultRowHeight="15.75" x14ac:dyDescent="0.25"/>
  <cols>
    <col min="1" max="1" width="52.140625" style="1" customWidth="1"/>
    <col min="2" max="3" width="17.28515625" style="1" customWidth="1"/>
    <col min="4" max="4" width="21.7109375" style="1" customWidth="1"/>
    <col min="5" max="5" width="17.28515625" style="1" customWidth="1"/>
    <col min="6" max="6" width="21.28515625" style="1" customWidth="1"/>
    <col min="7" max="7" width="17.28515625" style="1" customWidth="1"/>
    <col min="8" max="8" width="10.140625" style="1" customWidth="1"/>
    <col min="9" max="10" width="17" style="1" customWidth="1"/>
    <col min="11" max="11" width="19.42578125" style="1" customWidth="1"/>
    <col min="12" max="15" width="17" style="1" customWidth="1"/>
    <col min="16" max="16" width="11" style="1" customWidth="1"/>
    <col min="17" max="20" width="17" style="1" customWidth="1"/>
    <col min="21" max="21" width="3.140625" style="2" customWidth="1"/>
    <col min="22" max="22" width="17.85546875" style="1" customWidth="1"/>
    <col min="23" max="23" width="16.140625" style="1" customWidth="1"/>
    <col min="24" max="24" width="20" style="1" customWidth="1"/>
    <col min="25" max="16384" width="9.140625" style="1"/>
  </cols>
  <sheetData>
    <row r="1" spans="1:24" ht="89.25" customHeight="1" x14ac:dyDescent="0.3">
      <c r="A1" s="73" t="s">
        <v>292</v>
      </c>
      <c r="B1" s="72"/>
      <c r="C1" s="66"/>
      <c r="D1" s="66"/>
      <c r="E1" s="66"/>
      <c r="F1" s="66"/>
      <c r="G1" s="66"/>
      <c r="H1" s="66"/>
      <c r="I1" s="66"/>
      <c r="J1" s="66"/>
      <c r="K1" s="66"/>
      <c r="L1" s="66"/>
      <c r="M1" s="66"/>
      <c r="N1" s="66"/>
      <c r="O1" s="66"/>
      <c r="P1" s="66"/>
      <c r="Q1" s="66"/>
      <c r="R1" s="66"/>
      <c r="S1" s="66"/>
      <c r="T1" s="66"/>
      <c r="U1" s="3"/>
    </row>
    <row r="2" spans="1:24" ht="49.5" customHeight="1" x14ac:dyDescent="0.3">
      <c r="A2" s="71" t="s">
        <v>78</v>
      </c>
      <c r="B2" s="70"/>
      <c r="C2" s="66"/>
      <c r="D2" s="66"/>
      <c r="E2" s="66"/>
      <c r="F2" s="66"/>
      <c r="G2" s="66"/>
      <c r="H2" s="66"/>
      <c r="I2" s="2316" t="s">
        <v>77</v>
      </c>
      <c r="J2" s="2317"/>
      <c r="K2" s="69" t="s">
        <v>76</v>
      </c>
      <c r="L2" s="68"/>
      <c r="M2" s="67"/>
      <c r="N2" s="66"/>
      <c r="O2" s="66"/>
      <c r="P2" s="66"/>
      <c r="Q2" s="66"/>
      <c r="R2" s="66"/>
      <c r="S2" s="66"/>
      <c r="T2" s="66"/>
      <c r="U2" s="3"/>
    </row>
    <row r="3" spans="1:24" s="57" customFormat="1" ht="61.5" customHeight="1" x14ac:dyDescent="0.25">
      <c r="A3" s="65" t="s">
        <v>291</v>
      </c>
      <c r="B3" s="64"/>
      <c r="C3" s="2322" t="s">
        <v>74</v>
      </c>
      <c r="D3" s="2314"/>
      <c r="E3" s="2314"/>
      <c r="F3" s="2314"/>
      <c r="G3" s="2315"/>
      <c r="H3" s="62"/>
      <c r="I3" s="2318"/>
      <c r="J3" s="2319"/>
      <c r="K3" s="63" t="s">
        <v>73</v>
      </c>
      <c r="L3" s="2314" t="s">
        <v>72</v>
      </c>
      <c r="M3" s="2315"/>
      <c r="N3" s="2322" t="s">
        <v>71</v>
      </c>
      <c r="O3" s="2315"/>
      <c r="P3" s="62"/>
      <c r="Q3" s="2322" t="s">
        <v>70</v>
      </c>
      <c r="R3" s="2314"/>
      <c r="S3" s="2314"/>
      <c r="T3" s="2314"/>
      <c r="U3" s="61"/>
      <c r="V3" s="60"/>
      <c r="W3" s="59" t="s">
        <v>69</v>
      </c>
      <c r="X3" s="58"/>
    </row>
    <row r="4" spans="1:24" s="57" customFormat="1" ht="79.5" customHeight="1" thickBot="1" x14ac:dyDescent="0.3">
      <c r="A4" s="264" t="s">
        <v>68</v>
      </c>
      <c r="B4" s="262" t="s">
        <v>67</v>
      </c>
      <c r="C4" s="262" t="s">
        <v>66</v>
      </c>
      <c r="D4" s="262" t="s">
        <v>65</v>
      </c>
      <c r="E4" s="262" t="s">
        <v>64</v>
      </c>
      <c r="F4" s="262" t="s">
        <v>63</v>
      </c>
      <c r="G4" s="263" t="s">
        <v>62</v>
      </c>
      <c r="H4" s="262" t="s">
        <v>55</v>
      </c>
      <c r="I4" s="261" t="s">
        <v>61</v>
      </c>
      <c r="J4" s="261" t="s">
        <v>56</v>
      </c>
      <c r="K4" s="262" t="s">
        <v>60</v>
      </c>
      <c r="L4" s="262" t="s">
        <v>59</v>
      </c>
      <c r="M4" s="262" t="s">
        <v>58</v>
      </c>
      <c r="N4" s="262" t="s">
        <v>57</v>
      </c>
      <c r="O4" s="261" t="s">
        <v>56</v>
      </c>
      <c r="P4" s="262" t="s">
        <v>55</v>
      </c>
      <c r="Q4" s="261" t="s">
        <v>193</v>
      </c>
      <c r="R4" s="261" t="s">
        <v>53</v>
      </c>
      <c r="S4" s="261" t="s">
        <v>52</v>
      </c>
      <c r="T4" s="260" t="s">
        <v>51</v>
      </c>
      <c r="U4" s="127"/>
      <c r="V4" s="259" t="s">
        <v>50</v>
      </c>
      <c r="W4" s="258" t="s">
        <v>49</v>
      </c>
      <c r="X4" s="258" t="s">
        <v>48</v>
      </c>
    </row>
    <row r="5" spans="1:24" ht="42" customHeight="1" thickTop="1" x14ac:dyDescent="0.3">
      <c r="A5" s="2320" t="s">
        <v>47</v>
      </c>
      <c r="B5" s="254"/>
      <c r="C5" s="256"/>
      <c r="D5" s="256"/>
      <c r="E5" s="254"/>
      <c r="F5" s="254" t="s">
        <v>46</v>
      </c>
      <c r="G5" s="254"/>
      <c r="H5" s="257" t="s">
        <v>2</v>
      </c>
      <c r="I5" s="254" t="s">
        <v>43</v>
      </c>
      <c r="J5" s="254" t="s">
        <v>41</v>
      </c>
      <c r="K5" s="254" t="s">
        <v>42</v>
      </c>
      <c r="L5" s="255" t="s">
        <v>45</v>
      </c>
      <c r="M5" s="255" t="s">
        <v>44</v>
      </c>
      <c r="N5" s="255" t="s">
        <v>43</v>
      </c>
      <c r="O5" s="255" t="s">
        <v>41</v>
      </c>
      <c r="P5" s="257" t="s">
        <v>2</v>
      </c>
      <c r="Q5" s="256"/>
      <c r="R5" s="255" t="s">
        <v>42</v>
      </c>
      <c r="S5" s="255" t="s">
        <v>41</v>
      </c>
      <c r="T5" s="255" t="s">
        <v>40</v>
      </c>
      <c r="U5" s="90"/>
      <c r="V5" s="117"/>
      <c r="W5" s="117"/>
      <c r="X5" s="117"/>
    </row>
    <row r="6" spans="1:24" ht="51" customHeight="1" x14ac:dyDescent="0.3">
      <c r="A6" s="2321"/>
      <c r="B6" s="251"/>
      <c r="C6" s="252"/>
      <c r="D6" s="252"/>
      <c r="E6" s="251"/>
      <c r="F6" s="254" t="s">
        <v>39</v>
      </c>
      <c r="G6" s="251"/>
      <c r="H6" s="253" t="s">
        <v>1</v>
      </c>
      <c r="I6" s="254"/>
      <c r="J6" s="251"/>
      <c r="K6" s="251"/>
      <c r="L6" s="251"/>
      <c r="M6" s="251"/>
      <c r="N6" s="251"/>
      <c r="O6" s="251"/>
      <c r="P6" s="253" t="s">
        <v>1</v>
      </c>
      <c r="Q6" s="252"/>
      <c r="R6" s="251"/>
      <c r="S6" s="251"/>
      <c r="T6" s="251"/>
      <c r="U6" s="90"/>
      <c r="V6" s="117"/>
      <c r="W6" s="117"/>
      <c r="X6" s="117"/>
    </row>
    <row r="7" spans="1:24" ht="57.75" customHeight="1" thickBot="1" x14ac:dyDescent="0.35">
      <c r="A7" s="250" t="s">
        <v>38</v>
      </c>
      <c r="B7" s="247"/>
      <c r="C7" s="248"/>
      <c r="D7" s="248"/>
      <c r="E7" s="247"/>
      <c r="F7" s="247"/>
      <c r="G7" s="247"/>
      <c r="H7" s="247"/>
      <c r="I7" s="247"/>
      <c r="J7" s="247"/>
      <c r="K7" s="249"/>
      <c r="L7" s="249"/>
      <c r="M7" s="247"/>
      <c r="N7" s="247"/>
      <c r="O7" s="247"/>
      <c r="P7" s="247"/>
      <c r="Q7" s="248"/>
      <c r="R7" s="247"/>
      <c r="S7" s="247"/>
      <c r="T7" s="247"/>
      <c r="U7" s="84"/>
      <c r="V7" s="107"/>
      <c r="W7" s="107"/>
      <c r="X7" s="107"/>
    </row>
    <row r="8" spans="1:24" ht="19.5" customHeight="1" x14ac:dyDescent="0.3">
      <c r="A8" s="2514" t="s">
        <v>290</v>
      </c>
      <c r="B8" s="239"/>
      <c r="C8" s="245"/>
      <c r="D8" s="245">
        <v>30000000</v>
      </c>
      <c r="E8" s="239" t="s">
        <v>36</v>
      </c>
      <c r="F8" s="239" t="s">
        <v>17</v>
      </c>
      <c r="G8" s="239" t="s">
        <v>16</v>
      </c>
      <c r="H8" s="246" t="s">
        <v>2</v>
      </c>
      <c r="I8" s="239"/>
      <c r="J8" s="239"/>
      <c r="K8" s="239"/>
      <c r="L8" s="239"/>
      <c r="M8" s="239"/>
      <c r="N8" s="239"/>
      <c r="O8" s="239"/>
      <c r="P8" s="246" t="s">
        <v>2</v>
      </c>
      <c r="Q8" s="245"/>
      <c r="R8" s="239"/>
      <c r="S8" s="239"/>
      <c r="T8" s="239"/>
      <c r="U8" s="90"/>
      <c r="V8" s="94"/>
      <c r="W8" s="94"/>
      <c r="X8" s="94"/>
    </row>
    <row r="9" spans="1:24" ht="49.5" customHeight="1" x14ac:dyDescent="0.3">
      <c r="A9" s="2515"/>
      <c r="B9" s="237"/>
      <c r="C9" s="236"/>
      <c r="D9" s="236"/>
      <c r="E9" s="237"/>
      <c r="F9" s="239"/>
      <c r="G9" s="237"/>
      <c r="H9" s="238" t="s">
        <v>1</v>
      </c>
      <c r="I9" s="239"/>
      <c r="J9" s="237"/>
      <c r="K9" s="237"/>
      <c r="L9" s="237"/>
      <c r="M9" s="237"/>
      <c r="N9" s="237"/>
      <c r="O9" s="237"/>
      <c r="P9" s="238" t="s">
        <v>1</v>
      </c>
      <c r="Q9" s="236"/>
      <c r="R9" s="237"/>
      <c r="S9" s="237"/>
      <c r="T9" s="237"/>
      <c r="U9" s="90"/>
      <c r="V9" s="97"/>
      <c r="W9" s="97"/>
      <c r="X9" s="97"/>
    </row>
    <row r="10" spans="1:24" ht="19.5" customHeight="1" x14ac:dyDescent="0.3">
      <c r="A10" s="240"/>
      <c r="B10" s="240"/>
      <c r="C10" s="244"/>
      <c r="D10" s="242"/>
      <c r="E10" s="240"/>
      <c r="F10" s="240"/>
      <c r="G10" s="240"/>
      <c r="H10" s="240"/>
      <c r="I10" s="240"/>
      <c r="J10" s="240"/>
      <c r="K10" s="243"/>
      <c r="L10" s="243"/>
      <c r="M10" s="240"/>
      <c r="N10" s="240"/>
      <c r="O10" s="240"/>
      <c r="P10" s="240"/>
      <c r="Q10" s="242"/>
      <c r="R10" s="241" t="s">
        <v>35</v>
      </c>
      <c r="S10" s="241"/>
      <c r="T10" s="240"/>
      <c r="U10" s="84"/>
      <c r="V10" s="98"/>
      <c r="W10" s="98"/>
      <c r="X10" s="98"/>
    </row>
    <row r="11" spans="1:24" ht="23.25" customHeight="1" x14ac:dyDescent="0.3">
      <c r="A11" s="2516" t="s">
        <v>289</v>
      </c>
      <c r="B11" s="237"/>
      <c r="C11" s="236"/>
      <c r="D11" s="236">
        <v>20000000</v>
      </c>
      <c r="E11" s="237" t="s">
        <v>36</v>
      </c>
      <c r="F11" s="239" t="s">
        <v>17</v>
      </c>
      <c r="G11" s="237" t="s">
        <v>16</v>
      </c>
      <c r="H11" s="238" t="s">
        <v>2</v>
      </c>
      <c r="I11" s="239"/>
      <c r="J11" s="237"/>
      <c r="K11" s="237"/>
      <c r="L11" s="237"/>
      <c r="M11" s="237"/>
      <c r="N11" s="237"/>
      <c r="O11" s="237"/>
      <c r="P11" s="238" t="s">
        <v>2</v>
      </c>
      <c r="Q11" s="236"/>
      <c r="R11" s="237"/>
      <c r="S11" s="237"/>
      <c r="T11" s="237"/>
      <c r="U11" s="90"/>
      <c r="V11" s="97"/>
      <c r="W11" s="97"/>
      <c r="X11" s="97"/>
    </row>
    <row r="12" spans="1:24" ht="38.25" customHeight="1" x14ac:dyDescent="0.3">
      <c r="A12" s="2515"/>
      <c r="B12" s="237"/>
      <c r="C12" s="236"/>
      <c r="D12" s="236"/>
      <c r="E12" s="237"/>
      <c r="F12" s="239"/>
      <c r="G12" s="237"/>
      <c r="H12" s="238" t="s">
        <v>1</v>
      </c>
      <c r="I12" s="239"/>
      <c r="J12" s="237"/>
      <c r="K12" s="237"/>
      <c r="L12" s="237"/>
      <c r="M12" s="237"/>
      <c r="N12" s="237"/>
      <c r="O12" s="237"/>
      <c r="P12" s="238" t="s">
        <v>1</v>
      </c>
      <c r="Q12" s="236"/>
      <c r="R12" s="237"/>
      <c r="S12" s="237"/>
      <c r="T12" s="237"/>
      <c r="U12" s="90"/>
      <c r="V12" s="97"/>
      <c r="W12" s="97"/>
      <c r="X12" s="97"/>
    </row>
    <row r="13" spans="1:24" ht="19.5" customHeight="1" x14ac:dyDescent="0.25">
      <c r="A13" s="98"/>
      <c r="B13" s="98"/>
      <c r="C13" s="101"/>
      <c r="D13" s="101"/>
      <c r="E13" s="98"/>
      <c r="F13" s="98"/>
      <c r="G13" s="98"/>
      <c r="H13" s="98"/>
      <c r="I13" s="98"/>
      <c r="J13" s="98"/>
      <c r="K13" s="100"/>
      <c r="L13" s="100"/>
      <c r="M13" s="98"/>
      <c r="N13" s="98"/>
      <c r="O13" s="98"/>
      <c r="P13" s="98"/>
      <c r="Q13" s="101"/>
      <c r="R13" s="98"/>
      <c r="S13" s="98"/>
      <c r="T13" s="98"/>
      <c r="U13" s="84"/>
      <c r="V13" s="98"/>
      <c r="W13" s="98"/>
      <c r="X13" s="98"/>
    </row>
    <row r="14" spans="1:24" ht="49.5" customHeight="1" x14ac:dyDescent="0.3">
      <c r="A14" s="2517" t="s">
        <v>288</v>
      </c>
      <c r="B14" s="97"/>
      <c r="C14" s="75"/>
      <c r="D14" s="236">
        <v>16000000</v>
      </c>
      <c r="E14" s="97" t="s">
        <v>36</v>
      </c>
      <c r="F14" s="94" t="s">
        <v>17</v>
      </c>
      <c r="G14" s="97" t="s">
        <v>16</v>
      </c>
      <c r="H14" s="80" t="s">
        <v>2</v>
      </c>
      <c r="I14" s="94"/>
      <c r="J14" s="97"/>
      <c r="K14" s="97"/>
      <c r="L14" s="97"/>
      <c r="M14" s="97"/>
      <c r="N14" s="97"/>
      <c r="O14" s="97"/>
      <c r="P14" s="80" t="s">
        <v>2</v>
      </c>
      <c r="Q14" s="75"/>
      <c r="R14" s="97"/>
      <c r="S14" s="97"/>
      <c r="T14" s="97"/>
      <c r="U14" s="90"/>
      <c r="V14" s="97"/>
      <c r="W14" s="97"/>
      <c r="X14" s="97"/>
    </row>
    <row r="15" spans="1:24" ht="34.5" customHeight="1" x14ac:dyDescent="0.25">
      <c r="A15" s="2518"/>
      <c r="B15" s="97"/>
      <c r="C15" s="75"/>
      <c r="D15" s="75"/>
      <c r="E15" s="97"/>
      <c r="F15" s="94"/>
      <c r="G15" s="97"/>
      <c r="H15" s="80" t="s">
        <v>1</v>
      </c>
      <c r="I15" s="94"/>
      <c r="J15" s="97"/>
      <c r="K15" s="97"/>
      <c r="L15" s="97"/>
      <c r="M15" s="97"/>
      <c r="N15" s="97"/>
      <c r="O15" s="97"/>
      <c r="P15" s="80" t="s">
        <v>1</v>
      </c>
      <c r="Q15" s="75"/>
      <c r="R15" s="97"/>
      <c r="S15" s="97"/>
      <c r="T15" s="97"/>
      <c r="U15" s="90"/>
      <c r="V15" s="97"/>
      <c r="W15" s="97"/>
      <c r="X15" s="97"/>
    </row>
    <row r="16" spans="1:24" ht="40.5" customHeight="1" x14ac:dyDescent="0.25">
      <c r="A16" s="98"/>
      <c r="B16" s="98"/>
      <c r="C16" s="101"/>
      <c r="D16" s="101"/>
      <c r="E16" s="98"/>
      <c r="F16" s="98"/>
      <c r="G16" s="98"/>
      <c r="H16" s="98"/>
      <c r="I16" s="98"/>
      <c r="J16" s="98"/>
      <c r="K16" s="100"/>
      <c r="L16" s="100"/>
      <c r="M16" s="98"/>
      <c r="N16" s="98"/>
      <c r="O16" s="98"/>
      <c r="P16" s="98"/>
      <c r="Q16" s="101"/>
      <c r="R16" s="98"/>
      <c r="S16" s="98"/>
      <c r="T16" s="98"/>
      <c r="U16" s="84"/>
      <c r="V16" s="98"/>
      <c r="W16" s="98"/>
      <c r="X16" s="98"/>
    </row>
    <row r="17" spans="1:24" ht="33" customHeight="1" x14ac:dyDescent="0.3">
      <c r="A17" s="2524" t="s">
        <v>287</v>
      </c>
      <c r="B17" s="97"/>
      <c r="C17" s="75"/>
      <c r="D17" s="236">
        <v>10000000</v>
      </c>
      <c r="E17" s="97" t="s">
        <v>36</v>
      </c>
      <c r="F17" s="94" t="s">
        <v>17</v>
      </c>
      <c r="G17" s="97" t="s">
        <v>16</v>
      </c>
      <c r="H17" s="80" t="s">
        <v>2</v>
      </c>
      <c r="I17" s="94"/>
      <c r="J17" s="97"/>
      <c r="K17" s="97"/>
      <c r="L17" s="97"/>
      <c r="M17" s="97"/>
      <c r="N17" s="97"/>
      <c r="O17" s="97"/>
      <c r="P17" s="80" t="s">
        <v>2</v>
      </c>
      <c r="Q17" s="75"/>
      <c r="R17" s="97"/>
      <c r="S17" s="97"/>
      <c r="T17" s="97"/>
      <c r="U17" s="90"/>
      <c r="V17" s="97"/>
      <c r="W17" s="97"/>
      <c r="X17" s="97"/>
    </row>
    <row r="18" spans="1:24" ht="36.75" customHeight="1" x14ac:dyDescent="0.25">
      <c r="A18" s="2525"/>
      <c r="B18" s="97"/>
      <c r="C18" s="75"/>
      <c r="D18" s="75"/>
      <c r="E18" s="97"/>
      <c r="F18" s="94"/>
      <c r="G18" s="97"/>
      <c r="H18" s="80" t="s">
        <v>1</v>
      </c>
      <c r="I18" s="94"/>
      <c r="J18" s="97"/>
      <c r="K18" s="97"/>
      <c r="L18" s="97"/>
      <c r="M18" s="97"/>
      <c r="N18" s="97"/>
      <c r="O18" s="97"/>
      <c r="P18" s="80" t="s">
        <v>1</v>
      </c>
      <c r="Q18" s="75"/>
      <c r="R18" s="97"/>
      <c r="S18" s="97"/>
      <c r="T18" s="97"/>
      <c r="U18" s="90"/>
      <c r="V18" s="97"/>
      <c r="W18" s="97"/>
      <c r="X18" s="97"/>
    </row>
    <row r="19" spans="1:24" ht="34.5" customHeight="1" x14ac:dyDescent="0.25">
      <c r="A19" s="98"/>
      <c r="B19" s="98"/>
      <c r="C19" s="101"/>
      <c r="D19" s="101"/>
      <c r="E19" s="98"/>
      <c r="F19" s="98"/>
      <c r="G19" s="98"/>
      <c r="H19" s="98"/>
      <c r="I19" s="98"/>
      <c r="J19" s="98"/>
      <c r="K19" s="100"/>
      <c r="L19" s="100"/>
      <c r="M19" s="98"/>
      <c r="N19" s="98"/>
      <c r="O19" s="98"/>
      <c r="P19" s="98"/>
      <c r="Q19" s="101"/>
      <c r="R19" s="98"/>
      <c r="S19" s="98"/>
      <c r="T19" s="98"/>
      <c r="U19" s="84"/>
      <c r="V19" s="98"/>
      <c r="W19" s="98"/>
      <c r="X19" s="98"/>
    </row>
    <row r="20" spans="1:24" ht="36" customHeight="1" x14ac:dyDescent="0.3">
      <c r="A20" s="2517" t="s">
        <v>286</v>
      </c>
      <c r="B20" s="97"/>
      <c r="C20" s="75"/>
      <c r="D20" s="236">
        <v>3000000</v>
      </c>
      <c r="E20" s="97" t="s">
        <v>36</v>
      </c>
      <c r="F20" s="94" t="s">
        <v>17</v>
      </c>
      <c r="G20" s="97" t="s">
        <v>125</v>
      </c>
      <c r="H20" s="80" t="s">
        <v>2</v>
      </c>
      <c r="I20" s="94"/>
      <c r="J20" s="97"/>
      <c r="K20" s="97"/>
      <c r="L20" s="97"/>
      <c r="M20" s="97"/>
      <c r="N20" s="97"/>
      <c r="O20" s="97"/>
      <c r="P20" s="80" t="s">
        <v>2</v>
      </c>
      <c r="Q20" s="75"/>
      <c r="R20" s="97"/>
      <c r="S20" s="97"/>
      <c r="T20" s="97"/>
      <c r="U20" s="90"/>
      <c r="V20" s="97"/>
      <c r="W20" s="97"/>
      <c r="X20" s="97"/>
    </row>
    <row r="21" spans="1:24" ht="64.5" customHeight="1" x14ac:dyDescent="0.25">
      <c r="A21" s="2518"/>
      <c r="B21" s="97"/>
      <c r="C21" s="75"/>
      <c r="D21" s="75"/>
      <c r="E21" s="97"/>
      <c r="F21" s="94"/>
      <c r="G21" s="97"/>
      <c r="H21" s="80" t="s">
        <v>1</v>
      </c>
      <c r="I21" s="94"/>
      <c r="J21" s="97"/>
      <c r="K21" s="97"/>
      <c r="L21" s="97"/>
      <c r="M21" s="97"/>
      <c r="N21" s="97"/>
      <c r="O21" s="97"/>
      <c r="P21" s="80" t="s">
        <v>1</v>
      </c>
      <c r="Q21" s="75"/>
      <c r="R21" s="97"/>
      <c r="S21" s="97"/>
      <c r="T21" s="97"/>
      <c r="U21" s="90"/>
      <c r="V21" s="97"/>
      <c r="W21" s="97"/>
      <c r="X21" s="97"/>
    </row>
    <row r="22" spans="1:24" ht="43.5" customHeight="1" x14ac:dyDescent="0.25">
      <c r="A22" s="98"/>
      <c r="B22" s="98"/>
      <c r="C22" s="101"/>
      <c r="D22" s="101"/>
      <c r="E22" s="98"/>
      <c r="F22" s="98"/>
      <c r="G22" s="98"/>
      <c r="H22" s="98"/>
      <c r="I22" s="98"/>
      <c r="J22" s="98"/>
      <c r="K22" s="100"/>
      <c r="L22" s="100"/>
      <c r="M22" s="98"/>
      <c r="N22" s="98"/>
      <c r="O22" s="98"/>
      <c r="P22" s="98"/>
      <c r="Q22" s="101"/>
      <c r="R22" s="98"/>
      <c r="S22" s="98"/>
      <c r="T22" s="98"/>
      <c r="U22" s="84"/>
      <c r="V22" s="98"/>
      <c r="W22" s="98"/>
      <c r="X22" s="98"/>
    </row>
    <row r="23" spans="1:24" ht="42" customHeight="1" x14ac:dyDescent="0.3">
      <c r="A23" s="2517" t="s">
        <v>285</v>
      </c>
      <c r="B23" s="97"/>
      <c r="C23" s="75"/>
      <c r="D23" s="236">
        <v>47119600</v>
      </c>
      <c r="E23" s="97" t="s">
        <v>36</v>
      </c>
      <c r="F23" s="94" t="s">
        <v>17</v>
      </c>
      <c r="G23" s="97" t="s">
        <v>16</v>
      </c>
      <c r="H23" s="80" t="s">
        <v>2</v>
      </c>
      <c r="I23" s="94"/>
      <c r="J23" s="97"/>
      <c r="K23" s="97"/>
      <c r="L23" s="97"/>
      <c r="M23" s="97"/>
      <c r="N23" s="97"/>
      <c r="O23" s="97"/>
      <c r="P23" s="80" t="s">
        <v>2</v>
      </c>
      <c r="Q23" s="75"/>
      <c r="R23" s="97"/>
      <c r="S23" s="97"/>
      <c r="T23" s="97"/>
      <c r="U23" s="90"/>
      <c r="V23" s="97"/>
      <c r="W23" s="97"/>
      <c r="X23" s="97"/>
    </row>
    <row r="24" spans="1:24" ht="32.25" customHeight="1" x14ac:dyDescent="0.25">
      <c r="A24" s="2518"/>
      <c r="B24" s="97"/>
      <c r="C24" s="75"/>
      <c r="D24" s="75"/>
      <c r="E24" s="97"/>
      <c r="F24" s="94"/>
      <c r="G24" s="97"/>
      <c r="H24" s="80" t="s">
        <v>1</v>
      </c>
      <c r="I24" s="94"/>
      <c r="J24" s="97"/>
      <c r="K24" s="97"/>
      <c r="L24" s="97"/>
      <c r="M24" s="97"/>
      <c r="N24" s="97"/>
      <c r="O24" s="97"/>
      <c r="P24" s="80" t="s">
        <v>1</v>
      </c>
      <c r="Q24" s="75"/>
      <c r="R24" s="97"/>
      <c r="S24" s="97"/>
      <c r="T24" s="97"/>
      <c r="U24" s="90"/>
      <c r="V24" s="97"/>
      <c r="W24" s="97"/>
      <c r="X24" s="97"/>
    </row>
    <row r="25" spans="1:24" ht="34.5" customHeight="1" x14ac:dyDescent="0.25">
      <c r="A25" s="98"/>
      <c r="B25" s="98"/>
      <c r="C25" s="101"/>
      <c r="D25" s="101"/>
      <c r="E25" s="98"/>
      <c r="F25" s="98"/>
      <c r="G25" s="98"/>
      <c r="H25" s="98"/>
      <c r="I25" s="98"/>
      <c r="J25" s="98"/>
      <c r="K25" s="100"/>
      <c r="L25" s="100"/>
      <c r="M25" s="98"/>
      <c r="N25" s="98"/>
      <c r="O25" s="98"/>
      <c r="P25" s="98"/>
      <c r="Q25" s="101"/>
      <c r="R25" s="98"/>
      <c r="S25" s="98"/>
      <c r="T25" s="98"/>
      <c r="U25" s="84"/>
      <c r="V25" s="98"/>
      <c r="W25" s="98"/>
      <c r="X25" s="98"/>
    </row>
    <row r="26" spans="1:24" ht="42" customHeight="1" x14ac:dyDescent="0.25">
      <c r="A26" s="2522" t="s">
        <v>284</v>
      </c>
      <c r="B26" s="97"/>
      <c r="C26" s="75"/>
      <c r="D26" s="75">
        <v>2000000</v>
      </c>
      <c r="E26" s="97" t="s">
        <v>36</v>
      </c>
      <c r="F26" s="94" t="s">
        <v>17</v>
      </c>
      <c r="G26" s="97" t="s">
        <v>125</v>
      </c>
      <c r="H26" s="80" t="s">
        <v>2</v>
      </c>
      <c r="I26" s="94"/>
      <c r="J26" s="97"/>
      <c r="K26" s="97"/>
      <c r="L26" s="97"/>
      <c r="M26" s="97"/>
      <c r="N26" s="97"/>
      <c r="O26" s="97"/>
      <c r="P26" s="80" t="s">
        <v>2</v>
      </c>
      <c r="Q26" s="75"/>
      <c r="R26" s="97"/>
      <c r="S26" s="97"/>
      <c r="T26" s="97"/>
      <c r="U26" s="90"/>
      <c r="V26" s="97"/>
      <c r="W26" s="97"/>
      <c r="X26" s="97"/>
    </row>
    <row r="27" spans="1:24" ht="42" customHeight="1" x14ac:dyDescent="0.25">
      <c r="A27" s="2523"/>
      <c r="B27" s="97"/>
      <c r="C27" s="75"/>
      <c r="D27" s="75"/>
      <c r="E27" s="97"/>
      <c r="F27" s="94"/>
      <c r="G27" s="97"/>
      <c r="H27" s="80" t="s">
        <v>1</v>
      </c>
      <c r="I27" s="94"/>
      <c r="J27" s="97"/>
      <c r="K27" s="97"/>
      <c r="L27" s="97"/>
      <c r="M27" s="97"/>
      <c r="N27" s="97"/>
      <c r="O27" s="97"/>
      <c r="P27" s="80"/>
      <c r="Q27" s="75"/>
      <c r="R27" s="97"/>
      <c r="S27" s="97"/>
      <c r="T27" s="97"/>
      <c r="U27" s="90"/>
      <c r="V27" s="97"/>
      <c r="W27" s="97"/>
      <c r="X27" s="97"/>
    </row>
    <row r="28" spans="1:24" ht="42" customHeight="1" x14ac:dyDescent="0.25">
      <c r="A28" s="98"/>
      <c r="B28" s="98"/>
      <c r="C28" s="101"/>
      <c r="D28" s="101"/>
      <c r="E28" s="98"/>
      <c r="F28" s="98"/>
      <c r="G28" s="98"/>
      <c r="H28" s="98"/>
      <c r="I28" s="98"/>
      <c r="J28" s="98"/>
      <c r="K28" s="100"/>
      <c r="L28" s="100"/>
      <c r="M28" s="98"/>
      <c r="N28" s="98"/>
      <c r="O28" s="98"/>
      <c r="P28" s="98"/>
      <c r="Q28" s="101"/>
      <c r="R28" s="98"/>
      <c r="S28" s="98"/>
      <c r="T28" s="98"/>
      <c r="U28" s="84"/>
      <c r="V28" s="98"/>
      <c r="W28" s="98"/>
      <c r="X28" s="98"/>
    </row>
    <row r="29" spans="1:24" ht="42" customHeight="1" x14ac:dyDescent="0.25">
      <c r="A29" s="2522" t="s">
        <v>283</v>
      </c>
      <c r="B29" s="97"/>
      <c r="C29" s="75"/>
      <c r="D29" s="75">
        <v>5000000</v>
      </c>
      <c r="E29" s="97" t="s">
        <v>36</v>
      </c>
      <c r="F29" s="94"/>
      <c r="G29" s="97" t="s">
        <v>125</v>
      </c>
      <c r="H29" s="80" t="s">
        <v>2</v>
      </c>
      <c r="I29" s="94"/>
      <c r="J29" s="97"/>
      <c r="K29" s="97"/>
      <c r="L29" s="97"/>
      <c r="M29" s="97"/>
      <c r="N29" s="97"/>
      <c r="O29" s="97"/>
      <c r="P29" s="80"/>
      <c r="Q29" s="75"/>
      <c r="R29" s="97"/>
      <c r="S29" s="97"/>
      <c r="T29" s="97"/>
      <c r="U29" s="90"/>
      <c r="V29" s="97"/>
      <c r="W29" s="97"/>
      <c r="X29" s="97"/>
    </row>
    <row r="30" spans="1:24" ht="42" customHeight="1" x14ac:dyDescent="0.25">
      <c r="A30" s="2523"/>
      <c r="B30" s="97"/>
      <c r="C30" s="75"/>
      <c r="D30" s="75"/>
      <c r="E30" s="97"/>
      <c r="F30" s="94"/>
      <c r="G30" s="97"/>
      <c r="H30" s="80" t="s">
        <v>1</v>
      </c>
      <c r="I30" s="94"/>
      <c r="J30" s="97"/>
      <c r="K30" s="97"/>
      <c r="L30" s="97"/>
      <c r="M30" s="97"/>
      <c r="N30" s="97"/>
      <c r="O30" s="97"/>
      <c r="P30" s="80"/>
      <c r="Q30" s="75"/>
      <c r="R30" s="97"/>
      <c r="S30" s="97"/>
      <c r="T30" s="97"/>
      <c r="U30" s="90"/>
      <c r="V30" s="97"/>
      <c r="W30" s="97"/>
      <c r="X30" s="97"/>
    </row>
    <row r="31" spans="1:24" ht="42" customHeight="1" x14ac:dyDescent="0.25">
      <c r="A31" s="98"/>
      <c r="B31" s="98"/>
      <c r="C31" s="101"/>
      <c r="D31" s="101"/>
      <c r="E31" s="98"/>
      <c r="F31" s="98"/>
      <c r="G31" s="98"/>
      <c r="H31" s="98"/>
      <c r="I31" s="98"/>
      <c r="J31" s="98"/>
      <c r="K31" s="100"/>
      <c r="L31" s="100"/>
      <c r="M31" s="98"/>
      <c r="N31" s="98"/>
      <c r="O31" s="98"/>
      <c r="P31" s="98"/>
      <c r="Q31" s="101"/>
      <c r="R31" s="98"/>
      <c r="S31" s="98"/>
      <c r="T31" s="98"/>
      <c r="U31" s="84"/>
      <c r="V31" s="98"/>
      <c r="W31" s="98"/>
      <c r="X31" s="98"/>
    </row>
    <row r="32" spans="1:24" ht="42" customHeight="1" x14ac:dyDescent="0.25">
      <c r="A32" s="2522" t="s">
        <v>282</v>
      </c>
      <c r="B32" s="97"/>
      <c r="C32" s="75"/>
      <c r="D32" s="75">
        <v>75500000</v>
      </c>
      <c r="E32" s="97" t="s">
        <v>36</v>
      </c>
      <c r="F32" s="94"/>
      <c r="G32" s="97" t="s">
        <v>16</v>
      </c>
      <c r="H32" s="80" t="s">
        <v>2</v>
      </c>
      <c r="I32" s="94"/>
      <c r="J32" s="97"/>
      <c r="K32" s="97"/>
      <c r="L32" s="97"/>
      <c r="M32" s="97"/>
      <c r="N32" s="97"/>
      <c r="O32" s="97"/>
      <c r="P32" s="80"/>
      <c r="Q32" s="75"/>
      <c r="R32" s="97"/>
      <c r="S32" s="97"/>
      <c r="T32" s="97"/>
      <c r="U32" s="90"/>
      <c r="V32" s="97"/>
      <c r="W32" s="97"/>
      <c r="X32" s="97"/>
    </row>
    <row r="33" spans="1:28" ht="42" customHeight="1" x14ac:dyDescent="0.25">
      <c r="A33" s="2523"/>
      <c r="B33" s="97"/>
      <c r="C33" s="75"/>
      <c r="D33" s="75"/>
      <c r="E33" s="97"/>
      <c r="F33" s="94"/>
      <c r="G33" s="97"/>
      <c r="H33" s="80" t="s">
        <v>1</v>
      </c>
      <c r="I33" s="94"/>
      <c r="J33" s="97"/>
      <c r="K33" s="97"/>
      <c r="L33" s="97"/>
      <c r="M33" s="97"/>
      <c r="N33" s="97"/>
      <c r="O33" s="97"/>
      <c r="P33" s="80"/>
      <c r="Q33" s="75"/>
      <c r="R33" s="97"/>
      <c r="S33" s="97"/>
      <c r="T33" s="97"/>
      <c r="U33" s="90"/>
      <c r="V33" s="97"/>
      <c r="W33" s="97"/>
      <c r="X33" s="97"/>
    </row>
    <row r="34" spans="1:28" ht="42" customHeight="1" x14ac:dyDescent="0.25">
      <c r="A34" s="98"/>
      <c r="B34" s="98"/>
      <c r="C34" s="101"/>
      <c r="D34" s="101"/>
      <c r="E34" s="98"/>
      <c r="F34" s="98"/>
      <c r="G34" s="98"/>
      <c r="H34" s="98"/>
      <c r="I34" s="98"/>
      <c r="J34" s="98"/>
      <c r="K34" s="100"/>
      <c r="L34" s="100"/>
      <c r="M34" s="98"/>
      <c r="N34" s="98"/>
      <c r="O34" s="98"/>
      <c r="P34" s="98"/>
      <c r="Q34" s="101"/>
      <c r="R34" s="98"/>
      <c r="S34" s="98"/>
      <c r="T34" s="98"/>
      <c r="U34" s="84"/>
      <c r="V34" s="98"/>
      <c r="W34" s="98"/>
      <c r="X34" s="98"/>
    </row>
    <row r="35" spans="1:28" ht="42" customHeight="1" x14ac:dyDescent="0.25">
      <c r="A35" s="2522" t="s">
        <v>281</v>
      </c>
      <c r="B35" s="97"/>
      <c r="C35" s="75"/>
      <c r="D35" s="75">
        <v>16880400</v>
      </c>
      <c r="E35" s="97" t="s">
        <v>36</v>
      </c>
      <c r="F35" s="94"/>
      <c r="G35" s="97" t="s">
        <v>16</v>
      </c>
      <c r="H35" s="80" t="s">
        <v>2</v>
      </c>
      <c r="I35" s="94"/>
      <c r="J35" s="97"/>
      <c r="K35" s="97"/>
      <c r="L35" s="97"/>
      <c r="M35" s="97"/>
      <c r="N35" s="97"/>
      <c r="O35" s="97"/>
      <c r="P35" s="80"/>
      <c r="Q35" s="75"/>
      <c r="R35" s="97"/>
      <c r="S35" s="97"/>
      <c r="T35" s="97"/>
      <c r="U35" s="90"/>
      <c r="V35" s="97"/>
      <c r="W35" s="97"/>
      <c r="X35" s="97"/>
    </row>
    <row r="36" spans="1:28" ht="42" customHeight="1" x14ac:dyDescent="0.25">
      <c r="A36" s="2523"/>
      <c r="B36" s="97"/>
      <c r="C36" s="75"/>
      <c r="D36" s="75"/>
      <c r="E36" s="97"/>
      <c r="F36" s="94"/>
      <c r="G36" s="97"/>
      <c r="H36" s="80" t="s">
        <v>1</v>
      </c>
      <c r="I36" s="94"/>
      <c r="J36" s="97"/>
      <c r="K36" s="97"/>
      <c r="L36" s="97"/>
      <c r="M36" s="97"/>
      <c r="N36" s="97"/>
      <c r="O36" s="97"/>
      <c r="P36" s="80"/>
      <c r="Q36" s="75"/>
      <c r="R36" s="97"/>
      <c r="S36" s="97"/>
      <c r="T36" s="97"/>
      <c r="U36" s="90"/>
      <c r="V36" s="97"/>
      <c r="W36" s="97"/>
      <c r="X36" s="97"/>
    </row>
    <row r="37" spans="1:28" ht="42" customHeight="1" x14ac:dyDescent="0.25">
      <c r="A37" s="98"/>
      <c r="B37" s="98"/>
      <c r="C37" s="101"/>
      <c r="D37" s="101"/>
      <c r="E37" s="98"/>
      <c r="F37" s="98"/>
      <c r="G37" s="98"/>
      <c r="H37" s="98"/>
      <c r="I37" s="98"/>
      <c r="J37" s="98"/>
      <c r="K37" s="100"/>
      <c r="L37" s="100"/>
      <c r="M37" s="98"/>
      <c r="N37" s="98"/>
      <c r="O37" s="98"/>
      <c r="P37" s="98"/>
      <c r="Q37" s="101"/>
      <c r="R37" s="98"/>
      <c r="S37" s="98"/>
      <c r="T37" s="98"/>
      <c r="U37" s="84"/>
      <c r="V37" s="98"/>
      <c r="W37" s="98"/>
      <c r="X37" s="98"/>
    </row>
    <row r="38" spans="1:28" ht="42" customHeight="1" x14ac:dyDescent="0.25">
      <c r="A38" s="2522" t="s">
        <v>280</v>
      </c>
      <c r="B38" s="97"/>
      <c r="C38" s="75"/>
      <c r="D38" s="75">
        <v>1500000</v>
      </c>
      <c r="E38" s="97" t="s">
        <v>32</v>
      </c>
      <c r="F38" s="94"/>
      <c r="G38" s="97"/>
      <c r="H38" s="80" t="s">
        <v>2</v>
      </c>
      <c r="I38" s="94"/>
      <c r="J38" s="97"/>
      <c r="K38" s="97"/>
      <c r="L38" s="97"/>
      <c r="M38" s="97"/>
      <c r="N38" s="97"/>
      <c r="O38" s="97"/>
      <c r="P38" s="80"/>
      <c r="Q38" s="75"/>
      <c r="R38" s="97"/>
      <c r="S38" s="97"/>
      <c r="T38" s="97"/>
      <c r="U38" s="90"/>
      <c r="V38" s="97"/>
      <c r="W38" s="97"/>
      <c r="X38" s="97"/>
    </row>
    <row r="39" spans="1:28" ht="42" customHeight="1" thickBot="1" x14ac:dyDescent="0.3">
      <c r="A39" s="2523"/>
      <c r="B39" s="97"/>
      <c r="C39" s="75"/>
      <c r="D39" s="270"/>
      <c r="E39" s="270"/>
      <c r="F39" s="94"/>
      <c r="G39" s="97"/>
      <c r="H39" s="80" t="s">
        <v>1</v>
      </c>
      <c r="I39" s="94"/>
      <c r="J39" s="97"/>
      <c r="K39" s="97"/>
      <c r="L39" s="97"/>
      <c r="M39" s="97"/>
      <c r="N39" s="97"/>
      <c r="O39" s="97"/>
      <c r="P39" s="80"/>
      <c r="Q39" s="75"/>
      <c r="R39" s="97"/>
      <c r="S39" s="97"/>
      <c r="T39" s="97"/>
      <c r="U39" s="90"/>
      <c r="V39" s="97"/>
      <c r="W39" s="97"/>
      <c r="X39" s="97"/>
    </row>
    <row r="40" spans="1:28" ht="40.5" customHeight="1" thickTop="1" x14ac:dyDescent="0.25">
      <c r="A40" s="215" t="s">
        <v>3</v>
      </c>
      <c r="B40" s="82"/>
      <c r="C40" s="81" t="e">
        <f>C8+C11+C14+C17+C20+C23+C26+#REF!+#REF!</f>
        <v>#REF!</v>
      </c>
      <c r="D40" s="81">
        <f>D8+D11+D14+D17+D20+D23+D26+D29+D32+D35+D38</f>
        <v>227000000</v>
      </c>
      <c r="E40" s="151"/>
      <c r="F40" s="86"/>
      <c r="G40" s="82"/>
      <c r="H40" s="86" t="s">
        <v>2</v>
      </c>
      <c r="I40" s="86"/>
      <c r="J40" s="82"/>
      <c r="K40" s="82"/>
      <c r="L40" s="82"/>
      <c r="M40" s="82"/>
      <c r="N40" s="82"/>
      <c r="O40" s="82"/>
      <c r="P40" s="86" t="s">
        <v>2</v>
      </c>
      <c r="Q40" s="81" t="e">
        <f>Q8+Q11+Q14+Q17+Q20+Q23+Q26+#REF!+#REF!</f>
        <v>#REF!</v>
      </c>
      <c r="R40" s="82"/>
      <c r="S40" s="82"/>
      <c r="T40" s="82"/>
      <c r="U40" s="84"/>
      <c r="V40" s="214"/>
      <c r="W40" s="214"/>
      <c r="X40" s="214"/>
      <c r="Z40" s="4"/>
      <c r="AA40" s="5"/>
      <c r="AB40" s="4"/>
    </row>
    <row r="41" spans="1:28" ht="30.75" customHeight="1" x14ac:dyDescent="0.25">
      <c r="A41" s="76"/>
      <c r="B41" s="76"/>
      <c r="C41" s="75" t="e">
        <f>C9+C12+C15+C18+C21+C24+#REF!+#REF!+#REF!</f>
        <v>#REF!</v>
      </c>
      <c r="D41" s="75" t="e">
        <f>D9+D12+D15+D18+D21+D24+#REF!+#REF!+#REF!</f>
        <v>#REF!</v>
      </c>
      <c r="E41" s="76"/>
      <c r="F41" s="80"/>
      <c r="G41" s="76"/>
      <c r="H41" s="80" t="s">
        <v>1</v>
      </c>
      <c r="I41" s="80"/>
      <c r="J41" s="76"/>
      <c r="K41" s="76"/>
      <c r="L41" s="76"/>
      <c r="M41" s="76"/>
      <c r="N41" s="76"/>
      <c r="O41" s="76"/>
      <c r="P41" s="80" t="s">
        <v>1</v>
      </c>
      <c r="Q41" s="75" t="e">
        <f>Q9+Q12+Q15+Q18+Q21+Q24+#REF!+#REF!+#REF!</f>
        <v>#REF!</v>
      </c>
      <c r="R41" s="76"/>
      <c r="S41" s="76"/>
      <c r="T41" s="76"/>
      <c r="U41" s="78"/>
      <c r="V41" s="213"/>
      <c r="W41" s="213"/>
      <c r="X41" s="213"/>
      <c r="Z41" s="4"/>
      <c r="AA41" s="4"/>
      <c r="AB41" s="4"/>
    </row>
    <row r="42" spans="1:28" x14ac:dyDescent="0.25">
      <c r="A42" s="74" t="s">
        <v>0</v>
      </c>
      <c r="T42" s="3"/>
      <c r="U42" s="3"/>
      <c r="V42" s="5"/>
    </row>
    <row r="43" spans="1:28" x14ac:dyDescent="0.25">
      <c r="Q43" s="6"/>
      <c r="T43" s="5"/>
      <c r="U43" s="3"/>
      <c r="V43" s="4"/>
    </row>
    <row r="44" spans="1:28" x14ac:dyDescent="0.25">
      <c r="T44" s="3"/>
      <c r="U44" s="3"/>
    </row>
    <row r="45" spans="1:28" x14ac:dyDescent="0.25">
      <c r="U45" s="3"/>
    </row>
    <row r="46" spans="1:28" x14ac:dyDescent="0.25">
      <c r="U46" s="3"/>
    </row>
    <row r="47" spans="1:28" x14ac:dyDescent="0.25">
      <c r="U47" s="3"/>
    </row>
    <row r="48" spans="1:28"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row r="1128" spans="21:21" x14ac:dyDescent="0.25">
      <c r="U1128" s="3"/>
    </row>
    <row r="1129" spans="21:21" x14ac:dyDescent="0.25">
      <c r="U1129" s="3"/>
    </row>
    <row r="1130" spans="21:21" x14ac:dyDescent="0.25">
      <c r="U1130" s="3"/>
    </row>
    <row r="1131" spans="21:21" x14ac:dyDescent="0.25">
      <c r="U1131" s="3"/>
    </row>
    <row r="1132" spans="21:21" x14ac:dyDescent="0.25">
      <c r="U1132" s="3"/>
    </row>
    <row r="1133" spans="21:21" x14ac:dyDescent="0.25">
      <c r="U1133" s="3"/>
    </row>
    <row r="1134" spans="21:21" x14ac:dyDescent="0.25">
      <c r="U1134" s="3"/>
    </row>
    <row r="1135" spans="21:21" x14ac:dyDescent="0.25">
      <c r="U1135" s="3"/>
    </row>
    <row r="1136" spans="21:21" x14ac:dyDescent="0.25">
      <c r="U1136" s="3"/>
    </row>
    <row r="1137" spans="21:21" x14ac:dyDescent="0.25">
      <c r="U1137" s="3"/>
    </row>
    <row r="1138" spans="21:21" x14ac:dyDescent="0.25">
      <c r="U1138" s="3"/>
    </row>
    <row r="1139" spans="21:21" x14ac:dyDescent="0.25">
      <c r="U1139" s="3"/>
    </row>
    <row r="1140" spans="21:21" x14ac:dyDescent="0.25">
      <c r="U1140" s="3"/>
    </row>
    <row r="1141" spans="21:21" x14ac:dyDescent="0.25">
      <c r="U1141" s="3"/>
    </row>
    <row r="1142" spans="21:21" x14ac:dyDescent="0.25">
      <c r="U1142" s="3"/>
    </row>
  </sheetData>
  <mergeCells count="17">
    <mergeCell ref="Q3:T3"/>
    <mergeCell ref="C3:G3"/>
    <mergeCell ref="L3:M3"/>
    <mergeCell ref="I2:J3"/>
    <mergeCell ref="A5:A6"/>
    <mergeCell ref="A29:A30"/>
    <mergeCell ref="A32:A33"/>
    <mergeCell ref="A35:A36"/>
    <mergeCell ref="A38:A39"/>
    <mergeCell ref="A23:A24"/>
    <mergeCell ref="N3:O3"/>
    <mergeCell ref="A26:A27"/>
    <mergeCell ref="A17:A18"/>
    <mergeCell ref="A8:A9"/>
    <mergeCell ref="A11:A12"/>
    <mergeCell ref="A14:A15"/>
    <mergeCell ref="A20:A21"/>
  </mergeCells>
  <pageMargins left="0.51181102362204722" right="0.51181102362204722" top="0.31496062992125984" bottom="0.23622047244094491" header="0.23622047244094491" footer="0.23622047244094491"/>
  <pageSetup paperSize="8" scale="40"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1" manualBreakCount="1">
    <brk id="24"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zoomScale="75" workbookViewId="0">
      <selection activeCell="A10" sqref="A10"/>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92</v>
      </c>
      <c r="B1" s="144"/>
      <c r="V1" s="3"/>
    </row>
    <row r="2" spans="1:26" x14ac:dyDescent="0.25">
      <c r="A2" s="143" t="s">
        <v>78</v>
      </c>
      <c r="B2" s="142"/>
      <c r="J2" s="2178" t="s">
        <v>77</v>
      </c>
      <c r="K2" s="2179"/>
      <c r="L2" s="141" t="s">
        <v>76</v>
      </c>
      <c r="M2" s="140"/>
      <c r="N2" s="139"/>
      <c r="V2" s="3"/>
    </row>
    <row r="3" spans="1:26" ht="33.75" customHeight="1" x14ac:dyDescent="0.25">
      <c r="A3" s="138" t="s">
        <v>91</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62</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84"/>
      <c r="B8" s="94"/>
      <c r="C8" s="94"/>
      <c r="D8" s="94"/>
      <c r="E8" s="94"/>
      <c r="F8" s="105"/>
      <c r="G8" s="94"/>
      <c r="H8" s="94"/>
      <c r="I8" s="106" t="s">
        <v>2</v>
      </c>
      <c r="J8" s="94"/>
      <c r="K8" s="94"/>
      <c r="L8" s="94"/>
      <c r="M8" s="94"/>
      <c r="N8" s="94"/>
      <c r="O8" s="94"/>
      <c r="P8" s="94"/>
      <c r="Q8" s="106" t="s">
        <v>2</v>
      </c>
      <c r="R8" s="105"/>
      <c r="S8" s="94"/>
      <c r="T8" s="104"/>
      <c r="U8" s="104"/>
      <c r="V8" s="90"/>
      <c r="W8" s="103"/>
      <c r="X8" s="94"/>
      <c r="Y8" s="94"/>
      <c r="Z8" s="94"/>
    </row>
    <row r="9" spans="1:26" ht="19.5" customHeight="1" x14ac:dyDescent="0.25">
      <c r="A9" s="2185"/>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9.5"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0</v>
      </c>
      <c r="G34" s="86"/>
      <c r="H34" s="82"/>
      <c r="I34" s="86" t="s">
        <v>2</v>
      </c>
      <c r="J34" s="82"/>
      <c r="K34" s="82"/>
      <c r="L34" s="82"/>
      <c r="M34" s="82"/>
      <c r="N34" s="82"/>
      <c r="O34" s="82"/>
      <c r="P34" s="82"/>
      <c r="Q34" s="86" t="s">
        <v>2</v>
      </c>
      <c r="R34" s="81">
        <f>R8+R11+R14+R17+R20+R23+R26+R29+R32</f>
        <v>0</v>
      </c>
      <c r="S34" s="82"/>
      <c r="T34" s="85"/>
      <c r="U34" s="85"/>
      <c r="V34" s="84"/>
      <c r="W34" s="83"/>
      <c r="X34" s="82"/>
      <c r="Y34" s="82"/>
      <c r="Z34" s="81">
        <f>Z8+Z11+Z14+Z17+Z20+Z23+Z26+Z29+Z32</f>
        <v>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view="pageLayout" zoomScale="69" zoomScaleNormal="100" zoomScalePageLayoutView="69" workbookViewId="0">
      <selection activeCell="A10" sqref="A10"/>
    </sheetView>
  </sheetViews>
  <sheetFormatPr defaultRowHeight="15.75" x14ac:dyDescent="0.25"/>
  <cols>
    <col min="1" max="1" width="36.85546875" style="1" customWidth="1"/>
    <col min="2" max="2" width="10.85546875" style="1" bestFit="1" customWidth="1"/>
    <col min="3" max="3" width="13.7109375" style="1" customWidth="1"/>
    <col min="4" max="4" width="13.42578125" style="1" customWidth="1"/>
    <col min="5" max="5" width="12" style="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92</v>
      </c>
      <c r="B1" s="180"/>
      <c r="C1" s="179"/>
      <c r="D1" s="4"/>
      <c r="E1" s="4"/>
      <c r="F1" s="4"/>
      <c r="G1" s="4"/>
      <c r="H1" s="3"/>
      <c r="T1" s="146"/>
      <c r="U1" s="146"/>
      <c r="AB1" s="146"/>
    </row>
    <row r="2" spans="1:32" ht="15.75" customHeight="1" x14ac:dyDescent="0.25">
      <c r="A2" s="143" t="s">
        <v>123</v>
      </c>
      <c r="B2" s="178"/>
      <c r="C2" s="141" t="s">
        <v>76</v>
      </c>
      <c r="D2" s="140"/>
      <c r="E2" s="139"/>
      <c r="F2" s="139"/>
      <c r="H2" s="177"/>
      <c r="I2" s="2178" t="s">
        <v>122</v>
      </c>
      <c r="J2" s="2179"/>
      <c r="T2" s="146"/>
      <c r="U2" s="176"/>
      <c r="AB2" s="176"/>
    </row>
    <row r="3" spans="1:32" s="57" customFormat="1" ht="28.5" customHeight="1" x14ac:dyDescent="0.2">
      <c r="A3" s="138" t="s">
        <v>121</v>
      </c>
      <c r="B3" s="175"/>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4.25" customHeight="1" thickBot="1" x14ac:dyDescent="0.3">
      <c r="A4" s="173" t="s">
        <v>68</v>
      </c>
      <c r="B4" s="126" t="s">
        <v>115</v>
      </c>
      <c r="C4" s="131" t="s">
        <v>114</v>
      </c>
      <c r="D4" s="126" t="s">
        <v>113</v>
      </c>
      <c r="E4" s="128" t="s">
        <v>62</v>
      </c>
      <c r="F4" s="128" t="s">
        <v>62</v>
      </c>
      <c r="G4" s="131" t="s">
        <v>62</v>
      </c>
      <c r="H4" s="131" t="s">
        <v>62</v>
      </c>
      <c r="I4" s="131" t="s">
        <v>62</v>
      </c>
      <c r="J4" s="131" t="s">
        <v>62</v>
      </c>
      <c r="K4" s="131" t="s">
        <v>62</v>
      </c>
      <c r="L4" s="131" t="s">
        <v>62</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17"/>
      <c r="F5" s="122"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24" customHeight="1" x14ac:dyDescent="0.25">
      <c r="A8" s="2521"/>
      <c r="B8" s="94"/>
      <c r="C8" s="94"/>
      <c r="D8" s="105"/>
      <c r="E8" s="94"/>
      <c r="F8" s="106" t="s">
        <v>2</v>
      </c>
      <c r="G8" s="94"/>
      <c r="H8" s="104"/>
      <c r="I8" s="104"/>
      <c r="J8" s="104"/>
      <c r="K8" s="94"/>
      <c r="L8" s="103"/>
      <c r="M8" s="106" t="s">
        <v>2</v>
      </c>
      <c r="N8" s="94"/>
      <c r="O8" s="94"/>
      <c r="P8" s="94"/>
      <c r="Q8" s="94"/>
      <c r="R8" s="94"/>
      <c r="S8" s="94"/>
      <c r="T8" s="94"/>
      <c r="U8" s="164" t="s">
        <v>2</v>
      </c>
      <c r="V8" s="103"/>
      <c r="W8" s="94"/>
      <c r="X8" s="105"/>
      <c r="Y8" s="103"/>
      <c r="Z8" s="103"/>
      <c r="AA8" s="94"/>
      <c r="AB8" s="164" t="s">
        <v>2</v>
      </c>
      <c r="AC8" s="94"/>
      <c r="AD8" s="94"/>
      <c r="AE8" s="94"/>
      <c r="AF8" s="94"/>
    </row>
    <row r="9" spans="1:32" ht="23.25" customHeight="1" x14ac:dyDescent="0.25">
      <c r="A9" s="2207"/>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9.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21.75" customHeight="1" x14ac:dyDescent="0.25">
      <c r="A11" s="2206"/>
      <c r="B11" s="159"/>
      <c r="C11" s="159"/>
      <c r="D11" s="162"/>
      <c r="E11" s="159"/>
      <c r="F11" s="161" t="s">
        <v>2</v>
      </c>
      <c r="G11" s="159"/>
      <c r="H11" s="160"/>
      <c r="I11" s="160"/>
      <c r="J11" s="160"/>
      <c r="K11" s="159"/>
      <c r="L11" s="158"/>
      <c r="M11" s="80" t="s">
        <v>2</v>
      </c>
      <c r="N11" s="97"/>
      <c r="O11" s="97"/>
      <c r="P11" s="97"/>
      <c r="Q11" s="97"/>
      <c r="R11" s="97"/>
      <c r="S11" s="97"/>
      <c r="T11" s="97"/>
      <c r="U11" s="149" t="s">
        <v>2</v>
      </c>
      <c r="V11" s="95"/>
      <c r="W11" s="97"/>
      <c r="X11" s="75"/>
      <c r="Y11" s="95"/>
      <c r="Z11" s="95"/>
      <c r="AA11" s="97"/>
      <c r="AB11" s="149" t="s">
        <v>2</v>
      </c>
      <c r="AC11" s="97"/>
      <c r="AD11" s="97"/>
      <c r="AE11" s="97"/>
      <c r="AF11" s="97"/>
    </row>
    <row r="12" spans="1:32" ht="23.25" customHeight="1" x14ac:dyDescent="0.25">
      <c r="A12" s="2207"/>
      <c r="B12" s="159"/>
      <c r="C12" s="159"/>
      <c r="D12" s="162"/>
      <c r="E12" s="159"/>
      <c r="F12" s="161" t="s">
        <v>1</v>
      </c>
      <c r="G12" s="159"/>
      <c r="H12" s="160"/>
      <c r="I12" s="160"/>
      <c r="J12" s="160"/>
      <c r="K12" s="159"/>
      <c r="L12" s="158"/>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9.5" customHeight="1" x14ac:dyDescent="0.25">
      <c r="A13" s="163"/>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21.75" customHeight="1" x14ac:dyDescent="0.25">
      <c r="A14" s="2206"/>
      <c r="B14" s="159"/>
      <c r="C14" s="159"/>
      <c r="D14" s="162"/>
      <c r="E14" s="159"/>
      <c r="F14" s="161" t="s">
        <v>2</v>
      </c>
      <c r="G14" s="159"/>
      <c r="H14" s="160"/>
      <c r="I14" s="160"/>
      <c r="J14" s="160"/>
      <c r="K14" s="159"/>
      <c r="L14" s="158"/>
      <c r="M14" s="80" t="s">
        <v>2</v>
      </c>
      <c r="N14" s="97"/>
      <c r="O14" s="97"/>
      <c r="P14" s="97"/>
      <c r="Q14" s="97"/>
      <c r="R14" s="97"/>
      <c r="S14" s="97"/>
      <c r="T14" s="97"/>
      <c r="U14" s="149" t="s">
        <v>2</v>
      </c>
      <c r="V14" s="95"/>
      <c r="W14" s="97"/>
      <c r="X14" s="75"/>
      <c r="Y14" s="95"/>
      <c r="Z14" s="95"/>
      <c r="AA14" s="97"/>
      <c r="AB14" s="149" t="s">
        <v>2</v>
      </c>
      <c r="AC14" s="95"/>
      <c r="AD14" s="95"/>
      <c r="AE14" s="95"/>
      <c r="AF14" s="95"/>
    </row>
    <row r="15" spans="1:32" ht="20.25" customHeight="1" x14ac:dyDescent="0.25">
      <c r="A15" s="2207"/>
      <c r="B15" s="159"/>
      <c r="C15" s="159"/>
      <c r="D15" s="162"/>
      <c r="E15" s="159"/>
      <c r="F15" s="161" t="s">
        <v>1</v>
      </c>
      <c r="G15" s="159"/>
      <c r="H15" s="160"/>
      <c r="I15" s="160"/>
      <c r="J15" s="160"/>
      <c r="K15" s="159"/>
      <c r="L15" s="158"/>
      <c r="M15" s="80" t="s">
        <v>1</v>
      </c>
      <c r="N15" s="97"/>
      <c r="O15" s="97"/>
      <c r="P15" s="97"/>
      <c r="Q15" s="97"/>
      <c r="R15" s="97"/>
      <c r="S15" s="97"/>
      <c r="T15" s="97"/>
      <c r="U15" s="149" t="s">
        <v>1</v>
      </c>
      <c r="V15" s="95"/>
      <c r="W15" s="97"/>
      <c r="X15" s="75"/>
      <c r="Y15" s="95"/>
      <c r="Z15" s="95"/>
      <c r="AA15" s="97"/>
      <c r="AB15" s="149" t="s">
        <v>1</v>
      </c>
      <c r="AC15" s="95"/>
      <c r="AD15" s="95"/>
      <c r="AE15" s="95"/>
      <c r="AF15" s="95"/>
    </row>
    <row r="16" spans="1:32" ht="19.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197"/>
      <c r="B17" s="159"/>
      <c r="C17" s="159"/>
      <c r="D17" s="162"/>
      <c r="E17" s="159"/>
      <c r="F17" s="161" t="s">
        <v>2</v>
      </c>
      <c r="G17" s="159"/>
      <c r="H17" s="160"/>
      <c r="I17" s="160"/>
      <c r="J17" s="160"/>
      <c r="K17" s="159"/>
      <c r="L17" s="158"/>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9.5" customHeight="1" x14ac:dyDescent="0.25">
      <c r="A18" s="2195"/>
      <c r="B18" s="159"/>
      <c r="C18" s="159"/>
      <c r="D18" s="162"/>
      <c r="E18" s="159"/>
      <c r="F18" s="161" t="s">
        <v>1</v>
      </c>
      <c r="G18" s="159"/>
      <c r="H18" s="160"/>
      <c r="I18" s="160"/>
      <c r="J18" s="160"/>
      <c r="K18" s="159"/>
      <c r="L18" s="158"/>
      <c r="M18" s="80" t="s">
        <v>1</v>
      </c>
      <c r="N18" s="97"/>
      <c r="O18" s="97"/>
      <c r="P18" s="97"/>
      <c r="Q18" s="97"/>
      <c r="R18" s="97"/>
      <c r="S18" s="97"/>
      <c r="T18" s="97"/>
      <c r="U18" s="149" t="s">
        <v>1</v>
      </c>
      <c r="V18" s="95"/>
      <c r="W18" s="97"/>
      <c r="X18" s="75"/>
      <c r="Y18" s="95"/>
      <c r="Z18" s="95"/>
      <c r="AA18" s="97"/>
      <c r="AB18" s="149" t="s">
        <v>1</v>
      </c>
      <c r="AC18" s="95"/>
      <c r="AD18" s="95"/>
      <c r="AE18" s="95"/>
      <c r="AF18" s="95"/>
    </row>
    <row r="19" spans="1:32" ht="19.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20.25" customHeight="1" x14ac:dyDescent="0.25">
      <c r="A20" s="2197"/>
      <c r="B20" s="159"/>
      <c r="C20" s="159"/>
      <c r="D20" s="162"/>
      <c r="E20" s="159"/>
      <c r="F20" s="161" t="s">
        <v>2</v>
      </c>
      <c r="G20" s="159"/>
      <c r="H20" s="160"/>
      <c r="I20" s="160"/>
      <c r="J20" s="160"/>
      <c r="K20" s="159"/>
      <c r="L20" s="158"/>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95"/>
      <c r="B21" s="159"/>
      <c r="C21" s="159"/>
      <c r="D21" s="162"/>
      <c r="E21" s="159"/>
      <c r="F21" s="161" t="s">
        <v>1</v>
      </c>
      <c r="G21" s="159"/>
      <c r="H21" s="160"/>
      <c r="I21" s="160"/>
      <c r="J21" s="160"/>
      <c r="K21" s="159"/>
      <c r="L21" s="158"/>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9.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f>D8+D11+D14+D17+D20+D23+D26+D29+D32</f>
        <v>0</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0</v>
      </c>
      <c r="Y34" s="82"/>
      <c r="Z34" s="82"/>
      <c r="AA34" s="82"/>
      <c r="AB34" s="150" t="s">
        <v>2</v>
      </c>
      <c r="AC34" s="82"/>
      <c r="AD34" s="82"/>
      <c r="AE34" s="82"/>
      <c r="AF34" s="81">
        <f>AF8+AF11+AF14+AF17+AF20+AF23+AF26+AF29+AF32</f>
        <v>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V3:W3"/>
    <mergeCell ref="I2:J3"/>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s>
  <pageMargins left="0.5" right="0.5" top="0.45289855072463769" bottom="0.1585144927536232"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83"/>
  <sheetViews>
    <sheetView view="pageLayout" topLeftCell="P65" zoomScaleNormal="100" zoomScaleSheetLayoutView="100" workbookViewId="0">
      <selection activeCell="C130" sqref="C130"/>
    </sheetView>
  </sheetViews>
  <sheetFormatPr defaultRowHeight="11.25" x14ac:dyDescent="0.25"/>
  <cols>
    <col min="1" max="1" width="20.5703125" style="3057" customWidth="1"/>
    <col min="2" max="2" width="9.140625" style="3057" customWidth="1"/>
    <col min="3" max="3" width="9.7109375" style="3057" customWidth="1"/>
    <col min="4" max="4" width="11.5703125" style="3057" customWidth="1"/>
    <col min="5" max="5" width="9.140625" style="3057"/>
    <col min="6" max="6" width="6.85546875" style="3057" customWidth="1"/>
    <col min="7" max="7" width="9.85546875" style="3057" customWidth="1"/>
    <col min="8" max="8" width="9.140625" style="3057"/>
    <col min="9" max="9" width="12.140625" style="3057" customWidth="1"/>
    <col min="10" max="10" width="9.140625" style="3057"/>
    <col min="11" max="11" width="10.42578125" style="3057" customWidth="1"/>
    <col min="12" max="12" width="9.140625" style="3057"/>
    <col min="13" max="13" width="8.140625" style="3057" customWidth="1"/>
    <col min="14" max="14" width="9.140625" style="3057"/>
    <col min="15" max="15" width="10.28515625" style="3057" customWidth="1"/>
    <col min="16" max="16" width="10.85546875" style="3057" customWidth="1"/>
    <col min="17" max="18" width="9.140625" style="3057"/>
    <col min="19" max="19" width="9.85546875" style="3057" customWidth="1"/>
    <col min="20" max="20" width="10.28515625" style="3057" customWidth="1"/>
    <col min="21" max="21" width="7.5703125" style="3057" customWidth="1"/>
    <col min="22" max="23" width="7.7109375" style="3057" customWidth="1"/>
    <col min="24" max="24" width="11.85546875" style="3057" customWidth="1"/>
    <col min="25" max="25" width="7.7109375" style="3057" customWidth="1"/>
    <col min="26" max="26" width="9" style="3057" customWidth="1"/>
    <col min="27" max="27" width="8.140625" style="3057" customWidth="1"/>
    <col min="28" max="28" width="10.28515625" style="3057" customWidth="1"/>
    <col min="29" max="29" width="9.140625" style="3057"/>
    <col min="30" max="30" width="10.5703125" style="3057" customWidth="1"/>
    <col min="31" max="31" width="11.42578125" style="3058" customWidth="1"/>
    <col min="32" max="32" width="7.85546875" style="3057" customWidth="1"/>
    <col min="33" max="33" width="9.140625" style="3058"/>
    <col min="34" max="16384" width="9.140625" style="3057"/>
  </cols>
  <sheetData>
    <row r="1" spans="1:33" ht="12.75" customHeight="1" x14ac:dyDescent="0.25">
      <c r="A1" s="3412" t="s">
        <v>3312</v>
      </c>
      <c r="B1" s="3411"/>
      <c r="C1" s="3411"/>
      <c r="D1" s="3411"/>
      <c r="E1" s="3411"/>
      <c r="F1" s="3411"/>
      <c r="G1" s="3411"/>
      <c r="H1" s="3411"/>
      <c r="I1" s="3410"/>
      <c r="J1" s="3406"/>
      <c r="K1" s="3406"/>
      <c r="L1" s="3406"/>
      <c r="M1" s="3406"/>
      <c r="N1" s="3406"/>
      <c r="O1" s="3406"/>
      <c r="P1" s="3406"/>
      <c r="Q1" s="3406"/>
      <c r="R1" s="3406"/>
      <c r="S1" s="3406"/>
      <c r="T1" s="3406"/>
      <c r="U1" s="3406"/>
      <c r="V1" s="3406"/>
      <c r="W1" s="3406"/>
      <c r="X1" s="3406"/>
      <c r="Y1" s="3406"/>
      <c r="Z1" s="3406"/>
      <c r="AA1" s="3406"/>
      <c r="AB1" s="3406"/>
      <c r="AC1" s="3406"/>
      <c r="AD1" s="3406"/>
      <c r="AE1" s="3406"/>
      <c r="AF1" s="3406"/>
      <c r="AG1" s="3406"/>
    </row>
    <row r="2" spans="1:33" x14ac:dyDescent="0.25">
      <c r="A2" s="3409" t="s">
        <v>78</v>
      </c>
      <c r="B2" s="2943"/>
      <c r="C2" s="3408" t="s">
        <v>76</v>
      </c>
      <c r="D2" s="3408"/>
      <c r="E2" s="3408"/>
      <c r="F2" s="3408"/>
      <c r="G2" s="3404"/>
      <c r="H2" s="3407"/>
      <c r="I2" s="3402" t="s">
        <v>122</v>
      </c>
      <c r="J2" s="3402"/>
      <c r="K2" s="3406"/>
      <c r="L2" s="3406"/>
      <c r="M2" s="3406"/>
      <c r="N2" s="3406"/>
      <c r="O2" s="3406"/>
      <c r="P2" s="3406"/>
      <c r="Q2" s="3406"/>
      <c r="R2" s="3406"/>
      <c r="S2" s="3406"/>
      <c r="T2" s="3406"/>
      <c r="U2" s="3406"/>
      <c r="V2" s="3406"/>
      <c r="W2" s="3406"/>
      <c r="X2" s="3406"/>
      <c r="Y2" s="3406"/>
      <c r="Z2" s="3406"/>
      <c r="AA2" s="3406"/>
      <c r="AB2" s="3406"/>
      <c r="AC2" s="3406"/>
      <c r="AD2" s="3406"/>
      <c r="AE2" s="3406"/>
      <c r="AF2" s="3406"/>
      <c r="AG2" s="3406"/>
    </row>
    <row r="3" spans="1:33" ht="31.5" x14ac:dyDescent="0.25">
      <c r="A3" s="3405" t="s">
        <v>3077</v>
      </c>
      <c r="B3" s="3392"/>
      <c r="C3" s="3399" t="s">
        <v>120</v>
      </c>
      <c r="D3" s="3404"/>
      <c r="E3" s="3404"/>
      <c r="F3" s="3404"/>
      <c r="G3" s="3402" t="s">
        <v>119</v>
      </c>
      <c r="H3" s="3402"/>
      <c r="I3" s="3402"/>
      <c r="J3" s="3402"/>
      <c r="K3" s="3402" t="s">
        <v>118</v>
      </c>
      <c r="L3" s="3402"/>
      <c r="M3" s="3404"/>
      <c r="N3" s="3402" t="s">
        <v>117</v>
      </c>
      <c r="O3" s="3402"/>
      <c r="P3" s="3402" t="s">
        <v>116</v>
      </c>
      <c r="Q3" s="3403"/>
      <c r="R3" s="3403"/>
      <c r="S3" s="3403"/>
      <c r="T3" s="3403"/>
      <c r="U3" s="3399"/>
      <c r="V3" s="3402"/>
      <c r="W3" s="3402"/>
      <c r="X3" s="3402" t="s">
        <v>70</v>
      </c>
      <c r="Y3" s="3402"/>
      <c r="Z3" s="3402"/>
      <c r="AA3" s="3399"/>
      <c r="AB3" s="3402" t="s">
        <v>69</v>
      </c>
      <c r="AC3" s="3402"/>
      <c r="AD3" s="3402"/>
      <c r="AE3" s="3402"/>
      <c r="AF3" s="3402"/>
      <c r="AG3" s="3402"/>
    </row>
    <row r="4" spans="1:33" ht="42" x14ac:dyDescent="0.25">
      <c r="A4" s="3401" t="s">
        <v>68</v>
      </c>
      <c r="B4" s="3399" t="s">
        <v>115</v>
      </c>
      <c r="C4" s="3399" t="s">
        <v>114</v>
      </c>
      <c r="D4" s="3399" t="s">
        <v>113</v>
      </c>
      <c r="E4" s="3399" t="s">
        <v>455</v>
      </c>
      <c r="F4" s="3399" t="s">
        <v>55</v>
      </c>
      <c r="G4" s="3399" t="s">
        <v>61</v>
      </c>
      <c r="H4" s="3400" t="s">
        <v>433</v>
      </c>
      <c r="I4" s="3399" t="s">
        <v>368</v>
      </c>
      <c r="J4" s="3399" t="s">
        <v>367</v>
      </c>
      <c r="K4" s="3399" t="s">
        <v>105</v>
      </c>
      <c r="L4" s="3400" t="s">
        <v>433</v>
      </c>
      <c r="M4" s="3399" t="s">
        <v>99</v>
      </c>
      <c r="N4" s="3399" t="s">
        <v>112</v>
      </c>
      <c r="O4" s="3399" t="s">
        <v>111</v>
      </c>
      <c r="P4" s="3399" t="s">
        <v>110</v>
      </c>
      <c r="Q4" s="3400" t="s">
        <v>433</v>
      </c>
      <c r="R4" s="3399" t="s">
        <v>505</v>
      </c>
      <c r="S4" s="3399" t="s">
        <v>107</v>
      </c>
      <c r="T4" s="3399" t="s">
        <v>3311</v>
      </c>
      <c r="U4" s="3399" t="s">
        <v>99</v>
      </c>
      <c r="V4" s="3399" t="s">
        <v>104</v>
      </c>
      <c r="W4" s="3399" t="s">
        <v>53</v>
      </c>
      <c r="X4" s="3399" t="s">
        <v>103</v>
      </c>
      <c r="Y4" s="3399" t="s">
        <v>503</v>
      </c>
      <c r="Z4" s="3399" t="s">
        <v>100</v>
      </c>
      <c r="AA4" s="3399" t="s">
        <v>99</v>
      </c>
      <c r="AB4" s="3399" t="s">
        <v>84</v>
      </c>
      <c r="AC4" s="3399" t="s">
        <v>98</v>
      </c>
      <c r="AD4" s="3399" t="s">
        <v>97</v>
      </c>
      <c r="AE4" s="3399" t="s">
        <v>81</v>
      </c>
      <c r="AF4" s="3399" t="s">
        <v>430</v>
      </c>
      <c r="AG4" s="3399" t="s">
        <v>429</v>
      </c>
    </row>
    <row r="5" spans="1:33" x14ac:dyDescent="0.25">
      <c r="A5" s="3398" t="s">
        <v>47</v>
      </c>
      <c r="B5" s="3394"/>
      <c r="C5" s="3394"/>
      <c r="D5" s="3395"/>
      <c r="E5" s="3394"/>
      <c r="F5" s="3302" t="s">
        <v>2</v>
      </c>
      <c r="G5" s="3388" t="s">
        <v>502</v>
      </c>
      <c r="H5" s="3397" t="s">
        <v>41</v>
      </c>
      <c r="I5" s="3388" t="s">
        <v>42</v>
      </c>
      <c r="J5" s="3388" t="s">
        <v>453</v>
      </c>
      <c r="K5" s="3394"/>
      <c r="L5" s="3388" t="s">
        <v>41</v>
      </c>
      <c r="M5" s="3302" t="s">
        <v>2</v>
      </c>
      <c r="N5" s="3388" t="s">
        <v>42</v>
      </c>
      <c r="O5" s="3388" t="s">
        <v>501</v>
      </c>
      <c r="P5" s="3388" t="s">
        <v>42</v>
      </c>
      <c r="Q5" s="3388" t="s">
        <v>42</v>
      </c>
      <c r="R5" s="3388" t="s">
        <v>42</v>
      </c>
      <c r="S5" s="3388" t="s">
        <v>42</v>
      </c>
      <c r="T5" s="3388" t="s">
        <v>42</v>
      </c>
      <c r="U5" s="3302" t="s">
        <v>2</v>
      </c>
      <c r="V5" s="3388" t="s">
        <v>42</v>
      </c>
      <c r="W5" s="3388" t="s">
        <v>42</v>
      </c>
      <c r="X5" s="3395"/>
      <c r="Y5" s="3394" t="s">
        <v>500</v>
      </c>
      <c r="Z5" s="3388" t="s">
        <v>42</v>
      </c>
      <c r="AA5" s="3302" t="s">
        <v>2</v>
      </c>
      <c r="AB5" s="3394"/>
      <c r="AC5" s="3394"/>
      <c r="AD5" s="3394"/>
      <c r="AE5" s="3387"/>
      <c r="AF5" s="3329"/>
      <c r="AG5" s="3328"/>
    </row>
    <row r="6" spans="1:33" x14ac:dyDescent="0.25">
      <c r="A6" s="3396"/>
      <c r="B6" s="3394"/>
      <c r="C6" s="3394"/>
      <c r="D6" s="3395"/>
      <c r="E6" s="3394"/>
      <c r="F6" s="3302" t="s">
        <v>1</v>
      </c>
      <c r="G6" s="3394"/>
      <c r="H6" s="3394"/>
      <c r="I6" s="3394"/>
      <c r="J6" s="3394"/>
      <c r="K6" s="3394"/>
      <c r="L6" s="3394"/>
      <c r="M6" s="3302" t="s">
        <v>1</v>
      </c>
      <c r="N6" s="3394"/>
      <c r="O6" s="3394"/>
      <c r="P6" s="3394"/>
      <c r="Q6" s="3394"/>
      <c r="R6" s="3394"/>
      <c r="S6" s="3394"/>
      <c r="T6" s="3394"/>
      <c r="U6" s="3302" t="s">
        <v>1</v>
      </c>
      <c r="V6" s="3394"/>
      <c r="W6" s="3394"/>
      <c r="X6" s="3395"/>
      <c r="Y6" s="3394"/>
      <c r="Z6" s="3394"/>
      <c r="AA6" s="3302" t="s">
        <v>1</v>
      </c>
      <c r="AB6" s="3394"/>
      <c r="AC6" s="3394"/>
      <c r="AD6" s="3394"/>
      <c r="AE6" s="3387"/>
      <c r="AF6" s="3394"/>
      <c r="AG6" s="3387"/>
    </row>
    <row r="7" spans="1:33" x14ac:dyDescent="0.25">
      <c r="A7" s="3393" t="s">
        <v>38</v>
      </c>
      <c r="B7" s="2911"/>
      <c r="C7" s="2911"/>
      <c r="D7" s="3305"/>
      <c r="E7" s="2911"/>
      <c r="F7" s="2911"/>
      <c r="G7" s="2911"/>
      <c r="H7" s="2911"/>
      <c r="I7" s="2911"/>
      <c r="J7" s="2911"/>
      <c r="K7" s="2911"/>
      <c r="L7" s="2911"/>
      <c r="M7" s="2911"/>
      <c r="N7" s="2911"/>
      <c r="O7" s="2911"/>
      <c r="P7" s="2911"/>
      <c r="Q7" s="2911"/>
      <c r="R7" s="2911"/>
      <c r="S7" s="2911"/>
      <c r="T7" s="2911"/>
      <c r="U7" s="2911"/>
      <c r="V7" s="2911"/>
      <c r="W7" s="2911"/>
      <c r="X7" s="3305"/>
      <c r="Y7" s="2911"/>
      <c r="Z7" s="2911"/>
      <c r="AA7" s="2911"/>
      <c r="AB7" s="2911"/>
      <c r="AC7" s="2911"/>
      <c r="AD7" s="2911"/>
      <c r="AE7" s="3295"/>
      <c r="AF7" s="2911"/>
      <c r="AG7" s="3295"/>
    </row>
    <row r="8" spans="1:33" ht="22.5" x14ac:dyDescent="0.25">
      <c r="A8" s="3294" t="s">
        <v>3310</v>
      </c>
      <c r="B8" s="2943" t="s">
        <v>18</v>
      </c>
      <c r="C8" s="2943" t="s">
        <v>359</v>
      </c>
      <c r="D8" s="3285">
        <v>2000000</v>
      </c>
      <c r="E8" s="3289" t="s">
        <v>3082</v>
      </c>
      <c r="F8" s="3284" t="s">
        <v>2</v>
      </c>
      <c r="G8" s="3321" t="s">
        <v>2339</v>
      </c>
      <c r="H8" s="3321" t="s">
        <v>2338</v>
      </c>
      <c r="I8" s="3321" t="s">
        <v>2337</v>
      </c>
      <c r="J8" s="3321" t="s">
        <v>2336</v>
      </c>
      <c r="K8" s="3321" t="s">
        <v>2335</v>
      </c>
      <c r="L8" s="3321" t="s">
        <v>2334</v>
      </c>
      <c r="M8" s="3284" t="s">
        <v>2</v>
      </c>
      <c r="N8" s="3321" t="s">
        <v>2333</v>
      </c>
      <c r="O8" s="3321" t="s">
        <v>2332</v>
      </c>
      <c r="P8" s="3321" t="s">
        <v>2331</v>
      </c>
      <c r="Q8" s="3321" t="s">
        <v>2330</v>
      </c>
      <c r="R8" s="3321" t="s">
        <v>2329</v>
      </c>
      <c r="S8" s="3321" t="s">
        <v>2328</v>
      </c>
      <c r="T8" s="3321" t="s">
        <v>2327</v>
      </c>
      <c r="U8" s="3302" t="s">
        <v>2</v>
      </c>
      <c r="V8" s="2943" t="s">
        <v>513</v>
      </c>
      <c r="W8" s="2943" t="s">
        <v>513</v>
      </c>
      <c r="X8" s="3392" t="s">
        <v>402</v>
      </c>
      <c r="Y8" s="3321" t="s">
        <v>2350</v>
      </c>
      <c r="Z8" s="3321" t="s">
        <v>2349</v>
      </c>
      <c r="AA8" s="3302" t="s">
        <v>2</v>
      </c>
      <c r="AB8" s="2943" t="s">
        <v>513</v>
      </c>
      <c r="AC8" s="2943" t="s">
        <v>3272</v>
      </c>
      <c r="AD8" s="2943" t="s">
        <v>2324</v>
      </c>
      <c r="AE8" s="3391" t="s">
        <v>402</v>
      </c>
      <c r="AF8" s="3388" t="s">
        <v>3308</v>
      </c>
      <c r="AG8" s="3387" t="s">
        <v>2343</v>
      </c>
    </row>
    <row r="9" spans="1:33" x14ac:dyDescent="0.25">
      <c r="A9" s="3291"/>
      <c r="B9" s="2943"/>
      <c r="C9" s="2943"/>
      <c r="D9" s="3285"/>
      <c r="E9" s="3289"/>
      <c r="F9" s="3284" t="s">
        <v>1</v>
      </c>
      <c r="G9" s="2943"/>
      <c r="H9" s="2943"/>
      <c r="I9" s="2943"/>
      <c r="J9" s="2943"/>
      <c r="K9" s="2943"/>
      <c r="L9" s="2943"/>
      <c r="M9" s="3284" t="s">
        <v>1</v>
      </c>
      <c r="N9" s="2943"/>
      <c r="O9" s="2943"/>
      <c r="P9" s="2943"/>
      <c r="Q9" s="2943"/>
      <c r="R9" s="2943"/>
      <c r="S9" s="2943"/>
      <c r="T9" s="2943"/>
      <c r="U9" s="3302" t="s">
        <v>1</v>
      </c>
      <c r="V9" s="2943"/>
      <c r="W9" s="2943"/>
      <c r="X9" s="3285"/>
      <c r="Y9" s="2943"/>
      <c r="Z9" s="2943"/>
      <c r="AA9" s="3302" t="s">
        <v>1</v>
      </c>
      <c r="AB9" s="2943"/>
      <c r="AC9" s="2943"/>
      <c r="AD9" s="2943"/>
      <c r="AE9" s="3287"/>
      <c r="AF9" s="2943"/>
      <c r="AG9" s="3287"/>
    </row>
    <row r="10" spans="1:33" x14ac:dyDescent="0.25">
      <c r="A10" s="2699"/>
      <c r="B10" s="3316"/>
      <c r="C10" s="3383"/>
      <c r="D10" s="3390"/>
      <c r="E10" s="3302"/>
      <c r="F10" s="2911"/>
      <c r="G10" s="2911"/>
      <c r="H10" s="2911"/>
      <c r="I10" s="2911"/>
      <c r="J10" s="2911"/>
      <c r="K10" s="2911"/>
      <c r="L10" s="2911"/>
      <c r="M10" s="2911"/>
      <c r="N10" s="2911"/>
      <c r="O10" s="2911"/>
      <c r="P10" s="2911"/>
      <c r="Q10" s="2911"/>
      <c r="R10" s="2911"/>
      <c r="S10" s="2911"/>
      <c r="T10" s="2911"/>
      <c r="U10" s="2911"/>
      <c r="V10" s="2911"/>
      <c r="W10" s="2911"/>
      <c r="X10" s="3316"/>
      <c r="Y10" s="2911"/>
      <c r="Z10" s="2911"/>
      <c r="AA10" s="2911"/>
      <c r="AB10" s="2911"/>
      <c r="AC10" s="2911"/>
      <c r="AD10" s="2911"/>
      <c r="AE10" s="3295"/>
      <c r="AF10" s="2911"/>
      <c r="AG10" s="3295"/>
    </row>
    <row r="11" spans="1:33" ht="22.5" x14ac:dyDescent="0.25">
      <c r="A11" s="3294" t="s">
        <v>3309</v>
      </c>
      <c r="B11" s="2943" t="s">
        <v>18</v>
      </c>
      <c r="C11" s="2943" t="s">
        <v>359</v>
      </c>
      <c r="D11" s="3285">
        <v>800000</v>
      </c>
      <c r="E11" s="3289" t="s">
        <v>3082</v>
      </c>
      <c r="F11" s="3284" t="s">
        <v>2</v>
      </c>
      <c r="G11" s="3321" t="s">
        <v>2339</v>
      </c>
      <c r="H11" s="3321" t="s">
        <v>2338</v>
      </c>
      <c r="I11" s="3321" t="s">
        <v>2337</v>
      </c>
      <c r="J11" s="3321" t="s">
        <v>2336</v>
      </c>
      <c r="K11" s="3321" t="s">
        <v>2335</v>
      </c>
      <c r="L11" s="3321" t="s">
        <v>2334</v>
      </c>
      <c r="M11" s="3284" t="s">
        <v>2</v>
      </c>
      <c r="N11" s="3321" t="s">
        <v>2333</v>
      </c>
      <c r="O11" s="3321" t="s">
        <v>2332</v>
      </c>
      <c r="P11" s="3321" t="s">
        <v>2331</v>
      </c>
      <c r="Q11" s="3321" t="s">
        <v>2330</v>
      </c>
      <c r="R11" s="3321" t="s">
        <v>2329</v>
      </c>
      <c r="S11" s="3321" t="s">
        <v>2328</v>
      </c>
      <c r="T11" s="3321" t="s">
        <v>2327</v>
      </c>
      <c r="U11" s="3302" t="s">
        <v>2</v>
      </c>
      <c r="V11" s="2943" t="s">
        <v>513</v>
      </c>
      <c r="W11" s="2943" t="s">
        <v>513</v>
      </c>
      <c r="X11" s="3389">
        <v>8000000</v>
      </c>
      <c r="Y11" s="3321" t="s">
        <v>2350</v>
      </c>
      <c r="Z11" s="3321" t="s">
        <v>2349</v>
      </c>
      <c r="AA11" s="3302" t="s">
        <v>2</v>
      </c>
      <c r="AB11" s="2943" t="s">
        <v>513</v>
      </c>
      <c r="AC11" s="2943" t="s">
        <v>3272</v>
      </c>
      <c r="AD11" s="2943" t="s">
        <v>2324</v>
      </c>
      <c r="AE11" s="3282">
        <v>8000000</v>
      </c>
      <c r="AF11" s="3388" t="s">
        <v>3308</v>
      </c>
      <c r="AG11" s="3387" t="s">
        <v>2343</v>
      </c>
    </row>
    <row r="12" spans="1:33" x14ac:dyDescent="0.25">
      <c r="A12" s="3291"/>
      <c r="B12" s="2943"/>
      <c r="C12" s="2943"/>
      <c r="D12" s="3285"/>
      <c r="E12" s="2943"/>
      <c r="F12" s="3284" t="s">
        <v>1</v>
      </c>
      <c r="G12" s="2943"/>
      <c r="H12" s="2943"/>
      <c r="I12" s="2943"/>
      <c r="J12" s="2943"/>
      <c r="K12" s="2943"/>
      <c r="L12" s="2943"/>
      <c r="M12" s="3284" t="s">
        <v>1</v>
      </c>
      <c r="N12" s="2943"/>
      <c r="O12" s="2943"/>
      <c r="P12" s="2943"/>
      <c r="Q12" s="2943"/>
      <c r="R12" s="2943"/>
      <c r="S12" s="2943"/>
      <c r="T12" s="2943"/>
      <c r="U12" s="3302" t="s">
        <v>1</v>
      </c>
      <c r="V12" s="2943"/>
      <c r="W12" s="2943"/>
      <c r="X12" s="3285"/>
      <c r="Y12" s="2943"/>
      <c r="Z12" s="2943"/>
      <c r="AA12" s="3302" t="s">
        <v>1</v>
      </c>
      <c r="AB12" s="2943"/>
      <c r="AC12" s="2943"/>
      <c r="AD12" s="2943"/>
      <c r="AE12" s="3287"/>
      <c r="AF12" s="2943"/>
      <c r="AG12" s="3287"/>
    </row>
    <row r="13" spans="1:33" x14ac:dyDescent="0.25">
      <c r="A13" s="3386"/>
      <c r="B13" s="3383"/>
      <c r="C13" s="3383"/>
      <c r="D13" s="3385"/>
      <c r="E13" s="3383"/>
      <c r="F13" s="3384"/>
      <c r="G13" s="3383"/>
      <c r="H13" s="3383"/>
      <c r="I13" s="3383"/>
      <c r="J13" s="3383"/>
      <c r="K13" s="3383"/>
      <c r="L13" s="3383"/>
      <c r="M13" s="3384"/>
      <c r="N13" s="3383"/>
      <c r="O13" s="3383"/>
      <c r="P13" s="3383"/>
      <c r="Q13" s="3383"/>
      <c r="R13" s="3383"/>
      <c r="S13" s="3383"/>
      <c r="T13" s="3383"/>
      <c r="U13" s="3384"/>
      <c r="V13" s="3383"/>
      <c r="W13" s="3383"/>
      <c r="X13" s="3385"/>
      <c r="Y13" s="3383"/>
      <c r="Z13" s="3383"/>
      <c r="AA13" s="3384"/>
      <c r="AB13" s="3383"/>
      <c r="AC13" s="3383"/>
      <c r="AD13" s="3383"/>
      <c r="AE13" s="3382"/>
      <c r="AF13" s="3383"/>
      <c r="AG13" s="3382"/>
    </row>
    <row r="14" spans="1:33" ht="22.5" x14ac:dyDescent="0.25">
      <c r="A14" s="3338" t="s">
        <v>3307</v>
      </c>
      <c r="B14" s="3381" t="s">
        <v>18</v>
      </c>
      <c r="C14" s="3381" t="s">
        <v>359</v>
      </c>
      <c r="D14" s="3380">
        <v>3200000</v>
      </c>
      <c r="E14" s="3289" t="s">
        <v>719</v>
      </c>
      <c r="F14" s="3284" t="s">
        <v>2</v>
      </c>
      <c r="G14" s="3321" t="s">
        <v>2339</v>
      </c>
      <c r="H14" s="3321" t="s">
        <v>2338</v>
      </c>
      <c r="I14" s="3321" t="s">
        <v>2337</v>
      </c>
      <c r="J14" s="3321" t="s">
        <v>2336</v>
      </c>
      <c r="K14" s="3321" t="s">
        <v>2335</v>
      </c>
      <c r="L14" s="3321" t="s">
        <v>2334</v>
      </c>
      <c r="M14" s="3284" t="s">
        <v>2</v>
      </c>
      <c r="N14" s="3321" t="s">
        <v>2333</v>
      </c>
      <c r="O14" s="3321" t="s">
        <v>2332</v>
      </c>
      <c r="P14" s="3321" t="s">
        <v>2331</v>
      </c>
      <c r="Q14" s="3321" t="s">
        <v>2330</v>
      </c>
      <c r="R14" s="3321" t="s">
        <v>2329</v>
      </c>
      <c r="S14" s="3321" t="s">
        <v>2328</v>
      </c>
      <c r="T14" s="3321" t="s">
        <v>2327</v>
      </c>
      <c r="U14" s="3284" t="s">
        <v>2</v>
      </c>
      <c r="V14" s="2943" t="s">
        <v>513</v>
      </c>
      <c r="W14" s="2943" t="s">
        <v>513</v>
      </c>
      <c r="X14" s="3379">
        <v>3200000</v>
      </c>
      <c r="Y14" s="3321" t="s">
        <v>2350</v>
      </c>
      <c r="Z14" s="3321" t="s">
        <v>2349</v>
      </c>
      <c r="AA14" s="3302" t="s">
        <v>2</v>
      </c>
      <c r="AB14" s="2943" t="s">
        <v>513</v>
      </c>
      <c r="AC14" s="2943" t="s">
        <v>3272</v>
      </c>
      <c r="AD14" s="2943" t="s">
        <v>2324</v>
      </c>
      <c r="AE14" s="3378">
        <v>3200000</v>
      </c>
      <c r="AF14" s="3208" t="s">
        <v>3306</v>
      </c>
      <c r="AG14" s="3211" t="s">
        <v>2343</v>
      </c>
    </row>
    <row r="15" spans="1:33" x14ac:dyDescent="0.25">
      <c r="A15" s="3338"/>
      <c r="B15" s="3370"/>
      <c r="C15" s="3370"/>
      <c r="D15" s="3367"/>
      <c r="E15" s="3366"/>
      <c r="F15" s="3284" t="s">
        <v>1</v>
      </c>
      <c r="G15" s="2943"/>
      <c r="H15" s="2943"/>
      <c r="I15" s="2943"/>
      <c r="J15" s="2943"/>
      <c r="K15" s="2943"/>
      <c r="L15" s="2943"/>
      <c r="M15" s="3284" t="s">
        <v>1</v>
      </c>
      <c r="N15" s="3366"/>
      <c r="O15" s="3366"/>
      <c r="P15" s="3366"/>
      <c r="Q15" s="3366"/>
      <c r="R15" s="3366"/>
      <c r="S15" s="3366"/>
      <c r="T15" s="3366"/>
      <c r="U15" s="3284" t="s">
        <v>1</v>
      </c>
      <c r="V15" s="3366"/>
      <c r="W15" s="3366"/>
      <c r="X15" s="3366"/>
      <c r="Y15" s="2943"/>
      <c r="Z15" s="2943"/>
      <c r="AA15" s="3302" t="s">
        <v>1</v>
      </c>
      <c r="AB15" s="2943"/>
      <c r="AC15" s="2943"/>
      <c r="AD15" s="2943"/>
      <c r="AE15" s="3211"/>
      <c r="AF15" s="3208"/>
      <c r="AG15" s="3211"/>
    </row>
    <row r="16" spans="1:33" x14ac:dyDescent="0.25">
      <c r="A16" s="3317"/>
      <c r="B16" s="3377"/>
      <c r="C16" s="3377"/>
      <c r="D16" s="3329"/>
      <c r="E16" s="3377"/>
      <c r="F16" s="3329"/>
      <c r="G16" s="3375"/>
      <c r="H16" s="3375"/>
      <c r="I16" s="3375"/>
      <c r="J16" s="3375"/>
      <c r="K16" s="3375"/>
      <c r="L16" s="3375"/>
      <c r="M16" s="3376"/>
      <c r="N16" s="3375"/>
      <c r="O16" s="3375"/>
      <c r="P16" s="3375"/>
      <c r="Q16" s="3375"/>
      <c r="R16" s="3375"/>
      <c r="S16" s="3375"/>
      <c r="T16" s="3375"/>
      <c r="U16" s="3376"/>
      <c r="V16" s="3377"/>
      <c r="W16" s="3377"/>
      <c r="X16" s="3377"/>
      <c r="Y16" s="3375"/>
      <c r="Z16" s="3375"/>
      <c r="AA16" s="3375"/>
      <c r="AB16" s="3376"/>
      <c r="AC16" s="3375"/>
      <c r="AD16" s="3375"/>
      <c r="AE16" s="3374"/>
      <c r="AF16" s="3329"/>
      <c r="AG16" s="3328"/>
    </row>
    <row r="17" spans="1:34" ht="22.5" x14ac:dyDescent="0.25">
      <c r="A17" s="3338" t="s">
        <v>3305</v>
      </c>
      <c r="B17" s="3370" t="s">
        <v>18</v>
      </c>
      <c r="C17" s="3370" t="s">
        <v>359</v>
      </c>
      <c r="D17" s="3369">
        <v>4000000</v>
      </c>
      <c r="E17" s="3289" t="s">
        <v>719</v>
      </c>
      <c r="F17" s="3284" t="s">
        <v>2</v>
      </c>
      <c r="G17" s="3321" t="s">
        <v>2339</v>
      </c>
      <c r="H17" s="3321" t="s">
        <v>2338</v>
      </c>
      <c r="I17" s="3321" t="s">
        <v>2337</v>
      </c>
      <c r="J17" s="3321" t="s">
        <v>2336</v>
      </c>
      <c r="K17" s="3321" t="s">
        <v>2335</v>
      </c>
      <c r="L17" s="3321" t="s">
        <v>2334</v>
      </c>
      <c r="M17" s="3284" t="s">
        <v>2</v>
      </c>
      <c r="N17" s="3321" t="s">
        <v>2333</v>
      </c>
      <c r="O17" s="3321" t="s">
        <v>2332</v>
      </c>
      <c r="P17" s="3321" t="s">
        <v>2331</v>
      </c>
      <c r="Q17" s="3321" t="s">
        <v>2330</v>
      </c>
      <c r="R17" s="3321" t="s">
        <v>2329</v>
      </c>
      <c r="S17" s="3321" t="s">
        <v>2328</v>
      </c>
      <c r="T17" s="3321" t="s">
        <v>2327</v>
      </c>
      <c r="U17" s="3284" t="s">
        <v>2</v>
      </c>
      <c r="V17" s="2943" t="s">
        <v>513</v>
      </c>
      <c r="W17" s="2943" t="s">
        <v>513</v>
      </c>
      <c r="X17" s="3368">
        <v>4000000</v>
      </c>
      <c r="Y17" s="3321" t="s">
        <v>2350</v>
      </c>
      <c r="Z17" s="3321" t="s">
        <v>2349</v>
      </c>
      <c r="AA17" s="3302" t="s">
        <v>2</v>
      </c>
      <c r="AB17" s="2943" t="s">
        <v>513</v>
      </c>
      <c r="AC17" s="2943" t="s">
        <v>3272</v>
      </c>
      <c r="AD17" s="2943" t="s">
        <v>2324</v>
      </c>
      <c r="AE17" s="3198">
        <v>4000000</v>
      </c>
      <c r="AF17" s="3208" t="s">
        <v>3301</v>
      </c>
      <c r="AG17" s="3211" t="s">
        <v>2343</v>
      </c>
    </row>
    <row r="18" spans="1:34" x14ac:dyDescent="0.25">
      <c r="A18" s="3338"/>
      <c r="B18" s="3370"/>
      <c r="C18" s="3370"/>
      <c r="D18" s="3367"/>
      <c r="E18" s="3366"/>
      <c r="F18" s="3284" t="s">
        <v>1</v>
      </c>
      <c r="G18" s="2943"/>
      <c r="H18" s="2943"/>
      <c r="I18" s="2943"/>
      <c r="J18" s="2943"/>
      <c r="K18" s="2943"/>
      <c r="L18" s="2943"/>
      <c r="M18" s="3284" t="s">
        <v>1</v>
      </c>
      <c r="N18" s="3366"/>
      <c r="O18" s="3366"/>
      <c r="P18" s="3366"/>
      <c r="Q18" s="3366"/>
      <c r="R18" s="3366"/>
      <c r="S18" s="3366"/>
      <c r="T18" s="3366"/>
      <c r="U18" s="3284" t="s">
        <v>1</v>
      </c>
      <c r="V18" s="3372"/>
      <c r="W18" s="3372"/>
      <c r="X18" s="3366"/>
      <c r="Y18" s="2943"/>
      <c r="Z18" s="2943"/>
      <c r="AA18" s="3302" t="s">
        <v>1</v>
      </c>
      <c r="AB18" s="2943"/>
      <c r="AC18" s="2943"/>
      <c r="AD18" s="2943"/>
      <c r="AE18" s="3365"/>
      <c r="AF18" s="3208"/>
      <c r="AG18" s="3211"/>
    </row>
    <row r="19" spans="1:34" x14ac:dyDescent="0.25">
      <c r="A19" s="3317"/>
      <c r="B19" s="3377"/>
      <c r="C19" s="3377"/>
      <c r="D19" s="3329"/>
      <c r="E19" s="3377"/>
      <c r="F19" s="3329"/>
      <c r="G19" s="3375"/>
      <c r="H19" s="3375"/>
      <c r="I19" s="3375"/>
      <c r="J19" s="3375"/>
      <c r="K19" s="3375"/>
      <c r="L19" s="3375"/>
      <c r="M19" s="3376"/>
      <c r="N19" s="3375"/>
      <c r="O19" s="3375"/>
      <c r="P19" s="3375"/>
      <c r="Q19" s="3375"/>
      <c r="R19" s="3375"/>
      <c r="S19" s="3375"/>
      <c r="T19" s="3375"/>
      <c r="U19" s="3376"/>
      <c r="V19" s="3377"/>
      <c r="W19" s="3375"/>
      <c r="X19" s="3377"/>
      <c r="Y19" s="3375"/>
      <c r="Z19" s="3375"/>
      <c r="AA19" s="3375"/>
      <c r="AB19" s="3376"/>
      <c r="AC19" s="3375"/>
      <c r="AD19" s="3375"/>
      <c r="AE19" s="3374"/>
      <c r="AF19" s="3329"/>
      <c r="AG19" s="3328"/>
    </row>
    <row r="20" spans="1:34" ht="22.5" x14ac:dyDescent="0.25">
      <c r="A20" s="3338" t="s">
        <v>3304</v>
      </c>
      <c r="B20" s="3370" t="s">
        <v>18</v>
      </c>
      <c r="C20" s="3370" t="s">
        <v>359</v>
      </c>
      <c r="D20" s="3369">
        <v>2400000</v>
      </c>
      <c r="E20" s="3289" t="s">
        <v>3082</v>
      </c>
      <c r="F20" s="3284" t="s">
        <v>2</v>
      </c>
      <c r="G20" s="3321" t="s">
        <v>2339</v>
      </c>
      <c r="H20" s="3321" t="s">
        <v>2338</v>
      </c>
      <c r="I20" s="3321" t="s">
        <v>2337</v>
      </c>
      <c r="J20" s="3321" t="s">
        <v>2336</v>
      </c>
      <c r="K20" s="3321" t="s">
        <v>2335</v>
      </c>
      <c r="L20" s="3321" t="s">
        <v>2334</v>
      </c>
      <c r="M20" s="3284" t="s">
        <v>2</v>
      </c>
      <c r="N20" s="3321" t="s">
        <v>2333</v>
      </c>
      <c r="O20" s="3321" t="s">
        <v>2332</v>
      </c>
      <c r="P20" s="3321" t="s">
        <v>2331</v>
      </c>
      <c r="Q20" s="3321" t="s">
        <v>2330</v>
      </c>
      <c r="R20" s="3321" t="s">
        <v>2329</v>
      </c>
      <c r="S20" s="3321" t="s">
        <v>2328</v>
      </c>
      <c r="T20" s="3321" t="s">
        <v>2327</v>
      </c>
      <c r="U20" s="3284" t="s">
        <v>2</v>
      </c>
      <c r="V20" s="2943" t="s">
        <v>513</v>
      </c>
      <c r="W20" s="2943" t="s">
        <v>513</v>
      </c>
      <c r="X20" s="3368">
        <v>2400000</v>
      </c>
      <c r="Y20" s="3321" t="s">
        <v>2350</v>
      </c>
      <c r="Z20" s="3321" t="s">
        <v>2349</v>
      </c>
      <c r="AA20" s="3302" t="s">
        <v>2</v>
      </c>
      <c r="AB20" s="2943" t="s">
        <v>513</v>
      </c>
      <c r="AC20" s="2943" t="s">
        <v>3272</v>
      </c>
      <c r="AD20" s="2943" t="s">
        <v>2324</v>
      </c>
      <c r="AE20" s="3198">
        <v>2400000</v>
      </c>
      <c r="AF20" s="3208" t="s">
        <v>3301</v>
      </c>
      <c r="AG20" s="3211" t="s">
        <v>2343</v>
      </c>
    </row>
    <row r="21" spans="1:34" x14ac:dyDescent="0.25">
      <c r="A21" s="3338"/>
      <c r="B21" s="3370"/>
      <c r="C21" s="3370"/>
      <c r="D21" s="3367"/>
      <c r="E21" s="3366"/>
      <c r="F21" s="3284" t="s">
        <v>1</v>
      </c>
      <c r="G21" s="2943"/>
      <c r="H21" s="2943"/>
      <c r="I21" s="2943"/>
      <c r="J21" s="2943"/>
      <c r="K21" s="2943"/>
      <c r="L21" s="2943"/>
      <c r="M21" s="3284" t="s">
        <v>1</v>
      </c>
      <c r="N21" s="3366"/>
      <c r="O21" s="3366"/>
      <c r="P21" s="3366"/>
      <c r="Q21" s="3366"/>
      <c r="R21" s="3366"/>
      <c r="S21" s="3366"/>
      <c r="T21" s="3366"/>
      <c r="U21" s="3284" t="s">
        <v>1</v>
      </c>
      <c r="V21" s="3372"/>
      <c r="W21" s="3372"/>
      <c r="X21" s="3366"/>
      <c r="Y21" s="2943"/>
      <c r="Z21" s="2943"/>
      <c r="AA21" s="3343" t="s">
        <v>1</v>
      </c>
      <c r="AB21" s="2943"/>
      <c r="AC21" s="2943"/>
      <c r="AD21" s="2943"/>
      <c r="AE21" s="3373"/>
    </row>
    <row r="22" spans="1:34" x14ac:dyDescent="0.25">
      <c r="A22" s="3337"/>
      <c r="B22" s="3370"/>
      <c r="C22" s="3370"/>
      <c r="D22" s="3367"/>
      <c r="E22" s="3366"/>
      <c r="F22" s="3152"/>
      <c r="G22" s="3372"/>
      <c r="H22" s="3372"/>
      <c r="I22" s="3372"/>
      <c r="J22" s="3372"/>
      <c r="K22" s="3372"/>
      <c r="L22" s="3372"/>
      <c r="M22" s="3371"/>
      <c r="N22" s="2699"/>
      <c r="O22" s="2699"/>
      <c r="P22" s="2699"/>
      <c r="Q22" s="2699"/>
      <c r="R22" s="2699"/>
      <c r="S22" s="2699"/>
      <c r="T22" s="2699"/>
      <c r="U22" s="2699"/>
      <c r="V22" s="2699"/>
      <c r="W22" s="2699"/>
      <c r="X22" s="2699"/>
      <c r="Y22" s="2699"/>
      <c r="Z22" s="2699"/>
      <c r="AA22" s="2699"/>
      <c r="AB22" s="2699"/>
      <c r="AC22" s="2699"/>
      <c r="AD22" s="2699"/>
      <c r="AE22" s="3347"/>
      <c r="AF22" s="2699"/>
      <c r="AG22" s="3347"/>
    </row>
    <row r="23" spans="1:34" ht="22.5" x14ac:dyDescent="0.25">
      <c r="A23" s="3338" t="s">
        <v>3303</v>
      </c>
      <c r="B23" s="3370" t="s">
        <v>18</v>
      </c>
      <c r="C23" s="3370" t="s">
        <v>359</v>
      </c>
      <c r="D23" s="3369">
        <v>2400000</v>
      </c>
      <c r="E23" s="3289" t="s">
        <v>3082</v>
      </c>
      <c r="F23" s="3284" t="s">
        <v>2</v>
      </c>
      <c r="G23" s="3321" t="s">
        <v>2339</v>
      </c>
      <c r="H23" s="3321" t="s">
        <v>2338</v>
      </c>
      <c r="I23" s="3321" t="s">
        <v>2337</v>
      </c>
      <c r="J23" s="3321" t="s">
        <v>2336</v>
      </c>
      <c r="K23" s="3321" t="s">
        <v>2335</v>
      </c>
      <c r="L23" s="3321" t="s">
        <v>2334</v>
      </c>
      <c r="M23" s="3284" t="s">
        <v>2</v>
      </c>
      <c r="N23" s="3321" t="s">
        <v>2333</v>
      </c>
      <c r="O23" s="3321" t="s">
        <v>2332</v>
      </c>
      <c r="P23" s="3321" t="s">
        <v>2331</v>
      </c>
      <c r="Q23" s="3321" t="s">
        <v>2330</v>
      </c>
      <c r="R23" s="3321" t="s">
        <v>2329</v>
      </c>
      <c r="S23" s="3321" t="s">
        <v>2328</v>
      </c>
      <c r="T23" s="3321" t="s">
        <v>2327</v>
      </c>
      <c r="U23" s="3284" t="s">
        <v>2</v>
      </c>
      <c r="V23" s="2943" t="s">
        <v>513</v>
      </c>
      <c r="W23" s="2943" t="s">
        <v>513</v>
      </c>
      <c r="X23" s="3368">
        <v>2400000</v>
      </c>
      <c r="Y23" s="3321" t="s">
        <v>2350</v>
      </c>
      <c r="Z23" s="3321" t="s">
        <v>2349</v>
      </c>
      <c r="AA23" s="3302" t="s">
        <v>2</v>
      </c>
      <c r="AB23" s="2943" t="s">
        <v>513</v>
      </c>
      <c r="AC23" s="2943" t="s">
        <v>3272</v>
      </c>
      <c r="AD23" s="2943" t="s">
        <v>2324</v>
      </c>
      <c r="AE23" s="3198">
        <v>2400000</v>
      </c>
      <c r="AF23" s="3208" t="s">
        <v>3301</v>
      </c>
      <c r="AG23" s="3211" t="s">
        <v>2343</v>
      </c>
    </row>
    <row r="24" spans="1:34" x14ac:dyDescent="0.25">
      <c r="A24" s="3338"/>
      <c r="B24" s="3370"/>
      <c r="C24" s="3370"/>
      <c r="D24" s="3367"/>
      <c r="E24" s="3366"/>
      <c r="F24" s="3284" t="s">
        <v>1</v>
      </c>
      <c r="G24" s="2943"/>
      <c r="H24" s="2943"/>
      <c r="I24" s="2943"/>
      <c r="J24" s="2943"/>
      <c r="K24" s="2943"/>
      <c r="L24" s="2943"/>
      <c r="M24" s="3284" t="s">
        <v>1</v>
      </c>
      <c r="N24" s="3366"/>
      <c r="O24" s="3366"/>
      <c r="P24" s="3366"/>
      <c r="Q24" s="3366"/>
      <c r="R24" s="3366"/>
      <c r="S24" s="3366"/>
      <c r="T24" s="3366"/>
      <c r="U24" s="3284" t="s">
        <v>1</v>
      </c>
      <c r="V24" s="3372"/>
      <c r="W24" s="3372"/>
      <c r="X24" s="3366"/>
      <c r="Y24" s="2943"/>
      <c r="Z24" s="2943"/>
      <c r="AA24" s="3302" t="s">
        <v>1</v>
      </c>
      <c r="AB24" s="2943"/>
      <c r="AC24" s="2943"/>
      <c r="AD24" s="2943"/>
      <c r="AE24" s="3365"/>
      <c r="AF24" s="3208"/>
      <c r="AG24" s="3211"/>
    </row>
    <row r="25" spans="1:34" x14ac:dyDescent="0.25">
      <c r="A25" s="3337"/>
      <c r="B25" s="3370"/>
      <c r="C25" s="3370"/>
      <c r="D25" s="3367"/>
      <c r="E25" s="3366"/>
      <c r="F25" s="3152"/>
      <c r="G25" s="3372"/>
      <c r="H25" s="3372"/>
      <c r="I25" s="3372"/>
      <c r="J25" s="3372"/>
      <c r="K25" s="3372"/>
      <c r="L25" s="3372"/>
      <c r="M25" s="3371"/>
      <c r="N25" s="2699"/>
      <c r="O25" s="2699"/>
      <c r="P25" s="2699"/>
      <c r="Q25" s="2699"/>
      <c r="R25" s="2699"/>
      <c r="S25" s="2699"/>
      <c r="T25" s="2699"/>
      <c r="U25" s="3371"/>
      <c r="V25" s="2699"/>
      <c r="W25" s="2699"/>
      <c r="X25" s="2699"/>
      <c r="Y25" s="2699"/>
      <c r="Z25" s="2699"/>
      <c r="AA25" s="2699"/>
      <c r="AB25" s="2699"/>
      <c r="AC25" s="2699"/>
      <c r="AD25" s="2699"/>
      <c r="AE25" s="3365"/>
      <c r="AF25" s="3208"/>
      <c r="AG25" s="3211"/>
    </row>
    <row r="26" spans="1:34" ht="22.5" x14ac:dyDescent="0.25">
      <c r="A26" s="3338" t="s">
        <v>3302</v>
      </c>
      <c r="B26" s="3370" t="s">
        <v>18</v>
      </c>
      <c r="C26" s="3367" t="s">
        <v>359</v>
      </c>
      <c r="D26" s="3369">
        <v>4000000</v>
      </c>
      <c r="E26" s="3289" t="s">
        <v>719</v>
      </c>
      <c r="F26" s="3284" t="s">
        <v>2</v>
      </c>
      <c r="G26" s="3321" t="s">
        <v>2339</v>
      </c>
      <c r="H26" s="3321" t="s">
        <v>2338</v>
      </c>
      <c r="I26" s="3321" t="s">
        <v>2337</v>
      </c>
      <c r="J26" s="3321" t="s">
        <v>2336</v>
      </c>
      <c r="K26" s="3321" t="s">
        <v>2335</v>
      </c>
      <c r="L26" s="3321" t="s">
        <v>2334</v>
      </c>
      <c r="M26" s="3284" t="s">
        <v>2</v>
      </c>
      <c r="N26" s="3321" t="s">
        <v>2333</v>
      </c>
      <c r="O26" s="3321" t="s">
        <v>2332</v>
      </c>
      <c r="P26" s="3321" t="s">
        <v>2331</v>
      </c>
      <c r="Q26" s="3321" t="s">
        <v>2330</v>
      </c>
      <c r="R26" s="3321" t="s">
        <v>2329</v>
      </c>
      <c r="S26" s="3321" t="s">
        <v>2328</v>
      </c>
      <c r="T26" s="3321" t="s">
        <v>2327</v>
      </c>
      <c r="U26" s="3284" t="s">
        <v>2</v>
      </c>
      <c r="V26" s="2943" t="s">
        <v>513</v>
      </c>
      <c r="W26" s="2943" t="s">
        <v>513</v>
      </c>
      <c r="X26" s="3368">
        <v>4000000</v>
      </c>
      <c r="Y26" s="3321" t="s">
        <v>2350</v>
      </c>
      <c r="Z26" s="3321" t="s">
        <v>2349</v>
      </c>
      <c r="AA26" s="3302" t="s">
        <v>2</v>
      </c>
      <c r="AB26" s="2943" t="s">
        <v>513</v>
      </c>
      <c r="AC26" s="2943" t="s">
        <v>3272</v>
      </c>
      <c r="AD26" s="2943" t="s">
        <v>2324</v>
      </c>
      <c r="AE26" s="3198">
        <v>4000000</v>
      </c>
      <c r="AF26" s="3208" t="s">
        <v>3301</v>
      </c>
      <c r="AG26" s="3211" t="s">
        <v>2343</v>
      </c>
    </row>
    <row r="27" spans="1:34" x14ac:dyDescent="0.25">
      <c r="A27" s="3338"/>
      <c r="B27" s="3367"/>
      <c r="C27" s="3367"/>
      <c r="D27" s="3367"/>
      <c r="E27" s="3208"/>
      <c r="F27" s="3284" t="s">
        <v>1</v>
      </c>
      <c r="G27" s="2943"/>
      <c r="H27" s="2943"/>
      <c r="I27" s="2943"/>
      <c r="J27" s="2943"/>
      <c r="K27" s="2943"/>
      <c r="L27" s="2943"/>
      <c r="M27" s="3284" t="s">
        <v>1</v>
      </c>
      <c r="N27" s="3366"/>
      <c r="O27" s="3366"/>
      <c r="P27" s="3366"/>
      <c r="Q27" s="3366"/>
      <c r="R27" s="3366"/>
      <c r="S27" s="3366"/>
      <c r="T27" s="3366"/>
      <c r="U27" s="3284" t="s">
        <v>1</v>
      </c>
      <c r="V27" s="3366"/>
      <c r="W27" s="3366"/>
      <c r="X27" s="3366"/>
      <c r="Y27" s="2943"/>
      <c r="Z27" s="2943"/>
      <c r="AA27" s="3302" t="s">
        <v>1</v>
      </c>
      <c r="AB27" s="2943"/>
      <c r="AC27" s="2943"/>
      <c r="AD27" s="2943"/>
      <c r="AE27" s="3365"/>
      <c r="AF27" s="3208"/>
      <c r="AG27" s="3211"/>
    </row>
    <row r="28" spans="1:34" ht="33.75" x14ac:dyDescent="0.25">
      <c r="A28" s="3294" t="s">
        <v>3300</v>
      </c>
      <c r="B28" s="2721" t="s">
        <v>3299</v>
      </c>
      <c r="C28" s="2943" t="s">
        <v>114</v>
      </c>
      <c r="D28" s="2720">
        <v>5000000</v>
      </c>
      <c r="E28" s="3289" t="s">
        <v>719</v>
      </c>
      <c r="F28" s="3284" t="s">
        <v>2</v>
      </c>
      <c r="G28" s="3321" t="s">
        <v>2339</v>
      </c>
      <c r="H28" s="3321" t="s">
        <v>2338</v>
      </c>
      <c r="I28" s="3321" t="s">
        <v>2337</v>
      </c>
      <c r="J28" s="3321" t="s">
        <v>2336</v>
      </c>
      <c r="K28" s="3321" t="s">
        <v>2335</v>
      </c>
      <c r="L28" s="3321" t="s">
        <v>2334</v>
      </c>
      <c r="M28" s="3284" t="s">
        <v>2</v>
      </c>
      <c r="N28" s="3321" t="s">
        <v>2333</v>
      </c>
      <c r="O28" s="3321" t="s">
        <v>2332</v>
      </c>
      <c r="P28" s="3321" t="s">
        <v>2331</v>
      </c>
      <c r="Q28" s="3321" t="s">
        <v>2330</v>
      </c>
      <c r="R28" s="3321" t="s">
        <v>2329</v>
      </c>
      <c r="S28" s="3321" t="s">
        <v>2328</v>
      </c>
      <c r="T28" s="3321" t="s">
        <v>2327</v>
      </c>
      <c r="U28" s="3284" t="s">
        <v>2</v>
      </c>
      <c r="V28" s="2943" t="s">
        <v>513</v>
      </c>
      <c r="W28" s="2943" t="s">
        <v>513</v>
      </c>
      <c r="X28" s="2720">
        <v>5000000</v>
      </c>
      <c r="Y28" s="3321" t="s">
        <v>2350</v>
      </c>
      <c r="Z28" s="3321" t="s">
        <v>2349</v>
      </c>
      <c r="AA28" s="3302" t="s">
        <v>2</v>
      </c>
      <c r="AB28" s="2943" t="s">
        <v>513</v>
      </c>
      <c r="AC28" s="2943" t="s">
        <v>3272</v>
      </c>
      <c r="AD28" s="2943" t="s">
        <v>2324</v>
      </c>
      <c r="AE28" s="3364">
        <v>5000000</v>
      </c>
      <c r="AF28" s="3362" t="s">
        <v>3062</v>
      </c>
      <c r="AG28" s="3356" t="s">
        <v>3015</v>
      </c>
      <c r="AH28" s="3359"/>
    </row>
    <row r="29" spans="1:34" x14ac:dyDescent="0.25">
      <c r="A29" s="3291"/>
      <c r="B29" s="2721"/>
      <c r="C29" s="2721"/>
      <c r="D29" s="2720"/>
      <c r="E29" s="2721"/>
      <c r="F29" s="3284" t="s">
        <v>1</v>
      </c>
      <c r="G29" s="2943"/>
      <c r="H29" s="2943"/>
      <c r="I29" s="2943"/>
      <c r="J29" s="2943"/>
      <c r="K29" s="2943"/>
      <c r="L29" s="2943"/>
      <c r="M29" s="3284" t="s">
        <v>1</v>
      </c>
      <c r="N29" s="2721"/>
      <c r="O29" s="2721"/>
      <c r="P29" s="2721"/>
      <c r="Q29" s="2721"/>
      <c r="R29" s="2721"/>
      <c r="S29" s="2721"/>
      <c r="T29" s="2721"/>
      <c r="U29" s="3284" t="s">
        <v>1</v>
      </c>
      <c r="V29" s="2721"/>
      <c r="W29" s="2721"/>
      <c r="X29" s="2720"/>
      <c r="Y29" s="2943"/>
      <c r="Z29" s="2943"/>
      <c r="AA29" s="3302" t="s">
        <v>1</v>
      </c>
      <c r="AB29" s="2943"/>
      <c r="AC29" s="2943"/>
      <c r="AD29" s="2943"/>
      <c r="AE29" s="3363"/>
      <c r="AF29" s="3362"/>
      <c r="AG29" s="3356"/>
      <c r="AH29" s="3359"/>
    </row>
    <row r="30" spans="1:34" x14ac:dyDescent="0.25">
      <c r="A30" s="2699"/>
      <c r="B30" s="2699"/>
      <c r="C30" s="2699"/>
      <c r="D30" s="2719"/>
      <c r="E30" s="2699"/>
      <c r="F30" s="2699"/>
      <c r="G30" s="2699"/>
      <c r="H30" s="2699"/>
      <c r="I30" s="2699"/>
      <c r="J30" s="2699"/>
      <c r="K30" s="2699"/>
      <c r="L30" s="2699"/>
      <c r="M30" s="2699"/>
      <c r="N30" s="2699"/>
      <c r="O30" s="2699"/>
      <c r="P30" s="2699"/>
      <c r="Q30" s="2699"/>
      <c r="R30" s="2699"/>
      <c r="S30" s="2699"/>
      <c r="T30" s="2699"/>
      <c r="U30" s="2699"/>
      <c r="V30" s="2699"/>
      <c r="W30" s="2699"/>
      <c r="X30" s="2719"/>
      <c r="Y30" s="2699"/>
      <c r="Z30" s="2699"/>
      <c r="AA30" s="2699"/>
      <c r="AB30" s="2699"/>
      <c r="AC30" s="2699"/>
      <c r="AD30" s="2699"/>
      <c r="AE30" s="3348"/>
      <c r="AF30" s="3362"/>
      <c r="AG30" s="3356"/>
      <c r="AH30" s="3359"/>
    </row>
    <row r="31" spans="1:34" ht="22.5" x14ac:dyDescent="0.25">
      <c r="A31" s="3294" t="s">
        <v>3298</v>
      </c>
      <c r="B31" s="2721" t="s">
        <v>788</v>
      </c>
      <c r="C31" s="2721" t="s">
        <v>359</v>
      </c>
      <c r="D31" s="2720">
        <v>10000000</v>
      </c>
      <c r="E31" s="3289" t="s">
        <v>719</v>
      </c>
      <c r="F31" s="3284" t="s">
        <v>2</v>
      </c>
      <c r="G31" s="3321" t="s">
        <v>2339</v>
      </c>
      <c r="H31" s="3321" t="s">
        <v>2338</v>
      </c>
      <c r="I31" s="3321" t="s">
        <v>2337</v>
      </c>
      <c r="J31" s="3321" t="s">
        <v>2336</v>
      </c>
      <c r="K31" s="3321" t="s">
        <v>2335</v>
      </c>
      <c r="L31" s="3321" t="s">
        <v>2334</v>
      </c>
      <c r="M31" s="3284" t="s">
        <v>2</v>
      </c>
      <c r="N31" s="3321" t="s">
        <v>2333</v>
      </c>
      <c r="O31" s="3321" t="s">
        <v>2332</v>
      </c>
      <c r="P31" s="3321" t="s">
        <v>2331</v>
      </c>
      <c r="Q31" s="3321" t="s">
        <v>2330</v>
      </c>
      <c r="R31" s="3321" t="s">
        <v>2329</v>
      </c>
      <c r="S31" s="3321" t="s">
        <v>2328</v>
      </c>
      <c r="T31" s="3321" t="s">
        <v>2327</v>
      </c>
      <c r="U31" s="3284" t="s">
        <v>2</v>
      </c>
      <c r="V31" s="2943" t="s">
        <v>513</v>
      </c>
      <c r="W31" s="2943" t="s">
        <v>513</v>
      </c>
      <c r="X31" s="2720">
        <v>10000000</v>
      </c>
      <c r="Y31" s="3321" t="s">
        <v>2350</v>
      </c>
      <c r="Z31" s="3321" t="s">
        <v>2349</v>
      </c>
      <c r="AA31" s="3302" t="s">
        <v>2</v>
      </c>
      <c r="AB31" s="2943" t="s">
        <v>513</v>
      </c>
      <c r="AC31" s="2943" t="s">
        <v>3272</v>
      </c>
      <c r="AD31" s="2943" t="s">
        <v>2324</v>
      </c>
      <c r="AE31" s="3364">
        <v>10000000</v>
      </c>
      <c r="AF31" s="3362" t="s">
        <v>3062</v>
      </c>
      <c r="AG31" s="3356" t="s">
        <v>3015</v>
      </c>
      <c r="AH31" s="3359"/>
    </row>
    <row r="32" spans="1:34" x14ac:dyDescent="0.25">
      <c r="A32" s="3291"/>
      <c r="B32" s="2721"/>
      <c r="C32" s="2721"/>
      <c r="D32" s="2720"/>
      <c r="E32" s="2721"/>
      <c r="F32" s="3284" t="s">
        <v>1</v>
      </c>
      <c r="G32" s="2943"/>
      <c r="H32" s="2943"/>
      <c r="I32" s="2943"/>
      <c r="J32" s="2943"/>
      <c r="K32" s="2943"/>
      <c r="L32" s="2943"/>
      <c r="M32" s="3284" t="s">
        <v>1</v>
      </c>
      <c r="N32" s="2721"/>
      <c r="O32" s="2721"/>
      <c r="P32" s="2721"/>
      <c r="Q32" s="2721"/>
      <c r="R32" s="2721"/>
      <c r="S32" s="2721"/>
      <c r="T32" s="2721"/>
      <c r="U32" s="3284" t="s">
        <v>1</v>
      </c>
      <c r="V32" s="2721"/>
      <c r="W32" s="2721"/>
      <c r="X32" s="2720"/>
      <c r="Y32" s="2943"/>
      <c r="Z32" s="2943"/>
      <c r="AA32" s="3302" t="s">
        <v>1</v>
      </c>
      <c r="AB32" s="2943"/>
      <c r="AC32" s="2943"/>
      <c r="AD32" s="2943"/>
      <c r="AE32" s="3363"/>
      <c r="AF32" s="3362"/>
      <c r="AG32" s="3356"/>
      <c r="AH32" s="3359"/>
    </row>
    <row r="33" spans="1:34" x14ac:dyDescent="0.25">
      <c r="A33" s="2699"/>
      <c r="B33" s="2699"/>
      <c r="C33" s="2699"/>
      <c r="D33" s="2719"/>
      <c r="E33" s="2699"/>
      <c r="F33" s="2699"/>
      <c r="G33" s="2699"/>
      <c r="H33" s="2699"/>
      <c r="I33" s="2699"/>
      <c r="J33" s="2699"/>
      <c r="K33" s="2699"/>
      <c r="L33" s="2699"/>
      <c r="M33" s="2699"/>
      <c r="N33" s="2699"/>
      <c r="O33" s="2699"/>
      <c r="P33" s="2699"/>
      <c r="Q33" s="2699"/>
      <c r="R33" s="2699"/>
      <c r="S33" s="2699"/>
      <c r="T33" s="2699"/>
      <c r="U33" s="2699"/>
      <c r="V33" s="2699"/>
      <c r="W33" s="2699"/>
      <c r="X33" s="2719"/>
      <c r="Y33" s="2699"/>
      <c r="Z33" s="2699"/>
      <c r="AA33" s="2699"/>
      <c r="AB33" s="2699"/>
      <c r="AC33" s="2699"/>
      <c r="AD33" s="2699"/>
      <c r="AE33" s="3347"/>
      <c r="AF33" s="2699"/>
      <c r="AG33" s="3347"/>
      <c r="AH33" s="3359"/>
    </row>
    <row r="34" spans="1:34" ht="33.75" x14ac:dyDescent="0.25">
      <c r="A34" s="3294" t="s">
        <v>3300</v>
      </c>
      <c r="B34" s="2721" t="s">
        <v>3299</v>
      </c>
      <c r="C34" s="2943" t="s">
        <v>114</v>
      </c>
      <c r="D34" s="2720">
        <v>5000000</v>
      </c>
      <c r="E34" s="3289" t="s">
        <v>719</v>
      </c>
      <c r="F34" s="3284" t="s">
        <v>2</v>
      </c>
      <c r="G34" s="3321" t="s">
        <v>2339</v>
      </c>
      <c r="H34" s="3321" t="s">
        <v>2338</v>
      </c>
      <c r="I34" s="3321" t="s">
        <v>2337</v>
      </c>
      <c r="J34" s="3321" t="s">
        <v>2336</v>
      </c>
      <c r="K34" s="3321" t="s">
        <v>2335</v>
      </c>
      <c r="L34" s="3321" t="s">
        <v>2334</v>
      </c>
      <c r="M34" s="3284" t="s">
        <v>2</v>
      </c>
      <c r="N34" s="3321" t="s">
        <v>2333</v>
      </c>
      <c r="O34" s="3321" t="s">
        <v>2332</v>
      </c>
      <c r="P34" s="3321" t="s">
        <v>2331</v>
      </c>
      <c r="Q34" s="3321" t="s">
        <v>2330</v>
      </c>
      <c r="R34" s="3321" t="s">
        <v>2329</v>
      </c>
      <c r="S34" s="3321" t="s">
        <v>2328</v>
      </c>
      <c r="T34" s="3321" t="s">
        <v>2327</v>
      </c>
      <c r="U34" s="3284" t="s">
        <v>2</v>
      </c>
      <c r="V34" s="2943" t="s">
        <v>513</v>
      </c>
      <c r="W34" s="2943" t="s">
        <v>513</v>
      </c>
      <c r="X34" s="2720">
        <v>5000000</v>
      </c>
      <c r="Y34" s="3321" t="s">
        <v>2350</v>
      </c>
      <c r="Z34" s="3321" t="s">
        <v>2349</v>
      </c>
      <c r="AA34" s="3302" t="s">
        <v>2</v>
      </c>
      <c r="AB34" s="2943" t="s">
        <v>513</v>
      </c>
      <c r="AC34" s="2943" t="s">
        <v>3272</v>
      </c>
      <c r="AD34" s="2943" t="s">
        <v>2324</v>
      </c>
      <c r="AE34" s="3361">
        <v>5000000</v>
      </c>
      <c r="AF34" s="3357" t="s">
        <v>3062</v>
      </c>
      <c r="AG34" s="3356" t="s">
        <v>2343</v>
      </c>
      <c r="AH34" s="3359"/>
    </row>
    <row r="35" spans="1:34" x14ac:dyDescent="0.25">
      <c r="A35" s="3291"/>
      <c r="B35" s="2721"/>
      <c r="C35" s="2721"/>
      <c r="D35" s="2720"/>
      <c r="E35" s="2721"/>
      <c r="F35" s="3284" t="s">
        <v>1</v>
      </c>
      <c r="G35" s="2943"/>
      <c r="H35" s="2943"/>
      <c r="I35" s="2943"/>
      <c r="J35" s="2943"/>
      <c r="K35" s="2943"/>
      <c r="L35" s="2943"/>
      <c r="M35" s="3284" t="s">
        <v>1</v>
      </c>
      <c r="N35" s="2721"/>
      <c r="O35" s="2721"/>
      <c r="P35" s="2721"/>
      <c r="Q35" s="2721"/>
      <c r="R35" s="2721"/>
      <c r="S35" s="2721"/>
      <c r="T35" s="2721"/>
      <c r="U35" s="3284" t="s">
        <v>1</v>
      </c>
      <c r="V35" s="2721"/>
      <c r="W35" s="2721"/>
      <c r="X35" s="2720"/>
      <c r="Y35" s="2943"/>
      <c r="Z35" s="2943"/>
      <c r="AA35" s="3302" t="s">
        <v>1</v>
      </c>
      <c r="AB35" s="2943"/>
      <c r="AC35" s="2943"/>
      <c r="AD35" s="2943"/>
      <c r="AE35" s="3349"/>
      <c r="AF35" s="3362"/>
      <c r="AG35" s="3356"/>
      <c r="AH35" s="3359"/>
    </row>
    <row r="36" spans="1:34" x14ac:dyDescent="0.25">
      <c r="A36" s="2699"/>
      <c r="B36" s="2699"/>
      <c r="C36" s="2699"/>
      <c r="D36" s="2719"/>
      <c r="E36" s="2699"/>
      <c r="F36" s="2699"/>
      <c r="G36" s="2699"/>
      <c r="H36" s="2699"/>
      <c r="I36" s="2699"/>
      <c r="J36" s="2699"/>
      <c r="K36" s="2699"/>
      <c r="L36" s="2699"/>
      <c r="M36" s="2699"/>
      <c r="N36" s="2699"/>
      <c r="O36" s="2699"/>
      <c r="P36" s="2699"/>
      <c r="Q36" s="2699"/>
      <c r="R36" s="2699"/>
      <c r="S36" s="2699"/>
      <c r="T36" s="2699"/>
      <c r="U36" s="2699"/>
      <c r="V36" s="2699"/>
      <c r="W36" s="2699"/>
      <c r="X36" s="2719"/>
      <c r="Y36" s="2699"/>
      <c r="Z36" s="2699"/>
      <c r="AA36" s="2699"/>
      <c r="AB36" s="2699"/>
      <c r="AC36" s="2699"/>
      <c r="AD36" s="2699"/>
      <c r="AE36" s="3347"/>
      <c r="AF36" s="2699"/>
      <c r="AG36" s="3347"/>
      <c r="AH36" s="3359"/>
    </row>
    <row r="37" spans="1:34" ht="22.5" x14ac:dyDescent="0.25">
      <c r="A37" s="3294" t="s">
        <v>3298</v>
      </c>
      <c r="B37" s="2721" t="s">
        <v>788</v>
      </c>
      <c r="C37" s="2721" t="s">
        <v>359</v>
      </c>
      <c r="D37" s="2720">
        <v>10000000</v>
      </c>
      <c r="E37" s="3289" t="s">
        <v>719</v>
      </c>
      <c r="F37" s="3284" t="s">
        <v>2</v>
      </c>
      <c r="G37" s="3321" t="s">
        <v>2339</v>
      </c>
      <c r="H37" s="3321" t="s">
        <v>2338</v>
      </c>
      <c r="I37" s="3321" t="s">
        <v>2337</v>
      </c>
      <c r="J37" s="3321" t="s">
        <v>2336</v>
      </c>
      <c r="K37" s="3321" t="s">
        <v>2335</v>
      </c>
      <c r="L37" s="3321" t="s">
        <v>2334</v>
      </c>
      <c r="M37" s="3284" t="s">
        <v>2</v>
      </c>
      <c r="N37" s="3321" t="s">
        <v>2333</v>
      </c>
      <c r="O37" s="3321" t="s">
        <v>2332</v>
      </c>
      <c r="P37" s="3321" t="s">
        <v>2331</v>
      </c>
      <c r="Q37" s="3321" t="s">
        <v>2330</v>
      </c>
      <c r="R37" s="3321" t="s">
        <v>2329</v>
      </c>
      <c r="S37" s="3321" t="s">
        <v>2328</v>
      </c>
      <c r="T37" s="3321" t="s">
        <v>2327</v>
      </c>
      <c r="U37" s="3284" t="s">
        <v>2</v>
      </c>
      <c r="V37" s="2943" t="s">
        <v>513</v>
      </c>
      <c r="W37" s="2943" t="s">
        <v>513</v>
      </c>
      <c r="X37" s="2720">
        <v>10000000</v>
      </c>
      <c r="Y37" s="3321" t="s">
        <v>2350</v>
      </c>
      <c r="Z37" s="3321" t="s">
        <v>2349</v>
      </c>
      <c r="AA37" s="3302" t="s">
        <v>2</v>
      </c>
      <c r="AB37" s="2943" t="s">
        <v>513</v>
      </c>
      <c r="AC37" s="2943" t="s">
        <v>3272</v>
      </c>
      <c r="AD37" s="2943" t="s">
        <v>2324</v>
      </c>
      <c r="AE37" s="3361">
        <v>10000000</v>
      </c>
      <c r="AF37" s="3360" t="s">
        <v>3062</v>
      </c>
      <c r="AG37" s="3356" t="s">
        <v>2343</v>
      </c>
      <c r="AH37" s="3359"/>
    </row>
    <row r="38" spans="1:34" x14ac:dyDescent="0.25">
      <c r="A38" s="3291"/>
      <c r="B38" s="2721"/>
      <c r="C38" s="2721"/>
      <c r="D38" s="2720"/>
      <c r="E38" s="2721"/>
      <c r="F38" s="3284" t="s">
        <v>1</v>
      </c>
      <c r="G38" s="2943"/>
      <c r="H38" s="2943"/>
      <c r="I38" s="2943"/>
      <c r="J38" s="2943"/>
      <c r="K38" s="2943"/>
      <c r="L38" s="2943"/>
      <c r="M38" s="3284" t="s">
        <v>1</v>
      </c>
      <c r="N38" s="2721"/>
      <c r="O38" s="2721"/>
      <c r="P38" s="2721"/>
      <c r="Q38" s="2721"/>
      <c r="R38" s="2721"/>
      <c r="S38" s="2721"/>
      <c r="T38" s="2721"/>
      <c r="U38" s="3284" t="s">
        <v>1</v>
      </c>
      <c r="V38" s="2721"/>
      <c r="W38" s="2721"/>
      <c r="X38" s="2720"/>
      <c r="Y38" s="2943"/>
      <c r="Z38" s="2943"/>
      <c r="AA38" s="3302" t="s">
        <v>1</v>
      </c>
      <c r="AB38" s="2943"/>
      <c r="AC38" s="2943"/>
      <c r="AD38" s="2943"/>
      <c r="AE38" s="3349"/>
      <c r="AF38" s="2721"/>
      <c r="AG38" s="3349"/>
      <c r="AH38" s="3359"/>
    </row>
    <row r="39" spans="1:34" x14ac:dyDescent="0.25">
      <c r="A39" s="2699"/>
      <c r="B39" s="2699"/>
      <c r="C39" s="2699"/>
      <c r="D39" s="2719"/>
      <c r="E39" s="2699"/>
      <c r="F39" s="2699"/>
      <c r="G39" s="2699"/>
      <c r="H39" s="2699"/>
      <c r="I39" s="2699"/>
      <c r="J39" s="2699"/>
      <c r="K39" s="2699"/>
      <c r="L39" s="2699"/>
      <c r="M39" s="2699"/>
      <c r="N39" s="2699"/>
      <c r="O39" s="2699"/>
      <c r="P39" s="2699"/>
      <c r="Q39" s="2699"/>
      <c r="R39" s="2699"/>
      <c r="S39" s="2699"/>
      <c r="T39" s="2699"/>
      <c r="U39" s="2699"/>
      <c r="V39" s="2699"/>
      <c r="W39" s="2699"/>
      <c r="X39" s="2719"/>
      <c r="Y39" s="2699"/>
      <c r="Z39" s="2699"/>
      <c r="AA39" s="2699"/>
      <c r="AB39" s="2699"/>
      <c r="AC39" s="2699"/>
      <c r="AD39" s="2699"/>
      <c r="AE39" s="3347"/>
      <c r="AF39" s="2699"/>
      <c r="AG39" s="3347"/>
      <c r="AH39" s="3359"/>
    </row>
    <row r="40" spans="1:34" ht="43.5" customHeight="1" x14ac:dyDescent="0.25">
      <c r="A40" s="3338" t="s">
        <v>3297</v>
      </c>
      <c r="B40" s="3337" t="s">
        <v>3278</v>
      </c>
      <c r="C40" s="3341" t="s">
        <v>359</v>
      </c>
      <c r="D40" s="3341">
        <v>8000000</v>
      </c>
      <c r="E40" s="3358" t="s">
        <v>719</v>
      </c>
      <c r="F40" s="3284" t="s">
        <v>2</v>
      </c>
      <c r="G40" s="3321" t="s">
        <v>2339</v>
      </c>
      <c r="H40" s="3321" t="s">
        <v>2338</v>
      </c>
      <c r="I40" s="3321" t="s">
        <v>2337</v>
      </c>
      <c r="J40" s="3321" t="s">
        <v>2336</v>
      </c>
      <c r="K40" s="3321" t="s">
        <v>2335</v>
      </c>
      <c r="L40" s="3321" t="s">
        <v>2334</v>
      </c>
      <c r="M40" s="3284" t="s">
        <v>2</v>
      </c>
      <c r="N40" s="3321" t="s">
        <v>2333</v>
      </c>
      <c r="O40" s="3321" t="s">
        <v>2332</v>
      </c>
      <c r="P40" s="3321" t="s">
        <v>2331</v>
      </c>
      <c r="Q40" s="3321" t="s">
        <v>2330</v>
      </c>
      <c r="R40" s="3321" t="s">
        <v>2329</v>
      </c>
      <c r="S40" s="3321" t="s">
        <v>2328</v>
      </c>
      <c r="T40" s="3321" t="s">
        <v>2327</v>
      </c>
      <c r="U40" s="3284" t="s">
        <v>2</v>
      </c>
      <c r="V40" s="2943" t="s">
        <v>513</v>
      </c>
      <c r="W40" s="2943" t="s">
        <v>513</v>
      </c>
      <c r="X40" s="3340">
        <v>8000000</v>
      </c>
      <c r="Y40" s="3321" t="s">
        <v>2350</v>
      </c>
      <c r="Z40" s="3321" t="s">
        <v>2349</v>
      </c>
      <c r="AA40" s="3302" t="s">
        <v>2</v>
      </c>
      <c r="AB40" s="2943" t="s">
        <v>513</v>
      </c>
      <c r="AC40" s="2943" t="s">
        <v>3272</v>
      </c>
      <c r="AD40" s="2943" t="s">
        <v>2324</v>
      </c>
      <c r="AE40" s="3339">
        <v>8000000</v>
      </c>
      <c r="AF40" s="3357" t="s">
        <v>3062</v>
      </c>
      <c r="AG40" s="3356" t="s">
        <v>2343</v>
      </c>
    </row>
    <row r="41" spans="1:34" x14ac:dyDescent="0.25">
      <c r="A41" s="3338"/>
      <c r="B41" s="3337"/>
      <c r="C41" s="3337"/>
      <c r="D41" s="3337"/>
      <c r="E41" s="3337"/>
      <c r="F41" s="3284" t="s">
        <v>1</v>
      </c>
      <c r="G41" s="2943"/>
      <c r="H41" s="2943"/>
      <c r="I41" s="2943"/>
      <c r="J41" s="2943"/>
      <c r="K41" s="2943"/>
      <c r="L41" s="2943"/>
      <c r="M41" s="3284" t="s">
        <v>1</v>
      </c>
      <c r="N41" s="3335"/>
      <c r="O41" s="3335"/>
      <c r="P41" s="3336"/>
      <c r="Q41" s="3335"/>
      <c r="R41" s="3335"/>
      <c r="S41" s="3335"/>
      <c r="T41" s="3334"/>
      <c r="U41" s="3284" t="s">
        <v>1</v>
      </c>
      <c r="V41" s="3096"/>
      <c r="W41" s="3096"/>
      <c r="X41" s="3096"/>
      <c r="Y41" s="2943"/>
      <c r="Z41" s="2943"/>
      <c r="AA41" s="3302" t="s">
        <v>1</v>
      </c>
      <c r="AB41" s="2943"/>
      <c r="AC41" s="2943"/>
      <c r="AD41" s="2943"/>
      <c r="AE41" s="3211"/>
      <c r="AF41" s="3208"/>
      <c r="AG41" s="3211"/>
    </row>
    <row r="42" spans="1:34" x14ac:dyDescent="0.25">
      <c r="A42" s="3317"/>
      <c r="B42" s="3317"/>
      <c r="C42" s="3330"/>
      <c r="D42" s="3330"/>
      <c r="E42" s="3317"/>
      <c r="F42" s="3317"/>
      <c r="G42" s="3317"/>
      <c r="H42" s="3317"/>
      <c r="I42" s="3317"/>
      <c r="J42" s="3317"/>
      <c r="K42" s="3317"/>
      <c r="L42" s="3317"/>
      <c r="M42" s="3333"/>
      <c r="N42" s="3331"/>
      <c r="O42" s="3331"/>
      <c r="P42" s="3332"/>
      <c r="Q42" s="3331"/>
      <c r="R42" s="3331"/>
      <c r="S42" s="3331"/>
      <c r="T42" s="3333"/>
      <c r="U42" s="3317"/>
      <c r="V42" s="3330"/>
      <c r="W42" s="3317"/>
      <c r="X42" s="3317"/>
      <c r="Y42" s="3317"/>
      <c r="Z42" s="3317"/>
      <c r="AA42" s="3317"/>
      <c r="AB42" s="3329"/>
      <c r="AC42" s="3355"/>
      <c r="AD42" s="3329"/>
      <c r="AE42" s="3328"/>
      <c r="AF42" s="3329"/>
      <c r="AG42" s="3328"/>
    </row>
    <row r="43" spans="1:34" ht="33.75" x14ac:dyDescent="0.25">
      <c r="A43" s="3294" t="s">
        <v>3296</v>
      </c>
      <c r="B43" s="2943" t="s">
        <v>1899</v>
      </c>
      <c r="C43" s="2943" t="s">
        <v>359</v>
      </c>
      <c r="D43" s="3285" t="s">
        <v>3295</v>
      </c>
      <c r="E43" s="3289" t="s">
        <v>719</v>
      </c>
      <c r="F43" s="3284" t="s">
        <v>2</v>
      </c>
      <c r="G43" s="3321" t="s">
        <v>2339</v>
      </c>
      <c r="H43" s="3321" t="s">
        <v>2338</v>
      </c>
      <c r="I43" s="3321" t="s">
        <v>2337</v>
      </c>
      <c r="J43" s="3321" t="s">
        <v>2336</v>
      </c>
      <c r="K43" s="3321" t="s">
        <v>2335</v>
      </c>
      <c r="L43" s="3321" t="s">
        <v>2334</v>
      </c>
      <c r="M43" s="3284" t="s">
        <v>2</v>
      </c>
      <c r="N43" s="3321" t="s">
        <v>2333</v>
      </c>
      <c r="O43" s="3321" t="s">
        <v>2332</v>
      </c>
      <c r="P43" s="3321" t="s">
        <v>2331</v>
      </c>
      <c r="Q43" s="3321" t="s">
        <v>2330</v>
      </c>
      <c r="R43" s="3321" t="s">
        <v>2329</v>
      </c>
      <c r="S43" s="3321" t="s">
        <v>2328</v>
      </c>
      <c r="T43" s="3321" t="s">
        <v>2327</v>
      </c>
      <c r="U43" s="3284" t="s">
        <v>2</v>
      </c>
      <c r="V43" s="2943" t="s">
        <v>513</v>
      </c>
      <c r="W43" s="2943" t="s">
        <v>513</v>
      </c>
      <c r="X43" s="3354" t="s">
        <v>3294</v>
      </c>
      <c r="Y43" s="3321" t="s">
        <v>2350</v>
      </c>
      <c r="Z43" s="3321" t="s">
        <v>2349</v>
      </c>
      <c r="AA43" s="3302" t="s">
        <v>2</v>
      </c>
      <c r="AB43" s="2943" t="s">
        <v>513</v>
      </c>
      <c r="AC43" s="2943" t="s">
        <v>3272</v>
      </c>
      <c r="AD43" s="2943" t="s">
        <v>2324</v>
      </c>
      <c r="AE43" s="3353" t="s">
        <v>3294</v>
      </c>
      <c r="AF43" s="2943" t="s">
        <v>3050</v>
      </c>
      <c r="AG43" s="3287" t="s">
        <v>2343</v>
      </c>
    </row>
    <row r="44" spans="1:34" x14ac:dyDescent="0.25">
      <c r="A44" s="3291"/>
      <c r="B44" s="2943"/>
      <c r="C44" s="2943"/>
      <c r="D44" s="3285"/>
      <c r="E44" s="2943"/>
      <c r="F44" s="3284" t="s">
        <v>1</v>
      </c>
      <c r="G44" s="2943"/>
      <c r="H44" s="2943"/>
      <c r="I44" s="2943"/>
      <c r="J44" s="2943"/>
      <c r="K44" s="2943"/>
      <c r="L44" s="2943"/>
      <c r="M44" s="3284" t="s">
        <v>1</v>
      </c>
      <c r="N44" s="2943"/>
      <c r="O44" s="2943"/>
      <c r="P44" s="2943"/>
      <c r="Q44" s="2943"/>
      <c r="R44" s="2943"/>
      <c r="S44" s="2943"/>
      <c r="T44" s="2943"/>
      <c r="U44" s="3284" t="s">
        <v>1</v>
      </c>
      <c r="V44" s="2943"/>
      <c r="W44" s="2943"/>
      <c r="X44" s="3285"/>
      <c r="Y44" s="2943"/>
      <c r="Z44" s="2943"/>
      <c r="AA44" s="3302" t="s">
        <v>1</v>
      </c>
      <c r="AB44" s="2943"/>
      <c r="AC44" s="2943"/>
      <c r="AD44" s="2943"/>
      <c r="AE44" s="3287"/>
      <c r="AF44" s="2943"/>
      <c r="AG44" s="3287"/>
    </row>
    <row r="45" spans="1:34" x14ac:dyDescent="0.25">
      <c r="A45" s="2699"/>
      <c r="B45" s="2911"/>
      <c r="C45" s="2911"/>
      <c r="D45" s="3305"/>
      <c r="E45" s="2911"/>
      <c r="F45" s="2911"/>
      <c r="G45" s="2911"/>
      <c r="H45" s="2911"/>
      <c r="I45" s="2911"/>
      <c r="J45" s="2911"/>
      <c r="K45" s="2911"/>
      <c r="L45" s="2911"/>
      <c r="M45" s="2911"/>
      <c r="N45" s="2911"/>
      <c r="O45" s="2911"/>
      <c r="P45" s="2911"/>
      <c r="Q45" s="2911"/>
      <c r="R45" s="2911"/>
      <c r="S45" s="2911"/>
      <c r="T45" s="2911"/>
      <c r="U45" s="2911"/>
      <c r="V45" s="2911"/>
      <c r="W45" s="2911"/>
      <c r="X45" s="3305"/>
      <c r="Y45" s="2911"/>
      <c r="Z45" s="2911"/>
      <c r="AA45" s="2911"/>
      <c r="AB45" s="2911"/>
      <c r="AC45" s="2911"/>
      <c r="AD45" s="2911"/>
      <c r="AE45" s="3295"/>
      <c r="AF45" s="2911"/>
      <c r="AG45" s="3295"/>
    </row>
    <row r="46" spans="1:34" ht="33.75" x14ac:dyDescent="0.25">
      <c r="A46" s="3294" t="s">
        <v>3293</v>
      </c>
      <c r="B46" s="2943" t="s">
        <v>3053</v>
      </c>
      <c r="C46" s="2943" t="s">
        <v>359</v>
      </c>
      <c r="D46" s="3285" t="s">
        <v>3292</v>
      </c>
      <c r="E46" s="3289" t="s">
        <v>719</v>
      </c>
      <c r="F46" s="3284" t="s">
        <v>2</v>
      </c>
      <c r="G46" s="3321" t="s">
        <v>2339</v>
      </c>
      <c r="H46" s="3321" t="s">
        <v>2338</v>
      </c>
      <c r="I46" s="3321" t="s">
        <v>2337</v>
      </c>
      <c r="J46" s="3321" t="s">
        <v>2336</v>
      </c>
      <c r="K46" s="3321" t="s">
        <v>2335</v>
      </c>
      <c r="L46" s="3321" t="s">
        <v>2334</v>
      </c>
      <c r="M46" s="3284" t="s">
        <v>2</v>
      </c>
      <c r="N46" s="3321" t="s">
        <v>2333</v>
      </c>
      <c r="O46" s="3321" t="s">
        <v>2332</v>
      </c>
      <c r="P46" s="3321" t="s">
        <v>2331</v>
      </c>
      <c r="Q46" s="3321" t="s">
        <v>2330</v>
      </c>
      <c r="R46" s="3321" t="s">
        <v>2329</v>
      </c>
      <c r="S46" s="3321" t="s">
        <v>2328</v>
      </c>
      <c r="T46" s="3321" t="s">
        <v>2327</v>
      </c>
      <c r="U46" s="3284" t="s">
        <v>2</v>
      </c>
      <c r="V46" s="2943" t="s">
        <v>513</v>
      </c>
      <c r="W46" s="2943" t="s">
        <v>513</v>
      </c>
      <c r="X46" s="3354" t="s">
        <v>3291</v>
      </c>
      <c r="Y46" s="3321" t="s">
        <v>2350</v>
      </c>
      <c r="Z46" s="3321" t="s">
        <v>2349</v>
      </c>
      <c r="AA46" s="3302" t="s">
        <v>2</v>
      </c>
      <c r="AB46" s="2943" t="s">
        <v>513</v>
      </c>
      <c r="AC46" s="2943" t="s">
        <v>3272</v>
      </c>
      <c r="AD46" s="2943" t="s">
        <v>2324</v>
      </c>
      <c r="AE46" s="3353" t="s">
        <v>3291</v>
      </c>
      <c r="AF46" s="2943" t="s">
        <v>3050</v>
      </c>
      <c r="AG46" s="3287" t="s">
        <v>2343</v>
      </c>
    </row>
    <row r="47" spans="1:34" x14ac:dyDescent="0.25">
      <c r="A47" s="3294"/>
      <c r="B47" s="2943"/>
      <c r="C47" s="2943"/>
      <c r="D47" s="3285"/>
      <c r="E47" s="2943"/>
      <c r="F47" s="3284" t="s">
        <v>1</v>
      </c>
      <c r="G47" s="2943"/>
      <c r="H47" s="2943"/>
      <c r="I47" s="2943"/>
      <c r="J47" s="2943"/>
      <c r="K47" s="2943"/>
      <c r="L47" s="2943"/>
      <c r="M47" s="3284" t="s">
        <v>1</v>
      </c>
      <c r="N47" s="2943"/>
      <c r="O47" s="2943"/>
      <c r="P47" s="2943"/>
      <c r="Q47" s="2943"/>
      <c r="R47" s="2943"/>
      <c r="S47" s="2943"/>
      <c r="T47" s="2943"/>
      <c r="U47" s="3284" t="s">
        <v>1</v>
      </c>
      <c r="V47" s="2943"/>
      <c r="W47" s="2943"/>
      <c r="X47" s="3285"/>
      <c r="Y47" s="2943"/>
      <c r="Z47" s="2943"/>
      <c r="AA47" s="3302" t="s">
        <v>1</v>
      </c>
      <c r="AB47" s="2943"/>
      <c r="AC47" s="2943"/>
      <c r="AD47" s="2943"/>
      <c r="AE47" s="3287"/>
      <c r="AF47" s="2943"/>
      <c r="AG47" s="3287"/>
    </row>
    <row r="48" spans="1:34" x14ac:dyDescent="0.25">
      <c r="A48" s="2699"/>
      <c r="B48" s="2911"/>
      <c r="C48" s="2911"/>
      <c r="D48" s="3305"/>
      <c r="E48" s="2911"/>
      <c r="F48" s="2911"/>
      <c r="G48" s="2911"/>
      <c r="H48" s="2911"/>
      <c r="I48" s="2911"/>
      <c r="J48" s="2911"/>
      <c r="K48" s="2911"/>
      <c r="L48" s="2911"/>
      <c r="M48" s="2911"/>
      <c r="N48" s="2911"/>
      <c r="O48" s="2911"/>
      <c r="P48" s="2911"/>
      <c r="Q48" s="2911"/>
      <c r="R48" s="2911"/>
      <c r="S48" s="2911"/>
      <c r="T48" s="2911"/>
      <c r="U48" s="2911"/>
      <c r="V48" s="2911"/>
      <c r="W48" s="2911"/>
      <c r="X48" s="3305"/>
      <c r="Y48" s="2911"/>
      <c r="Z48" s="2911"/>
      <c r="AA48" s="2911"/>
      <c r="AB48" s="2911"/>
      <c r="AC48" s="2911"/>
      <c r="AD48" s="2911"/>
      <c r="AE48" s="3295"/>
      <c r="AF48" s="2911"/>
      <c r="AG48" s="3295"/>
    </row>
    <row r="49" spans="1:34" ht="33.75" x14ac:dyDescent="0.25">
      <c r="A49" s="3294" t="s">
        <v>3290</v>
      </c>
      <c r="B49" s="2943" t="s">
        <v>3053</v>
      </c>
      <c r="C49" s="2943" t="s">
        <v>359</v>
      </c>
      <c r="D49" s="3285" t="s">
        <v>3289</v>
      </c>
      <c r="E49" s="2943" t="s">
        <v>3082</v>
      </c>
      <c r="F49" s="3284" t="s">
        <v>2</v>
      </c>
      <c r="G49" s="3321" t="s">
        <v>2339</v>
      </c>
      <c r="H49" s="3321" t="s">
        <v>2338</v>
      </c>
      <c r="I49" s="3321" t="s">
        <v>2337</v>
      </c>
      <c r="J49" s="3321" t="s">
        <v>2336</v>
      </c>
      <c r="K49" s="3321" t="s">
        <v>2335</v>
      </c>
      <c r="L49" s="3321" t="s">
        <v>2334</v>
      </c>
      <c r="M49" s="3284" t="s">
        <v>2</v>
      </c>
      <c r="N49" s="3321" t="s">
        <v>2333</v>
      </c>
      <c r="O49" s="3321" t="s">
        <v>2332</v>
      </c>
      <c r="P49" s="3321" t="s">
        <v>2331</v>
      </c>
      <c r="Q49" s="3321" t="s">
        <v>2330</v>
      </c>
      <c r="R49" s="3321" t="s">
        <v>2329</v>
      </c>
      <c r="S49" s="3321" t="s">
        <v>2328</v>
      </c>
      <c r="T49" s="3321" t="s">
        <v>2327</v>
      </c>
      <c r="U49" s="3284" t="s">
        <v>2</v>
      </c>
      <c r="V49" s="2943" t="s">
        <v>513</v>
      </c>
      <c r="W49" s="2943" t="s">
        <v>513</v>
      </c>
      <c r="X49" s="3354" t="s">
        <v>3288</v>
      </c>
      <c r="Y49" s="3321" t="s">
        <v>2350</v>
      </c>
      <c r="Z49" s="3321" t="s">
        <v>2349</v>
      </c>
      <c r="AA49" s="3302" t="s">
        <v>2</v>
      </c>
      <c r="AB49" s="2943" t="s">
        <v>513</v>
      </c>
      <c r="AC49" s="2943" t="s">
        <v>3272</v>
      </c>
      <c r="AD49" s="2943" t="s">
        <v>2324</v>
      </c>
      <c r="AE49" s="3353" t="s">
        <v>3288</v>
      </c>
      <c r="AF49" s="2943" t="s">
        <v>3050</v>
      </c>
      <c r="AG49" s="3287" t="s">
        <v>2343</v>
      </c>
    </row>
    <row r="50" spans="1:34" x14ac:dyDescent="0.25">
      <c r="A50" s="3291"/>
      <c r="B50" s="2943"/>
      <c r="C50" s="2943"/>
      <c r="D50" s="3285"/>
      <c r="E50" s="2943"/>
      <c r="F50" s="3284" t="s">
        <v>1</v>
      </c>
      <c r="G50" s="2943"/>
      <c r="H50" s="2943"/>
      <c r="I50" s="2943"/>
      <c r="J50" s="2943"/>
      <c r="K50" s="2943"/>
      <c r="L50" s="2943"/>
      <c r="M50" s="3284" t="s">
        <v>1</v>
      </c>
      <c r="N50" s="2943"/>
      <c r="O50" s="2943"/>
      <c r="P50" s="2943"/>
      <c r="Q50" s="2943"/>
      <c r="R50" s="2943"/>
      <c r="S50" s="2943"/>
      <c r="T50" s="2943"/>
      <c r="U50" s="3284" t="s">
        <v>1</v>
      </c>
      <c r="V50" s="2943"/>
      <c r="W50" s="2943"/>
      <c r="X50" s="3285"/>
      <c r="Y50" s="2943"/>
      <c r="Z50" s="2943"/>
      <c r="AA50" s="3302" t="s">
        <v>1</v>
      </c>
      <c r="AB50" s="2943"/>
      <c r="AC50" s="2943"/>
      <c r="AD50" s="2943"/>
      <c r="AE50" s="3287"/>
      <c r="AF50" s="2943"/>
      <c r="AG50" s="3287"/>
    </row>
    <row r="51" spans="1:34" x14ac:dyDescent="0.25">
      <c r="A51" s="2699"/>
      <c r="B51" s="2911"/>
      <c r="C51" s="2911"/>
      <c r="D51" s="3305"/>
      <c r="E51" s="2911"/>
      <c r="F51" s="2911"/>
      <c r="G51" s="2911"/>
      <c r="H51" s="2911"/>
      <c r="I51" s="2911"/>
      <c r="J51" s="2911"/>
      <c r="K51" s="2911"/>
      <c r="L51" s="2911"/>
      <c r="M51" s="2911"/>
      <c r="N51" s="2911"/>
      <c r="O51" s="2911"/>
      <c r="P51" s="2911"/>
      <c r="Q51" s="2911"/>
      <c r="R51" s="2911"/>
      <c r="S51" s="2911"/>
      <c r="T51" s="2911"/>
      <c r="U51" s="2911"/>
      <c r="V51" s="2911"/>
      <c r="W51" s="2911"/>
      <c r="X51" s="3305"/>
      <c r="Y51" s="2911"/>
      <c r="Z51" s="2911"/>
      <c r="AA51" s="2911"/>
      <c r="AB51" s="2911"/>
      <c r="AC51" s="2911"/>
      <c r="AD51" s="2911"/>
      <c r="AE51" s="3295"/>
      <c r="AF51" s="2911"/>
      <c r="AG51" s="3295"/>
    </row>
    <row r="52" spans="1:34" ht="33.75" x14ac:dyDescent="0.25">
      <c r="A52" s="3294" t="s">
        <v>3287</v>
      </c>
      <c r="B52" s="2943" t="s">
        <v>3053</v>
      </c>
      <c r="C52" s="2943" t="s">
        <v>359</v>
      </c>
      <c r="D52" s="3285" t="s">
        <v>3286</v>
      </c>
      <c r="E52" s="2943" t="s">
        <v>3082</v>
      </c>
      <c r="F52" s="3284" t="s">
        <v>2</v>
      </c>
      <c r="G52" s="3321" t="s">
        <v>2339</v>
      </c>
      <c r="H52" s="3321" t="s">
        <v>2338</v>
      </c>
      <c r="I52" s="3321" t="s">
        <v>2337</v>
      </c>
      <c r="J52" s="3321" t="s">
        <v>2336</v>
      </c>
      <c r="K52" s="3321" t="s">
        <v>2335</v>
      </c>
      <c r="L52" s="3321" t="s">
        <v>2334</v>
      </c>
      <c r="M52" s="3284" t="s">
        <v>2</v>
      </c>
      <c r="N52" s="3321" t="s">
        <v>2333</v>
      </c>
      <c r="O52" s="3321" t="s">
        <v>2332</v>
      </c>
      <c r="P52" s="3321" t="s">
        <v>2331</v>
      </c>
      <c r="Q52" s="3321" t="s">
        <v>2330</v>
      </c>
      <c r="R52" s="3321" t="s">
        <v>2329</v>
      </c>
      <c r="S52" s="3321" t="s">
        <v>2328</v>
      </c>
      <c r="T52" s="3321" t="s">
        <v>2327</v>
      </c>
      <c r="U52" s="3284" t="s">
        <v>2</v>
      </c>
      <c r="V52" s="2943" t="s">
        <v>513</v>
      </c>
      <c r="W52" s="2943" t="s">
        <v>513</v>
      </c>
      <c r="X52" s="3354" t="s">
        <v>3285</v>
      </c>
      <c r="Y52" s="3321" t="s">
        <v>2350</v>
      </c>
      <c r="Z52" s="3321" t="s">
        <v>2349</v>
      </c>
      <c r="AA52" s="3284" t="s">
        <v>2</v>
      </c>
      <c r="AB52" s="2943" t="s">
        <v>513</v>
      </c>
      <c r="AC52" s="2943" t="s">
        <v>3272</v>
      </c>
      <c r="AD52" s="2943" t="s">
        <v>2324</v>
      </c>
      <c r="AE52" s="3353" t="s">
        <v>3285</v>
      </c>
      <c r="AF52" s="2943" t="s">
        <v>3050</v>
      </c>
      <c r="AG52" s="3287" t="s">
        <v>2343</v>
      </c>
    </row>
    <row r="53" spans="1:34" x14ac:dyDescent="0.25">
      <c r="A53" s="3291"/>
      <c r="B53" s="2943"/>
      <c r="C53" s="2943"/>
      <c r="D53" s="3285"/>
      <c r="E53" s="2943"/>
      <c r="F53" s="3284" t="s">
        <v>1</v>
      </c>
      <c r="G53" s="2943"/>
      <c r="H53" s="2943"/>
      <c r="I53" s="2943"/>
      <c r="J53" s="2943"/>
      <c r="K53" s="2943"/>
      <c r="L53" s="2943"/>
      <c r="M53" s="3284" t="s">
        <v>1</v>
      </c>
      <c r="N53" s="2943"/>
      <c r="O53" s="2943"/>
      <c r="P53" s="2943"/>
      <c r="Q53" s="2943"/>
      <c r="R53" s="2943"/>
      <c r="S53" s="2943"/>
      <c r="T53" s="2943"/>
      <c r="U53" s="3284" t="s">
        <v>1</v>
      </c>
      <c r="V53" s="2943"/>
      <c r="W53" s="2943"/>
      <c r="X53" s="3285"/>
      <c r="Y53" s="2943"/>
      <c r="Z53" s="2943"/>
      <c r="AA53" s="3284" t="s">
        <v>1</v>
      </c>
      <c r="AB53" s="2943"/>
      <c r="AC53" s="2943"/>
      <c r="AD53" s="2943"/>
      <c r="AE53" s="3287"/>
      <c r="AF53" s="2943"/>
      <c r="AG53" s="3287"/>
    </row>
    <row r="54" spans="1:34" x14ac:dyDescent="0.25">
      <c r="A54" s="2699"/>
      <c r="B54" s="2911"/>
      <c r="C54" s="2911"/>
      <c r="D54" s="3305"/>
      <c r="E54" s="2911"/>
      <c r="F54" s="2911"/>
      <c r="G54" s="2911"/>
      <c r="H54" s="2911"/>
      <c r="I54" s="2911"/>
      <c r="J54" s="2911"/>
      <c r="K54" s="2911"/>
      <c r="L54" s="2911"/>
      <c r="M54" s="2911"/>
      <c r="N54" s="2911"/>
      <c r="O54" s="2911"/>
      <c r="P54" s="2911"/>
      <c r="Q54" s="2911"/>
      <c r="R54" s="2911"/>
      <c r="S54" s="2911"/>
      <c r="T54" s="2911"/>
      <c r="U54" s="2911"/>
      <c r="V54" s="2911"/>
      <c r="W54" s="2911"/>
      <c r="X54" s="3305"/>
      <c r="Y54" s="2911"/>
      <c r="Z54" s="2911"/>
      <c r="AA54" s="2911"/>
      <c r="AB54" s="2911"/>
      <c r="AC54" s="2911"/>
      <c r="AD54" s="2911"/>
      <c r="AE54" s="3295"/>
      <c r="AF54" s="2911"/>
      <c r="AG54" s="3295"/>
    </row>
    <row r="55" spans="1:34" x14ac:dyDescent="0.25">
      <c r="A55" s="3285"/>
      <c r="B55" s="2943"/>
      <c r="C55" s="2943"/>
      <c r="D55" s="3285"/>
      <c r="E55" s="2943"/>
      <c r="F55" s="3284"/>
      <c r="G55" s="2943"/>
      <c r="H55" s="2943"/>
      <c r="I55" s="2943"/>
      <c r="J55" s="2943"/>
      <c r="K55" s="2943"/>
      <c r="L55" s="2943"/>
      <c r="M55" s="3284"/>
      <c r="N55" s="2943"/>
      <c r="O55" s="2943"/>
      <c r="P55" s="2943"/>
      <c r="Q55" s="2943"/>
      <c r="R55" s="2943"/>
      <c r="S55" s="2943"/>
      <c r="T55" s="2943"/>
      <c r="U55" s="3284"/>
      <c r="V55" s="2943"/>
      <c r="W55" s="2943"/>
      <c r="X55" s="3285"/>
      <c r="Y55" s="2943"/>
      <c r="Z55" s="2943"/>
      <c r="AA55" s="3284"/>
      <c r="AB55" s="2943"/>
      <c r="AC55" s="2943"/>
      <c r="AD55" s="2943"/>
      <c r="AE55" s="3282"/>
      <c r="AF55" s="2943"/>
      <c r="AG55" s="3282"/>
    </row>
    <row r="56" spans="1:34" x14ac:dyDescent="0.25">
      <c r="A56" s="3137" t="s">
        <v>3284</v>
      </c>
      <c r="B56" s="2721"/>
      <c r="C56" s="2721"/>
      <c r="D56" s="2720"/>
      <c r="E56" s="2721"/>
      <c r="F56" s="3284" t="s">
        <v>2</v>
      </c>
      <c r="G56" s="2721"/>
      <c r="H56" s="2721"/>
      <c r="I56" s="2721"/>
      <c r="J56" s="2721"/>
      <c r="K56" s="2721"/>
      <c r="L56" s="2721"/>
      <c r="M56" s="3284" t="s">
        <v>2</v>
      </c>
      <c r="N56" s="2721"/>
      <c r="O56" s="2721"/>
      <c r="P56" s="2721"/>
      <c r="Q56" s="2721"/>
      <c r="R56" s="2721"/>
      <c r="S56" s="2721"/>
      <c r="T56" s="2721"/>
      <c r="U56" s="3284" t="s">
        <v>2</v>
      </c>
      <c r="V56" s="2721"/>
      <c r="W56" s="2721"/>
      <c r="X56" s="2720"/>
      <c r="Y56" s="2721"/>
      <c r="Z56" s="2721"/>
      <c r="AA56" s="3284" t="s">
        <v>2</v>
      </c>
      <c r="AB56" s="3208"/>
      <c r="AC56" s="2721"/>
      <c r="AD56" s="2721"/>
      <c r="AE56" s="3349"/>
      <c r="AF56" s="2721"/>
      <c r="AG56" s="3348"/>
      <c r="AH56" s="3345"/>
    </row>
    <row r="57" spans="1:34" x14ac:dyDescent="0.25">
      <c r="A57" s="3291"/>
      <c r="B57" s="2721"/>
      <c r="C57" s="2721"/>
      <c r="D57" s="2720"/>
      <c r="E57" s="2721"/>
      <c r="F57" s="3284" t="s">
        <v>1</v>
      </c>
      <c r="G57" s="2721"/>
      <c r="H57" s="2721"/>
      <c r="I57" s="2721"/>
      <c r="J57" s="2721"/>
      <c r="K57" s="2721"/>
      <c r="L57" s="2721"/>
      <c r="M57" s="3284" t="s">
        <v>1</v>
      </c>
      <c r="N57" s="2721"/>
      <c r="O57" s="2721"/>
      <c r="P57" s="2721"/>
      <c r="Q57" s="2721"/>
      <c r="R57" s="2721"/>
      <c r="S57" s="2721"/>
      <c r="T57" s="2721"/>
      <c r="U57" s="3284" t="s">
        <v>1</v>
      </c>
      <c r="V57" s="2721"/>
      <c r="W57" s="2721"/>
      <c r="X57" s="2720"/>
      <c r="Y57" s="2721"/>
      <c r="Z57" s="2721"/>
      <c r="AA57" s="3284" t="s">
        <v>1</v>
      </c>
      <c r="AB57" s="3208"/>
      <c r="AC57" s="2721"/>
      <c r="AD57" s="2721"/>
      <c r="AE57" s="3349"/>
      <c r="AF57" s="2721"/>
      <c r="AG57" s="3348"/>
      <c r="AH57" s="3345"/>
    </row>
    <row r="58" spans="1:34" x14ac:dyDescent="0.25">
      <c r="A58" s="2699"/>
      <c r="B58" s="2699"/>
      <c r="C58" s="2699"/>
      <c r="D58" s="2719"/>
      <c r="E58" s="2699"/>
      <c r="F58" s="2699"/>
      <c r="G58" s="2699"/>
      <c r="H58" s="2699"/>
      <c r="I58" s="2699"/>
      <c r="J58" s="2699"/>
      <c r="K58" s="2699"/>
      <c r="L58" s="2699"/>
      <c r="M58" s="2699"/>
      <c r="N58" s="2699"/>
      <c r="O58" s="2699"/>
      <c r="P58" s="2699"/>
      <c r="Q58" s="2699"/>
      <c r="R58" s="2699"/>
      <c r="S58" s="2699"/>
      <c r="T58" s="2699"/>
      <c r="U58" s="2699"/>
      <c r="V58" s="2699"/>
      <c r="W58" s="2699"/>
      <c r="X58" s="2719"/>
      <c r="Y58" s="2699"/>
      <c r="Z58" s="2699"/>
      <c r="AA58" s="2699"/>
      <c r="AB58" s="2699"/>
      <c r="AC58" s="2699"/>
      <c r="AD58" s="2699"/>
      <c r="AE58" s="3347"/>
      <c r="AF58" s="2699"/>
      <c r="AG58" s="3346"/>
      <c r="AH58" s="3345"/>
    </row>
    <row r="59" spans="1:34" ht="22.5" x14ac:dyDescent="0.25">
      <c r="A59" s="3352" t="s">
        <v>3283</v>
      </c>
      <c r="B59" s="3134" t="s">
        <v>18</v>
      </c>
      <c r="C59" s="3134" t="s">
        <v>771</v>
      </c>
      <c r="D59" s="3255">
        <v>9455263.7200000007</v>
      </c>
      <c r="E59" s="3289" t="s">
        <v>719</v>
      </c>
      <c r="F59" s="3284" t="s">
        <v>2</v>
      </c>
      <c r="G59" s="3321" t="s">
        <v>2339</v>
      </c>
      <c r="H59" s="3321" t="s">
        <v>2338</v>
      </c>
      <c r="I59" s="3321" t="s">
        <v>2337</v>
      </c>
      <c r="J59" s="3321" t="s">
        <v>2336</v>
      </c>
      <c r="K59" s="3321" t="s">
        <v>2335</v>
      </c>
      <c r="L59" s="3321" t="s">
        <v>2334</v>
      </c>
      <c r="M59" s="3284" t="s">
        <v>2</v>
      </c>
      <c r="N59" s="3321" t="s">
        <v>2333</v>
      </c>
      <c r="O59" s="3321" t="s">
        <v>2332</v>
      </c>
      <c r="P59" s="3321" t="s">
        <v>2331</v>
      </c>
      <c r="Q59" s="3321" t="s">
        <v>2330</v>
      </c>
      <c r="R59" s="3321" t="s">
        <v>2329</v>
      </c>
      <c r="S59" s="3321" t="s">
        <v>2328</v>
      </c>
      <c r="T59" s="3321" t="s">
        <v>2327</v>
      </c>
      <c r="U59" s="3284" t="s">
        <v>2</v>
      </c>
      <c r="V59" s="2943" t="s">
        <v>513</v>
      </c>
      <c r="W59" s="2943" t="s">
        <v>513</v>
      </c>
      <c r="X59" s="3255">
        <v>9455263.7200000007</v>
      </c>
      <c r="Y59" s="3321" t="s">
        <v>2350</v>
      </c>
      <c r="Z59" s="3321" t="s">
        <v>2349</v>
      </c>
      <c r="AA59" s="3302" t="s">
        <v>2</v>
      </c>
      <c r="AB59" s="2943" t="s">
        <v>513</v>
      </c>
      <c r="AC59" s="2943" t="s">
        <v>3272</v>
      </c>
      <c r="AD59" s="2943" t="s">
        <v>2324</v>
      </c>
      <c r="AE59" s="3064">
        <v>9455263.7200000007</v>
      </c>
      <c r="AF59" s="3350" t="s">
        <v>3033</v>
      </c>
      <c r="AG59" s="3348" t="s">
        <v>2343</v>
      </c>
      <c r="AH59" s="3345"/>
    </row>
    <row r="60" spans="1:34" x14ac:dyDescent="0.25">
      <c r="A60" s="3351"/>
      <c r="B60" s="2721"/>
      <c r="C60" s="2721"/>
      <c r="D60" s="2720"/>
      <c r="E60" s="2721"/>
      <c r="F60" s="3284" t="s">
        <v>1</v>
      </c>
      <c r="G60" s="2943"/>
      <c r="H60" s="2943"/>
      <c r="I60" s="2943"/>
      <c r="J60" s="2943"/>
      <c r="K60" s="2943"/>
      <c r="L60" s="2943"/>
      <c r="M60" s="3284" t="s">
        <v>1</v>
      </c>
      <c r="N60" s="2721"/>
      <c r="O60" s="2721"/>
      <c r="P60" s="2721"/>
      <c r="Q60" s="2721"/>
      <c r="R60" s="2721"/>
      <c r="S60" s="2721"/>
      <c r="T60" s="2721"/>
      <c r="U60" s="3284" t="s">
        <v>1</v>
      </c>
      <c r="V60" s="2721"/>
      <c r="W60" s="2721"/>
      <c r="X60" s="2720"/>
      <c r="Y60" s="2943"/>
      <c r="Z60" s="2943"/>
      <c r="AA60" s="3302" t="s">
        <v>1</v>
      </c>
      <c r="AB60" s="2943"/>
      <c r="AC60" s="2943"/>
      <c r="AD60" s="2943"/>
      <c r="AE60" s="3349"/>
      <c r="AF60" s="3350"/>
      <c r="AG60" s="3348"/>
      <c r="AH60" s="3345"/>
    </row>
    <row r="61" spans="1:34" x14ac:dyDescent="0.25">
      <c r="A61" s="2699"/>
      <c r="B61" s="2699"/>
      <c r="C61" s="2699"/>
      <c r="D61" s="2719"/>
      <c r="E61" s="2699"/>
      <c r="F61" s="2699"/>
      <c r="G61" s="2699"/>
      <c r="H61" s="2699"/>
      <c r="I61" s="2699"/>
      <c r="J61" s="2699"/>
      <c r="K61" s="2699"/>
      <c r="L61" s="2699"/>
      <c r="M61" s="2699"/>
      <c r="N61" s="2699"/>
      <c r="O61" s="2699"/>
      <c r="P61" s="2699"/>
      <c r="Q61" s="2699"/>
      <c r="R61" s="2699"/>
      <c r="S61" s="2699"/>
      <c r="T61" s="2699"/>
      <c r="U61" s="2699"/>
      <c r="V61" s="2699"/>
      <c r="W61" s="2699"/>
      <c r="X61" s="2719"/>
      <c r="Y61" s="2699"/>
      <c r="Z61" s="2699"/>
      <c r="AA61" s="2699"/>
      <c r="AB61" s="2699"/>
      <c r="AC61" s="2699"/>
      <c r="AD61" s="2699"/>
      <c r="AE61" s="3347"/>
      <c r="AF61" s="3345"/>
      <c r="AG61" s="3346"/>
      <c r="AH61" s="3345"/>
    </row>
    <row r="62" spans="1:34" ht="22.5" x14ac:dyDescent="0.25">
      <c r="A62" s="3104" t="s">
        <v>3282</v>
      </c>
      <c r="B62" s="3134" t="s">
        <v>18</v>
      </c>
      <c r="C62" s="3134" t="s">
        <v>359</v>
      </c>
      <c r="D62" s="3255">
        <v>8317752.6900000004</v>
      </c>
      <c r="E62" s="3289" t="s">
        <v>719</v>
      </c>
      <c r="F62" s="3284" t="s">
        <v>2</v>
      </c>
      <c r="G62" s="3321" t="s">
        <v>2339</v>
      </c>
      <c r="H62" s="3321" t="s">
        <v>2338</v>
      </c>
      <c r="I62" s="3321" t="s">
        <v>2337</v>
      </c>
      <c r="J62" s="3321" t="s">
        <v>2336</v>
      </c>
      <c r="K62" s="3321" t="s">
        <v>2335</v>
      </c>
      <c r="L62" s="3321" t="s">
        <v>2334</v>
      </c>
      <c r="M62" s="3284" t="s">
        <v>2</v>
      </c>
      <c r="N62" s="3321" t="s">
        <v>2333</v>
      </c>
      <c r="O62" s="3321" t="s">
        <v>2332</v>
      </c>
      <c r="P62" s="3321" t="s">
        <v>2331</v>
      </c>
      <c r="Q62" s="3321" t="s">
        <v>2330</v>
      </c>
      <c r="R62" s="3321" t="s">
        <v>2329</v>
      </c>
      <c r="S62" s="3321" t="s">
        <v>2328</v>
      </c>
      <c r="T62" s="3321" t="s">
        <v>2327</v>
      </c>
      <c r="U62" s="3284" t="s">
        <v>2</v>
      </c>
      <c r="V62" s="2943" t="s">
        <v>513</v>
      </c>
      <c r="W62" s="2943" t="s">
        <v>513</v>
      </c>
      <c r="X62" s="3255">
        <v>8317752.6900000004</v>
      </c>
      <c r="Y62" s="3321" t="s">
        <v>2350</v>
      </c>
      <c r="Z62" s="3321" t="s">
        <v>2349</v>
      </c>
      <c r="AA62" s="3302" t="s">
        <v>2</v>
      </c>
      <c r="AB62" s="2943" t="s">
        <v>513</v>
      </c>
      <c r="AC62" s="2943" t="s">
        <v>3272</v>
      </c>
      <c r="AD62" s="2943" t="s">
        <v>2324</v>
      </c>
      <c r="AE62" s="3064">
        <v>8317752.6900000004</v>
      </c>
      <c r="AF62" s="3350" t="s">
        <v>3033</v>
      </c>
      <c r="AG62" s="3348" t="s">
        <v>2343</v>
      </c>
      <c r="AH62" s="3345"/>
    </row>
    <row r="63" spans="1:34" x14ac:dyDescent="0.25">
      <c r="A63" s="3266"/>
      <c r="B63" s="2721"/>
      <c r="C63" s="2721"/>
      <c r="D63" s="2720"/>
      <c r="E63" s="2721"/>
      <c r="F63" s="3284" t="s">
        <v>1</v>
      </c>
      <c r="G63" s="2943"/>
      <c r="H63" s="2943"/>
      <c r="I63" s="2943"/>
      <c r="J63" s="2943"/>
      <c r="K63" s="2943"/>
      <c r="L63" s="2943"/>
      <c r="M63" s="3284" t="s">
        <v>1</v>
      </c>
      <c r="N63" s="2721"/>
      <c r="O63" s="2721"/>
      <c r="P63" s="2721"/>
      <c r="Q63" s="2721"/>
      <c r="R63" s="2721"/>
      <c r="S63" s="2721"/>
      <c r="T63" s="2721"/>
      <c r="U63" s="3284" t="s">
        <v>1</v>
      </c>
      <c r="V63" s="2721"/>
      <c r="W63" s="2721"/>
      <c r="X63" s="2720"/>
      <c r="Y63" s="2943"/>
      <c r="Z63" s="2943"/>
      <c r="AA63" s="3302" t="s">
        <v>1</v>
      </c>
      <c r="AB63" s="2943"/>
      <c r="AC63" s="2943"/>
      <c r="AD63" s="2943"/>
      <c r="AE63" s="3349"/>
      <c r="AF63" s="2720"/>
      <c r="AG63" s="3348"/>
      <c r="AH63" s="3345"/>
    </row>
    <row r="64" spans="1:34" x14ac:dyDescent="0.25">
      <c r="A64" s="2699"/>
      <c r="B64" s="2699"/>
      <c r="C64" s="2699"/>
      <c r="D64" s="2719"/>
      <c r="E64" s="2699"/>
      <c r="F64" s="2699"/>
      <c r="G64" s="2699"/>
      <c r="H64" s="2699"/>
      <c r="I64" s="2699"/>
      <c r="J64" s="2699"/>
      <c r="K64" s="2699"/>
      <c r="L64" s="2699"/>
      <c r="M64" s="2699"/>
      <c r="N64" s="2699"/>
      <c r="O64" s="2699"/>
      <c r="P64" s="2699"/>
      <c r="Q64" s="2699"/>
      <c r="R64" s="2699"/>
      <c r="S64" s="2699"/>
      <c r="T64" s="2699"/>
      <c r="U64" s="2699"/>
      <c r="V64" s="2699"/>
      <c r="W64" s="2699"/>
      <c r="X64" s="2719"/>
      <c r="Y64" s="2699"/>
      <c r="Z64" s="2699"/>
      <c r="AA64" s="2699"/>
      <c r="AB64" s="2699"/>
      <c r="AC64" s="2699"/>
      <c r="AD64" s="2699"/>
      <c r="AE64" s="3347"/>
      <c r="AF64" s="2719"/>
      <c r="AG64" s="3346"/>
      <c r="AH64" s="3345"/>
    </row>
    <row r="65" spans="1:33" ht="33.75" x14ac:dyDescent="0.25">
      <c r="A65" s="3337" t="s">
        <v>3281</v>
      </c>
      <c r="B65" s="3337" t="s">
        <v>3278</v>
      </c>
      <c r="C65" s="3341" t="s">
        <v>359</v>
      </c>
      <c r="D65" s="3341">
        <v>12000000</v>
      </c>
      <c r="E65" s="3289" t="s">
        <v>719</v>
      </c>
      <c r="F65" s="3284" t="s">
        <v>2</v>
      </c>
      <c r="G65" s="3321" t="s">
        <v>2339</v>
      </c>
      <c r="H65" s="3321" t="s">
        <v>2338</v>
      </c>
      <c r="I65" s="3321" t="s">
        <v>2337</v>
      </c>
      <c r="J65" s="3321" t="s">
        <v>2336</v>
      </c>
      <c r="K65" s="3321" t="s">
        <v>2335</v>
      </c>
      <c r="L65" s="3321" t="s">
        <v>2334</v>
      </c>
      <c r="M65" s="3284" t="s">
        <v>2</v>
      </c>
      <c r="N65" s="3321" t="s">
        <v>2333</v>
      </c>
      <c r="O65" s="3321" t="s">
        <v>2332</v>
      </c>
      <c r="P65" s="3321" t="s">
        <v>2331</v>
      </c>
      <c r="Q65" s="3321" t="s">
        <v>2330</v>
      </c>
      <c r="R65" s="3344" t="s">
        <v>2329</v>
      </c>
      <c r="S65" s="3321" t="s">
        <v>2328</v>
      </c>
      <c r="T65" s="3321" t="s">
        <v>2327</v>
      </c>
      <c r="U65" s="3284" t="s">
        <v>2</v>
      </c>
      <c r="V65" s="2943" t="s">
        <v>513</v>
      </c>
      <c r="W65" s="2943" t="s">
        <v>513</v>
      </c>
      <c r="X65" s="3340">
        <v>12000000</v>
      </c>
      <c r="Y65" s="3321" t="s">
        <v>2350</v>
      </c>
      <c r="Z65" s="3321" t="s">
        <v>2349</v>
      </c>
      <c r="AA65" s="3302" t="s">
        <v>2</v>
      </c>
      <c r="AB65" s="2943" t="s">
        <v>513</v>
      </c>
      <c r="AC65" s="2943" t="s">
        <v>3272</v>
      </c>
      <c r="AD65" s="2943" t="s">
        <v>2324</v>
      </c>
      <c r="AE65" s="3339">
        <v>12000000</v>
      </c>
      <c r="AF65" s="3208" t="s">
        <v>3028</v>
      </c>
      <c r="AG65" s="3211" t="s">
        <v>2343</v>
      </c>
    </row>
    <row r="66" spans="1:33" x14ac:dyDescent="0.25">
      <c r="A66" s="3337"/>
      <c r="B66" s="3337"/>
      <c r="C66" s="3337"/>
      <c r="D66" s="3337"/>
      <c r="E66" s="3096"/>
      <c r="F66" s="3284" t="s">
        <v>1</v>
      </c>
      <c r="G66" s="2943"/>
      <c r="H66" s="2943"/>
      <c r="I66" s="2943"/>
      <c r="J66" s="2943"/>
      <c r="K66" s="2943"/>
      <c r="L66" s="2943"/>
      <c r="M66" s="3284" t="s">
        <v>1</v>
      </c>
      <c r="N66" s="3335"/>
      <c r="O66" s="3335"/>
      <c r="P66" s="3336"/>
      <c r="Q66" s="3335"/>
      <c r="R66" s="3335"/>
      <c r="S66" s="3335"/>
      <c r="T66" s="3334"/>
      <c r="U66" s="3284" t="s">
        <v>1</v>
      </c>
      <c r="V66" s="3096"/>
      <c r="W66" s="3096"/>
      <c r="X66" s="3096"/>
      <c r="Y66" s="2943"/>
      <c r="Z66" s="2943"/>
      <c r="AA66" s="3302" t="s">
        <v>1</v>
      </c>
      <c r="AB66" s="2943"/>
      <c r="AC66" s="2943"/>
      <c r="AD66" s="2943"/>
      <c r="AE66" s="3211"/>
      <c r="AF66" s="3208"/>
      <c r="AG66" s="3211"/>
    </row>
    <row r="67" spans="1:33" x14ac:dyDescent="0.25">
      <c r="A67" s="3317"/>
      <c r="B67" s="3317"/>
      <c r="C67" s="3317"/>
      <c r="D67" s="3317"/>
      <c r="E67" s="3317"/>
      <c r="F67" s="3317"/>
      <c r="G67" s="3317"/>
      <c r="H67" s="3317"/>
      <c r="I67" s="3317"/>
      <c r="J67" s="3317"/>
      <c r="K67" s="3317"/>
      <c r="L67" s="3317"/>
      <c r="M67" s="3333"/>
      <c r="N67" s="3331"/>
      <c r="O67" s="3331"/>
      <c r="P67" s="3332"/>
      <c r="Q67" s="3331"/>
      <c r="R67" s="3331"/>
      <c r="S67" s="3331"/>
      <c r="T67" s="3333"/>
      <c r="U67" s="3317"/>
      <c r="V67" s="3330"/>
      <c r="W67" s="3317"/>
      <c r="X67" s="3317"/>
      <c r="Y67" s="3317"/>
      <c r="Z67" s="3317"/>
      <c r="AA67" s="3317"/>
      <c r="AB67" s="3329"/>
      <c r="AC67" s="3329"/>
      <c r="AD67" s="3329"/>
      <c r="AE67" s="3328"/>
      <c r="AF67" s="3329"/>
      <c r="AG67" s="3328"/>
    </row>
    <row r="68" spans="1:33" ht="33.75" x14ac:dyDescent="0.25">
      <c r="A68" s="3338" t="s">
        <v>3280</v>
      </c>
      <c r="B68" s="3337" t="s">
        <v>3278</v>
      </c>
      <c r="C68" s="3341" t="s">
        <v>359</v>
      </c>
      <c r="D68" s="3341">
        <v>4000000</v>
      </c>
      <c r="E68" s="3289" t="s">
        <v>719</v>
      </c>
      <c r="F68" s="3284" t="s">
        <v>2</v>
      </c>
      <c r="G68" s="3321" t="s">
        <v>2339</v>
      </c>
      <c r="H68" s="3321" t="s">
        <v>2338</v>
      </c>
      <c r="I68" s="3321" t="s">
        <v>2337</v>
      </c>
      <c r="J68" s="3321" t="s">
        <v>2336</v>
      </c>
      <c r="K68" s="3321" t="s">
        <v>2335</v>
      </c>
      <c r="L68" s="3321" t="s">
        <v>2334</v>
      </c>
      <c r="M68" s="3284" t="s">
        <v>2</v>
      </c>
      <c r="N68" s="3321" t="s">
        <v>2333</v>
      </c>
      <c r="O68" s="3321" t="s">
        <v>2332</v>
      </c>
      <c r="P68" s="3321" t="s">
        <v>2331</v>
      </c>
      <c r="Q68" s="3321" t="s">
        <v>2330</v>
      </c>
      <c r="R68" s="3321" t="s">
        <v>2329</v>
      </c>
      <c r="S68" s="3321" t="s">
        <v>2328</v>
      </c>
      <c r="T68" s="3344" t="s">
        <v>2327</v>
      </c>
      <c r="U68" s="3284" t="s">
        <v>2</v>
      </c>
      <c r="V68" s="2943" t="s">
        <v>513</v>
      </c>
      <c r="W68" s="2943" t="s">
        <v>513</v>
      </c>
      <c r="X68" s="3340">
        <v>4000000</v>
      </c>
      <c r="Y68" s="3321" t="s">
        <v>2350</v>
      </c>
      <c r="Z68" s="3321" t="s">
        <v>2349</v>
      </c>
      <c r="AA68" s="3343" t="s">
        <v>2</v>
      </c>
      <c r="AB68" s="2943" t="s">
        <v>513</v>
      </c>
      <c r="AC68" s="2943" t="s">
        <v>3272</v>
      </c>
      <c r="AD68" s="2943" t="s">
        <v>2324</v>
      </c>
      <c r="AE68" s="3339">
        <v>4000000</v>
      </c>
      <c r="AF68" s="3208" t="s">
        <v>3028</v>
      </c>
      <c r="AG68" s="3211" t="s">
        <v>2343</v>
      </c>
    </row>
    <row r="69" spans="1:33" x14ac:dyDescent="0.25">
      <c r="A69" s="3338"/>
      <c r="B69" s="3337"/>
      <c r="C69" s="3337"/>
      <c r="D69" s="3337"/>
      <c r="E69" s="3096"/>
      <c r="F69" s="3284" t="s">
        <v>1</v>
      </c>
      <c r="G69" s="2943"/>
      <c r="H69" s="2943"/>
      <c r="I69" s="2943"/>
      <c r="J69" s="2943"/>
      <c r="K69" s="2943"/>
      <c r="L69" s="2943"/>
      <c r="M69" s="3284" t="s">
        <v>1</v>
      </c>
      <c r="N69" s="3335"/>
      <c r="O69" s="3335"/>
      <c r="P69" s="3336"/>
      <c r="Q69" s="3335"/>
      <c r="R69" s="3335"/>
      <c r="S69" s="3335"/>
      <c r="T69" s="3334"/>
      <c r="U69" s="3284" t="s">
        <v>1</v>
      </c>
      <c r="V69" s="3096"/>
      <c r="W69" s="3096"/>
      <c r="X69" s="3096"/>
      <c r="Y69" s="2943"/>
      <c r="Z69" s="2943"/>
      <c r="AA69" s="3302" t="s">
        <v>1</v>
      </c>
      <c r="AB69" s="3342"/>
      <c r="AC69" s="3342"/>
      <c r="AD69" s="3342"/>
      <c r="AE69" s="3211"/>
      <c r="AF69" s="3208"/>
      <c r="AG69" s="3211"/>
    </row>
    <row r="70" spans="1:33" x14ac:dyDescent="0.25">
      <c r="A70" s="3317"/>
      <c r="B70" s="3317"/>
      <c r="C70" s="3317"/>
      <c r="D70" s="3317"/>
      <c r="E70" s="3317"/>
      <c r="F70" s="3317"/>
      <c r="G70" s="3317"/>
      <c r="H70" s="3317"/>
      <c r="I70" s="3317"/>
      <c r="J70" s="3317"/>
      <c r="K70" s="3317"/>
      <c r="L70" s="3317"/>
      <c r="M70" s="3333"/>
      <c r="N70" s="3331"/>
      <c r="O70" s="3331"/>
      <c r="P70" s="3332"/>
      <c r="Q70" s="3331"/>
      <c r="R70" s="3331"/>
      <c r="S70" s="3331"/>
      <c r="T70" s="3333"/>
      <c r="U70" s="3317"/>
      <c r="V70" s="3330"/>
      <c r="W70" s="3317"/>
      <c r="X70" s="3317"/>
      <c r="Y70" s="3317"/>
      <c r="Z70" s="3317"/>
      <c r="AA70" s="3317"/>
      <c r="AB70" s="3329"/>
      <c r="AC70" s="3329"/>
      <c r="AD70" s="3329"/>
      <c r="AE70" s="3328"/>
      <c r="AF70" s="3329"/>
      <c r="AG70" s="3328"/>
    </row>
    <row r="71" spans="1:33" ht="33.75" x14ac:dyDescent="0.25">
      <c r="A71" s="3338" t="s">
        <v>3279</v>
      </c>
      <c r="B71" s="3337" t="s">
        <v>3278</v>
      </c>
      <c r="C71" s="3341" t="s">
        <v>359</v>
      </c>
      <c r="D71" s="3341">
        <v>8000000</v>
      </c>
      <c r="E71" s="3289" t="s">
        <v>719</v>
      </c>
      <c r="F71" s="3284" t="s">
        <v>2</v>
      </c>
      <c r="G71" s="3321" t="s">
        <v>2339</v>
      </c>
      <c r="H71" s="3321" t="s">
        <v>2338</v>
      </c>
      <c r="I71" s="3321" t="s">
        <v>2337</v>
      </c>
      <c r="J71" s="3321" t="s">
        <v>2336</v>
      </c>
      <c r="K71" s="3321" t="s">
        <v>2335</v>
      </c>
      <c r="L71" s="3321" t="s">
        <v>2334</v>
      </c>
      <c r="M71" s="3284" t="s">
        <v>2</v>
      </c>
      <c r="N71" s="3321" t="s">
        <v>2333</v>
      </c>
      <c r="O71" s="3321" t="s">
        <v>2332</v>
      </c>
      <c r="P71" s="3321" t="s">
        <v>2331</v>
      </c>
      <c r="Q71" s="3321" t="s">
        <v>2330</v>
      </c>
      <c r="R71" s="3321" t="s">
        <v>2329</v>
      </c>
      <c r="S71" s="3321" t="s">
        <v>2328</v>
      </c>
      <c r="T71" s="3321" t="s">
        <v>2327</v>
      </c>
      <c r="U71" s="3284" t="s">
        <v>2</v>
      </c>
      <c r="V71" s="2943" t="s">
        <v>513</v>
      </c>
      <c r="W71" s="2943" t="s">
        <v>513</v>
      </c>
      <c r="X71" s="3340">
        <v>8000000</v>
      </c>
      <c r="Y71" s="3321" t="s">
        <v>2350</v>
      </c>
      <c r="Z71" s="3321" t="s">
        <v>2349</v>
      </c>
      <c r="AA71" s="3302" t="s">
        <v>2</v>
      </c>
      <c r="AB71" s="2943" t="s">
        <v>513</v>
      </c>
      <c r="AC71" s="2943" t="s">
        <v>3272</v>
      </c>
      <c r="AD71" s="2943" t="s">
        <v>2324</v>
      </c>
      <c r="AE71" s="3339">
        <v>8000000</v>
      </c>
      <c r="AF71" s="3208" t="s">
        <v>3028</v>
      </c>
      <c r="AG71" s="3211" t="s">
        <v>2343</v>
      </c>
    </row>
    <row r="72" spans="1:33" x14ac:dyDescent="0.25">
      <c r="A72" s="3338"/>
      <c r="B72" s="3337"/>
      <c r="C72" s="3337"/>
      <c r="D72" s="3337"/>
      <c r="E72" s="3096"/>
      <c r="F72" s="3284" t="s">
        <v>1</v>
      </c>
      <c r="G72" s="2943"/>
      <c r="H72" s="2943"/>
      <c r="I72" s="2943"/>
      <c r="J72" s="2943"/>
      <c r="K72" s="2943"/>
      <c r="L72" s="2943"/>
      <c r="M72" s="3284" t="s">
        <v>1</v>
      </c>
      <c r="N72" s="3335"/>
      <c r="O72" s="3335"/>
      <c r="P72" s="3336"/>
      <c r="Q72" s="3335"/>
      <c r="R72" s="3335"/>
      <c r="S72" s="3335"/>
      <c r="T72" s="3334"/>
      <c r="U72" s="3284" t="s">
        <v>1</v>
      </c>
      <c r="V72" s="3096"/>
      <c r="W72" s="3096"/>
      <c r="X72" s="3096"/>
      <c r="Y72" s="2943"/>
      <c r="Z72" s="2943"/>
      <c r="AA72" s="3302" t="s">
        <v>1</v>
      </c>
      <c r="AB72" s="2943"/>
      <c r="AC72" s="2943"/>
      <c r="AD72" s="2943"/>
      <c r="AE72" s="3211"/>
      <c r="AF72" s="3208"/>
      <c r="AG72" s="3211"/>
    </row>
    <row r="73" spans="1:33" x14ac:dyDescent="0.25">
      <c r="A73" s="3317"/>
      <c r="B73" s="3317"/>
      <c r="C73" s="3317"/>
      <c r="D73" s="3317"/>
      <c r="E73" s="3317"/>
      <c r="F73" s="3317"/>
      <c r="G73" s="3317"/>
      <c r="H73" s="3317"/>
      <c r="I73" s="3317"/>
      <c r="J73" s="3317"/>
      <c r="K73" s="3317"/>
      <c r="L73" s="3317"/>
      <c r="M73" s="3333"/>
      <c r="N73" s="3331"/>
      <c r="O73" s="3331"/>
      <c r="P73" s="3332"/>
      <c r="Q73" s="3331"/>
      <c r="R73" s="3331"/>
      <c r="S73" s="3331"/>
      <c r="T73" s="3317"/>
      <c r="U73" s="3317"/>
      <c r="V73" s="3330"/>
      <c r="W73" s="3317"/>
      <c r="X73" s="3317"/>
      <c r="Y73" s="3317"/>
      <c r="Z73" s="3317"/>
      <c r="AA73" s="3317"/>
      <c r="AB73" s="3329"/>
      <c r="AC73" s="3329"/>
      <c r="AD73" s="3329"/>
      <c r="AE73" s="3328"/>
      <c r="AF73" s="3329"/>
      <c r="AG73" s="3328"/>
    </row>
    <row r="74" spans="1:33" ht="33.75" x14ac:dyDescent="0.25">
      <c r="A74" s="3315" t="s">
        <v>3277</v>
      </c>
      <c r="B74" s="3324" t="s">
        <v>3269</v>
      </c>
      <c r="C74" s="3324" t="s">
        <v>3268</v>
      </c>
      <c r="D74" s="3324" t="s">
        <v>3276</v>
      </c>
      <c r="E74" s="3289" t="s">
        <v>719</v>
      </c>
      <c r="F74" s="3284" t="s">
        <v>2</v>
      </c>
      <c r="G74" s="3321" t="s">
        <v>2339</v>
      </c>
      <c r="H74" s="3321" t="s">
        <v>2338</v>
      </c>
      <c r="I74" s="3321" t="s">
        <v>2337</v>
      </c>
      <c r="J74" s="3321" t="s">
        <v>2336</v>
      </c>
      <c r="K74" s="3321" t="s">
        <v>2335</v>
      </c>
      <c r="L74" s="3321" t="s">
        <v>2334</v>
      </c>
      <c r="M74" s="3284" t="s">
        <v>2</v>
      </c>
      <c r="N74" s="3321" t="s">
        <v>2333</v>
      </c>
      <c r="O74" s="3321" t="s">
        <v>2332</v>
      </c>
      <c r="P74" s="3321" t="s">
        <v>2331</v>
      </c>
      <c r="Q74" s="3321" t="s">
        <v>2330</v>
      </c>
      <c r="R74" s="3321" t="s">
        <v>2329</v>
      </c>
      <c r="S74" s="3321" t="s">
        <v>2328</v>
      </c>
      <c r="T74" s="3321" t="s">
        <v>2327</v>
      </c>
      <c r="U74" s="3284" t="s">
        <v>2</v>
      </c>
      <c r="V74" s="2943" t="s">
        <v>513</v>
      </c>
      <c r="W74" s="2943" t="s">
        <v>513</v>
      </c>
      <c r="X74" s="3327" t="s">
        <v>3276</v>
      </c>
      <c r="Y74" s="3321" t="s">
        <v>2350</v>
      </c>
      <c r="Z74" s="3321" t="s">
        <v>2349</v>
      </c>
      <c r="AA74" s="3284" t="s">
        <v>2</v>
      </c>
      <c r="AB74" s="2943" t="s">
        <v>513</v>
      </c>
      <c r="AC74" s="2943" t="s">
        <v>3272</v>
      </c>
      <c r="AD74" s="2943" t="s">
        <v>2324</v>
      </c>
      <c r="AE74" s="3326" t="s">
        <v>3276</v>
      </c>
      <c r="AF74" s="2943" t="s">
        <v>3023</v>
      </c>
      <c r="AG74" s="3287" t="s">
        <v>2343</v>
      </c>
    </row>
    <row r="75" spans="1:33" x14ac:dyDescent="0.25">
      <c r="A75" s="3314"/>
      <c r="B75" s="3319"/>
      <c r="C75" s="3319"/>
      <c r="D75" s="3325"/>
      <c r="E75" s="2943"/>
      <c r="F75" s="3284" t="s">
        <v>1</v>
      </c>
      <c r="G75" s="2943"/>
      <c r="H75" s="2943"/>
      <c r="I75" s="2943"/>
      <c r="J75" s="2943"/>
      <c r="K75" s="2943"/>
      <c r="L75" s="2943"/>
      <c r="M75" s="3284" t="s">
        <v>1</v>
      </c>
      <c r="N75" s="2943"/>
      <c r="O75" s="2943"/>
      <c r="P75" s="2943"/>
      <c r="Q75" s="2943"/>
      <c r="R75" s="2943"/>
      <c r="S75" s="2943"/>
      <c r="T75" s="2943"/>
      <c r="U75" s="3284" t="s">
        <v>1</v>
      </c>
      <c r="V75" s="2943"/>
      <c r="W75" s="2943"/>
      <c r="X75" s="3285"/>
      <c r="Y75" s="2943"/>
      <c r="Z75" s="2943"/>
      <c r="AA75" s="3284" t="s">
        <v>1</v>
      </c>
      <c r="AB75" s="2943"/>
      <c r="AC75" s="2943"/>
      <c r="AD75" s="2943"/>
      <c r="AE75" s="3287"/>
      <c r="AF75" s="2943"/>
      <c r="AG75" s="3287"/>
    </row>
    <row r="76" spans="1:33" x14ac:dyDescent="0.25">
      <c r="A76" s="3317"/>
      <c r="B76" s="3317"/>
      <c r="C76" s="3317"/>
      <c r="D76" s="3317"/>
      <c r="E76" s="3329"/>
      <c r="F76" s="3329"/>
      <c r="G76" s="3329"/>
      <c r="H76" s="3329"/>
      <c r="I76" s="3329"/>
      <c r="J76" s="3329"/>
      <c r="K76" s="3329"/>
      <c r="L76" s="3329"/>
      <c r="M76" s="3329"/>
      <c r="N76" s="3329"/>
      <c r="O76" s="3329"/>
      <c r="P76" s="3329"/>
      <c r="Q76" s="3329"/>
      <c r="R76" s="3329"/>
      <c r="S76" s="3329"/>
      <c r="T76" s="3329"/>
      <c r="U76" s="3329"/>
      <c r="V76" s="3329"/>
      <c r="W76" s="3329"/>
      <c r="X76" s="3329"/>
      <c r="Y76" s="3329"/>
      <c r="Z76" s="3329"/>
      <c r="AA76" s="3329"/>
      <c r="AB76" s="3329"/>
      <c r="AC76" s="3329"/>
      <c r="AD76" s="3329"/>
      <c r="AE76" s="3328"/>
      <c r="AF76" s="3329"/>
      <c r="AG76" s="3328"/>
    </row>
    <row r="77" spans="1:33" ht="33.75" x14ac:dyDescent="0.25">
      <c r="A77" s="3315" t="s">
        <v>3275</v>
      </c>
      <c r="B77" s="3324" t="s">
        <v>3269</v>
      </c>
      <c r="C77" s="3324" t="s">
        <v>3268</v>
      </c>
      <c r="D77" s="3324" t="s">
        <v>3274</v>
      </c>
      <c r="E77" s="3289" t="s">
        <v>719</v>
      </c>
      <c r="F77" s="3284" t="s">
        <v>2</v>
      </c>
      <c r="G77" s="3321" t="s">
        <v>2339</v>
      </c>
      <c r="H77" s="3321" t="s">
        <v>2338</v>
      </c>
      <c r="I77" s="3321" t="s">
        <v>2337</v>
      </c>
      <c r="J77" s="3321" t="s">
        <v>2336</v>
      </c>
      <c r="K77" s="3321" t="s">
        <v>2335</v>
      </c>
      <c r="L77" s="3321" t="s">
        <v>2334</v>
      </c>
      <c r="M77" s="3284" t="s">
        <v>2</v>
      </c>
      <c r="N77" s="3321" t="s">
        <v>2333</v>
      </c>
      <c r="O77" s="3321" t="s">
        <v>2332</v>
      </c>
      <c r="P77" s="3321" t="s">
        <v>2331</v>
      </c>
      <c r="Q77" s="3321" t="s">
        <v>2330</v>
      </c>
      <c r="R77" s="3321" t="s">
        <v>2329</v>
      </c>
      <c r="S77" s="3321" t="s">
        <v>2328</v>
      </c>
      <c r="T77" s="3321" t="s">
        <v>2327</v>
      </c>
      <c r="U77" s="3284" t="s">
        <v>2</v>
      </c>
      <c r="V77" s="2943" t="s">
        <v>513</v>
      </c>
      <c r="W77" s="2943" t="s">
        <v>513</v>
      </c>
      <c r="X77" s="3327" t="s">
        <v>3274</v>
      </c>
      <c r="Y77" s="3321" t="s">
        <v>2350</v>
      </c>
      <c r="Z77" s="3321" t="s">
        <v>2349</v>
      </c>
      <c r="AA77" s="3284" t="s">
        <v>2</v>
      </c>
      <c r="AB77" s="2943" t="s">
        <v>513</v>
      </c>
      <c r="AC77" s="2943" t="s">
        <v>3272</v>
      </c>
      <c r="AD77" s="2943" t="s">
        <v>2324</v>
      </c>
      <c r="AE77" s="3326" t="s">
        <v>3274</v>
      </c>
      <c r="AF77" s="2943" t="s">
        <v>3019</v>
      </c>
      <c r="AG77" s="3287" t="s">
        <v>2343</v>
      </c>
    </row>
    <row r="78" spans="1:33" x14ac:dyDescent="0.25">
      <c r="A78" s="3314"/>
      <c r="B78" s="3319"/>
      <c r="C78" s="3319"/>
      <c r="D78" s="3325"/>
      <c r="E78" s="2943"/>
      <c r="F78" s="3284" t="s">
        <v>1</v>
      </c>
      <c r="G78" s="2943"/>
      <c r="H78" s="2943"/>
      <c r="I78" s="2943"/>
      <c r="J78" s="2943"/>
      <c r="K78" s="2943"/>
      <c r="L78" s="2943"/>
      <c r="M78" s="3284" t="s">
        <v>1</v>
      </c>
      <c r="N78" s="2943"/>
      <c r="O78" s="2943"/>
      <c r="P78" s="2943"/>
      <c r="Q78" s="2943"/>
      <c r="R78" s="2943"/>
      <c r="S78" s="2943"/>
      <c r="T78" s="2943"/>
      <c r="U78" s="3284" t="s">
        <v>1</v>
      </c>
      <c r="V78" s="2943"/>
      <c r="W78" s="2943"/>
      <c r="X78" s="3285"/>
      <c r="Y78" s="2943"/>
      <c r="Z78" s="2943"/>
      <c r="AA78" s="3284" t="s">
        <v>1</v>
      </c>
      <c r="AB78" s="2943"/>
      <c r="AC78" s="2943"/>
      <c r="AD78" s="2943"/>
      <c r="AE78" s="3287"/>
      <c r="AF78" s="2943"/>
      <c r="AG78" s="3287"/>
    </row>
    <row r="79" spans="1:33" x14ac:dyDescent="0.25">
      <c r="A79" s="3317"/>
      <c r="B79" s="3317"/>
      <c r="C79" s="3317"/>
      <c r="D79" s="3317"/>
      <c r="E79" s="2911"/>
      <c r="F79" s="2911"/>
      <c r="G79" s="2911"/>
      <c r="H79" s="2911"/>
      <c r="I79" s="2911"/>
      <c r="J79" s="2911"/>
      <c r="K79" s="2911"/>
      <c r="L79" s="2911"/>
      <c r="M79" s="2911"/>
      <c r="N79" s="2911"/>
      <c r="O79" s="2911"/>
      <c r="P79" s="2911"/>
      <c r="Q79" s="2911"/>
      <c r="R79" s="2911"/>
      <c r="S79" s="2911"/>
      <c r="T79" s="2911"/>
      <c r="U79" s="2911"/>
      <c r="V79" s="2911"/>
      <c r="W79" s="2911"/>
      <c r="X79" s="3305"/>
      <c r="Y79" s="2911"/>
      <c r="Z79" s="2911"/>
      <c r="AA79" s="2911"/>
      <c r="AB79" s="2911"/>
      <c r="AC79" s="2911"/>
      <c r="AD79" s="2911"/>
      <c r="AE79" s="3295"/>
      <c r="AF79" s="2911"/>
      <c r="AG79" s="3295"/>
    </row>
    <row r="80" spans="1:33" ht="33.75" x14ac:dyDescent="0.25">
      <c r="A80" s="3315" t="s">
        <v>3273</v>
      </c>
      <c r="B80" s="3324" t="s">
        <v>3269</v>
      </c>
      <c r="C80" s="3324" t="s">
        <v>3268</v>
      </c>
      <c r="D80" s="3323" t="s">
        <v>3271</v>
      </c>
      <c r="E80" s="3289" t="s">
        <v>719</v>
      </c>
      <c r="F80" s="3284" t="s">
        <v>2</v>
      </c>
      <c r="G80" s="3321" t="s">
        <v>2339</v>
      </c>
      <c r="H80" s="3321" t="s">
        <v>2338</v>
      </c>
      <c r="I80" s="3321" t="s">
        <v>2337</v>
      </c>
      <c r="J80" s="3321" t="s">
        <v>2336</v>
      </c>
      <c r="K80" s="3321" t="s">
        <v>2335</v>
      </c>
      <c r="L80" s="3321" t="s">
        <v>2334</v>
      </c>
      <c r="M80" s="3284" t="s">
        <v>2</v>
      </c>
      <c r="N80" s="3321" t="s">
        <v>2333</v>
      </c>
      <c r="O80" s="3321" t="s">
        <v>2332</v>
      </c>
      <c r="P80" s="3321" t="s">
        <v>2331</v>
      </c>
      <c r="Q80" s="3321" t="s">
        <v>2330</v>
      </c>
      <c r="R80" s="3321" t="s">
        <v>2329</v>
      </c>
      <c r="S80" s="3321" t="s">
        <v>2328</v>
      </c>
      <c r="T80" s="3321" t="s">
        <v>2327</v>
      </c>
      <c r="U80" s="3284" t="s">
        <v>2</v>
      </c>
      <c r="V80" s="2943" t="s">
        <v>513</v>
      </c>
      <c r="W80" s="2943" t="s">
        <v>513</v>
      </c>
      <c r="X80" s="3322">
        <v>3495000</v>
      </c>
      <c r="Y80" s="3321" t="s">
        <v>2350</v>
      </c>
      <c r="Z80" s="3321" t="s">
        <v>2349</v>
      </c>
      <c r="AA80" s="3284" t="s">
        <v>2</v>
      </c>
      <c r="AB80" s="2943" t="s">
        <v>513</v>
      </c>
      <c r="AC80" s="2943" t="s">
        <v>3272</v>
      </c>
      <c r="AD80" s="2943" t="s">
        <v>2324</v>
      </c>
      <c r="AE80" s="3320" t="s">
        <v>3271</v>
      </c>
      <c r="AF80" s="2943" t="s">
        <v>2343</v>
      </c>
      <c r="AG80" s="3287" t="s">
        <v>3017</v>
      </c>
    </row>
    <row r="81" spans="1:33" x14ac:dyDescent="0.25">
      <c r="A81" s="3314"/>
      <c r="B81" s="3319"/>
      <c r="C81" s="3319"/>
      <c r="D81" s="3318"/>
      <c r="E81" s="2943"/>
      <c r="F81" s="3284" t="s">
        <v>1</v>
      </c>
      <c r="G81" s="2943"/>
      <c r="H81" s="2943"/>
      <c r="I81" s="2943"/>
      <c r="J81" s="2943"/>
      <c r="K81" s="2943"/>
      <c r="L81" s="2943"/>
      <c r="M81" s="3284" t="s">
        <v>1</v>
      </c>
      <c r="N81" s="2943"/>
      <c r="O81" s="2943"/>
      <c r="P81" s="2943"/>
      <c r="Q81" s="2943"/>
      <c r="R81" s="2943"/>
      <c r="S81" s="2943"/>
      <c r="T81" s="2943"/>
      <c r="U81" s="3284" t="s">
        <v>1</v>
      </c>
      <c r="V81" s="2943"/>
      <c r="W81" s="2943"/>
      <c r="X81" s="3285"/>
      <c r="Y81" s="2943"/>
      <c r="Z81" s="2943"/>
      <c r="AA81" s="3284" t="s">
        <v>1</v>
      </c>
      <c r="AB81" s="2943"/>
      <c r="AC81" s="2943"/>
      <c r="AD81" s="2943"/>
      <c r="AE81" s="3287"/>
      <c r="AF81" s="2943"/>
      <c r="AG81" s="3287"/>
    </row>
    <row r="82" spans="1:33" x14ac:dyDescent="0.25">
      <c r="A82" s="3317"/>
      <c r="B82" s="3317"/>
      <c r="C82" s="3317"/>
      <c r="D82" s="3317"/>
      <c r="E82" s="3316"/>
      <c r="F82" s="2911"/>
      <c r="G82" s="2911"/>
      <c r="H82" s="2911"/>
      <c r="I82" s="2911"/>
      <c r="J82" s="2911"/>
      <c r="K82" s="2911"/>
      <c r="L82" s="2911"/>
      <c r="M82" s="2911"/>
      <c r="N82" s="2911"/>
      <c r="O82" s="2911"/>
      <c r="P82" s="2911"/>
      <c r="Q82" s="2911"/>
      <c r="R82" s="2911"/>
      <c r="S82" s="2911"/>
      <c r="T82" s="2911"/>
      <c r="U82" s="2911"/>
      <c r="V82" s="2911"/>
      <c r="W82" s="2911"/>
      <c r="X82" s="3305"/>
      <c r="Y82" s="2911"/>
      <c r="Z82" s="2911"/>
      <c r="AA82" s="2911"/>
      <c r="AB82" s="2911"/>
      <c r="AC82" s="2911"/>
      <c r="AD82" s="2911"/>
      <c r="AE82" s="3295"/>
      <c r="AF82" s="2911"/>
      <c r="AG82" s="3295"/>
    </row>
    <row r="83" spans="1:33" ht="12.75" customHeight="1" x14ac:dyDescent="0.25">
      <c r="A83" s="3315" t="s">
        <v>3270</v>
      </c>
      <c r="B83" s="3312" t="s">
        <v>3269</v>
      </c>
      <c r="C83" s="3312" t="s">
        <v>3268</v>
      </c>
      <c r="D83" s="3313">
        <v>18000000</v>
      </c>
      <c r="E83" s="3312" t="s">
        <v>719</v>
      </c>
      <c r="F83" s="3284" t="s">
        <v>2</v>
      </c>
      <c r="G83" s="3293" t="s">
        <v>3234</v>
      </c>
      <c r="H83" s="3293" t="s">
        <v>3233</v>
      </c>
      <c r="I83" s="3293" t="s">
        <v>3232</v>
      </c>
      <c r="J83" s="3293" t="s">
        <v>3231</v>
      </c>
      <c r="K83" s="3293" t="s">
        <v>3230</v>
      </c>
      <c r="L83" s="3293" t="s">
        <v>3229</v>
      </c>
      <c r="M83" s="3284" t="s">
        <v>2</v>
      </c>
      <c r="N83" s="3293" t="s">
        <v>3228</v>
      </c>
      <c r="O83" s="3293" t="s">
        <v>3227</v>
      </c>
      <c r="P83" s="3293" t="s">
        <v>3226</v>
      </c>
      <c r="Q83" s="3293" t="s">
        <v>3225</v>
      </c>
      <c r="R83" s="3293" t="s">
        <v>3224</v>
      </c>
      <c r="S83" s="3293" t="s">
        <v>3223</v>
      </c>
      <c r="T83" s="3293" t="s">
        <v>3222</v>
      </c>
      <c r="U83" s="3284" t="s">
        <v>2</v>
      </c>
      <c r="V83" s="3293" t="s">
        <v>513</v>
      </c>
      <c r="W83" s="3293" t="s">
        <v>513</v>
      </c>
      <c r="X83" s="3311">
        <v>17950000</v>
      </c>
      <c r="Y83" s="2943"/>
      <c r="Z83" s="2943"/>
      <c r="AA83" s="3284" t="s">
        <v>2</v>
      </c>
      <c r="AB83" s="3309" t="s">
        <v>513</v>
      </c>
      <c r="AC83" s="3309" t="s">
        <v>3219</v>
      </c>
      <c r="AD83" s="3309" t="s">
        <v>3218</v>
      </c>
      <c r="AE83" s="3310">
        <v>18000000</v>
      </c>
      <c r="AF83" s="3309" t="s">
        <v>2343</v>
      </c>
      <c r="AG83" s="3308" t="s">
        <v>3017</v>
      </c>
    </row>
    <row r="84" spans="1:33" ht="22.5" x14ac:dyDescent="0.25">
      <c r="A84" s="3314"/>
      <c r="B84" s="3312"/>
      <c r="C84" s="3312"/>
      <c r="D84" s="3313"/>
      <c r="E84" s="3312"/>
      <c r="F84" s="3284" t="s">
        <v>1</v>
      </c>
      <c r="G84" s="3288"/>
      <c r="H84" s="3288"/>
      <c r="I84" s="3288"/>
      <c r="J84" s="3288"/>
      <c r="K84" s="3288"/>
      <c r="L84" s="3288"/>
      <c r="M84" s="3284" t="s">
        <v>1</v>
      </c>
      <c r="N84" s="3288"/>
      <c r="O84" s="3288"/>
      <c r="P84" s="3288"/>
      <c r="Q84" s="3288"/>
      <c r="R84" s="3288"/>
      <c r="S84" s="3288"/>
      <c r="T84" s="3288"/>
      <c r="U84" s="3284" t="s">
        <v>1</v>
      </c>
      <c r="V84" s="3288"/>
      <c r="W84" s="3288"/>
      <c r="X84" s="3311"/>
      <c r="Y84" s="2943" t="s">
        <v>3221</v>
      </c>
      <c r="Z84" s="2943" t="s">
        <v>3220</v>
      </c>
      <c r="AA84" s="3284" t="s">
        <v>1</v>
      </c>
      <c r="AB84" s="3309"/>
      <c r="AC84" s="3309"/>
      <c r="AD84" s="3309"/>
      <c r="AE84" s="3310"/>
      <c r="AF84" s="3309"/>
      <c r="AG84" s="3308"/>
    </row>
    <row r="85" spans="1:33" x14ac:dyDescent="0.25">
      <c r="A85" s="2699"/>
      <c r="B85" s="2911"/>
      <c r="C85" s="2911"/>
      <c r="D85" s="3301"/>
      <c r="E85" s="2911"/>
      <c r="F85" s="3307" t="s">
        <v>1</v>
      </c>
      <c r="G85" s="2911"/>
      <c r="H85" s="2911"/>
      <c r="I85" s="2911"/>
      <c r="J85" s="2911"/>
      <c r="K85" s="2911"/>
      <c r="L85" s="2911"/>
      <c r="M85" s="2911"/>
      <c r="N85" s="2911"/>
      <c r="O85" s="2911"/>
      <c r="P85" s="2911"/>
      <c r="Q85" s="2911"/>
      <c r="R85" s="2911"/>
      <c r="S85" s="2911"/>
      <c r="T85" s="2911"/>
      <c r="U85" s="2911"/>
      <c r="V85" s="2911"/>
      <c r="W85" s="2911"/>
      <c r="X85" s="3305"/>
      <c r="Y85" s="2911"/>
      <c r="Z85" s="2911"/>
      <c r="AA85" s="3302"/>
      <c r="AB85" s="2911"/>
      <c r="AC85" s="2911"/>
      <c r="AD85" s="2911"/>
      <c r="AE85" s="3295"/>
      <c r="AF85" s="2911"/>
      <c r="AG85" s="3295"/>
    </row>
    <row r="86" spans="1:33" ht="45" x14ac:dyDescent="0.25">
      <c r="A86" s="3294" t="s">
        <v>3267</v>
      </c>
      <c r="B86" s="2943" t="s">
        <v>1899</v>
      </c>
      <c r="C86" s="2943" t="s">
        <v>2347</v>
      </c>
      <c r="D86" s="3285">
        <v>5000000</v>
      </c>
      <c r="E86" s="3289" t="s">
        <v>719</v>
      </c>
      <c r="F86" s="3284" t="s">
        <v>2</v>
      </c>
      <c r="G86" s="2943" t="s">
        <v>3234</v>
      </c>
      <c r="H86" s="3289" t="s">
        <v>3233</v>
      </c>
      <c r="I86" s="2943" t="s">
        <v>3232</v>
      </c>
      <c r="J86" s="2943" t="s">
        <v>3231</v>
      </c>
      <c r="K86" s="2943" t="s">
        <v>3230</v>
      </c>
      <c r="L86" s="3289" t="s">
        <v>3229</v>
      </c>
      <c r="M86" s="3284" t="s">
        <v>2</v>
      </c>
      <c r="N86" s="2943" t="s">
        <v>3228</v>
      </c>
      <c r="O86" s="2943" t="s">
        <v>3227</v>
      </c>
      <c r="P86" s="2943" t="s">
        <v>3226</v>
      </c>
      <c r="Q86" s="3289" t="s">
        <v>3225</v>
      </c>
      <c r="R86" s="2943" t="s">
        <v>3224</v>
      </c>
      <c r="S86" s="2943" t="s">
        <v>3223</v>
      </c>
      <c r="T86" s="3289" t="s">
        <v>3222</v>
      </c>
      <c r="U86" s="3284" t="s">
        <v>2</v>
      </c>
      <c r="V86" s="3289" t="s">
        <v>513</v>
      </c>
      <c r="W86" s="3289" t="s">
        <v>513</v>
      </c>
      <c r="X86" s="3290">
        <v>5000000</v>
      </c>
      <c r="Y86" s="2943" t="s">
        <v>3221</v>
      </c>
      <c r="Z86" s="2943" t="s">
        <v>3220</v>
      </c>
      <c r="AA86" s="3284" t="s">
        <v>2</v>
      </c>
      <c r="AB86" s="3289" t="s">
        <v>513</v>
      </c>
      <c r="AC86" s="3289" t="s">
        <v>3219</v>
      </c>
      <c r="AD86" s="3293" t="s">
        <v>3218</v>
      </c>
      <c r="AE86" s="3292">
        <v>5000000</v>
      </c>
      <c r="AF86" s="2943" t="s">
        <v>3012</v>
      </c>
      <c r="AG86" s="3287" t="s">
        <v>3011</v>
      </c>
    </row>
    <row r="87" spans="1:33" x14ac:dyDescent="0.25">
      <c r="A87" s="3291"/>
      <c r="B87" s="2943"/>
      <c r="C87" s="2943"/>
      <c r="D87" s="3285"/>
      <c r="E87" s="2943"/>
      <c r="F87" s="3284" t="s">
        <v>1</v>
      </c>
      <c r="G87" s="2943"/>
      <c r="H87" s="2943"/>
      <c r="I87" s="2943"/>
      <c r="J87" s="2943"/>
      <c r="K87" s="2943"/>
      <c r="L87" s="2943"/>
      <c r="M87" s="3284" t="s">
        <v>1</v>
      </c>
      <c r="N87" s="2943"/>
      <c r="O87" s="2943"/>
      <c r="P87" s="2943"/>
      <c r="Q87" s="2943"/>
      <c r="R87" s="2943"/>
      <c r="S87" s="2943"/>
      <c r="T87" s="2943"/>
      <c r="U87" s="3284" t="s">
        <v>1</v>
      </c>
      <c r="V87" s="2943"/>
      <c r="W87" s="2943"/>
      <c r="X87" s="3285"/>
      <c r="Y87" s="2943"/>
      <c r="Z87" s="2943"/>
      <c r="AA87" s="3284" t="s">
        <v>1</v>
      </c>
      <c r="AB87" s="2943"/>
      <c r="AC87" s="2943"/>
      <c r="AD87" s="3288"/>
      <c r="AE87" s="3287"/>
      <c r="AF87" s="2943"/>
      <c r="AG87" s="3287"/>
    </row>
    <row r="88" spans="1:33" x14ac:dyDescent="0.25">
      <c r="A88" s="2699"/>
      <c r="B88" s="2911"/>
      <c r="C88" s="2911"/>
      <c r="D88" s="3305"/>
      <c r="E88" s="2911"/>
      <c r="F88" s="2911"/>
      <c r="G88" s="2911"/>
      <c r="H88" s="2911"/>
      <c r="I88" s="2911"/>
      <c r="J88" s="2911"/>
      <c r="K88" s="2911"/>
      <c r="L88" s="2911"/>
      <c r="M88" s="2911"/>
      <c r="N88" s="2911"/>
      <c r="O88" s="2911"/>
      <c r="P88" s="2911"/>
      <c r="Q88" s="2911"/>
      <c r="R88" s="2911"/>
      <c r="S88" s="2911"/>
      <c r="T88" s="2911"/>
      <c r="U88" s="2911"/>
      <c r="V88" s="2911"/>
      <c r="W88" s="2911"/>
      <c r="X88" s="3305"/>
      <c r="Y88" s="2911"/>
      <c r="Z88" s="2911"/>
      <c r="AA88" s="2911"/>
      <c r="AB88" s="3306"/>
      <c r="AC88" s="2911"/>
      <c r="AD88" s="2911"/>
      <c r="AE88" s="3295"/>
      <c r="AF88" s="2911"/>
      <c r="AG88" s="3295"/>
    </row>
    <row r="89" spans="1:33" ht="45" x14ac:dyDescent="0.25">
      <c r="A89" s="3294" t="s">
        <v>3266</v>
      </c>
      <c r="B89" s="2943" t="s">
        <v>1899</v>
      </c>
      <c r="C89" s="2943" t="s">
        <v>2347</v>
      </c>
      <c r="D89" s="3285">
        <v>10000000</v>
      </c>
      <c r="E89" s="3289" t="s">
        <v>719</v>
      </c>
      <c r="F89" s="3284" t="s">
        <v>2</v>
      </c>
      <c r="G89" s="2943" t="s">
        <v>3234</v>
      </c>
      <c r="H89" s="3289" t="s">
        <v>3233</v>
      </c>
      <c r="I89" s="2943" t="s">
        <v>3232</v>
      </c>
      <c r="J89" s="2943" t="s">
        <v>3231</v>
      </c>
      <c r="K89" s="2943" t="s">
        <v>3230</v>
      </c>
      <c r="L89" s="3289" t="s">
        <v>3229</v>
      </c>
      <c r="M89" s="3284" t="s">
        <v>2</v>
      </c>
      <c r="N89" s="2943" t="s">
        <v>3228</v>
      </c>
      <c r="O89" s="2943" t="s">
        <v>3227</v>
      </c>
      <c r="P89" s="2943" t="s">
        <v>3226</v>
      </c>
      <c r="Q89" s="3289" t="s">
        <v>3225</v>
      </c>
      <c r="R89" s="2943" t="s">
        <v>3224</v>
      </c>
      <c r="S89" s="2943" t="s">
        <v>3223</v>
      </c>
      <c r="T89" s="3289" t="s">
        <v>3222</v>
      </c>
      <c r="U89" s="3284" t="s">
        <v>2</v>
      </c>
      <c r="V89" s="3289" t="s">
        <v>513</v>
      </c>
      <c r="W89" s="3289" t="s">
        <v>513</v>
      </c>
      <c r="X89" s="3290">
        <v>5000000</v>
      </c>
      <c r="Y89" s="2943" t="s">
        <v>3221</v>
      </c>
      <c r="Z89" s="2943" t="s">
        <v>3220</v>
      </c>
      <c r="AA89" s="3284" t="s">
        <v>2</v>
      </c>
      <c r="AB89" s="3289" t="s">
        <v>513</v>
      </c>
      <c r="AC89" s="3289" t="s">
        <v>3219</v>
      </c>
      <c r="AD89" s="3293" t="s">
        <v>3218</v>
      </c>
      <c r="AE89" s="3292">
        <v>10000000</v>
      </c>
      <c r="AF89" s="2943" t="s">
        <v>3012</v>
      </c>
      <c r="AG89" s="3287" t="s">
        <v>3011</v>
      </c>
    </row>
    <row r="90" spans="1:33" x14ac:dyDescent="0.25">
      <c r="A90" s="3291"/>
      <c r="B90" s="2943"/>
      <c r="C90" s="2943"/>
      <c r="D90" s="3285"/>
      <c r="E90" s="2943"/>
      <c r="F90" s="3284" t="s">
        <v>1</v>
      </c>
      <c r="G90" s="2943"/>
      <c r="H90" s="2943"/>
      <c r="I90" s="2943"/>
      <c r="J90" s="2943"/>
      <c r="K90" s="2943"/>
      <c r="L90" s="2943"/>
      <c r="M90" s="3284" t="s">
        <v>1</v>
      </c>
      <c r="N90" s="2943"/>
      <c r="O90" s="2943"/>
      <c r="P90" s="2943"/>
      <c r="Q90" s="2943"/>
      <c r="R90" s="2943"/>
      <c r="S90" s="2943"/>
      <c r="T90" s="2943"/>
      <c r="U90" s="3284" t="s">
        <v>1</v>
      </c>
      <c r="V90" s="2943"/>
      <c r="W90" s="2943"/>
      <c r="X90" s="3285"/>
      <c r="Y90" s="2943"/>
      <c r="Z90" s="2943"/>
      <c r="AA90" s="3284" t="s">
        <v>1</v>
      </c>
      <c r="AB90" s="2943"/>
      <c r="AC90" s="2943"/>
      <c r="AD90" s="3288"/>
      <c r="AE90" s="3287"/>
      <c r="AF90" s="2943"/>
      <c r="AG90" s="3287"/>
    </row>
    <row r="91" spans="1:33" x14ac:dyDescent="0.25">
      <c r="A91" s="2699"/>
      <c r="B91" s="2911"/>
      <c r="C91" s="2911"/>
      <c r="D91" s="3305"/>
      <c r="E91" s="2911"/>
      <c r="F91" s="2911"/>
      <c r="G91" s="2911"/>
      <c r="H91" s="2911"/>
      <c r="I91" s="2911"/>
      <c r="J91" s="2911"/>
      <c r="K91" s="2911"/>
      <c r="L91" s="2911"/>
      <c r="M91" s="2911"/>
      <c r="N91" s="2911"/>
      <c r="O91" s="2911"/>
      <c r="P91" s="2911"/>
      <c r="Q91" s="2911"/>
      <c r="R91" s="2911"/>
      <c r="S91" s="2911"/>
      <c r="T91" s="2911"/>
      <c r="U91" s="2911"/>
      <c r="V91" s="2911"/>
      <c r="W91" s="2911"/>
      <c r="X91" s="3305"/>
      <c r="Y91" s="2911"/>
      <c r="Z91" s="2911"/>
      <c r="AA91" s="2911"/>
      <c r="AB91" s="2911"/>
      <c r="AC91" s="2911"/>
      <c r="AD91" s="2911"/>
      <c r="AE91" s="3295"/>
      <c r="AF91" s="2911"/>
      <c r="AG91" s="3295"/>
    </row>
    <row r="92" spans="1:33" ht="45" x14ac:dyDescent="0.25">
      <c r="A92" s="3294" t="s">
        <v>3265</v>
      </c>
      <c r="B92" s="2943" t="s">
        <v>1899</v>
      </c>
      <c r="C92" s="2943" t="s">
        <v>2347</v>
      </c>
      <c r="D92" s="3285">
        <v>5000000</v>
      </c>
      <c r="E92" s="3289" t="s">
        <v>719</v>
      </c>
      <c r="F92" s="3284" t="s">
        <v>2</v>
      </c>
      <c r="G92" s="2943" t="s">
        <v>3234</v>
      </c>
      <c r="H92" s="3289" t="s">
        <v>3233</v>
      </c>
      <c r="I92" s="2943" t="s">
        <v>3232</v>
      </c>
      <c r="J92" s="2943" t="s">
        <v>3231</v>
      </c>
      <c r="K92" s="2943" t="s">
        <v>3230</v>
      </c>
      <c r="L92" s="3289" t="s">
        <v>3229</v>
      </c>
      <c r="M92" s="3284" t="s">
        <v>2</v>
      </c>
      <c r="N92" s="2943" t="s">
        <v>3228</v>
      </c>
      <c r="O92" s="2943" t="s">
        <v>3227</v>
      </c>
      <c r="P92" s="2943" t="s">
        <v>3226</v>
      </c>
      <c r="Q92" s="3289" t="s">
        <v>3225</v>
      </c>
      <c r="R92" s="2943" t="s">
        <v>3224</v>
      </c>
      <c r="S92" s="2943" t="s">
        <v>3223</v>
      </c>
      <c r="T92" s="3289" t="s">
        <v>3222</v>
      </c>
      <c r="U92" s="3284" t="s">
        <v>2</v>
      </c>
      <c r="V92" s="3289" t="s">
        <v>513</v>
      </c>
      <c r="W92" s="3289" t="s">
        <v>513</v>
      </c>
      <c r="X92" s="3290">
        <v>5000000</v>
      </c>
      <c r="Y92" s="2943" t="s">
        <v>3221</v>
      </c>
      <c r="Z92" s="2943" t="s">
        <v>3220</v>
      </c>
      <c r="AA92" s="3284" t="s">
        <v>2</v>
      </c>
      <c r="AB92" s="3289" t="s">
        <v>513</v>
      </c>
      <c r="AC92" s="3289" t="s">
        <v>3219</v>
      </c>
      <c r="AD92" s="3293" t="s">
        <v>3218</v>
      </c>
      <c r="AE92" s="3292">
        <v>5000000</v>
      </c>
      <c r="AF92" s="2943" t="s">
        <v>3012</v>
      </c>
      <c r="AG92" s="3287" t="s">
        <v>3011</v>
      </c>
    </row>
    <row r="93" spans="1:33" x14ac:dyDescent="0.25">
      <c r="A93" s="3291"/>
      <c r="B93" s="2943"/>
      <c r="C93" s="2943"/>
      <c r="D93" s="3285"/>
      <c r="E93" s="2943"/>
      <c r="F93" s="3284" t="s">
        <v>1</v>
      </c>
      <c r="G93" s="2943"/>
      <c r="H93" s="2943"/>
      <c r="I93" s="2943"/>
      <c r="J93" s="2943"/>
      <c r="K93" s="2943"/>
      <c r="L93" s="2943"/>
      <c r="M93" s="3284" t="s">
        <v>1</v>
      </c>
      <c r="N93" s="2943"/>
      <c r="O93" s="2943"/>
      <c r="P93" s="2943"/>
      <c r="Q93" s="2943"/>
      <c r="R93" s="2943"/>
      <c r="S93" s="2943"/>
      <c r="T93" s="2943"/>
      <c r="U93" s="3284" t="s">
        <v>1</v>
      </c>
      <c r="V93" s="2943"/>
      <c r="W93" s="2943"/>
      <c r="X93" s="3285"/>
      <c r="Y93" s="2943"/>
      <c r="Z93" s="2943"/>
      <c r="AA93" s="3284" t="s">
        <v>1</v>
      </c>
      <c r="AB93" s="2943"/>
      <c r="AC93" s="2943"/>
      <c r="AD93" s="3288"/>
      <c r="AE93" s="3287"/>
      <c r="AF93" s="2943"/>
      <c r="AG93" s="3287"/>
    </row>
    <row r="94" spans="1:33" x14ac:dyDescent="0.25">
      <c r="A94" s="2699"/>
      <c r="B94" s="2911"/>
      <c r="C94" s="2911"/>
      <c r="D94" s="3305"/>
      <c r="E94" s="2911"/>
      <c r="F94" s="2911"/>
      <c r="G94" s="2911"/>
      <c r="H94" s="2911"/>
      <c r="I94" s="2911"/>
      <c r="J94" s="2911"/>
      <c r="K94" s="2911"/>
      <c r="L94" s="2911"/>
      <c r="M94" s="2911"/>
      <c r="N94" s="2911"/>
      <c r="O94" s="2911"/>
      <c r="P94" s="2911"/>
      <c r="Q94" s="2911"/>
      <c r="R94" s="2911"/>
      <c r="S94" s="2911"/>
      <c r="T94" s="2911"/>
      <c r="U94" s="2911"/>
      <c r="V94" s="2911"/>
      <c r="W94" s="2911"/>
      <c r="X94" s="3305"/>
      <c r="Y94" s="2911"/>
      <c r="Z94" s="2911"/>
      <c r="AA94" s="2911"/>
      <c r="AB94" s="2911"/>
      <c r="AC94" s="2911"/>
      <c r="AD94" s="2911"/>
      <c r="AE94" s="3295"/>
      <c r="AF94" s="2911"/>
      <c r="AG94" s="3295"/>
    </row>
    <row r="95" spans="1:33" ht="45" x14ac:dyDescent="0.25">
      <c r="A95" s="3294" t="s">
        <v>3264</v>
      </c>
      <c r="B95" s="2943" t="s">
        <v>1899</v>
      </c>
      <c r="C95" s="2943" t="s">
        <v>2347</v>
      </c>
      <c r="D95" s="3285">
        <v>20000000</v>
      </c>
      <c r="E95" s="3289" t="s">
        <v>719</v>
      </c>
      <c r="F95" s="3284" t="s">
        <v>2</v>
      </c>
      <c r="G95" s="2943" t="s">
        <v>3234</v>
      </c>
      <c r="H95" s="3289" t="s">
        <v>3233</v>
      </c>
      <c r="I95" s="2943" t="s">
        <v>3232</v>
      </c>
      <c r="J95" s="2943" t="s">
        <v>3231</v>
      </c>
      <c r="K95" s="2943" t="s">
        <v>3230</v>
      </c>
      <c r="L95" s="3289" t="s">
        <v>3229</v>
      </c>
      <c r="M95" s="3284" t="s">
        <v>2</v>
      </c>
      <c r="N95" s="2943" t="s">
        <v>3228</v>
      </c>
      <c r="O95" s="2943" t="s">
        <v>3227</v>
      </c>
      <c r="P95" s="2943" t="s">
        <v>3226</v>
      </c>
      <c r="Q95" s="3289" t="s">
        <v>3225</v>
      </c>
      <c r="R95" s="2943" t="s">
        <v>3224</v>
      </c>
      <c r="S95" s="2943" t="s">
        <v>3223</v>
      </c>
      <c r="T95" s="3289" t="s">
        <v>3222</v>
      </c>
      <c r="U95" s="3284" t="s">
        <v>2</v>
      </c>
      <c r="V95" s="3289" t="s">
        <v>513</v>
      </c>
      <c r="W95" s="3289" t="s">
        <v>513</v>
      </c>
      <c r="X95" s="3290">
        <v>5000000</v>
      </c>
      <c r="Y95" s="2943" t="s">
        <v>3221</v>
      </c>
      <c r="Z95" s="2943" t="s">
        <v>3220</v>
      </c>
      <c r="AA95" s="3284" t="s">
        <v>2</v>
      </c>
      <c r="AB95" s="3289" t="s">
        <v>513</v>
      </c>
      <c r="AC95" s="3289" t="s">
        <v>3219</v>
      </c>
      <c r="AD95" s="3293" t="s">
        <v>3218</v>
      </c>
      <c r="AE95" s="3292">
        <v>20000000</v>
      </c>
      <c r="AF95" s="2943" t="s">
        <v>3012</v>
      </c>
      <c r="AG95" s="3287" t="s">
        <v>3011</v>
      </c>
    </row>
    <row r="96" spans="1:33" x14ac:dyDescent="0.25">
      <c r="A96" s="3291"/>
      <c r="B96" s="2943"/>
      <c r="C96" s="2943"/>
      <c r="D96" s="3285"/>
      <c r="E96" s="2943"/>
      <c r="F96" s="3284" t="s">
        <v>1</v>
      </c>
      <c r="G96" s="2943"/>
      <c r="H96" s="2943"/>
      <c r="I96" s="2943"/>
      <c r="J96" s="2943"/>
      <c r="K96" s="2943"/>
      <c r="L96" s="2943"/>
      <c r="M96" s="3284" t="s">
        <v>1</v>
      </c>
      <c r="N96" s="2943"/>
      <c r="O96" s="2943"/>
      <c r="P96" s="2943"/>
      <c r="Q96" s="2943"/>
      <c r="R96" s="2943"/>
      <c r="S96" s="2943"/>
      <c r="T96" s="2943"/>
      <c r="U96" s="3284" t="s">
        <v>1</v>
      </c>
      <c r="V96" s="2943"/>
      <c r="W96" s="2943"/>
      <c r="X96" s="3285"/>
      <c r="Y96" s="2943"/>
      <c r="Z96" s="2943"/>
      <c r="AA96" s="3284" t="s">
        <v>1</v>
      </c>
      <c r="AB96" s="2943"/>
      <c r="AC96" s="2943"/>
      <c r="AD96" s="3288"/>
      <c r="AE96" s="3287"/>
      <c r="AF96" s="2943"/>
      <c r="AG96" s="3287"/>
    </row>
    <row r="97" spans="1:33" x14ac:dyDescent="0.25">
      <c r="A97" s="2699"/>
      <c r="B97" s="2911"/>
      <c r="C97" s="2911"/>
      <c r="D97" s="3305"/>
      <c r="E97" s="2911"/>
      <c r="F97" s="2911"/>
      <c r="G97" s="2911"/>
      <c r="H97" s="2911"/>
      <c r="I97" s="2911"/>
      <c r="J97" s="2911"/>
      <c r="K97" s="2911"/>
      <c r="L97" s="2911"/>
      <c r="M97" s="2911"/>
      <c r="N97" s="2911"/>
      <c r="O97" s="2911"/>
      <c r="P97" s="2911"/>
      <c r="Q97" s="2911"/>
      <c r="R97" s="2911"/>
      <c r="S97" s="2911"/>
      <c r="T97" s="2911"/>
      <c r="U97" s="2911"/>
      <c r="V97" s="2911"/>
      <c r="W97" s="2911"/>
      <c r="X97" s="3305"/>
      <c r="Y97" s="2911"/>
      <c r="Z97" s="2911"/>
      <c r="AA97" s="2911"/>
      <c r="AB97" s="2911"/>
      <c r="AC97" s="2911"/>
      <c r="AD97" s="2911"/>
      <c r="AE97" s="3295"/>
      <c r="AF97" s="2911"/>
      <c r="AG97" s="3295"/>
    </row>
    <row r="98" spans="1:33" ht="45" x14ac:dyDescent="0.25">
      <c r="A98" s="3294" t="s">
        <v>3263</v>
      </c>
      <c r="B98" s="2943" t="s">
        <v>1899</v>
      </c>
      <c r="C98" s="2943" t="s">
        <v>2347</v>
      </c>
      <c r="D98" s="3285">
        <v>25000000</v>
      </c>
      <c r="E98" s="3289" t="s">
        <v>719</v>
      </c>
      <c r="F98" s="3284" t="s">
        <v>2</v>
      </c>
      <c r="G98" s="2943" t="s">
        <v>3234</v>
      </c>
      <c r="H98" s="3289" t="s">
        <v>3233</v>
      </c>
      <c r="I98" s="2943" t="s">
        <v>3232</v>
      </c>
      <c r="J98" s="2943" t="s">
        <v>3231</v>
      </c>
      <c r="K98" s="2943" t="s">
        <v>3230</v>
      </c>
      <c r="L98" s="3289" t="s">
        <v>3229</v>
      </c>
      <c r="M98" s="3284" t="s">
        <v>2</v>
      </c>
      <c r="N98" s="2943" t="s">
        <v>3228</v>
      </c>
      <c r="O98" s="2943" t="s">
        <v>3227</v>
      </c>
      <c r="P98" s="2943" t="s">
        <v>3226</v>
      </c>
      <c r="Q98" s="3289" t="s">
        <v>3225</v>
      </c>
      <c r="R98" s="2943" t="s">
        <v>3224</v>
      </c>
      <c r="S98" s="2943" t="s">
        <v>3223</v>
      </c>
      <c r="T98" s="3289" t="s">
        <v>3222</v>
      </c>
      <c r="U98" s="3284" t="s">
        <v>2</v>
      </c>
      <c r="V98" s="3289" t="s">
        <v>513</v>
      </c>
      <c r="W98" s="3289" t="s">
        <v>513</v>
      </c>
      <c r="X98" s="3290">
        <v>5000000</v>
      </c>
      <c r="Y98" s="2943" t="s">
        <v>3221</v>
      </c>
      <c r="Z98" s="2943" t="s">
        <v>3220</v>
      </c>
      <c r="AA98" s="3284" t="s">
        <v>2</v>
      </c>
      <c r="AB98" s="3289" t="s">
        <v>513</v>
      </c>
      <c r="AC98" s="3289" t="s">
        <v>3219</v>
      </c>
      <c r="AD98" s="3293" t="s">
        <v>3218</v>
      </c>
      <c r="AE98" s="3292">
        <v>25000000</v>
      </c>
      <c r="AF98" s="2943" t="s">
        <v>3012</v>
      </c>
      <c r="AG98" s="3287" t="s">
        <v>3011</v>
      </c>
    </row>
    <row r="99" spans="1:33" x14ac:dyDescent="0.25">
      <c r="A99" s="3291"/>
      <c r="B99" s="2911"/>
      <c r="C99" s="2911"/>
      <c r="D99" s="3305"/>
      <c r="E99" s="2911"/>
      <c r="F99" s="3284" t="s">
        <v>1</v>
      </c>
      <c r="G99" s="2911"/>
      <c r="H99" s="2911"/>
      <c r="I99" s="2911"/>
      <c r="J99" s="2911"/>
      <c r="K99" s="2911"/>
      <c r="L99" s="2911"/>
      <c r="M99" s="3284" t="s">
        <v>1</v>
      </c>
      <c r="N99" s="2911"/>
      <c r="O99" s="2911"/>
      <c r="P99" s="2911"/>
      <c r="Q99" s="2911"/>
      <c r="R99" s="2911"/>
      <c r="S99" s="2911"/>
      <c r="T99" s="2911"/>
      <c r="U99" s="3284" t="s">
        <v>1</v>
      </c>
      <c r="V99" s="2943"/>
      <c r="W99" s="2943"/>
      <c r="X99" s="3285"/>
      <c r="Y99" s="2943"/>
      <c r="Z99" s="2943"/>
      <c r="AA99" s="3284" t="s">
        <v>1</v>
      </c>
      <c r="AB99" s="2943"/>
      <c r="AC99" s="2943"/>
      <c r="AD99" s="3288"/>
      <c r="AE99" s="3287"/>
      <c r="AF99" s="2943"/>
      <c r="AG99" s="3287"/>
    </row>
    <row r="100" spans="1:33" x14ac:dyDescent="0.25">
      <c r="A100" s="2699"/>
      <c r="B100" s="2911"/>
      <c r="C100" s="2911"/>
      <c r="D100" s="3305"/>
      <c r="E100" s="2911"/>
      <c r="F100" s="2911"/>
      <c r="G100" s="2911"/>
      <c r="H100" s="2911"/>
      <c r="I100" s="2911"/>
      <c r="J100" s="2911"/>
      <c r="K100" s="2911"/>
      <c r="L100" s="2911"/>
      <c r="M100" s="2911"/>
      <c r="N100" s="2911"/>
      <c r="O100" s="2911"/>
      <c r="P100" s="2911"/>
      <c r="Q100" s="2911"/>
      <c r="R100" s="2911"/>
      <c r="S100" s="2911"/>
      <c r="T100" s="2911"/>
      <c r="U100" s="2911"/>
      <c r="V100" s="2911"/>
      <c r="W100" s="2911"/>
      <c r="X100" s="3305"/>
      <c r="Y100" s="2911"/>
      <c r="Z100" s="2911"/>
      <c r="AA100" s="2911"/>
      <c r="AB100" s="2911"/>
      <c r="AC100" s="2911"/>
      <c r="AD100" s="2911"/>
      <c r="AE100" s="3295"/>
      <c r="AF100" s="2911"/>
      <c r="AG100" s="3295"/>
    </row>
    <row r="101" spans="1:33" ht="45" x14ac:dyDescent="0.25">
      <c r="A101" s="3294" t="s">
        <v>3262</v>
      </c>
      <c r="B101" s="2943" t="s">
        <v>1899</v>
      </c>
      <c r="C101" s="2943" t="s">
        <v>2347</v>
      </c>
      <c r="D101" s="3285">
        <v>5000000</v>
      </c>
      <c r="E101" s="3289" t="s">
        <v>719</v>
      </c>
      <c r="F101" s="3284" t="s">
        <v>2</v>
      </c>
      <c r="G101" s="2943" t="s">
        <v>3234</v>
      </c>
      <c r="H101" s="3289" t="s">
        <v>3233</v>
      </c>
      <c r="I101" s="2943" t="s">
        <v>3232</v>
      </c>
      <c r="J101" s="2943" t="s">
        <v>3231</v>
      </c>
      <c r="K101" s="2943" t="s">
        <v>3230</v>
      </c>
      <c r="L101" s="3289" t="s">
        <v>3229</v>
      </c>
      <c r="M101" s="3284" t="s">
        <v>2</v>
      </c>
      <c r="N101" s="2943" t="s">
        <v>3228</v>
      </c>
      <c r="O101" s="2943" t="s">
        <v>3227</v>
      </c>
      <c r="P101" s="2943" t="s">
        <v>3226</v>
      </c>
      <c r="Q101" s="3289" t="s">
        <v>3225</v>
      </c>
      <c r="R101" s="2943" t="s">
        <v>3224</v>
      </c>
      <c r="S101" s="2943" t="s">
        <v>3223</v>
      </c>
      <c r="T101" s="3289" t="s">
        <v>3222</v>
      </c>
      <c r="U101" s="3284" t="s">
        <v>2</v>
      </c>
      <c r="V101" s="3289" t="s">
        <v>513</v>
      </c>
      <c r="W101" s="3289" t="s">
        <v>513</v>
      </c>
      <c r="X101" s="3290">
        <v>5000000</v>
      </c>
      <c r="Y101" s="2943" t="s">
        <v>3221</v>
      </c>
      <c r="Z101" s="2943" t="s">
        <v>3220</v>
      </c>
      <c r="AA101" s="3284" t="s">
        <v>2</v>
      </c>
      <c r="AB101" s="3289" t="s">
        <v>513</v>
      </c>
      <c r="AC101" s="3289" t="s">
        <v>3219</v>
      </c>
      <c r="AD101" s="3293" t="s">
        <v>3218</v>
      </c>
      <c r="AE101" s="3292">
        <v>5000000</v>
      </c>
      <c r="AF101" s="2943" t="s">
        <v>3012</v>
      </c>
      <c r="AG101" s="3287" t="s">
        <v>3011</v>
      </c>
    </row>
    <row r="102" spans="1:33" x14ac:dyDescent="0.25">
      <c r="A102" s="3291"/>
      <c r="B102" s="2911"/>
      <c r="C102" s="2911"/>
      <c r="D102" s="3305"/>
      <c r="E102" s="2911"/>
      <c r="F102" s="3284" t="s">
        <v>1</v>
      </c>
      <c r="G102" s="2911"/>
      <c r="H102" s="2911"/>
      <c r="I102" s="2911"/>
      <c r="J102" s="2911"/>
      <c r="K102" s="2911"/>
      <c r="L102" s="2911"/>
      <c r="M102" s="3284" t="s">
        <v>1</v>
      </c>
      <c r="N102" s="2911"/>
      <c r="O102" s="2911"/>
      <c r="P102" s="2911"/>
      <c r="Q102" s="2911"/>
      <c r="R102" s="2911"/>
      <c r="S102" s="2911"/>
      <c r="T102" s="2911"/>
      <c r="U102" s="3284" t="s">
        <v>1</v>
      </c>
      <c r="V102" s="2943"/>
      <c r="W102" s="2943"/>
      <c r="X102" s="3285"/>
      <c r="Y102" s="2943"/>
      <c r="Z102" s="2943"/>
      <c r="AA102" s="3284" t="s">
        <v>1</v>
      </c>
      <c r="AB102" s="2943"/>
      <c r="AC102" s="2943"/>
      <c r="AD102" s="3288"/>
      <c r="AE102" s="3287"/>
      <c r="AF102" s="2943"/>
      <c r="AG102" s="3287"/>
    </row>
    <row r="103" spans="1:33" x14ac:dyDescent="0.25">
      <c r="A103" s="2699"/>
      <c r="B103" s="2911"/>
      <c r="C103" s="2911"/>
      <c r="D103" s="3305"/>
      <c r="E103" s="2911"/>
      <c r="F103" s="2911"/>
      <c r="G103" s="2911"/>
      <c r="H103" s="2911"/>
      <c r="I103" s="2911"/>
      <c r="J103" s="2911"/>
      <c r="K103" s="2911"/>
      <c r="L103" s="2911"/>
      <c r="M103" s="2911"/>
      <c r="N103" s="2911"/>
      <c r="O103" s="2911"/>
      <c r="P103" s="2911"/>
      <c r="Q103" s="2911"/>
      <c r="R103" s="2911"/>
      <c r="S103" s="2911"/>
      <c r="T103" s="2911"/>
      <c r="U103" s="2911"/>
      <c r="V103" s="2911"/>
      <c r="W103" s="2911"/>
      <c r="X103" s="3305"/>
      <c r="Y103" s="2911"/>
      <c r="Z103" s="2911"/>
      <c r="AA103" s="2911"/>
      <c r="AB103" s="2911"/>
      <c r="AC103" s="2911"/>
      <c r="AD103" s="2911"/>
      <c r="AE103" s="3295"/>
      <c r="AF103" s="2911"/>
      <c r="AG103" s="3295"/>
    </row>
    <row r="104" spans="1:33" ht="45" x14ac:dyDescent="0.25">
      <c r="A104" s="3294" t="s">
        <v>3261</v>
      </c>
      <c r="B104" s="2943" t="s">
        <v>1899</v>
      </c>
      <c r="C104" s="2943" t="s">
        <v>2347</v>
      </c>
      <c r="D104" s="3285">
        <v>20000000</v>
      </c>
      <c r="E104" s="3289" t="s">
        <v>719</v>
      </c>
      <c r="F104" s="3284" t="s">
        <v>2</v>
      </c>
      <c r="G104" s="2943" t="s">
        <v>3234</v>
      </c>
      <c r="H104" s="3289" t="s">
        <v>3233</v>
      </c>
      <c r="I104" s="2943" t="s">
        <v>3232</v>
      </c>
      <c r="J104" s="2943" t="s">
        <v>3231</v>
      </c>
      <c r="K104" s="2943" t="s">
        <v>3230</v>
      </c>
      <c r="L104" s="3289" t="s">
        <v>3229</v>
      </c>
      <c r="M104" s="3284" t="s">
        <v>2</v>
      </c>
      <c r="N104" s="2943" t="s">
        <v>3228</v>
      </c>
      <c r="O104" s="2943" t="s">
        <v>3227</v>
      </c>
      <c r="P104" s="2943" t="s">
        <v>3226</v>
      </c>
      <c r="Q104" s="3289" t="s">
        <v>3225</v>
      </c>
      <c r="R104" s="2943" t="s">
        <v>3224</v>
      </c>
      <c r="S104" s="2943" t="s">
        <v>3223</v>
      </c>
      <c r="T104" s="3289" t="s">
        <v>3222</v>
      </c>
      <c r="U104" s="3284" t="s">
        <v>2</v>
      </c>
      <c r="V104" s="3289" t="s">
        <v>513</v>
      </c>
      <c r="W104" s="3289" t="s">
        <v>513</v>
      </c>
      <c r="X104" s="3290">
        <v>5000000</v>
      </c>
      <c r="Y104" s="2943" t="s">
        <v>3221</v>
      </c>
      <c r="Z104" s="2943" t="s">
        <v>3220</v>
      </c>
      <c r="AA104" s="3284" t="s">
        <v>2</v>
      </c>
      <c r="AB104" s="3289" t="s">
        <v>513</v>
      </c>
      <c r="AC104" s="3289" t="s">
        <v>3219</v>
      </c>
      <c r="AD104" s="3293" t="s">
        <v>3218</v>
      </c>
      <c r="AE104" s="3292">
        <v>20000000</v>
      </c>
      <c r="AF104" s="2943" t="s">
        <v>3012</v>
      </c>
      <c r="AG104" s="3287" t="s">
        <v>3011</v>
      </c>
    </row>
    <row r="105" spans="1:33" x14ac:dyDescent="0.25">
      <c r="A105" s="3291"/>
      <c r="B105" s="2911"/>
      <c r="C105" s="2911"/>
      <c r="D105" s="3305"/>
      <c r="E105" s="2911"/>
      <c r="F105" s="3284" t="s">
        <v>1</v>
      </c>
      <c r="G105" s="2911"/>
      <c r="H105" s="2911"/>
      <c r="I105" s="2911"/>
      <c r="J105" s="2911"/>
      <c r="K105" s="2911"/>
      <c r="L105" s="2911"/>
      <c r="M105" s="3284" t="s">
        <v>1</v>
      </c>
      <c r="N105" s="2911"/>
      <c r="O105" s="2911"/>
      <c r="P105" s="2911"/>
      <c r="Q105" s="2911"/>
      <c r="R105" s="2911"/>
      <c r="S105" s="2911"/>
      <c r="T105" s="2911"/>
      <c r="U105" s="3284" t="s">
        <v>1</v>
      </c>
      <c r="V105" s="2943"/>
      <c r="W105" s="2943"/>
      <c r="X105" s="3285"/>
      <c r="Y105" s="2943"/>
      <c r="Z105" s="2943"/>
      <c r="AA105" s="3284" t="s">
        <v>1</v>
      </c>
      <c r="AB105" s="2943"/>
      <c r="AC105" s="2943"/>
      <c r="AD105" s="3288"/>
      <c r="AE105" s="3287"/>
      <c r="AF105" s="2943"/>
      <c r="AG105" s="3287"/>
    </row>
    <row r="106" spans="1:33" x14ac:dyDescent="0.25">
      <c r="A106" s="2699"/>
      <c r="B106" s="2911"/>
      <c r="C106" s="2911"/>
      <c r="D106" s="3305"/>
      <c r="E106" s="2911"/>
      <c r="F106" s="2911"/>
      <c r="G106" s="2911"/>
      <c r="H106" s="2911"/>
      <c r="I106" s="2911"/>
      <c r="J106" s="2911"/>
      <c r="K106" s="2911"/>
      <c r="L106" s="2911"/>
      <c r="M106" s="2911"/>
      <c r="N106" s="2911"/>
      <c r="O106" s="2911"/>
      <c r="P106" s="2911"/>
      <c r="Q106" s="2911"/>
      <c r="R106" s="2911"/>
      <c r="S106" s="2911"/>
      <c r="T106" s="2911"/>
      <c r="U106" s="2911"/>
      <c r="V106" s="2911"/>
      <c r="W106" s="2911"/>
      <c r="X106" s="3305"/>
      <c r="Y106" s="2911"/>
      <c r="Z106" s="2911"/>
      <c r="AA106" s="2911"/>
      <c r="AB106" s="2911"/>
      <c r="AC106" s="2911"/>
      <c r="AD106" s="2911"/>
      <c r="AE106" s="3295"/>
      <c r="AF106" s="2911"/>
      <c r="AG106" s="3295"/>
    </row>
    <row r="107" spans="1:33" ht="45" x14ac:dyDescent="0.25">
      <c r="A107" s="3294" t="s">
        <v>3260</v>
      </c>
      <c r="B107" s="2943" t="s">
        <v>1899</v>
      </c>
      <c r="C107" s="2943" t="s">
        <v>2347</v>
      </c>
      <c r="D107" s="3285">
        <v>15000000</v>
      </c>
      <c r="E107" s="3289" t="s">
        <v>719</v>
      </c>
      <c r="F107" s="3284" t="s">
        <v>2</v>
      </c>
      <c r="G107" s="2943" t="s">
        <v>3234</v>
      </c>
      <c r="H107" s="3289" t="s">
        <v>3233</v>
      </c>
      <c r="I107" s="2943" t="s">
        <v>3232</v>
      </c>
      <c r="J107" s="2943" t="s">
        <v>3231</v>
      </c>
      <c r="K107" s="2943" t="s">
        <v>3230</v>
      </c>
      <c r="L107" s="3289" t="s">
        <v>3229</v>
      </c>
      <c r="M107" s="3284" t="s">
        <v>2</v>
      </c>
      <c r="N107" s="2943" t="s">
        <v>3228</v>
      </c>
      <c r="O107" s="2943" t="s">
        <v>3227</v>
      </c>
      <c r="P107" s="2943" t="s">
        <v>3226</v>
      </c>
      <c r="Q107" s="3289" t="s">
        <v>3225</v>
      </c>
      <c r="R107" s="2943" t="s">
        <v>3224</v>
      </c>
      <c r="S107" s="2943" t="s">
        <v>3223</v>
      </c>
      <c r="T107" s="3289" t="s">
        <v>3222</v>
      </c>
      <c r="U107" s="3284" t="s">
        <v>2</v>
      </c>
      <c r="V107" s="3289" t="s">
        <v>513</v>
      </c>
      <c r="W107" s="3289" t="s">
        <v>513</v>
      </c>
      <c r="X107" s="3290">
        <v>5000000</v>
      </c>
      <c r="Y107" s="2943" t="s">
        <v>3221</v>
      </c>
      <c r="Z107" s="2943" t="s">
        <v>3220</v>
      </c>
      <c r="AA107" s="3284" t="s">
        <v>2</v>
      </c>
      <c r="AB107" s="3289" t="s">
        <v>513</v>
      </c>
      <c r="AC107" s="3289" t="s">
        <v>3219</v>
      </c>
      <c r="AD107" s="3293" t="s">
        <v>3218</v>
      </c>
      <c r="AE107" s="3292">
        <v>15000000</v>
      </c>
      <c r="AF107" s="2943" t="s">
        <v>3012</v>
      </c>
      <c r="AG107" s="3287" t="s">
        <v>3011</v>
      </c>
    </row>
    <row r="108" spans="1:33" x14ac:dyDescent="0.25">
      <c r="A108" s="3291"/>
      <c r="B108" s="2911"/>
      <c r="C108" s="2911"/>
      <c r="D108" s="3305"/>
      <c r="E108" s="2911"/>
      <c r="F108" s="3284" t="s">
        <v>1</v>
      </c>
      <c r="G108" s="2911"/>
      <c r="H108" s="2911"/>
      <c r="I108" s="2911"/>
      <c r="J108" s="2911"/>
      <c r="K108" s="2911"/>
      <c r="L108" s="2911"/>
      <c r="M108" s="3284" t="s">
        <v>1</v>
      </c>
      <c r="N108" s="2911"/>
      <c r="O108" s="2911"/>
      <c r="P108" s="2911"/>
      <c r="Q108" s="2911"/>
      <c r="R108" s="2911"/>
      <c r="S108" s="2911"/>
      <c r="T108" s="2911"/>
      <c r="U108" s="3284" t="s">
        <v>1</v>
      </c>
      <c r="V108" s="2943"/>
      <c r="W108" s="2943"/>
      <c r="X108" s="3285"/>
      <c r="Y108" s="2943"/>
      <c r="Z108" s="2943"/>
      <c r="AA108" s="3284" t="s">
        <v>1</v>
      </c>
      <c r="AB108" s="2943"/>
      <c r="AC108" s="2943"/>
      <c r="AD108" s="3288"/>
      <c r="AE108" s="3287"/>
      <c r="AF108" s="2943"/>
      <c r="AG108" s="3287"/>
    </row>
    <row r="109" spans="1:33" x14ac:dyDescent="0.25">
      <c r="A109" s="2699"/>
      <c r="B109" s="2911"/>
      <c r="C109" s="2911"/>
      <c r="D109" s="3305"/>
      <c r="E109" s="2911"/>
      <c r="F109" s="2911"/>
      <c r="G109" s="2911"/>
      <c r="H109" s="2911"/>
      <c r="I109" s="2911"/>
      <c r="J109" s="2911"/>
      <c r="K109" s="2911"/>
      <c r="L109" s="2911"/>
      <c r="M109" s="2911"/>
      <c r="N109" s="2911"/>
      <c r="O109" s="2911"/>
      <c r="P109" s="2911"/>
      <c r="Q109" s="2911"/>
      <c r="R109" s="2911"/>
      <c r="S109" s="2911"/>
      <c r="T109" s="2911"/>
      <c r="U109" s="2911"/>
      <c r="V109" s="2911"/>
      <c r="W109" s="2911"/>
      <c r="X109" s="3305"/>
      <c r="Y109" s="2911"/>
      <c r="Z109" s="2911"/>
      <c r="AA109" s="2911"/>
      <c r="AB109" s="2911"/>
      <c r="AC109" s="2911"/>
      <c r="AD109" s="2911"/>
      <c r="AE109" s="3295"/>
      <c r="AF109" s="2911"/>
      <c r="AG109" s="3295"/>
    </row>
    <row r="110" spans="1:33" ht="45" x14ac:dyDescent="0.25">
      <c r="A110" s="3294" t="s">
        <v>3259</v>
      </c>
      <c r="B110" s="2943" t="s">
        <v>1899</v>
      </c>
      <c r="C110" s="2943" t="s">
        <v>2347</v>
      </c>
      <c r="D110" s="3285">
        <v>10000000</v>
      </c>
      <c r="E110" s="3289" t="s">
        <v>719</v>
      </c>
      <c r="F110" s="3284" t="s">
        <v>2</v>
      </c>
      <c r="G110" s="2943" t="s">
        <v>3234</v>
      </c>
      <c r="H110" s="3289" t="s">
        <v>3233</v>
      </c>
      <c r="I110" s="2943" t="s">
        <v>3232</v>
      </c>
      <c r="J110" s="2943" t="s">
        <v>3231</v>
      </c>
      <c r="K110" s="2943" t="s">
        <v>3230</v>
      </c>
      <c r="L110" s="3289" t="s">
        <v>3229</v>
      </c>
      <c r="M110" s="3284" t="s">
        <v>2</v>
      </c>
      <c r="N110" s="2943" t="s">
        <v>3228</v>
      </c>
      <c r="O110" s="2943" t="s">
        <v>3227</v>
      </c>
      <c r="P110" s="2943" t="s">
        <v>3226</v>
      </c>
      <c r="Q110" s="3289" t="s">
        <v>3225</v>
      </c>
      <c r="R110" s="2943" t="s">
        <v>3224</v>
      </c>
      <c r="S110" s="2943" t="s">
        <v>3223</v>
      </c>
      <c r="T110" s="3289" t="s">
        <v>3222</v>
      </c>
      <c r="U110" s="3284" t="s">
        <v>2</v>
      </c>
      <c r="V110" s="3289" t="s">
        <v>513</v>
      </c>
      <c r="W110" s="3289" t="s">
        <v>513</v>
      </c>
      <c r="X110" s="3290">
        <v>5000000</v>
      </c>
      <c r="Y110" s="2943" t="s">
        <v>3221</v>
      </c>
      <c r="Z110" s="2943" t="s">
        <v>3220</v>
      </c>
      <c r="AA110" s="3284" t="s">
        <v>2</v>
      </c>
      <c r="AB110" s="3289" t="s">
        <v>513</v>
      </c>
      <c r="AC110" s="3289" t="s">
        <v>3219</v>
      </c>
      <c r="AD110" s="3293" t="s">
        <v>3218</v>
      </c>
      <c r="AE110" s="3292">
        <v>10000000</v>
      </c>
      <c r="AF110" s="2943" t="s">
        <v>3012</v>
      </c>
      <c r="AG110" s="3287" t="s">
        <v>3011</v>
      </c>
    </row>
    <row r="111" spans="1:33" x14ac:dyDescent="0.25">
      <c r="A111" s="3291"/>
      <c r="B111" s="2911"/>
      <c r="C111" s="2911"/>
      <c r="D111" s="3305"/>
      <c r="E111" s="2911"/>
      <c r="F111" s="3284" t="s">
        <v>1</v>
      </c>
      <c r="G111" s="2911"/>
      <c r="H111" s="2911"/>
      <c r="I111" s="2911"/>
      <c r="J111" s="2911"/>
      <c r="K111" s="2911"/>
      <c r="L111" s="2911"/>
      <c r="M111" s="3284" t="s">
        <v>1</v>
      </c>
      <c r="N111" s="2911"/>
      <c r="O111" s="2911"/>
      <c r="P111" s="2911"/>
      <c r="Q111" s="2911"/>
      <c r="R111" s="2911"/>
      <c r="S111" s="2911"/>
      <c r="T111" s="2911"/>
      <c r="U111" s="3284" t="s">
        <v>1</v>
      </c>
      <c r="V111" s="2943"/>
      <c r="W111" s="2943"/>
      <c r="X111" s="3285"/>
      <c r="Y111" s="2943"/>
      <c r="Z111" s="2943"/>
      <c r="AA111" s="3284" t="s">
        <v>1</v>
      </c>
      <c r="AB111" s="2943"/>
      <c r="AC111" s="2943"/>
      <c r="AD111" s="3288"/>
      <c r="AE111" s="3287"/>
      <c r="AF111" s="2943"/>
      <c r="AG111" s="3287"/>
    </row>
    <row r="112" spans="1:33" x14ac:dyDescent="0.25">
      <c r="A112" s="2699"/>
      <c r="B112" s="2911"/>
      <c r="C112" s="2911"/>
      <c r="D112" s="3305"/>
      <c r="E112" s="2911"/>
      <c r="F112" s="2911"/>
      <c r="G112" s="2911"/>
      <c r="H112" s="2911"/>
      <c r="I112" s="2911"/>
      <c r="J112" s="2911"/>
      <c r="K112" s="2911"/>
      <c r="L112" s="2911"/>
      <c r="M112" s="2911"/>
      <c r="N112" s="2911"/>
      <c r="O112" s="2911"/>
      <c r="P112" s="2911"/>
      <c r="Q112" s="2911"/>
      <c r="R112" s="2911"/>
      <c r="S112" s="2911"/>
      <c r="T112" s="2911"/>
      <c r="U112" s="2911"/>
      <c r="V112" s="2911"/>
      <c r="W112" s="2911"/>
      <c r="X112" s="3305"/>
      <c r="Y112" s="2911"/>
      <c r="Z112" s="2911"/>
      <c r="AA112" s="2911"/>
      <c r="AB112" s="2911"/>
      <c r="AC112" s="2911"/>
      <c r="AD112" s="2911"/>
      <c r="AE112" s="3295"/>
      <c r="AF112" s="2911"/>
      <c r="AG112" s="3295"/>
    </row>
    <row r="113" spans="1:33" x14ac:dyDescent="0.25">
      <c r="A113" s="2699"/>
      <c r="B113" s="2911"/>
      <c r="C113" s="2911"/>
      <c r="D113" s="3305"/>
      <c r="E113" s="2911"/>
      <c r="F113" s="2911"/>
      <c r="G113" s="2911"/>
      <c r="H113" s="2911"/>
      <c r="I113" s="2911"/>
      <c r="J113" s="2911"/>
      <c r="K113" s="2911"/>
      <c r="L113" s="2911"/>
      <c r="M113" s="2911"/>
      <c r="N113" s="2911"/>
      <c r="O113" s="2911"/>
      <c r="P113" s="2911"/>
      <c r="Q113" s="2911"/>
      <c r="R113" s="2911"/>
      <c r="S113" s="2911"/>
      <c r="T113" s="2911"/>
      <c r="U113" s="2911"/>
      <c r="V113" s="2911"/>
      <c r="W113" s="2911"/>
      <c r="X113" s="3305"/>
      <c r="Y113" s="2911"/>
      <c r="Z113" s="2911"/>
      <c r="AA113" s="2911"/>
      <c r="AB113" s="2911"/>
      <c r="AC113" s="2911"/>
      <c r="AD113" s="2911"/>
      <c r="AE113" s="3295"/>
      <c r="AF113" s="2911"/>
      <c r="AG113" s="3295"/>
    </row>
    <row r="114" spans="1:33" ht="45" x14ac:dyDescent="0.25">
      <c r="A114" s="3294" t="s">
        <v>3258</v>
      </c>
      <c r="B114" s="2943" t="s">
        <v>1899</v>
      </c>
      <c r="C114" s="2943" t="s">
        <v>2347</v>
      </c>
      <c r="D114" s="3285">
        <v>5000000</v>
      </c>
      <c r="E114" s="3289" t="s">
        <v>719</v>
      </c>
      <c r="F114" s="3284" t="s">
        <v>2</v>
      </c>
      <c r="G114" s="2943" t="s">
        <v>3234</v>
      </c>
      <c r="H114" s="3289" t="s">
        <v>3233</v>
      </c>
      <c r="I114" s="2943" t="s">
        <v>3232</v>
      </c>
      <c r="J114" s="2943" t="s">
        <v>3231</v>
      </c>
      <c r="K114" s="2943" t="s">
        <v>3230</v>
      </c>
      <c r="L114" s="3289" t="s">
        <v>3229</v>
      </c>
      <c r="M114" s="3284" t="s">
        <v>2</v>
      </c>
      <c r="N114" s="2943" t="s">
        <v>3228</v>
      </c>
      <c r="O114" s="2943" t="s">
        <v>3227</v>
      </c>
      <c r="P114" s="2943" t="s">
        <v>3226</v>
      </c>
      <c r="Q114" s="3289" t="s">
        <v>3225</v>
      </c>
      <c r="R114" s="2943" t="s">
        <v>3224</v>
      </c>
      <c r="S114" s="2943" t="s">
        <v>3223</v>
      </c>
      <c r="T114" s="3289" t="s">
        <v>3222</v>
      </c>
      <c r="U114" s="3284" t="s">
        <v>2</v>
      </c>
      <c r="V114" s="3289" t="s">
        <v>513</v>
      </c>
      <c r="W114" s="3289" t="s">
        <v>513</v>
      </c>
      <c r="X114" s="3290">
        <v>5000000</v>
      </c>
      <c r="Y114" s="2943" t="s">
        <v>3221</v>
      </c>
      <c r="Z114" s="2943" t="s">
        <v>3220</v>
      </c>
      <c r="AA114" s="3284" t="s">
        <v>2</v>
      </c>
      <c r="AB114" s="3289" t="s">
        <v>513</v>
      </c>
      <c r="AC114" s="3289" t="s">
        <v>3219</v>
      </c>
      <c r="AD114" s="3293" t="s">
        <v>3218</v>
      </c>
      <c r="AE114" s="3292">
        <v>5000000</v>
      </c>
      <c r="AF114" s="2943" t="s">
        <v>3012</v>
      </c>
      <c r="AG114" s="3287" t="s">
        <v>3011</v>
      </c>
    </row>
    <row r="115" spans="1:33" x14ac:dyDescent="0.25">
      <c r="A115" s="3291"/>
      <c r="B115" s="2943"/>
      <c r="C115" s="2943"/>
      <c r="D115" s="3285"/>
      <c r="E115" s="2943"/>
      <c r="F115" s="3284" t="s">
        <v>1</v>
      </c>
      <c r="G115" s="2943"/>
      <c r="H115" s="2943"/>
      <c r="I115" s="2943"/>
      <c r="J115" s="2943"/>
      <c r="K115" s="2943"/>
      <c r="L115" s="2943"/>
      <c r="M115" s="3284" t="s">
        <v>1</v>
      </c>
      <c r="N115" s="2943"/>
      <c r="O115" s="2943"/>
      <c r="P115" s="2943"/>
      <c r="Q115" s="2943"/>
      <c r="R115" s="2943"/>
      <c r="S115" s="2943"/>
      <c r="T115" s="2943"/>
      <c r="U115" s="3284" t="s">
        <v>1</v>
      </c>
      <c r="V115" s="2943"/>
      <c r="W115" s="2943"/>
      <c r="X115" s="3285"/>
      <c r="Y115" s="2943"/>
      <c r="Z115" s="2943"/>
      <c r="AA115" s="3284" t="s">
        <v>1</v>
      </c>
      <c r="AB115" s="2943"/>
      <c r="AC115" s="2943"/>
      <c r="AD115" s="3288"/>
      <c r="AE115" s="3287"/>
      <c r="AF115" s="2943"/>
      <c r="AG115" s="3287"/>
    </row>
    <row r="116" spans="1:33" x14ac:dyDescent="0.25">
      <c r="A116" s="2699"/>
      <c r="B116" s="2911"/>
      <c r="C116" s="2911"/>
      <c r="D116" s="3305"/>
      <c r="E116" s="2911"/>
      <c r="F116" s="2911"/>
      <c r="G116" s="2911"/>
      <c r="H116" s="2911"/>
      <c r="I116" s="2911"/>
      <c r="J116" s="2911"/>
      <c r="K116" s="2911"/>
      <c r="L116" s="2911"/>
      <c r="M116" s="2911"/>
      <c r="N116" s="2911"/>
      <c r="O116" s="2911"/>
      <c r="P116" s="2911"/>
      <c r="Q116" s="2911"/>
      <c r="R116" s="2911"/>
      <c r="S116" s="2911"/>
      <c r="T116" s="2911"/>
      <c r="U116" s="2911"/>
      <c r="V116" s="2911"/>
      <c r="W116" s="2911"/>
      <c r="X116" s="3305"/>
      <c r="Y116" s="2911"/>
      <c r="Z116" s="2911"/>
      <c r="AA116" s="2911"/>
      <c r="AB116" s="2911"/>
      <c r="AC116" s="2911"/>
      <c r="AD116" s="2911"/>
      <c r="AE116" s="3295"/>
      <c r="AF116" s="2911"/>
      <c r="AG116" s="3295"/>
    </row>
    <row r="117" spans="1:33" ht="45" x14ac:dyDescent="0.25">
      <c r="A117" s="3294" t="s">
        <v>3257</v>
      </c>
      <c r="B117" s="2943" t="s">
        <v>1899</v>
      </c>
      <c r="C117" s="2943" t="s">
        <v>2347</v>
      </c>
      <c r="D117" s="3285">
        <v>10000000</v>
      </c>
      <c r="E117" s="3289" t="s">
        <v>719</v>
      </c>
      <c r="F117" s="3284" t="s">
        <v>2</v>
      </c>
      <c r="G117" s="2943" t="s">
        <v>3234</v>
      </c>
      <c r="H117" s="3289" t="s">
        <v>3233</v>
      </c>
      <c r="I117" s="2943" t="s">
        <v>3232</v>
      </c>
      <c r="J117" s="2943" t="s">
        <v>3231</v>
      </c>
      <c r="K117" s="2943" t="s">
        <v>3230</v>
      </c>
      <c r="L117" s="3289" t="s">
        <v>3229</v>
      </c>
      <c r="M117" s="3284" t="s">
        <v>2</v>
      </c>
      <c r="N117" s="2943" t="s">
        <v>3228</v>
      </c>
      <c r="O117" s="2943" t="s">
        <v>3227</v>
      </c>
      <c r="P117" s="2943" t="s">
        <v>3226</v>
      </c>
      <c r="Q117" s="3289" t="s">
        <v>3225</v>
      </c>
      <c r="R117" s="2943" t="s">
        <v>3224</v>
      </c>
      <c r="S117" s="2943" t="s">
        <v>3223</v>
      </c>
      <c r="T117" s="3289" t="s">
        <v>3222</v>
      </c>
      <c r="U117" s="3284" t="s">
        <v>2</v>
      </c>
      <c r="V117" s="3289" t="s">
        <v>513</v>
      </c>
      <c r="W117" s="3289" t="s">
        <v>513</v>
      </c>
      <c r="X117" s="3290">
        <v>5000000</v>
      </c>
      <c r="Y117" s="2943" t="s">
        <v>3221</v>
      </c>
      <c r="Z117" s="2943" t="s">
        <v>3220</v>
      </c>
      <c r="AA117" s="3284" t="s">
        <v>2</v>
      </c>
      <c r="AB117" s="3289" t="s">
        <v>513</v>
      </c>
      <c r="AC117" s="3289" t="s">
        <v>3219</v>
      </c>
      <c r="AD117" s="3293" t="s">
        <v>3218</v>
      </c>
      <c r="AE117" s="3292">
        <v>10000000</v>
      </c>
      <c r="AF117" s="2943" t="s">
        <v>3012</v>
      </c>
      <c r="AG117" s="3287" t="s">
        <v>3011</v>
      </c>
    </row>
    <row r="118" spans="1:33" x14ac:dyDescent="0.25">
      <c r="A118" s="3291"/>
      <c r="B118" s="2943"/>
      <c r="C118" s="2943"/>
      <c r="D118" s="3285"/>
      <c r="E118" s="2943"/>
      <c r="F118" s="3284" t="s">
        <v>1</v>
      </c>
      <c r="G118" s="2943"/>
      <c r="H118" s="2943"/>
      <c r="I118" s="2943"/>
      <c r="J118" s="2943"/>
      <c r="K118" s="2943"/>
      <c r="L118" s="2943"/>
      <c r="M118" s="3284" t="s">
        <v>1</v>
      </c>
      <c r="N118" s="2943"/>
      <c r="O118" s="2943"/>
      <c r="P118" s="2943"/>
      <c r="Q118" s="2943"/>
      <c r="R118" s="2943"/>
      <c r="S118" s="2943"/>
      <c r="T118" s="2943"/>
      <c r="U118" s="3284" t="s">
        <v>1</v>
      </c>
      <c r="V118" s="2943"/>
      <c r="W118" s="2943"/>
      <c r="X118" s="3285"/>
      <c r="Y118" s="2943"/>
      <c r="Z118" s="2943"/>
      <c r="AA118" s="3284" t="s">
        <v>1</v>
      </c>
      <c r="AB118" s="2943"/>
      <c r="AC118" s="2943"/>
      <c r="AD118" s="3288"/>
      <c r="AE118" s="3287"/>
      <c r="AF118" s="2943"/>
      <c r="AG118" s="3287"/>
    </row>
    <row r="119" spans="1:33" x14ac:dyDescent="0.25">
      <c r="A119" s="2699"/>
      <c r="B119" s="2911"/>
      <c r="C119" s="2911"/>
      <c r="D119" s="3305"/>
      <c r="E119" s="2911"/>
      <c r="F119" s="2911"/>
      <c r="G119" s="2911"/>
      <c r="H119" s="2911"/>
      <c r="I119" s="2911"/>
      <c r="J119" s="2911"/>
      <c r="K119" s="2911"/>
      <c r="L119" s="2911"/>
      <c r="M119" s="2911"/>
      <c r="N119" s="2911"/>
      <c r="O119" s="2911"/>
      <c r="P119" s="2911"/>
      <c r="Q119" s="2911"/>
      <c r="R119" s="2911"/>
      <c r="S119" s="2911"/>
      <c r="T119" s="2911"/>
      <c r="U119" s="2911"/>
      <c r="V119" s="2911"/>
      <c r="W119" s="2911"/>
      <c r="X119" s="3305"/>
      <c r="Y119" s="2911"/>
      <c r="Z119" s="2911"/>
      <c r="AA119" s="2911"/>
      <c r="AB119" s="2911"/>
      <c r="AC119" s="2911"/>
      <c r="AD119" s="2911"/>
      <c r="AE119" s="3295"/>
      <c r="AF119" s="2911"/>
      <c r="AG119" s="3295"/>
    </row>
    <row r="120" spans="1:33" ht="33.75" x14ac:dyDescent="0.25">
      <c r="A120" s="3294" t="s">
        <v>3256</v>
      </c>
      <c r="B120" s="2943" t="s">
        <v>1899</v>
      </c>
      <c r="C120" s="2943" t="s">
        <v>3112</v>
      </c>
      <c r="D120" s="3290">
        <v>8700000</v>
      </c>
      <c r="E120" s="3289" t="s">
        <v>719</v>
      </c>
      <c r="F120" s="3284" t="s">
        <v>2</v>
      </c>
      <c r="G120" s="2943" t="s">
        <v>3234</v>
      </c>
      <c r="H120" s="3289" t="s">
        <v>3233</v>
      </c>
      <c r="I120" s="2943" t="s">
        <v>3232</v>
      </c>
      <c r="J120" s="2943" t="s">
        <v>3231</v>
      </c>
      <c r="K120" s="2943" t="s">
        <v>3230</v>
      </c>
      <c r="L120" s="3289" t="s">
        <v>3229</v>
      </c>
      <c r="M120" s="3284" t="s">
        <v>2</v>
      </c>
      <c r="N120" s="2943" t="s">
        <v>3228</v>
      </c>
      <c r="O120" s="2943" t="s">
        <v>3227</v>
      </c>
      <c r="P120" s="2943" t="s">
        <v>3226</v>
      </c>
      <c r="Q120" s="3289" t="s">
        <v>3225</v>
      </c>
      <c r="R120" s="2943" t="s">
        <v>3224</v>
      </c>
      <c r="S120" s="2943" t="s">
        <v>3223</v>
      </c>
      <c r="T120" s="3289" t="s">
        <v>3222</v>
      </c>
      <c r="U120" s="3284" t="s">
        <v>2</v>
      </c>
      <c r="V120" s="3289" t="s">
        <v>513</v>
      </c>
      <c r="W120" s="3289" t="s">
        <v>513</v>
      </c>
      <c r="X120" s="3290">
        <v>5000000</v>
      </c>
      <c r="Y120" s="2943" t="s">
        <v>3221</v>
      </c>
      <c r="Z120" s="2943" t="s">
        <v>3220</v>
      </c>
      <c r="AA120" s="3284" t="s">
        <v>2</v>
      </c>
      <c r="AB120" s="3289" t="s">
        <v>513</v>
      </c>
      <c r="AC120" s="3289" t="s">
        <v>3219</v>
      </c>
      <c r="AD120" s="3293" t="s">
        <v>3218</v>
      </c>
      <c r="AE120" s="3292">
        <v>8700000</v>
      </c>
      <c r="AF120" s="2943" t="s">
        <v>3079</v>
      </c>
      <c r="AG120" s="3287" t="s">
        <v>3001</v>
      </c>
    </row>
    <row r="121" spans="1:33" x14ac:dyDescent="0.25">
      <c r="A121" s="3291"/>
      <c r="B121" s="2943"/>
      <c r="C121" s="2943"/>
      <c r="D121" s="3290"/>
      <c r="E121" s="3289"/>
      <c r="F121" s="3284" t="s">
        <v>1</v>
      </c>
      <c r="G121" s="2943"/>
      <c r="H121" s="2943"/>
      <c r="I121" s="2943"/>
      <c r="J121" s="2943"/>
      <c r="K121" s="2943"/>
      <c r="L121" s="2943"/>
      <c r="M121" s="3284" t="s">
        <v>1</v>
      </c>
      <c r="N121" s="2943"/>
      <c r="O121" s="2943"/>
      <c r="P121" s="2943"/>
      <c r="Q121" s="2943"/>
      <c r="R121" s="2943"/>
      <c r="S121" s="2943"/>
      <c r="T121" s="2943"/>
      <c r="U121" s="3284" t="s">
        <v>1</v>
      </c>
      <c r="V121" s="2943"/>
      <c r="W121" s="2943"/>
      <c r="X121" s="3285"/>
      <c r="Y121" s="2943"/>
      <c r="Z121" s="2943"/>
      <c r="AA121" s="3284" t="s">
        <v>1</v>
      </c>
      <c r="AB121" s="2943"/>
      <c r="AC121" s="2943"/>
      <c r="AD121" s="3288"/>
      <c r="AE121" s="3292"/>
      <c r="AF121" s="2943"/>
      <c r="AG121" s="3287"/>
    </row>
    <row r="122" spans="1:33" x14ac:dyDescent="0.25">
      <c r="A122" s="2911"/>
      <c r="B122" s="2911"/>
      <c r="C122" s="2911"/>
      <c r="D122" s="3301"/>
      <c r="E122" s="3302"/>
      <c r="F122" s="2911"/>
      <c r="G122" s="2911"/>
      <c r="H122" s="2911"/>
      <c r="I122" s="2911"/>
      <c r="J122" s="2911"/>
      <c r="K122" s="2911"/>
      <c r="L122" s="2911"/>
      <c r="M122" s="2911"/>
      <c r="N122" s="2911"/>
      <c r="O122" s="2911"/>
      <c r="P122" s="2911"/>
      <c r="Q122" s="2911"/>
      <c r="R122" s="2911"/>
      <c r="S122" s="2911"/>
      <c r="T122" s="2911"/>
      <c r="U122" s="2911"/>
      <c r="V122" s="2911"/>
      <c r="W122" s="2911"/>
      <c r="X122" s="3301"/>
      <c r="Y122" s="2911"/>
      <c r="Z122" s="2911"/>
      <c r="AA122" s="2911"/>
      <c r="AB122" s="2911"/>
      <c r="AC122" s="2911"/>
      <c r="AD122" s="2911"/>
      <c r="AE122" s="3300"/>
      <c r="AF122" s="2911"/>
      <c r="AG122" s="3295"/>
    </row>
    <row r="123" spans="1:33" ht="33.75" x14ac:dyDescent="0.25">
      <c r="A123" s="3294" t="s">
        <v>3255</v>
      </c>
      <c r="B123" s="2943" t="s">
        <v>1899</v>
      </c>
      <c r="C123" s="2943" t="s">
        <v>3112</v>
      </c>
      <c r="D123" s="3290">
        <v>9000000</v>
      </c>
      <c r="E123" s="3289" t="s">
        <v>719</v>
      </c>
      <c r="F123" s="3284" t="s">
        <v>2</v>
      </c>
      <c r="G123" s="2943" t="s">
        <v>3234</v>
      </c>
      <c r="H123" s="3289" t="s">
        <v>3233</v>
      </c>
      <c r="I123" s="2943" t="s">
        <v>3232</v>
      </c>
      <c r="J123" s="2943" t="s">
        <v>3231</v>
      </c>
      <c r="K123" s="2943" t="s">
        <v>3230</v>
      </c>
      <c r="L123" s="3289" t="s">
        <v>3229</v>
      </c>
      <c r="M123" s="3284" t="s">
        <v>2</v>
      </c>
      <c r="N123" s="2943" t="s">
        <v>3228</v>
      </c>
      <c r="O123" s="2943" t="s">
        <v>3227</v>
      </c>
      <c r="P123" s="2943" t="s">
        <v>3226</v>
      </c>
      <c r="Q123" s="3289" t="s">
        <v>3225</v>
      </c>
      <c r="R123" s="2943" t="s">
        <v>3224</v>
      </c>
      <c r="S123" s="2943" t="s">
        <v>3223</v>
      </c>
      <c r="T123" s="3289" t="s">
        <v>3222</v>
      </c>
      <c r="U123" s="3284" t="s">
        <v>2</v>
      </c>
      <c r="V123" s="3289" t="s">
        <v>513</v>
      </c>
      <c r="W123" s="3289" t="s">
        <v>513</v>
      </c>
      <c r="X123" s="3290">
        <v>5000000</v>
      </c>
      <c r="Y123" s="2943" t="s">
        <v>3221</v>
      </c>
      <c r="Z123" s="2943" t="s">
        <v>3220</v>
      </c>
      <c r="AA123" s="3284" t="s">
        <v>2</v>
      </c>
      <c r="AB123" s="3289" t="s">
        <v>513</v>
      </c>
      <c r="AC123" s="3289" t="s">
        <v>3219</v>
      </c>
      <c r="AD123" s="3293" t="s">
        <v>3218</v>
      </c>
      <c r="AE123" s="3292">
        <v>9000000</v>
      </c>
      <c r="AF123" s="2943" t="s">
        <v>3079</v>
      </c>
      <c r="AG123" s="3287" t="s">
        <v>3001</v>
      </c>
    </row>
    <row r="124" spans="1:33" x14ac:dyDescent="0.25">
      <c r="A124" s="3291"/>
      <c r="B124" s="2943"/>
      <c r="C124" s="2943"/>
      <c r="D124" s="3290"/>
      <c r="E124" s="3289"/>
      <c r="F124" s="3284" t="s">
        <v>1</v>
      </c>
      <c r="G124" s="2943"/>
      <c r="H124" s="2943"/>
      <c r="I124" s="2943"/>
      <c r="J124" s="2943"/>
      <c r="K124" s="2943"/>
      <c r="L124" s="2943"/>
      <c r="M124" s="3284" t="s">
        <v>1</v>
      </c>
      <c r="N124" s="2943"/>
      <c r="O124" s="2943"/>
      <c r="P124" s="2943"/>
      <c r="Q124" s="2943"/>
      <c r="R124" s="2943"/>
      <c r="S124" s="2943"/>
      <c r="T124" s="2943"/>
      <c r="U124" s="3284" t="s">
        <v>1</v>
      </c>
      <c r="V124" s="2943"/>
      <c r="W124" s="2943"/>
      <c r="X124" s="3285"/>
      <c r="Y124" s="2943"/>
      <c r="Z124" s="2943"/>
      <c r="AA124" s="3284" t="s">
        <v>1</v>
      </c>
      <c r="AB124" s="2943"/>
      <c r="AC124" s="2943"/>
      <c r="AD124" s="3288"/>
      <c r="AE124" s="3292"/>
      <c r="AF124" s="2943"/>
      <c r="AG124" s="3287"/>
    </row>
    <row r="125" spans="1:33" x14ac:dyDescent="0.25">
      <c r="A125" s="2911"/>
      <c r="B125" s="2911"/>
      <c r="C125" s="2911"/>
      <c r="D125" s="3301"/>
      <c r="E125" s="3302"/>
      <c r="F125" s="2911"/>
      <c r="G125" s="2911"/>
      <c r="H125" s="2911"/>
      <c r="I125" s="2911"/>
      <c r="J125" s="2911"/>
      <c r="K125" s="2911"/>
      <c r="L125" s="2911"/>
      <c r="M125" s="2911"/>
      <c r="N125" s="2911"/>
      <c r="O125" s="2911"/>
      <c r="P125" s="2911"/>
      <c r="Q125" s="2911"/>
      <c r="R125" s="2911"/>
      <c r="S125" s="2911"/>
      <c r="T125" s="2911"/>
      <c r="U125" s="2911"/>
      <c r="V125" s="2911"/>
      <c r="W125" s="2911"/>
      <c r="X125" s="3301"/>
      <c r="Y125" s="2911"/>
      <c r="Z125" s="2911"/>
      <c r="AA125" s="2911"/>
      <c r="AB125" s="2911"/>
      <c r="AC125" s="2911"/>
      <c r="AD125" s="2911"/>
      <c r="AE125" s="3300"/>
      <c r="AF125" s="2911"/>
      <c r="AG125" s="3295"/>
    </row>
    <row r="126" spans="1:33" ht="33.75" x14ac:dyDescent="0.25">
      <c r="A126" s="3294" t="s">
        <v>3254</v>
      </c>
      <c r="B126" s="2943" t="s">
        <v>1899</v>
      </c>
      <c r="C126" s="2943" t="s">
        <v>3112</v>
      </c>
      <c r="D126" s="3290">
        <v>2300000</v>
      </c>
      <c r="E126" s="3289" t="s">
        <v>3082</v>
      </c>
      <c r="F126" s="3284" t="s">
        <v>2</v>
      </c>
      <c r="G126" s="2943" t="s">
        <v>3234</v>
      </c>
      <c r="H126" s="3289" t="s">
        <v>3233</v>
      </c>
      <c r="I126" s="2943" t="s">
        <v>3232</v>
      </c>
      <c r="J126" s="2943" t="s">
        <v>3231</v>
      </c>
      <c r="K126" s="2943" t="s">
        <v>3230</v>
      </c>
      <c r="L126" s="3289" t="s">
        <v>3229</v>
      </c>
      <c r="M126" s="3284" t="s">
        <v>2</v>
      </c>
      <c r="N126" s="2943" t="s">
        <v>3228</v>
      </c>
      <c r="O126" s="2943" t="s">
        <v>3227</v>
      </c>
      <c r="P126" s="2943" t="s">
        <v>3226</v>
      </c>
      <c r="Q126" s="3289" t="s">
        <v>3225</v>
      </c>
      <c r="R126" s="2943" t="s">
        <v>3224</v>
      </c>
      <c r="S126" s="2943" t="s">
        <v>3223</v>
      </c>
      <c r="T126" s="3289" t="s">
        <v>3222</v>
      </c>
      <c r="U126" s="3284" t="s">
        <v>2</v>
      </c>
      <c r="V126" s="3289" t="s">
        <v>513</v>
      </c>
      <c r="W126" s="3289" t="s">
        <v>513</v>
      </c>
      <c r="X126" s="3290">
        <v>5000000</v>
      </c>
      <c r="Y126" s="2943" t="s">
        <v>3221</v>
      </c>
      <c r="Z126" s="2943" t="s">
        <v>3220</v>
      </c>
      <c r="AA126" s="3284" t="s">
        <v>2</v>
      </c>
      <c r="AB126" s="3289" t="s">
        <v>513</v>
      </c>
      <c r="AC126" s="3289" t="s">
        <v>3219</v>
      </c>
      <c r="AD126" s="3293" t="s">
        <v>3218</v>
      </c>
      <c r="AE126" s="3292">
        <v>2300000</v>
      </c>
      <c r="AF126" s="2943" t="s">
        <v>3079</v>
      </c>
      <c r="AG126" s="3287" t="s">
        <v>3001</v>
      </c>
    </row>
    <row r="127" spans="1:33" x14ac:dyDescent="0.25">
      <c r="A127" s="3291"/>
      <c r="B127" s="2943"/>
      <c r="C127" s="2943"/>
      <c r="D127" s="3290"/>
      <c r="E127" s="3289"/>
      <c r="F127" s="3284" t="s">
        <v>1</v>
      </c>
      <c r="G127" s="2943"/>
      <c r="H127" s="2943"/>
      <c r="I127" s="2943"/>
      <c r="J127" s="2943"/>
      <c r="K127" s="2943"/>
      <c r="L127" s="2943"/>
      <c r="M127" s="3284" t="s">
        <v>1</v>
      </c>
      <c r="N127" s="2943"/>
      <c r="O127" s="2943"/>
      <c r="P127" s="2943"/>
      <c r="Q127" s="2943"/>
      <c r="R127" s="2943"/>
      <c r="S127" s="2943"/>
      <c r="T127" s="2943"/>
      <c r="U127" s="3284" t="s">
        <v>1</v>
      </c>
      <c r="V127" s="2943"/>
      <c r="W127" s="2943"/>
      <c r="X127" s="3285"/>
      <c r="Y127" s="2943"/>
      <c r="Z127" s="2943"/>
      <c r="AA127" s="3284" t="s">
        <v>1</v>
      </c>
      <c r="AB127" s="2943"/>
      <c r="AC127" s="2943"/>
      <c r="AD127" s="3288"/>
      <c r="AE127" s="3292"/>
      <c r="AF127" s="2943"/>
      <c r="AG127" s="3287"/>
    </row>
    <row r="128" spans="1:33" ht="42" x14ac:dyDescent="0.25">
      <c r="A128" s="3297" t="s">
        <v>3003</v>
      </c>
      <c r="B128" s="3297"/>
      <c r="C128" s="3297"/>
      <c r="D128" s="3298"/>
      <c r="E128" s="3299"/>
      <c r="F128" s="3297"/>
      <c r="G128" s="3297"/>
      <c r="H128" s="3297"/>
      <c r="I128" s="3297"/>
      <c r="J128" s="3297"/>
      <c r="K128" s="3297"/>
      <c r="L128" s="3297"/>
      <c r="M128" s="3297"/>
      <c r="N128" s="3297"/>
      <c r="O128" s="3297"/>
      <c r="P128" s="3297"/>
      <c r="Q128" s="3297"/>
      <c r="R128" s="3297"/>
      <c r="S128" s="3297"/>
      <c r="T128" s="3297"/>
      <c r="U128" s="3297"/>
      <c r="V128" s="3297"/>
      <c r="W128" s="3297"/>
      <c r="X128" s="3298"/>
      <c r="Y128" s="3297"/>
      <c r="Z128" s="3297"/>
      <c r="AA128" s="3297"/>
      <c r="AB128" s="3297"/>
      <c r="AC128" s="3297"/>
      <c r="AD128" s="3297"/>
      <c r="AE128" s="3296"/>
      <c r="AF128" s="3297"/>
      <c r="AG128" s="3304"/>
    </row>
    <row r="129" spans="1:33" ht="33.75" x14ac:dyDescent="0.25">
      <c r="A129" s="3294" t="s">
        <v>3253</v>
      </c>
      <c r="B129" s="2943" t="s">
        <v>1899</v>
      </c>
      <c r="C129" s="2943" t="s">
        <v>3112</v>
      </c>
      <c r="D129" s="3290">
        <v>7000000</v>
      </c>
      <c r="E129" s="3289" t="s">
        <v>719</v>
      </c>
      <c r="F129" s="3284" t="s">
        <v>2</v>
      </c>
      <c r="G129" s="2943" t="s">
        <v>3234</v>
      </c>
      <c r="H129" s="3289" t="s">
        <v>3233</v>
      </c>
      <c r="I129" s="2943" t="s">
        <v>3232</v>
      </c>
      <c r="J129" s="2943" t="s">
        <v>3231</v>
      </c>
      <c r="K129" s="2943" t="s">
        <v>3230</v>
      </c>
      <c r="L129" s="3289" t="s">
        <v>3229</v>
      </c>
      <c r="M129" s="3284" t="s">
        <v>2</v>
      </c>
      <c r="N129" s="2943" t="s">
        <v>3228</v>
      </c>
      <c r="O129" s="2943" t="s">
        <v>3227</v>
      </c>
      <c r="P129" s="2943" t="s">
        <v>3226</v>
      </c>
      <c r="Q129" s="3289" t="s">
        <v>3225</v>
      </c>
      <c r="R129" s="2943" t="s">
        <v>3224</v>
      </c>
      <c r="S129" s="2943" t="s">
        <v>3223</v>
      </c>
      <c r="T129" s="3289" t="s">
        <v>3222</v>
      </c>
      <c r="U129" s="3284" t="s">
        <v>2</v>
      </c>
      <c r="V129" s="3289" t="s">
        <v>513</v>
      </c>
      <c r="W129" s="3289" t="s">
        <v>513</v>
      </c>
      <c r="X129" s="3290">
        <v>5000000</v>
      </c>
      <c r="Y129" s="2943" t="s">
        <v>3221</v>
      </c>
      <c r="Z129" s="2943" t="s">
        <v>3220</v>
      </c>
      <c r="AA129" s="3284" t="s">
        <v>2</v>
      </c>
      <c r="AB129" s="3289" t="s">
        <v>513</v>
      </c>
      <c r="AC129" s="3289" t="s">
        <v>3219</v>
      </c>
      <c r="AD129" s="3293" t="s">
        <v>3218</v>
      </c>
      <c r="AE129" s="3292">
        <v>7000000</v>
      </c>
      <c r="AF129" s="2943" t="s">
        <v>3079</v>
      </c>
      <c r="AG129" s="3287" t="s">
        <v>3001</v>
      </c>
    </row>
    <row r="130" spans="1:33" x14ac:dyDescent="0.25">
      <c r="A130" s="3291"/>
      <c r="B130" s="2943"/>
      <c r="C130" s="2943"/>
      <c r="D130" s="3290"/>
      <c r="E130" s="3289"/>
      <c r="F130" s="3284" t="s">
        <v>1</v>
      </c>
      <c r="G130" s="2943"/>
      <c r="H130" s="2943"/>
      <c r="I130" s="2943"/>
      <c r="J130" s="2943"/>
      <c r="K130" s="2943"/>
      <c r="L130" s="2943"/>
      <c r="M130" s="3284" t="s">
        <v>1</v>
      </c>
      <c r="N130" s="2943"/>
      <c r="O130" s="2943"/>
      <c r="P130" s="2943"/>
      <c r="Q130" s="2943"/>
      <c r="R130" s="2943"/>
      <c r="S130" s="2943"/>
      <c r="T130" s="2943"/>
      <c r="U130" s="3284" t="s">
        <v>1</v>
      </c>
      <c r="V130" s="2943"/>
      <c r="W130" s="2943"/>
      <c r="X130" s="3285"/>
      <c r="Y130" s="2943"/>
      <c r="Z130" s="2943"/>
      <c r="AA130" s="3284" t="s">
        <v>1</v>
      </c>
      <c r="AB130" s="2943"/>
      <c r="AC130" s="2943"/>
      <c r="AD130" s="3288"/>
      <c r="AE130" s="3292"/>
      <c r="AF130" s="2943"/>
      <c r="AG130" s="3287"/>
    </row>
    <row r="131" spans="1:33" x14ac:dyDescent="0.25">
      <c r="A131" s="2911"/>
      <c r="B131" s="2911"/>
      <c r="C131" s="2911"/>
      <c r="D131" s="3301"/>
      <c r="E131" s="3302"/>
      <c r="F131" s="2911"/>
      <c r="G131" s="2911"/>
      <c r="H131" s="2911"/>
      <c r="I131" s="2911"/>
      <c r="J131" s="2911"/>
      <c r="K131" s="2911"/>
      <c r="L131" s="2911"/>
      <c r="M131" s="2911"/>
      <c r="N131" s="2911"/>
      <c r="O131" s="2911"/>
      <c r="P131" s="2911"/>
      <c r="Q131" s="2911"/>
      <c r="R131" s="2911"/>
      <c r="S131" s="2911"/>
      <c r="T131" s="2911"/>
      <c r="U131" s="2911"/>
      <c r="V131" s="2911"/>
      <c r="W131" s="2911"/>
      <c r="X131" s="3301"/>
      <c r="Y131" s="2911"/>
      <c r="Z131" s="2911"/>
      <c r="AA131" s="2911"/>
      <c r="AB131" s="2911"/>
      <c r="AC131" s="2911"/>
      <c r="AD131" s="2911"/>
      <c r="AE131" s="3300"/>
      <c r="AF131" s="2911"/>
      <c r="AG131" s="3295"/>
    </row>
    <row r="132" spans="1:33" ht="33.75" x14ac:dyDescent="0.25">
      <c r="A132" s="3294" t="s">
        <v>3252</v>
      </c>
      <c r="B132" s="2943" t="s">
        <v>1899</v>
      </c>
      <c r="C132" s="2943" t="s">
        <v>3112</v>
      </c>
      <c r="D132" s="3290">
        <v>4000000</v>
      </c>
      <c r="E132" s="3289" t="s">
        <v>719</v>
      </c>
      <c r="F132" s="3284" t="s">
        <v>2</v>
      </c>
      <c r="G132" s="2943" t="s">
        <v>3234</v>
      </c>
      <c r="H132" s="3289" t="s">
        <v>3233</v>
      </c>
      <c r="I132" s="2943" t="s">
        <v>3232</v>
      </c>
      <c r="J132" s="2943" t="s">
        <v>3231</v>
      </c>
      <c r="K132" s="2943" t="s">
        <v>3230</v>
      </c>
      <c r="L132" s="3289" t="s">
        <v>3229</v>
      </c>
      <c r="M132" s="3284" t="s">
        <v>2</v>
      </c>
      <c r="N132" s="2943" t="s">
        <v>3228</v>
      </c>
      <c r="O132" s="2943" t="s">
        <v>3227</v>
      </c>
      <c r="P132" s="2943" t="s">
        <v>3226</v>
      </c>
      <c r="Q132" s="3289" t="s">
        <v>3225</v>
      </c>
      <c r="R132" s="2943" t="s">
        <v>3224</v>
      </c>
      <c r="S132" s="2943" t="s">
        <v>3223</v>
      </c>
      <c r="T132" s="3289" t="s">
        <v>3222</v>
      </c>
      <c r="U132" s="3284" t="s">
        <v>2</v>
      </c>
      <c r="V132" s="3289" t="s">
        <v>513</v>
      </c>
      <c r="W132" s="3289" t="s">
        <v>513</v>
      </c>
      <c r="X132" s="3290">
        <v>5000000</v>
      </c>
      <c r="Y132" s="2943" t="s">
        <v>3221</v>
      </c>
      <c r="Z132" s="2943" t="s">
        <v>3220</v>
      </c>
      <c r="AA132" s="3284" t="s">
        <v>2</v>
      </c>
      <c r="AB132" s="3289" t="s">
        <v>513</v>
      </c>
      <c r="AC132" s="3289" t="s">
        <v>3219</v>
      </c>
      <c r="AD132" s="3293" t="s">
        <v>3218</v>
      </c>
      <c r="AE132" s="3292">
        <v>4000000</v>
      </c>
      <c r="AF132" s="2943" t="s">
        <v>3079</v>
      </c>
      <c r="AG132" s="3287" t="s">
        <v>3001</v>
      </c>
    </row>
    <row r="133" spans="1:33" x14ac:dyDescent="0.25">
      <c r="A133" s="3291"/>
      <c r="B133" s="2943"/>
      <c r="C133" s="2943"/>
      <c r="D133" s="3290"/>
      <c r="E133" s="3289"/>
      <c r="F133" s="3284" t="s">
        <v>1</v>
      </c>
      <c r="G133" s="2943"/>
      <c r="H133" s="2943"/>
      <c r="I133" s="2943"/>
      <c r="J133" s="2943"/>
      <c r="K133" s="2943"/>
      <c r="L133" s="2943"/>
      <c r="M133" s="3284" t="s">
        <v>1</v>
      </c>
      <c r="N133" s="2943"/>
      <c r="O133" s="2943"/>
      <c r="P133" s="2943"/>
      <c r="Q133" s="2943"/>
      <c r="R133" s="2943"/>
      <c r="S133" s="2943"/>
      <c r="T133" s="2943"/>
      <c r="U133" s="3284" t="s">
        <v>1</v>
      </c>
      <c r="V133" s="2943"/>
      <c r="W133" s="2943"/>
      <c r="X133" s="3285"/>
      <c r="Y133" s="2943"/>
      <c r="Z133" s="2943"/>
      <c r="AA133" s="3284" t="s">
        <v>1</v>
      </c>
      <c r="AB133" s="2943"/>
      <c r="AC133" s="2943"/>
      <c r="AD133" s="3288"/>
      <c r="AE133" s="3292"/>
      <c r="AF133" s="2943"/>
      <c r="AG133" s="3287"/>
    </row>
    <row r="134" spans="1:33" x14ac:dyDescent="0.25">
      <c r="A134" s="2911"/>
      <c r="B134" s="2911"/>
      <c r="C134" s="2911"/>
      <c r="D134" s="3301"/>
      <c r="E134" s="3302"/>
      <c r="F134" s="2911"/>
      <c r="G134" s="2911"/>
      <c r="H134" s="2911"/>
      <c r="I134" s="2911"/>
      <c r="J134" s="2911"/>
      <c r="K134" s="2911"/>
      <c r="L134" s="2911"/>
      <c r="M134" s="2911"/>
      <c r="N134" s="2911"/>
      <c r="O134" s="2911"/>
      <c r="P134" s="2911"/>
      <c r="Q134" s="2911"/>
      <c r="R134" s="2911"/>
      <c r="S134" s="2911"/>
      <c r="T134" s="2911"/>
      <c r="U134" s="2911"/>
      <c r="V134" s="2911"/>
      <c r="W134" s="2911"/>
      <c r="X134" s="3301"/>
      <c r="Y134" s="2911"/>
      <c r="Z134" s="2911"/>
      <c r="AA134" s="2911"/>
      <c r="AB134" s="2911"/>
      <c r="AC134" s="2911"/>
      <c r="AD134" s="2911"/>
      <c r="AE134" s="3300"/>
      <c r="AF134" s="2911"/>
      <c r="AG134" s="3295"/>
    </row>
    <row r="135" spans="1:33" ht="33.75" x14ac:dyDescent="0.25">
      <c r="A135" s="3294" t="s">
        <v>3251</v>
      </c>
      <c r="B135" s="2943" t="s">
        <v>1899</v>
      </c>
      <c r="C135" s="2943" t="s">
        <v>3112</v>
      </c>
      <c r="D135" s="3290">
        <v>2500000</v>
      </c>
      <c r="E135" s="3289" t="s">
        <v>719</v>
      </c>
      <c r="F135" s="3284" t="s">
        <v>2</v>
      </c>
      <c r="G135" s="2943" t="s">
        <v>3234</v>
      </c>
      <c r="H135" s="3289" t="s">
        <v>3233</v>
      </c>
      <c r="I135" s="2943" t="s">
        <v>3232</v>
      </c>
      <c r="J135" s="2943" t="s">
        <v>3231</v>
      </c>
      <c r="K135" s="2943" t="s">
        <v>3230</v>
      </c>
      <c r="L135" s="3289" t="s">
        <v>3229</v>
      </c>
      <c r="M135" s="3284" t="s">
        <v>2</v>
      </c>
      <c r="N135" s="2943" t="s">
        <v>3228</v>
      </c>
      <c r="O135" s="2943" t="s">
        <v>3227</v>
      </c>
      <c r="P135" s="2943" t="s">
        <v>3226</v>
      </c>
      <c r="Q135" s="3289" t="s">
        <v>3225</v>
      </c>
      <c r="R135" s="2943" t="s">
        <v>3224</v>
      </c>
      <c r="S135" s="2943" t="s">
        <v>3223</v>
      </c>
      <c r="T135" s="3289" t="s">
        <v>3222</v>
      </c>
      <c r="U135" s="3284" t="s">
        <v>2</v>
      </c>
      <c r="V135" s="3289" t="s">
        <v>513</v>
      </c>
      <c r="W135" s="3289" t="s">
        <v>513</v>
      </c>
      <c r="X135" s="3290">
        <v>5000000</v>
      </c>
      <c r="Y135" s="2943" t="s">
        <v>3221</v>
      </c>
      <c r="Z135" s="2943" t="s">
        <v>3220</v>
      </c>
      <c r="AA135" s="3284" t="s">
        <v>2</v>
      </c>
      <c r="AB135" s="3289" t="s">
        <v>513</v>
      </c>
      <c r="AC135" s="3289" t="s">
        <v>3219</v>
      </c>
      <c r="AD135" s="3293" t="s">
        <v>3218</v>
      </c>
      <c r="AE135" s="3292">
        <v>2500000</v>
      </c>
      <c r="AF135" s="2943" t="s">
        <v>3079</v>
      </c>
      <c r="AG135" s="3287" t="s">
        <v>3001</v>
      </c>
    </row>
    <row r="136" spans="1:33" x14ac:dyDescent="0.25">
      <c r="A136" s="3291"/>
      <c r="B136" s="2943"/>
      <c r="C136" s="2943"/>
      <c r="D136" s="3290"/>
      <c r="E136" s="3289"/>
      <c r="F136" s="3284" t="s">
        <v>1</v>
      </c>
      <c r="G136" s="2943"/>
      <c r="H136" s="2943"/>
      <c r="I136" s="2943"/>
      <c r="J136" s="2943"/>
      <c r="K136" s="2943"/>
      <c r="L136" s="2943"/>
      <c r="M136" s="3284" t="s">
        <v>1</v>
      </c>
      <c r="N136" s="2943"/>
      <c r="O136" s="2943"/>
      <c r="P136" s="2943"/>
      <c r="Q136" s="2943"/>
      <c r="R136" s="2943"/>
      <c r="S136" s="2943"/>
      <c r="T136" s="2943"/>
      <c r="U136" s="3284" t="s">
        <v>1</v>
      </c>
      <c r="V136" s="2943"/>
      <c r="W136" s="2943"/>
      <c r="X136" s="3285"/>
      <c r="Y136" s="2943"/>
      <c r="Z136" s="2943"/>
      <c r="AA136" s="3284" t="s">
        <v>1</v>
      </c>
      <c r="AB136" s="2943"/>
      <c r="AC136" s="2943"/>
      <c r="AD136" s="3288"/>
      <c r="AE136" s="3292"/>
      <c r="AF136" s="2943"/>
      <c r="AG136" s="3287"/>
    </row>
    <row r="137" spans="1:33" x14ac:dyDescent="0.25">
      <c r="A137" s="2911"/>
      <c r="B137" s="2911"/>
      <c r="C137" s="2911"/>
      <c r="D137" s="3301"/>
      <c r="E137" s="3302"/>
      <c r="F137" s="2911"/>
      <c r="G137" s="2911"/>
      <c r="H137" s="2911"/>
      <c r="I137" s="2911"/>
      <c r="J137" s="2911"/>
      <c r="K137" s="2911"/>
      <c r="L137" s="2911"/>
      <c r="M137" s="2911"/>
      <c r="N137" s="2911"/>
      <c r="O137" s="2911"/>
      <c r="P137" s="2911"/>
      <c r="Q137" s="2911"/>
      <c r="R137" s="2911"/>
      <c r="S137" s="2911"/>
      <c r="T137" s="2911"/>
      <c r="U137" s="2911"/>
      <c r="V137" s="2911"/>
      <c r="W137" s="2911"/>
      <c r="X137" s="3301"/>
      <c r="Y137" s="2911"/>
      <c r="Z137" s="2911"/>
      <c r="AA137" s="2911"/>
      <c r="AB137" s="2911"/>
      <c r="AC137" s="2911"/>
      <c r="AD137" s="2911"/>
      <c r="AE137" s="3300"/>
      <c r="AF137" s="2911"/>
      <c r="AG137" s="3295"/>
    </row>
    <row r="138" spans="1:33" ht="33.75" x14ac:dyDescent="0.25">
      <c r="A138" s="3294" t="s">
        <v>3250</v>
      </c>
      <c r="B138" s="2943" t="s">
        <v>1899</v>
      </c>
      <c r="C138" s="2943" t="s">
        <v>3112</v>
      </c>
      <c r="D138" s="3290">
        <v>6000000</v>
      </c>
      <c r="E138" s="3289" t="s">
        <v>719</v>
      </c>
      <c r="F138" s="3284" t="s">
        <v>2</v>
      </c>
      <c r="G138" s="2943" t="s">
        <v>3234</v>
      </c>
      <c r="H138" s="3289" t="s">
        <v>3233</v>
      </c>
      <c r="I138" s="2943" t="s">
        <v>3232</v>
      </c>
      <c r="J138" s="2943" t="s">
        <v>3231</v>
      </c>
      <c r="K138" s="2943" t="s">
        <v>3230</v>
      </c>
      <c r="L138" s="3289" t="s">
        <v>3229</v>
      </c>
      <c r="M138" s="3284" t="s">
        <v>2</v>
      </c>
      <c r="N138" s="2943" t="s">
        <v>3228</v>
      </c>
      <c r="O138" s="2943" t="s">
        <v>3227</v>
      </c>
      <c r="P138" s="2943" t="s">
        <v>3226</v>
      </c>
      <c r="Q138" s="3289" t="s">
        <v>3225</v>
      </c>
      <c r="R138" s="2943" t="s">
        <v>3224</v>
      </c>
      <c r="S138" s="2943" t="s">
        <v>3223</v>
      </c>
      <c r="T138" s="3289" t="s">
        <v>3222</v>
      </c>
      <c r="U138" s="3284" t="s">
        <v>2</v>
      </c>
      <c r="V138" s="3289" t="s">
        <v>513</v>
      </c>
      <c r="W138" s="3289" t="s">
        <v>513</v>
      </c>
      <c r="X138" s="3290">
        <v>5000000</v>
      </c>
      <c r="Y138" s="2943" t="s">
        <v>3221</v>
      </c>
      <c r="Z138" s="2943" t="s">
        <v>3220</v>
      </c>
      <c r="AA138" s="3284" t="s">
        <v>2</v>
      </c>
      <c r="AB138" s="3289" t="s">
        <v>513</v>
      </c>
      <c r="AC138" s="3289" t="s">
        <v>3219</v>
      </c>
      <c r="AD138" s="3293" t="s">
        <v>3218</v>
      </c>
      <c r="AE138" s="3292">
        <v>6000000</v>
      </c>
      <c r="AF138" s="2943" t="s">
        <v>3079</v>
      </c>
      <c r="AG138" s="3287" t="s">
        <v>3001</v>
      </c>
    </row>
    <row r="139" spans="1:33" x14ac:dyDescent="0.25">
      <c r="A139" s="3291"/>
      <c r="B139" s="2943"/>
      <c r="C139" s="2943"/>
      <c r="D139" s="3290"/>
      <c r="E139" s="3289"/>
      <c r="F139" s="3284" t="s">
        <v>1</v>
      </c>
      <c r="G139" s="2943"/>
      <c r="H139" s="2943"/>
      <c r="I139" s="2943"/>
      <c r="J139" s="2943"/>
      <c r="K139" s="2943"/>
      <c r="L139" s="2943"/>
      <c r="M139" s="3284" t="s">
        <v>1</v>
      </c>
      <c r="N139" s="2943"/>
      <c r="O139" s="2943"/>
      <c r="P139" s="2943"/>
      <c r="Q139" s="2943"/>
      <c r="R139" s="2943"/>
      <c r="S139" s="2943"/>
      <c r="T139" s="2943"/>
      <c r="U139" s="3284" t="s">
        <v>1</v>
      </c>
      <c r="V139" s="2943"/>
      <c r="W139" s="2943"/>
      <c r="X139" s="3285"/>
      <c r="Y139" s="2943"/>
      <c r="Z139" s="2943"/>
      <c r="AA139" s="3284" t="s">
        <v>1</v>
      </c>
      <c r="AB139" s="2943"/>
      <c r="AC139" s="2943"/>
      <c r="AD139" s="3288"/>
      <c r="AE139" s="3292"/>
      <c r="AF139" s="2943"/>
      <c r="AG139" s="3287"/>
    </row>
    <row r="140" spans="1:33" ht="31.5" x14ac:dyDescent="0.25">
      <c r="A140" s="3297" t="s">
        <v>3006</v>
      </c>
      <c r="B140" s="3297"/>
      <c r="C140" s="3297"/>
      <c r="D140" s="3298"/>
      <c r="E140" s="3299"/>
      <c r="F140" s="3297"/>
      <c r="G140" s="3297"/>
      <c r="H140" s="3297"/>
      <c r="I140" s="3297"/>
      <c r="J140" s="3297"/>
      <c r="K140" s="3297"/>
      <c r="L140" s="3297"/>
      <c r="M140" s="3297"/>
      <c r="N140" s="3297"/>
      <c r="O140" s="3297"/>
      <c r="P140" s="3297"/>
      <c r="Q140" s="3297"/>
      <c r="R140" s="3297"/>
      <c r="S140" s="3297"/>
      <c r="T140" s="3297"/>
      <c r="U140" s="3297"/>
      <c r="V140" s="3297"/>
      <c r="W140" s="3297"/>
      <c r="X140" s="3298"/>
      <c r="Y140" s="3297"/>
      <c r="Z140" s="3297"/>
      <c r="AA140" s="3297"/>
      <c r="AB140" s="3297"/>
      <c r="AC140" s="3297"/>
      <c r="AD140" s="3297"/>
      <c r="AE140" s="3296"/>
      <c r="AF140" s="2911"/>
      <c r="AG140" s="3295"/>
    </row>
    <row r="141" spans="1:33" ht="33.75" x14ac:dyDescent="0.25">
      <c r="A141" s="3294" t="s">
        <v>3249</v>
      </c>
      <c r="B141" s="2943" t="s">
        <v>1899</v>
      </c>
      <c r="C141" s="2943" t="s">
        <v>3112</v>
      </c>
      <c r="D141" s="3290">
        <v>17000000</v>
      </c>
      <c r="E141" s="3289" t="s">
        <v>719</v>
      </c>
      <c r="F141" s="3284" t="s">
        <v>2</v>
      </c>
      <c r="G141" s="2943" t="s">
        <v>3234</v>
      </c>
      <c r="H141" s="3289" t="s">
        <v>3233</v>
      </c>
      <c r="I141" s="2943" t="s">
        <v>3232</v>
      </c>
      <c r="J141" s="2943" t="s">
        <v>3231</v>
      </c>
      <c r="K141" s="2943" t="s">
        <v>3230</v>
      </c>
      <c r="L141" s="3289" t="s">
        <v>3229</v>
      </c>
      <c r="M141" s="3284" t="s">
        <v>2</v>
      </c>
      <c r="N141" s="2943" t="s">
        <v>3228</v>
      </c>
      <c r="O141" s="2943" t="s">
        <v>3227</v>
      </c>
      <c r="P141" s="2943" t="s">
        <v>3226</v>
      </c>
      <c r="Q141" s="3289" t="s">
        <v>3225</v>
      </c>
      <c r="R141" s="2943" t="s">
        <v>3224</v>
      </c>
      <c r="S141" s="2943" t="s">
        <v>3223</v>
      </c>
      <c r="T141" s="3289" t="s">
        <v>3222</v>
      </c>
      <c r="U141" s="3284" t="s">
        <v>2</v>
      </c>
      <c r="V141" s="3289" t="s">
        <v>513</v>
      </c>
      <c r="W141" s="3289" t="s">
        <v>513</v>
      </c>
      <c r="X141" s="3290">
        <v>5000000</v>
      </c>
      <c r="Y141" s="2943" t="s">
        <v>3221</v>
      </c>
      <c r="Z141" s="2943" t="s">
        <v>3220</v>
      </c>
      <c r="AA141" s="3284" t="s">
        <v>2</v>
      </c>
      <c r="AB141" s="3289" t="s">
        <v>513</v>
      </c>
      <c r="AC141" s="3289" t="s">
        <v>3219</v>
      </c>
      <c r="AD141" s="3293" t="s">
        <v>3218</v>
      </c>
      <c r="AE141" s="3292">
        <v>17000000</v>
      </c>
      <c r="AF141" s="2943" t="s">
        <v>3079</v>
      </c>
      <c r="AG141" s="3287" t="s">
        <v>3001</v>
      </c>
    </row>
    <row r="142" spans="1:33" x14ac:dyDescent="0.25">
      <c r="A142" s="3291"/>
      <c r="B142" s="2943"/>
      <c r="C142" s="2943"/>
      <c r="D142" s="3290"/>
      <c r="E142" s="3289"/>
      <c r="F142" s="3284" t="s">
        <v>1</v>
      </c>
      <c r="G142" s="2943"/>
      <c r="H142" s="2943"/>
      <c r="I142" s="2943"/>
      <c r="J142" s="2943"/>
      <c r="K142" s="2943"/>
      <c r="L142" s="2943"/>
      <c r="M142" s="3284" t="s">
        <v>1</v>
      </c>
      <c r="N142" s="2943"/>
      <c r="O142" s="2943"/>
      <c r="P142" s="2943"/>
      <c r="Q142" s="2943"/>
      <c r="R142" s="2943"/>
      <c r="S142" s="2943"/>
      <c r="T142" s="2943"/>
      <c r="U142" s="3284" t="s">
        <v>1</v>
      </c>
      <c r="V142" s="2943"/>
      <c r="W142" s="2943"/>
      <c r="X142" s="3285"/>
      <c r="Y142" s="2943"/>
      <c r="Z142" s="2943"/>
      <c r="AA142" s="3284" t="s">
        <v>1</v>
      </c>
      <c r="AB142" s="2943"/>
      <c r="AC142" s="2943"/>
      <c r="AD142" s="3288"/>
      <c r="AE142" s="3292"/>
      <c r="AF142" s="2943"/>
      <c r="AG142" s="3287"/>
    </row>
    <row r="143" spans="1:33" x14ac:dyDescent="0.25">
      <c r="A143" s="2911"/>
      <c r="B143" s="2911"/>
      <c r="C143" s="2911"/>
      <c r="D143" s="3301"/>
      <c r="E143" s="3302"/>
      <c r="F143" s="2911"/>
      <c r="G143" s="2911"/>
      <c r="H143" s="2911"/>
      <c r="I143" s="2911"/>
      <c r="J143" s="2911"/>
      <c r="K143" s="2911"/>
      <c r="L143" s="2911"/>
      <c r="M143" s="2911"/>
      <c r="N143" s="2911"/>
      <c r="O143" s="2911"/>
      <c r="P143" s="2911"/>
      <c r="Q143" s="2911"/>
      <c r="R143" s="2911"/>
      <c r="S143" s="2911"/>
      <c r="T143" s="2911"/>
      <c r="U143" s="2911"/>
      <c r="V143" s="2911"/>
      <c r="W143" s="2911"/>
      <c r="X143" s="3301"/>
      <c r="Y143" s="2911"/>
      <c r="Z143" s="2911"/>
      <c r="AA143" s="2911"/>
      <c r="AB143" s="2911"/>
      <c r="AC143" s="2911"/>
      <c r="AD143" s="2911"/>
      <c r="AE143" s="3300"/>
      <c r="AF143" s="2911"/>
      <c r="AG143" s="3295"/>
    </row>
    <row r="144" spans="1:33" ht="33.75" x14ac:dyDescent="0.25">
      <c r="A144" s="3294" t="s">
        <v>3248</v>
      </c>
      <c r="B144" s="2943" t="s">
        <v>1899</v>
      </c>
      <c r="C144" s="2943" t="s">
        <v>3112</v>
      </c>
      <c r="D144" s="3290">
        <v>9500000</v>
      </c>
      <c r="E144" s="3289" t="s">
        <v>719</v>
      </c>
      <c r="F144" s="3284" t="s">
        <v>2</v>
      </c>
      <c r="G144" s="2943" t="s">
        <v>3234</v>
      </c>
      <c r="H144" s="3289" t="s">
        <v>3233</v>
      </c>
      <c r="I144" s="2943" t="s">
        <v>3232</v>
      </c>
      <c r="J144" s="2943" t="s">
        <v>3231</v>
      </c>
      <c r="K144" s="2943" t="s">
        <v>3230</v>
      </c>
      <c r="L144" s="3289" t="s">
        <v>3229</v>
      </c>
      <c r="M144" s="3284" t="s">
        <v>2</v>
      </c>
      <c r="N144" s="2943" t="s">
        <v>3228</v>
      </c>
      <c r="O144" s="2943" t="s">
        <v>3227</v>
      </c>
      <c r="P144" s="2943" t="s">
        <v>3226</v>
      </c>
      <c r="Q144" s="3289" t="s">
        <v>3225</v>
      </c>
      <c r="R144" s="2943" t="s">
        <v>3224</v>
      </c>
      <c r="S144" s="2943" t="s">
        <v>3223</v>
      </c>
      <c r="T144" s="3289" t="s">
        <v>3222</v>
      </c>
      <c r="U144" s="3284" t="s">
        <v>2</v>
      </c>
      <c r="V144" s="3289" t="s">
        <v>513</v>
      </c>
      <c r="W144" s="3289" t="s">
        <v>513</v>
      </c>
      <c r="X144" s="3290">
        <v>5000000</v>
      </c>
      <c r="Y144" s="2943" t="s">
        <v>3221</v>
      </c>
      <c r="Z144" s="2943" t="s">
        <v>3220</v>
      </c>
      <c r="AA144" s="3284" t="s">
        <v>2</v>
      </c>
      <c r="AB144" s="3289" t="s">
        <v>513</v>
      </c>
      <c r="AC144" s="3289" t="s">
        <v>3219</v>
      </c>
      <c r="AD144" s="3293" t="s">
        <v>3218</v>
      </c>
      <c r="AE144" s="3292">
        <v>9500000</v>
      </c>
      <c r="AF144" s="2943" t="s">
        <v>3079</v>
      </c>
      <c r="AG144" s="3287" t="s">
        <v>3001</v>
      </c>
    </row>
    <row r="145" spans="1:33" x14ac:dyDescent="0.25">
      <c r="A145" s="3291"/>
      <c r="B145" s="2943"/>
      <c r="C145" s="2943"/>
      <c r="D145" s="3290"/>
      <c r="E145" s="3289"/>
      <c r="F145" s="3284" t="s">
        <v>1</v>
      </c>
      <c r="G145" s="2943"/>
      <c r="H145" s="2943"/>
      <c r="I145" s="2943"/>
      <c r="J145" s="2943"/>
      <c r="K145" s="2943"/>
      <c r="L145" s="2943"/>
      <c r="M145" s="3284" t="s">
        <v>1</v>
      </c>
      <c r="N145" s="2943"/>
      <c r="O145" s="2943"/>
      <c r="P145" s="2943"/>
      <c r="Q145" s="2943"/>
      <c r="R145" s="2943"/>
      <c r="S145" s="2943"/>
      <c r="T145" s="2943"/>
      <c r="U145" s="3284" t="s">
        <v>1</v>
      </c>
      <c r="V145" s="2943"/>
      <c r="W145" s="2943"/>
      <c r="X145" s="3285"/>
      <c r="Y145" s="2943"/>
      <c r="Z145" s="2943"/>
      <c r="AA145" s="3284" t="s">
        <v>1</v>
      </c>
      <c r="AB145" s="2943"/>
      <c r="AC145" s="2943"/>
      <c r="AD145" s="3288"/>
      <c r="AE145" s="3292"/>
      <c r="AF145" s="2943"/>
      <c r="AG145" s="3287"/>
    </row>
    <row r="146" spans="1:33" x14ac:dyDescent="0.25">
      <c r="A146" s="2911"/>
      <c r="B146" s="2911"/>
      <c r="C146" s="2911"/>
      <c r="D146" s="3301"/>
      <c r="E146" s="3302"/>
      <c r="F146" s="2911"/>
      <c r="G146" s="2911"/>
      <c r="H146" s="2911"/>
      <c r="I146" s="2911"/>
      <c r="J146" s="2911"/>
      <c r="K146" s="2911"/>
      <c r="L146" s="2911"/>
      <c r="M146" s="2911"/>
      <c r="N146" s="2911"/>
      <c r="O146" s="2911"/>
      <c r="P146" s="2911"/>
      <c r="Q146" s="2911"/>
      <c r="R146" s="2911"/>
      <c r="S146" s="2911"/>
      <c r="T146" s="2911"/>
      <c r="U146" s="2911"/>
      <c r="V146" s="2911"/>
      <c r="W146" s="2911"/>
      <c r="X146" s="3301"/>
      <c r="Y146" s="2911"/>
      <c r="Z146" s="2911"/>
      <c r="AA146" s="2911"/>
      <c r="AB146" s="2911"/>
      <c r="AC146" s="2911"/>
      <c r="AD146" s="2911"/>
      <c r="AE146" s="3300"/>
      <c r="AF146" s="2911"/>
      <c r="AG146" s="3295"/>
    </row>
    <row r="147" spans="1:33" ht="33.75" x14ac:dyDescent="0.25">
      <c r="A147" s="3294" t="s">
        <v>3247</v>
      </c>
      <c r="B147" s="2943" t="s">
        <v>1899</v>
      </c>
      <c r="C147" s="2943" t="s">
        <v>3112</v>
      </c>
      <c r="D147" s="3290">
        <v>7000000</v>
      </c>
      <c r="E147" s="3289" t="s">
        <v>719</v>
      </c>
      <c r="F147" s="3284" t="s">
        <v>2</v>
      </c>
      <c r="G147" s="2943" t="s">
        <v>3234</v>
      </c>
      <c r="H147" s="3289" t="s">
        <v>3233</v>
      </c>
      <c r="I147" s="2943" t="s">
        <v>3232</v>
      </c>
      <c r="J147" s="2943" t="s">
        <v>3231</v>
      </c>
      <c r="K147" s="2943" t="s">
        <v>3230</v>
      </c>
      <c r="L147" s="3289" t="s">
        <v>3229</v>
      </c>
      <c r="M147" s="3284" t="s">
        <v>2</v>
      </c>
      <c r="N147" s="2943" t="s">
        <v>3228</v>
      </c>
      <c r="O147" s="2943" t="s">
        <v>3227</v>
      </c>
      <c r="P147" s="2943" t="s">
        <v>3226</v>
      </c>
      <c r="Q147" s="3289" t="s">
        <v>3225</v>
      </c>
      <c r="R147" s="2943" t="s">
        <v>3224</v>
      </c>
      <c r="S147" s="2943" t="s">
        <v>3223</v>
      </c>
      <c r="T147" s="3289" t="s">
        <v>3222</v>
      </c>
      <c r="U147" s="3284" t="s">
        <v>2</v>
      </c>
      <c r="V147" s="3289" t="s">
        <v>513</v>
      </c>
      <c r="W147" s="3289" t="s">
        <v>513</v>
      </c>
      <c r="X147" s="3290">
        <v>5000000</v>
      </c>
      <c r="Y147" s="2943" t="s">
        <v>3221</v>
      </c>
      <c r="Z147" s="2943" t="s">
        <v>3220</v>
      </c>
      <c r="AA147" s="3284" t="s">
        <v>2</v>
      </c>
      <c r="AB147" s="3289" t="s">
        <v>513</v>
      </c>
      <c r="AC147" s="3289" t="s">
        <v>3219</v>
      </c>
      <c r="AD147" s="3293" t="s">
        <v>3218</v>
      </c>
      <c r="AE147" s="3292">
        <v>7000000</v>
      </c>
      <c r="AF147" s="2943" t="s">
        <v>3079</v>
      </c>
      <c r="AG147" s="3287" t="s">
        <v>3001</v>
      </c>
    </row>
    <row r="148" spans="1:33" x14ac:dyDescent="0.25">
      <c r="A148" s="3291"/>
      <c r="B148" s="2943"/>
      <c r="C148" s="2943"/>
      <c r="D148" s="3290"/>
      <c r="E148" s="3289"/>
      <c r="F148" s="3284" t="s">
        <v>1</v>
      </c>
      <c r="G148" s="2943"/>
      <c r="H148" s="2943"/>
      <c r="I148" s="2943"/>
      <c r="J148" s="2943"/>
      <c r="K148" s="2943"/>
      <c r="L148" s="2943"/>
      <c r="M148" s="3284" t="s">
        <v>1</v>
      </c>
      <c r="N148" s="2943"/>
      <c r="O148" s="2943"/>
      <c r="P148" s="2943"/>
      <c r="Q148" s="2943"/>
      <c r="R148" s="2943"/>
      <c r="S148" s="2943"/>
      <c r="T148" s="2943"/>
      <c r="U148" s="3284" t="s">
        <v>1</v>
      </c>
      <c r="V148" s="2943"/>
      <c r="W148" s="2943"/>
      <c r="X148" s="3285"/>
      <c r="Y148" s="2943"/>
      <c r="Z148" s="2943"/>
      <c r="AA148" s="3284" t="s">
        <v>1</v>
      </c>
      <c r="AB148" s="2943"/>
      <c r="AC148" s="2943"/>
      <c r="AD148" s="3288"/>
      <c r="AE148" s="3292"/>
      <c r="AF148" s="2943"/>
      <c r="AG148" s="3287"/>
    </row>
    <row r="149" spans="1:33" x14ac:dyDescent="0.25">
      <c r="A149" s="2911"/>
      <c r="B149" s="2911"/>
      <c r="C149" s="2911"/>
      <c r="D149" s="3301"/>
      <c r="E149" s="3302"/>
      <c r="F149" s="2911"/>
      <c r="G149" s="2911"/>
      <c r="H149" s="2911"/>
      <c r="I149" s="2911"/>
      <c r="J149" s="2911"/>
      <c r="K149" s="2911"/>
      <c r="L149" s="2911"/>
      <c r="M149" s="2911"/>
      <c r="N149" s="2911"/>
      <c r="O149" s="2911"/>
      <c r="P149" s="2911"/>
      <c r="Q149" s="2911"/>
      <c r="R149" s="2911"/>
      <c r="S149" s="2911"/>
      <c r="T149" s="2911"/>
      <c r="U149" s="2911"/>
      <c r="V149" s="2911"/>
      <c r="W149" s="2911"/>
      <c r="X149" s="3301"/>
      <c r="Y149" s="2911"/>
      <c r="Z149" s="2911"/>
      <c r="AA149" s="2911"/>
      <c r="AB149" s="2911"/>
      <c r="AC149" s="2911"/>
      <c r="AD149" s="2911"/>
      <c r="AE149" s="3300"/>
      <c r="AF149" s="2911"/>
      <c r="AG149" s="3295"/>
    </row>
    <row r="150" spans="1:33" ht="33.75" x14ac:dyDescent="0.25">
      <c r="A150" s="2943" t="s">
        <v>3246</v>
      </c>
      <c r="B150" s="2943" t="s">
        <v>1899</v>
      </c>
      <c r="C150" s="2943" t="s">
        <v>3112</v>
      </c>
      <c r="D150" s="3290">
        <v>9000000</v>
      </c>
      <c r="E150" s="3289" t="s">
        <v>719</v>
      </c>
      <c r="F150" s="3284" t="s">
        <v>2</v>
      </c>
      <c r="G150" s="2943" t="s">
        <v>3234</v>
      </c>
      <c r="H150" s="3289" t="s">
        <v>3233</v>
      </c>
      <c r="I150" s="2943" t="s">
        <v>3232</v>
      </c>
      <c r="J150" s="2943" t="s">
        <v>3231</v>
      </c>
      <c r="K150" s="2943" t="s">
        <v>3230</v>
      </c>
      <c r="L150" s="3289" t="s">
        <v>3229</v>
      </c>
      <c r="M150" s="3284" t="s">
        <v>2</v>
      </c>
      <c r="N150" s="2943" t="s">
        <v>3228</v>
      </c>
      <c r="O150" s="2943" t="s">
        <v>3227</v>
      </c>
      <c r="P150" s="2943" t="s">
        <v>3226</v>
      </c>
      <c r="Q150" s="3289" t="s">
        <v>3225</v>
      </c>
      <c r="R150" s="2943" t="s">
        <v>3224</v>
      </c>
      <c r="S150" s="2943" t="s">
        <v>3223</v>
      </c>
      <c r="T150" s="3289" t="s">
        <v>3222</v>
      </c>
      <c r="U150" s="3284" t="s">
        <v>2</v>
      </c>
      <c r="V150" s="3289" t="s">
        <v>513</v>
      </c>
      <c r="W150" s="3289" t="s">
        <v>513</v>
      </c>
      <c r="X150" s="3290">
        <v>5000000</v>
      </c>
      <c r="Y150" s="2943" t="s">
        <v>3221</v>
      </c>
      <c r="Z150" s="2943" t="s">
        <v>3220</v>
      </c>
      <c r="AA150" s="3284" t="s">
        <v>2</v>
      </c>
      <c r="AB150" s="3289" t="s">
        <v>513</v>
      </c>
      <c r="AC150" s="3289" t="s">
        <v>3219</v>
      </c>
      <c r="AD150" s="3293" t="s">
        <v>3218</v>
      </c>
      <c r="AE150" s="3292">
        <v>9000000</v>
      </c>
      <c r="AF150" s="2943" t="s">
        <v>3079</v>
      </c>
      <c r="AG150" s="3287" t="s">
        <v>3001</v>
      </c>
    </row>
    <row r="151" spans="1:33" x14ac:dyDescent="0.25">
      <c r="A151" s="3303"/>
      <c r="B151" s="2943"/>
      <c r="C151" s="2943"/>
      <c r="D151" s="3290"/>
      <c r="E151" s="3289"/>
      <c r="F151" s="3284" t="s">
        <v>1</v>
      </c>
      <c r="G151" s="2943"/>
      <c r="H151" s="2943"/>
      <c r="I151" s="2943"/>
      <c r="J151" s="2943"/>
      <c r="K151" s="2943"/>
      <c r="L151" s="2943"/>
      <c r="M151" s="3284" t="s">
        <v>1</v>
      </c>
      <c r="N151" s="2943"/>
      <c r="O151" s="2943"/>
      <c r="P151" s="2943"/>
      <c r="Q151" s="2943"/>
      <c r="R151" s="2943"/>
      <c r="S151" s="2943"/>
      <c r="T151" s="2943"/>
      <c r="U151" s="3284" t="s">
        <v>1</v>
      </c>
      <c r="V151" s="2943"/>
      <c r="W151" s="2943"/>
      <c r="X151" s="3285"/>
      <c r="Y151" s="2943"/>
      <c r="Z151" s="2943"/>
      <c r="AA151" s="3284" t="s">
        <v>1</v>
      </c>
      <c r="AB151" s="2943"/>
      <c r="AC151" s="2943"/>
      <c r="AD151" s="3288"/>
      <c r="AE151" s="3292"/>
      <c r="AF151" s="2943"/>
      <c r="AG151" s="3287"/>
    </row>
    <row r="152" spans="1:33" x14ac:dyDescent="0.25">
      <c r="A152" s="3297"/>
      <c r="B152" s="3297"/>
      <c r="C152" s="3297"/>
      <c r="D152" s="3298"/>
      <c r="E152" s="3299"/>
      <c r="F152" s="3297"/>
      <c r="G152" s="3297"/>
      <c r="H152" s="3297"/>
      <c r="I152" s="3297"/>
      <c r="J152" s="3297"/>
      <c r="K152" s="3297"/>
      <c r="L152" s="3297"/>
      <c r="M152" s="3297"/>
      <c r="N152" s="3297"/>
      <c r="O152" s="3297"/>
      <c r="P152" s="3297"/>
      <c r="Q152" s="3297"/>
      <c r="R152" s="3297"/>
      <c r="S152" s="3297"/>
      <c r="T152" s="3297"/>
      <c r="U152" s="3297"/>
      <c r="V152" s="3297"/>
      <c r="W152" s="3297"/>
      <c r="X152" s="3298"/>
      <c r="Y152" s="3297"/>
      <c r="Z152" s="3297"/>
      <c r="AA152" s="3297"/>
      <c r="AB152" s="3297"/>
      <c r="AC152" s="3297"/>
      <c r="AD152" s="3297"/>
      <c r="AE152" s="3296"/>
      <c r="AF152" s="2911"/>
      <c r="AG152" s="3295"/>
    </row>
    <row r="153" spans="1:33" ht="33.75" x14ac:dyDescent="0.25">
      <c r="A153" s="3294" t="s">
        <v>3245</v>
      </c>
      <c r="B153" s="2943" t="s">
        <v>1899</v>
      </c>
      <c r="C153" s="2943" t="s">
        <v>3112</v>
      </c>
      <c r="D153" s="3290">
        <v>2500000</v>
      </c>
      <c r="E153" s="3289" t="s">
        <v>719</v>
      </c>
      <c r="F153" s="3284" t="s">
        <v>2</v>
      </c>
      <c r="G153" s="2943" t="s">
        <v>3234</v>
      </c>
      <c r="H153" s="3289" t="s">
        <v>3233</v>
      </c>
      <c r="I153" s="2943" t="s">
        <v>3232</v>
      </c>
      <c r="J153" s="2943" t="s">
        <v>3231</v>
      </c>
      <c r="K153" s="2943" t="s">
        <v>3230</v>
      </c>
      <c r="L153" s="3289" t="s">
        <v>3229</v>
      </c>
      <c r="M153" s="3284" t="s">
        <v>2</v>
      </c>
      <c r="N153" s="2943" t="s">
        <v>3228</v>
      </c>
      <c r="O153" s="2943" t="s">
        <v>3227</v>
      </c>
      <c r="P153" s="2943" t="s">
        <v>3226</v>
      </c>
      <c r="Q153" s="3289" t="s">
        <v>3225</v>
      </c>
      <c r="R153" s="2943" t="s">
        <v>3224</v>
      </c>
      <c r="S153" s="2943" t="s">
        <v>3223</v>
      </c>
      <c r="T153" s="3289" t="s">
        <v>3222</v>
      </c>
      <c r="U153" s="3284" t="s">
        <v>2</v>
      </c>
      <c r="V153" s="3289" t="s">
        <v>513</v>
      </c>
      <c r="W153" s="3289" t="s">
        <v>513</v>
      </c>
      <c r="X153" s="3290">
        <v>5000000</v>
      </c>
      <c r="Y153" s="2943" t="s">
        <v>3221</v>
      </c>
      <c r="Z153" s="2943" t="s">
        <v>3220</v>
      </c>
      <c r="AA153" s="3284" t="s">
        <v>2</v>
      </c>
      <c r="AB153" s="3289" t="s">
        <v>513</v>
      </c>
      <c r="AC153" s="3289" t="s">
        <v>3219</v>
      </c>
      <c r="AD153" s="3293" t="s">
        <v>3218</v>
      </c>
      <c r="AE153" s="3292">
        <v>2500000</v>
      </c>
      <c r="AF153" s="2943" t="s">
        <v>3079</v>
      </c>
      <c r="AG153" s="3287" t="s">
        <v>3001</v>
      </c>
    </row>
    <row r="154" spans="1:33" x14ac:dyDescent="0.25">
      <c r="A154" s="3291"/>
      <c r="B154" s="2943"/>
      <c r="C154" s="2943"/>
      <c r="D154" s="3290"/>
      <c r="E154" s="3289"/>
      <c r="F154" s="3284" t="s">
        <v>1</v>
      </c>
      <c r="G154" s="2943"/>
      <c r="H154" s="2943"/>
      <c r="I154" s="2943"/>
      <c r="J154" s="2943"/>
      <c r="K154" s="2943"/>
      <c r="L154" s="2943"/>
      <c r="M154" s="3284" t="s">
        <v>1</v>
      </c>
      <c r="N154" s="2943"/>
      <c r="O154" s="2943"/>
      <c r="P154" s="2943"/>
      <c r="Q154" s="2943"/>
      <c r="R154" s="2943"/>
      <c r="S154" s="2943"/>
      <c r="T154" s="2943"/>
      <c r="U154" s="3284" t="s">
        <v>1</v>
      </c>
      <c r="V154" s="2943"/>
      <c r="W154" s="2943"/>
      <c r="X154" s="3285"/>
      <c r="Y154" s="2943"/>
      <c r="Z154" s="2943"/>
      <c r="AA154" s="3284" t="s">
        <v>1</v>
      </c>
      <c r="AB154" s="2943"/>
      <c r="AC154" s="2943"/>
      <c r="AD154" s="3288"/>
      <c r="AE154" s="3292"/>
      <c r="AF154" s="2943"/>
      <c r="AG154" s="3287"/>
    </row>
    <row r="155" spans="1:33" x14ac:dyDescent="0.25">
      <c r="A155" s="2911"/>
      <c r="B155" s="2911"/>
      <c r="C155" s="2911"/>
      <c r="D155" s="3301"/>
      <c r="E155" s="3302"/>
      <c r="F155" s="2911"/>
      <c r="G155" s="2911"/>
      <c r="H155" s="2911"/>
      <c r="I155" s="2911"/>
      <c r="J155" s="2911"/>
      <c r="K155" s="2911"/>
      <c r="L155" s="2911"/>
      <c r="M155" s="2911"/>
      <c r="N155" s="2911"/>
      <c r="O155" s="2911"/>
      <c r="P155" s="2911"/>
      <c r="Q155" s="2911"/>
      <c r="R155" s="2911"/>
      <c r="S155" s="2911"/>
      <c r="T155" s="2911"/>
      <c r="U155" s="2911"/>
      <c r="V155" s="2911"/>
      <c r="W155" s="2911"/>
      <c r="X155" s="3301"/>
      <c r="Y155" s="2911"/>
      <c r="Z155" s="2911"/>
      <c r="AA155" s="2911"/>
      <c r="AB155" s="2911"/>
      <c r="AC155" s="2911"/>
      <c r="AD155" s="2911"/>
      <c r="AE155" s="3300"/>
      <c r="AF155" s="2911"/>
      <c r="AG155" s="3295"/>
    </row>
    <row r="156" spans="1:33" ht="33.75" x14ac:dyDescent="0.25">
      <c r="A156" s="3294" t="s">
        <v>3244</v>
      </c>
      <c r="B156" s="2943" t="s">
        <v>1899</v>
      </c>
      <c r="C156" s="2943" t="s">
        <v>3112</v>
      </c>
      <c r="D156" s="3290">
        <v>3000000</v>
      </c>
      <c r="E156" s="3289" t="s">
        <v>719</v>
      </c>
      <c r="F156" s="3284" t="s">
        <v>2</v>
      </c>
      <c r="G156" s="2943" t="s">
        <v>3234</v>
      </c>
      <c r="H156" s="3289" t="s">
        <v>3233</v>
      </c>
      <c r="I156" s="2943" t="s">
        <v>3232</v>
      </c>
      <c r="J156" s="2943" t="s">
        <v>3231</v>
      </c>
      <c r="K156" s="2943" t="s">
        <v>3230</v>
      </c>
      <c r="L156" s="3289" t="s">
        <v>3229</v>
      </c>
      <c r="M156" s="3284" t="s">
        <v>2</v>
      </c>
      <c r="N156" s="2943" t="s">
        <v>3228</v>
      </c>
      <c r="O156" s="2943" t="s">
        <v>3227</v>
      </c>
      <c r="P156" s="2943" t="s">
        <v>3226</v>
      </c>
      <c r="Q156" s="3289" t="s">
        <v>3225</v>
      </c>
      <c r="R156" s="2943" t="s">
        <v>3224</v>
      </c>
      <c r="S156" s="2943" t="s">
        <v>3223</v>
      </c>
      <c r="T156" s="3289" t="s">
        <v>3222</v>
      </c>
      <c r="U156" s="3284" t="s">
        <v>2</v>
      </c>
      <c r="V156" s="3289" t="s">
        <v>513</v>
      </c>
      <c r="W156" s="3289" t="s">
        <v>513</v>
      </c>
      <c r="X156" s="3290">
        <v>5000000</v>
      </c>
      <c r="Y156" s="2943" t="s">
        <v>3221</v>
      </c>
      <c r="Z156" s="2943" t="s">
        <v>3220</v>
      </c>
      <c r="AA156" s="3284" t="s">
        <v>2</v>
      </c>
      <c r="AB156" s="3289" t="s">
        <v>513</v>
      </c>
      <c r="AC156" s="3289" t="s">
        <v>3219</v>
      </c>
      <c r="AD156" s="3293" t="s">
        <v>3218</v>
      </c>
      <c r="AE156" s="3292">
        <v>3000000</v>
      </c>
      <c r="AF156" s="2943" t="s">
        <v>3079</v>
      </c>
      <c r="AG156" s="3287" t="s">
        <v>3001</v>
      </c>
    </row>
    <row r="157" spans="1:33" x14ac:dyDescent="0.25">
      <c r="A157" s="3291"/>
      <c r="B157" s="2943"/>
      <c r="C157" s="2943"/>
      <c r="D157" s="3290"/>
      <c r="E157" s="3289"/>
      <c r="F157" s="3284" t="s">
        <v>1</v>
      </c>
      <c r="G157" s="2943"/>
      <c r="H157" s="2943"/>
      <c r="I157" s="2943"/>
      <c r="J157" s="2943"/>
      <c r="K157" s="2943"/>
      <c r="L157" s="2943"/>
      <c r="M157" s="3284" t="s">
        <v>1</v>
      </c>
      <c r="N157" s="2943"/>
      <c r="O157" s="2943"/>
      <c r="P157" s="2943"/>
      <c r="Q157" s="2943"/>
      <c r="R157" s="2943"/>
      <c r="S157" s="2943"/>
      <c r="T157" s="2943"/>
      <c r="U157" s="3284" t="s">
        <v>1</v>
      </c>
      <c r="V157" s="2943"/>
      <c r="W157" s="2943"/>
      <c r="X157" s="3285"/>
      <c r="Y157" s="2943"/>
      <c r="Z157" s="2943"/>
      <c r="AA157" s="3284" t="s">
        <v>1</v>
      </c>
      <c r="AB157" s="2943"/>
      <c r="AC157" s="2943"/>
      <c r="AD157" s="3288"/>
      <c r="AE157" s="3292"/>
      <c r="AF157" s="2943"/>
      <c r="AG157" s="3287"/>
    </row>
    <row r="158" spans="1:33" x14ac:dyDescent="0.25">
      <c r="A158" s="2911"/>
      <c r="B158" s="2911"/>
      <c r="C158" s="2911"/>
      <c r="D158" s="3301"/>
      <c r="E158" s="3302"/>
      <c r="F158" s="2911"/>
      <c r="G158" s="2911"/>
      <c r="H158" s="2911"/>
      <c r="I158" s="2911"/>
      <c r="J158" s="2911"/>
      <c r="K158" s="2911"/>
      <c r="L158" s="2911"/>
      <c r="M158" s="2911"/>
      <c r="N158" s="2911"/>
      <c r="O158" s="2911"/>
      <c r="P158" s="2911"/>
      <c r="Q158" s="2911"/>
      <c r="R158" s="2911"/>
      <c r="S158" s="2911"/>
      <c r="T158" s="2911"/>
      <c r="U158" s="2911"/>
      <c r="V158" s="2911"/>
      <c r="W158" s="2911"/>
      <c r="X158" s="3301"/>
      <c r="Y158" s="2911"/>
      <c r="Z158" s="2911"/>
      <c r="AA158" s="2911"/>
      <c r="AB158" s="2911"/>
      <c r="AC158" s="2911"/>
      <c r="AD158" s="2911"/>
      <c r="AE158" s="3300"/>
      <c r="AF158" s="2911"/>
      <c r="AG158" s="3295"/>
    </row>
    <row r="159" spans="1:33" ht="33.75" x14ac:dyDescent="0.25">
      <c r="A159" s="3294" t="s">
        <v>3243</v>
      </c>
      <c r="B159" s="2943" t="s">
        <v>1899</v>
      </c>
      <c r="C159" s="2943" t="s">
        <v>3112</v>
      </c>
      <c r="D159" s="3290">
        <v>2500000</v>
      </c>
      <c r="E159" s="3289" t="s">
        <v>719</v>
      </c>
      <c r="F159" s="3284" t="s">
        <v>2</v>
      </c>
      <c r="G159" s="2943" t="s">
        <v>3234</v>
      </c>
      <c r="H159" s="3289" t="s">
        <v>3233</v>
      </c>
      <c r="I159" s="2943" t="s">
        <v>3232</v>
      </c>
      <c r="J159" s="2943" t="s">
        <v>3231</v>
      </c>
      <c r="K159" s="2943" t="s">
        <v>3230</v>
      </c>
      <c r="L159" s="3289" t="s">
        <v>3229</v>
      </c>
      <c r="M159" s="3284" t="s">
        <v>2</v>
      </c>
      <c r="N159" s="2943" t="s">
        <v>3228</v>
      </c>
      <c r="O159" s="2943" t="s">
        <v>3227</v>
      </c>
      <c r="P159" s="2943" t="s">
        <v>3226</v>
      </c>
      <c r="Q159" s="3289" t="s">
        <v>3225</v>
      </c>
      <c r="R159" s="2943" t="s">
        <v>3224</v>
      </c>
      <c r="S159" s="2943" t="s">
        <v>3223</v>
      </c>
      <c r="T159" s="3289" t="s">
        <v>3222</v>
      </c>
      <c r="U159" s="3284" t="s">
        <v>2</v>
      </c>
      <c r="V159" s="3289" t="s">
        <v>513</v>
      </c>
      <c r="W159" s="3289" t="s">
        <v>513</v>
      </c>
      <c r="X159" s="3290">
        <v>5000000</v>
      </c>
      <c r="Y159" s="2943" t="s">
        <v>3221</v>
      </c>
      <c r="Z159" s="2943" t="s">
        <v>3220</v>
      </c>
      <c r="AA159" s="3284" t="s">
        <v>2</v>
      </c>
      <c r="AB159" s="3289" t="s">
        <v>513</v>
      </c>
      <c r="AC159" s="3289" t="s">
        <v>3219</v>
      </c>
      <c r="AD159" s="3293" t="s">
        <v>3218</v>
      </c>
      <c r="AE159" s="3292">
        <v>2500000</v>
      </c>
      <c r="AF159" s="2943" t="s">
        <v>3079</v>
      </c>
      <c r="AG159" s="3287" t="s">
        <v>3001</v>
      </c>
    </row>
    <row r="160" spans="1:33" x14ac:dyDescent="0.25">
      <c r="A160" s="3291"/>
      <c r="B160" s="2943"/>
      <c r="C160" s="2943"/>
      <c r="D160" s="3290"/>
      <c r="E160" s="3289"/>
      <c r="F160" s="3284" t="s">
        <v>1</v>
      </c>
      <c r="G160" s="2943"/>
      <c r="H160" s="2943"/>
      <c r="I160" s="2943"/>
      <c r="J160" s="2943"/>
      <c r="K160" s="2943"/>
      <c r="L160" s="2943"/>
      <c r="M160" s="3284" t="s">
        <v>1</v>
      </c>
      <c r="N160" s="2943"/>
      <c r="O160" s="2943"/>
      <c r="P160" s="2943"/>
      <c r="Q160" s="2943"/>
      <c r="R160" s="2943"/>
      <c r="S160" s="2943"/>
      <c r="T160" s="2943"/>
      <c r="U160" s="3284" t="s">
        <v>1</v>
      </c>
      <c r="V160" s="2943"/>
      <c r="W160" s="2943"/>
      <c r="X160" s="3285"/>
      <c r="Y160" s="2943"/>
      <c r="Z160" s="2943"/>
      <c r="AA160" s="3284" t="s">
        <v>1</v>
      </c>
      <c r="AB160" s="2943"/>
      <c r="AC160" s="2943"/>
      <c r="AD160" s="3288"/>
      <c r="AE160" s="3292"/>
      <c r="AF160" s="2943"/>
      <c r="AG160" s="3287"/>
    </row>
    <row r="161" spans="1:33" x14ac:dyDescent="0.25">
      <c r="A161" s="2911"/>
      <c r="B161" s="2911"/>
      <c r="C161" s="2911"/>
      <c r="D161" s="3301"/>
      <c r="E161" s="3302"/>
      <c r="F161" s="2911"/>
      <c r="G161" s="2911"/>
      <c r="H161" s="2911"/>
      <c r="I161" s="2911"/>
      <c r="J161" s="2911"/>
      <c r="K161" s="2911"/>
      <c r="L161" s="2911"/>
      <c r="M161" s="2911"/>
      <c r="N161" s="2911"/>
      <c r="O161" s="2911"/>
      <c r="P161" s="2911"/>
      <c r="Q161" s="2911"/>
      <c r="R161" s="2911"/>
      <c r="S161" s="2911"/>
      <c r="T161" s="2911"/>
      <c r="U161" s="2911"/>
      <c r="V161" s="2911"/>
      <c r="W161" s="2911"/>
      <c r="X161" s="3301"/>
      <c r="Y161" s="2911"/>
      <c r="Z161" s="2911"/>
      <c r="AA161" s="2911"/>
      <c r="AB161" s="2911"/>
      <c r="AC161" s="2911"/>
      <c r="AD161" s="2911"/>
      <c r="AE161" s="3300"/>
      <c r="AF161" s="2911"/>
      <c r="AG161" s="3295"/>
    </row>
    <row r="162" spans="1:33" ht="33.75" x14ac:dyDescent="0.25">
      <c r="A162" s="3294" t="s">
        <v>3242</v>
      </c>
      <c r="B162" s="2943" t="s">
        <v>1899</v>
      </c>
      <c r="C162" s="2943" t="s">
        <v>3112</v>
      </c>
      <c r="D162" s="3290">
        <v>2500000</v>
      </c>
      <c r="E162" s="3289" t="s">
        <v>719</v>
      </c>
      <c r="F162" s="3284" t="s">
        <v>2</v>
      </c>
      <c r="G162" s="2943" t="s">
        <v>3234</v>
      </c>
      <c r="H162" s="3289" t="s">
        <v>3233</v>
      </c>
      <c r="I162" s="2943" t="s">
        <v>3232</v>
      </c>
      <c r="J162" s="2943" t="s">
        <v>3231</v>
      </c>
      <c r="K162" s="2943" t="s">
        <v>3230</v>
      </c>
      <c r="L162" s="3289" t="s">
        <v>3229</v>
      </c>
      <c r="M162" s="3284" t="s">
        <v>2</v>
      </c>
      <c r="N162" s="2943" t="s">
        <v>3228</v>
      </c>
      <c r="O162" s="2943" t="s">
        <v>3227</v>
      </c>
      <c r="P162" s="2943" t="s">
        <v>3226</v>
      </c>
      <c r="Q162" s="3289" t="s">
        <v>3225</v>
      </c>
      <c r="R162" s="2943" t="s">
        <v>3224</v>
      </c>
      <c r="S162" s="2943" t="s">
        <v>3223</v>
      </c>
      <c r="T162" s="3289" t="s">
        <v>3222</v>
      </c>
      <c r="U162" s="3284" t="s">
        <v>2</v>
      </c>
      <c r="V162" s="3289" t="s">
        <v>513</v>
      </c>
      <c r="W162" s="3289" t="s">
        <v>513</v>
      </c>
      <c r="X162" s="3290">
        <v>5000000</v>
      </c>
      <c r="Y162" s="2943" t="s">
        <v>3221</v>
      </c>
      <c r="Z162" s="2943" t="s">
        <v>3220</v>
      </c>
      <c r="AA162" s="3284" t="s">
        <v>2</v>
      </c>
      <c r="AB162" s="3289" t="s">
        <v>513</v>
      </c>
      <c r="AC162" s="3289" t="s">
        <v>3219</v>
      </c>
      <c r="AD162" s="3293" t="s">
        <v>3218</v>
      </c>
      <c r="AE162" s="3292">
        <v>2500000</v>
      </c>
      <c r="AF162" s="2943" t="s">
        <v>3079</v>
      </c>
      <c r="AG162" s="3287" t="s">
        <v>3001</v>
      </c>
    </row>
    <row r="163" spans="1:33" x14ac:dyDescent="0.25">
      <c r="A163" s="3291"/>
      <c r="B163" s="2943"/>
      <c r="C163" s="2943"/>
      <c r="D163" s="3290"/>
      <c r="E163" s="3289"/>
      <c r="F163" s="3284" t="s">
        <v>1</v>
      </c>
      <c r="G163" s="2943"/>
      <c r="H163" s="2943"/>
      <c r="I163" s="2943"/>
      <c r="J163" s="2943"/>
      <c r="K163" s="2943"/>
      <c r="L163" s="2943"/>
      <c r="M163" s="3284" t="s">
        <v>1</v>
      </c>
      <c r="N163" s="2943"/>
      <c r="O163" s="2943"/>
      <c r="P163" s="2943"/>
      <c r="Q163" s="2943"/>
      <c r="R163" s="2943"/>
      <c r="S163" s="2943"/>
      <c r="T163" s="2943"/>
      <c r="U163" s="3284" t="s">
        <v>1</v>
      </c>
      <c r="V163" s="2943"/>
      <c r="W163" s="2943"/>
      <c r="X163" s="3285"/>
      <c r="Y163" s="2943"/>
      <c r="Z163" s="2943"/>
      <c r="AA163" s="3284" t="s">
        <v>1</v>
      </c>
      <c r="AB163" s="2943"/>
      <c r="AC163" s="2943"/>
      <c r="AD163" s="3288"/>
      <c r="AE163" s="3292"/>
      <c r="AF163" s="2943"/>
      <c r="AG163" s="3287"/>
    </row>
    <row r="164" spans="1:33" x14ac:dyDescent="0.25">
      <c r="A164" s="2911"/>
      <c r="B164" s="2911"/>
      <c r="C164" s="2911"/>
      <c r="D164" s="3301"/>
      <c r="E164" s="3302"/>
      <c r="F164" s="2911"/>
      <c r="G164" s="2911"/>
      <c r="H164" s="2911"/>
      <c r="I164" s="2911"/>
      <c r="J164" s="2911"/>
      <c r="K164" s="2911"/>
      <c r="L164" s="2911"/>
      <c r="M164" s="2911"/>
      <c r="N164" s="2911"/>
      <c r="O164" s="2911"/>
      <c r="P164" s="2911"/>
      <c r="Q164" s="2911"/>
      <c r="R164" s="2911"/>
      <c r="S164" s="2911"/>
      <c r="T164" s="2911"/>
      <c r="U164" s="2911"/>
      <c r="V164" s="3297"/>
      <c r="W164" s="3297"/>
      <c r="X164" s="3301"/>
      <c r="Y164" s="3297"/>
      <c r="Z164" s="3297"/>
      <c r="AA164" s="3297"/>
      <c r="AB164" s="3297"/>
      <c r="AC164" s="3297"/>
      <c r="AD164" s="3297"/>
      <c r="AE164" s="3300"/>
      <c r="AF164" s="2911"/>
      <c r="AG164" s="3295"/>
    </row>
    <row r="165" spans="1:33" ht="33.75" x14ac:dyDescent="0.25">
      <c r="A165" s="3294" t="s">
        <v>3241</v>
      </c>
      <c r="B165" s="2943" t="s">
        <v>1899</v>
      </c>
      <c r="C165" s="2943" t="s">
        <v>3112</v>
      </c>
      <c r="D165" s="3290">
        <v>2500000</v>
      </c>
      <c r="E165" s="3289" t="s">
        <v>719</v>
      </c>
      <c r="F165" s="3284" t="s">
        <v>2</v>
      </c>
      <c r="G165" s="2943" t="s">
        <v>3234</v>
      </c>
      <c r="H165" s="3289" t="s">
        <v>3233</v>
      </c>
      <c r="I165" s="2943" t="s">
        <v>3232</v>
      </c>
      <c r="J165" s="2943" t="s">
        <v>3231</v>
      </c>
      <c r="K165" s="2943" t="s">
        <v>3230</v>
      </c>
      <c r="L165" s="3289" t="s">
        <v>3229</v>
      </c>
      <c r="M165" s="3284" t="s">
        <v>2</v>
      </c>
      <c r="N165" s="2943" t="s">
        <v>3228</v>
      </c>
      <c r="O165" s="2943" t="s">
        <v>3227</v>
      </c>
      <c r="P165" s="2943" t="s">
        <v>3226</v>
      </c>
      <c r="Q165" s="3289" t="s">
        <v>3225</v>
      </c>
      <c r="R165" s="2943" t="s">
        <v>3224</v>
      </c>
      <c r="S165" s="2943" t="s">
        <v>3223</v>
      </c>
      <c r="T165" s="3289" t="s">
        <v>3222</v>
      </c>
      <c r="U165" s="3284" t="s">
        <v>2</v>
      </c>
      <c r="V165" s="3289" t="s">
        <v>513</v>
      </c>
      <c r="W165" s="3289" t="s">
        <v>513</v>
      </c>
      <c r="X165" s="3290">
        <v>5000000</v>
      </c>
      <c r="Y165" s="2943" t="s">
        <v>3221</v>
      </c>
      <c r="Z165" s="2943" t="s">
        <v>3220</v>
      </c>
      <c r="AA165" s="3284" t="s">
        <v>2</v>
      </c>
      <c r="AB165" s="3289" t="s">
        <v>513</v>
      </c>
      <c r="AC165" s="3289" t="s">
        <v>3219</v>
      </c>
      <c r="AD165" s="3293" t="s">
        <v>3218</v>
      </c>
      <c r="AE165" s="3292">
        <v>2500000</v>
      </c>
      <c r="AF165" s="2943" t="s">
        <v>3079</v>
      </c>
      <c r="AG165" s="3287" t="s">
        <v>3001</v>
      </c>
    </row>
    <row r="166" spans="1:33" x14ac:dyDescent="0.25">
      <c r="A166" s="3291"/>
      <c r="B166" s="2943"/>
      <c r="C166" s="2943"/>
      <c r="D166" s="3290"/>
      <c r="E166" s="3289"/>
      <c r="F166" s="3284" t="s">
        <v>1</v>
      </c>
      <c r="G166" s="2943"/>
      <c r="H166" s="2943"/>
      <c r="I166" s="2943"/>
      <c r="J166" s="2943"/>
      <c r="K166" s="2943"/>
      <c r="L166" s="2943"/>
      <c r="M166" s="3284" t="s">
        <v>1</v>
      </c>
      <c r="N166" s="2943"/>
      <c r="O166" s="2943"/>
      <c r="P166" s="2943"/>
      <c r="Q166" s="2943"/>
      <c r="R166" s="2943"/>
      <c r="S166" s="2943"/>
      <c r="T166" s="2943"/>
      <c r="U166" s="3284" t="s">
        <v>1</v>
      </c>
      <c r="V166" s="2943"/>
      <c r="W166" s="2943"/>
      <c r="X166" s="3285"/>
      <c r="Y166" s="2943"/>
      <c r="Z166" s="2943"/>
      <c r="AA166" s="3284" t="s">
        <v>1</v>
      </c>
      <c r="AB166" s="2943"/>
      <c r="AC166" s="2943"/>
      <c r="AD166" s="3288"/>
      <c r="AE166" s="3292"/>
      <c r="AF166" s="2943"/>
      <c r="AG166" s="3287"/>
    </row>
    <row r="167" spans="1:33" x14ac:dyDescent="0.25">
      <c r="A167" s="3297"/>
      <c r="B167" s="3297"/>
      <c r="C167" s="3297"/>
      <c r="D167" s="3298"/>
      <c r="E167" s="3299"/>
      <c r="F167" s="3297"/>
      <c r="G167" s="3297"/>
      <c r="H167" s="3297"/>
      <c r="I167" s="3297"/>
      <c r="J167" s="3297"/>
      <c r="K167" s="3297"/>
      <c r="L167" s="3297"/>
      <c r="M167" s="3297"/>
      <c r="N167" s="3297"/>
      <c r="O167" s="3297"/>
      <c r="P167" s="3297"/>
      <c r="Q167" s="3297"/>
      <c r="R167" s="3297"/>
      <c r="S167" s="3297"/>
      <c r="T167" s="3297"/>
      <c r="U167" s="3297"/>
      <c r="V167" s="3297"/>
      <c r="W167" s="3297"/>
      <c r="X167" s="3298"/>
      <c r="Y167" s="3297"/>
      <c r="Z167" s="3297"/>
      <c r="AA167" s="3297"/>
      <c r="AB167" s="3297"/>
      <c r="AC167" s="3297"/>
      <c r="AD167" s="3297"/>
      <c r="AE167" s="3296"/>
      <c r="AF167" s="2911"/>
      <c r="AG167" s="3295"/>
    </row>
    <row r="168" spans="1:33" ht="33.75" x14ac:dyDescent="0.25">
      <c r="A168" s="3294" t="s">
        <v>3240</v>
      </c>
      <c r="B168" s="2943" t="s">
        <v>1899</v>
      </c>
      <c r="C168" s="2943" t="s">
        <v>3112</v>
      </c>
      <c r="D168" s="3290">
        <v>3000000</v>
      </c>
      <c r="E168" s="3289" t="s">
        <v>719</v>
      </c>
      <c r="F168" s="3284" t="s">
        <v>2</v>
      </c>
      <c r="G168" s="2943" t="s">
        <v>3234</v>
      </c>
      <c r="H168" s="3289" t="s">
        <v>3233</v>
      </c>
      <c r="I168" s="2943" t="s">
        <v>3232</v>
      </c>
      <c r="J168" s="2943" t="s">
        <v>3231</v>
      </c>
      <c r="K168" s="2943" t="s">
        <v>3230</v>
      </c>
      <c r="L168" s="3289" t="s">
        <v>3229</v>
      </c>
      <c r="M168" s="3284" t="s">
        <v>2</v>
      </c>
      <c r="N168" s="2943" t="s">
        <v>3228</v>
      </c>
      <c r="O168" s="2943" t="s">
        <v>3227</v>
      </c>
      <c r="P168" s="2943" t="s">
        <v>3226</v>
      </c>
      <c r="Q168" s="3289" t="s">
        <v>3225</v>
      </c>
      <c r="R168" s="2943" t="s">
        <v>3224</v>
      </c>
      <c r="S168" s="2943" t="s">
        <v>3223</v>
      </c>
      <c r="T168" s="3289" t="s">
        <v>3222</v>
      </c>
      <c r="U168" s="3284" t="s">
        <v>2</v>
      </c>
      <c r="V168" s="3289" t="s">
        <v>513</v>
      </c>
      <c r="W168" s="3289" t="s">
        <v>513</v>
      </c>
      <c r="X168" s="3290">
        <v>5000000</v>
      </c>
      <c r="Y168" s="2943" t="s">
        <v>3221</v>
      </c>
      <c r="Z168" s="2943" t="s">
        <v>3220</v>
      </c>
      <c r="AA168" s="3284" t="s">
        <v>2</v>
      </c>
      <c r="AB168" s="3289" t="s">
        <v>513</v>
      </c>
      <c r="AC168" s="3289" t="s">
        <v>3219</v>
      </c>
      <c r="AD168" s="3293" t="s">
        <v>3218</v>
      </c>
      <c r="AE168" s="3292">
        <v>3000000</v>
      </c>
      <c r="AF168" s="2943" t="s">
        <v>3079</v>
      </c>
      <c r="AG168" s="3287" t="s">
        <v>3001</v>
      </c>
    </row>
    <row r="169" spans="1:33" x14ac:dyDescent="0.25">
      <c r="A169" s="3291"/>
      <c r="B169" s="2943"/>
      <c r="C169" s="2943"/>
      <c r="D169" s="3290"/>
      <c r="E169" s="3289"/>
      <c r="F169" s="3284" t="s">
        <v>1</v>
      </c>
      <c r="G169" s="2943"/>
      <c r="H169" s="2943"/>
      <c r="I169" s="2943"/>
      <c r="J169" s="2943"/>
      <c r="K169" s="2943"/>
      <c r="L169" s="2943"/>
      <c r="M169" s="3284" t="s">
        <v>1</v>
      </c>
      <c r="N169" s="2943"/>
      <c r="O169" s="2943"/>
      <c r="P169" s="2943"/>
      <c r="Q169" s="2943"/>
      <c r="R169" s="2943"/>
      <c r="S169" s="2943"/>
      <c r="T169" s="2943"/>
      <c r="U169" s="3284" t="s">
        <v>1</v>
      </c>
      <c r="V169" s="2943"/>
      <c r="W169" s="2943"/>
      <c r="X169" s="3285"/>
      <c r="Y169" s="2943"/>
      <c r="Z169" s="2943"/>
      <c r="AA169" s="3284" t="s">
        <v>1</v>
      </c>
      <c r="AB169" s="2943"/>
      <c r="AC169" s="2943"/>
      <c r="AD169" s="3288"/>
      <c r="AE169" s="3292"/>
      <c r="AF169" s="2943"/>
      <c r="AG169" s="3287"/>
    </row>
    <row r="170" spans="1:33" ht="31.5" x14ac:dyDescent="0.25">
      <c r="A170" s="3297" t="s">
        <v>3239</v>
      </c>
      <c r="B170" s="3297"/>
      <c r="C170" s="3297"/>
      <c r="D170" s="3298"/>
      <c r="E170" s="3299"/>
      <c r="F170" s="3297"/>
      <c r="G170" s="3297"/>
      <c r="H170" s="3297"/>
      <c r="I170" s="3297"/>
      <c r="J170" s="3297"/>
      <c r="K170" s="3297"/>
      <c r="L170" s="3297"/>
      <c r="M170" s="3297"/>
      <c r="N170" s="3297"/>
      <c r="O170" s="3297"/>
      <c r="P170" s="3297"/>
      <c r="Q170" s="3297"/>
      <c r="R170" s="3297"/>
      <c r="S170" s="3297"/>
      <c r="T170" s="3297"/>
      <c r="U170" s="3297"/>
      <c r="V170" s="2911"/>
      <c r="W170" s="2911"/>
      <c r="X170" s="3298"/>
      <c r="Y170" s="2911"/>
      <c r="Z170" s="2911"/>
      <c r="AA170" s="2911"/>
      <c r="AB170" s="2911"/>
      <c r="AC170" s="2911"/>
      <c r="AD170" s="2911"/>
      <c r="AE170" s="3296"/>
      <c r="AF170" s="2911"/>
      <c r="AG170" s="3295"/>
    </row>
    <row r="171" spans="1:33" ht="33.75" x14ac:dyDescent="0.25">
      <c r="A171" s="3294" t="s">
        <v>3238</v>
      </c>
      <c r="B171" s="2943" t="s">
        <v>1899</v>
      </c>
      <c r="C171" s="2943" t="s">
        <v>3112</v>
      </c>
      <c r="D171" s="3290">
        <v>8000000</v>
      </c>
      <c r="E171" s="3289" t="s">
        <v>719</v>
      </c>
      <c r="F171" s="3284" t="s">
        <v>2</v>
      </c>
      <c r="G171" s="2943" t="s">
        <v>3234</v>
      </c>
      <c r="H171" s="3289" t="s">
        <v>3233</v>
      </c>
      <c r="I171" s="2943" t="s">
        <v>3232</v>
      </c>
      <c r="J171" s="2943" t="s">
        <v>3231</v>
      </c>
      <c r="K171" s="2943" t="s">
        <v>3230</v>
      </c>
      <c r="L171" s="3289" t="s">
        <v>3229</v>
      </c>
      <c r="M171" s="3284" t="s">
        <v>2</v>
      </c>
      <c r="N171" s="2943" t="s">
        <v>3228</v>
      </c>
      <c r="O171" s="2943" t="s">
        <v>3227</v>
      </c>
      <c r="P171" s="2943" t="s">
        <v>3226</v>
      </c>
      <c r="Q171" s="3289" t="s">
        <v>3225</v>
      </c>
      <c r="R171" s="2943" t="s">
        <v>3224</v>
      </c>
      <c r="S171" s="2943" t="s">
        <v>3223</v>
      </c>
      <c r="T171" s="3289" t="s">
        <v>3222</v>
      </c>
      <c r="U171" s="3284" t="s">
        <v>2</v>
      </c>
      <c r="V171" s="3289" t="s">
        <v>513</v>
      </c>
      <c r="W171" s="3289" t="s">
        <v>513</v>
      </c>
      <c r="X171" s="3290">
        <v>5000000</v>
      </c>
      <c r="Y171" s="2943" t="s">
        <v>3221</v>
      </c>
      <c r="Z171" s="2943" t="s">
        <v>3220</v>
      </c>
      <c r="AA171" s="3284" t="s">
        <v>2</v>
      </c>
      <c r="AB171" s="3289" t="s">
        <v>513</v>
      </c>
      <c r="AC171" s="3289" t="s">
        <v>3219</v>
      </c>
      <c r="AD171" s="3293" t="s">
        <v>3218</v>
      </c>
      <c r="AE171" s="3292">
        <v>8000000</v>
      </c>
      <c r="AF171" s="2943" t="s">
        <v>3079</v>
      </c>
      <c r="AG171" s="3287" t="s">
        <v>3001</v>
      </c>
    </row>
    <row r="172" spans="1:33" x14ac:dyDescent="0.25">
      <c r="A172" s="3291"/>
      <c r="B172" s="2943"/>
      <c r="C172" s="2943"/>
      <c r="D172" s="3290"/>
      <c r="E172" s="3289"/>
      <c r="F172" s="3284" t="s">
        <v>1</v>
      </c>
      <c r="G172" s="2943"/>
      <c r="H172" s="2943"/>
      <c r="I172" s="2943"/>
      <c r="J172" s="2943"/>
      <c r="K172" s="2943"/>
      <c r="L172" s="2943"/>
      <c r="M172" s="3284" t="s">
        <v>1</v>
      </c>
      <c r="N172" s="2943"/>
      <c r="O172" s="2943"/>
      <c r="P172" s="2943"/>
      <c r="Q172" s="2943"/>
      <c r="R172" s="2943"/>
      <c r="S172" s="2943"/>
      <c r="T172" s="2943"/>
      <c r="U172" s="3284" t="s">
        <v>1</v>
      </c>
      <c r="V172" s="2943"/>
      <c r="W172" s="2943"/>
      <c r="X172" s="3285"/>
      <c r="Y172" s="2943"/>
      <c r="Z172" s="2943"/>
      <c r="AA172" s="3284" t="s">
        <v>1</v>
      </c>
      <c r="AB172" s="2943"/>
      <c r="AC172" s="2943"/>
      <c r="AD172" s="3288"/>
      <c r="AE172" s="3292"/>
      <c r="AF172" s="2943"/>
      <c r="AG172" s="3287"/>
    </row>
    <row r="173" spans="1:33" x14ac:dyDescent="0.25">
      <c r="A173" s="2911"/>
      <c r="B173" s="2911"/>
      <c r="C173" s="2911"/>
      <c r="D173" s="3301"/>
      <c r="E173" s="3302"/>
      <c r="F173" s="2911"/>
      <c r="G173" s="2911"/>
      <c r="H173" s="2911"/>
      <c r="I173" s="2911"/>
      <c r="J173" s="2911"/>
      <c r="K173" s="2911"/>
      <c r="L173" s="2911"/>
      <c r="M173" s="2911"/>
      <c r="N173" s="2911"/>
      <c r="O173" s="2911"/>
      <c r="P173" s="2911"/>
      <c r="Q173" s="2911"/>
      <c r="R173" s="2911"/>
      <c r="S173" s="2911"/>
      <c r="T173" s="2911"/>
      <c r="U173" s="2911"/>
      <c r="V173" s="2911"/>
      <c r="W173" s="2911"/>
      <c r="X173" s="3301"/>
      <c r="Y173" s="2911"/>
      <c r="Z173" s="2911"/>
      <c r="AA173" s="2911"/>
      <c r="AB173" s="2911"/>
      <c r="AC173" s="2911"/>
      <c r="AD173" s="2911"/>
      <c r="AE173" s="3300"/>
      <c r="AF173" s="2911"/>
      <c r="AG173" s="3295"/>
    </row>
    <row r="174" spans="1:33" ht="33.75" x14ac:dyDescent="0.25">
      <c r="A174" s="3294" t="s">
        <v>3237</v>
      </c>
      <c r="B174" s="2943" t="s">
        <v>1899</v>
      </c>
      <c r="C174" s="2943" t="s">
        <v>3112</v>
      </c>
      <c r="D174" s="3290">
        <v>8000000</v>
      </c>
      <c r="E174" s="3289" t="s">
        <v>719</v>
      </c>
      <c r="F174" s="3284" t="s">
        <v>2</v>
      </c>
      <c r="G174" s="2943" t="s">
        <v>3234</v>
      </c>
      <c r="H174" s="3289" t="s">
        <v>3233</v>
      </c>
      <c r="I174" s="2943" t="s">
        <v>3232</v>
      </c>
      <c r="J174" s="2943" t="s">
        <v>3231</v>
      </c>
      <c r="K174" s="2943" t="s">
        <v>3230</v>
      </c>
      <c r="L174" s="3289" t="s">
        <v>3229</v>
      </c>
      <c r="M174" s="3284" t="s">
        <v>2</v>
      </c>
      <c r="N174" s="2943" t="s">
        <v>3228</v>
      </c>
      <c r="O174" s="2943" t="s">
        <v>3227</v>
      </c>
      <c r="P174" s="2943" t="s">
        <v>3226</v>
      </c>
      <c r="Q174" s="3289" t="s">
        <v>3225</v>
      </c>
      <c r="R174" s="2943" t="s">
        <v>3224</v>
      </c>
      <c r="S174" s="2943" t="s">
        <v>3223</v>
      </c>
      <c r="T174" s="3289" t="s">
        <v>3222</v>
      </c>
      <c r="U174" s="3284" t="s">
        <v>2</v>
      </c>
      <c r="V174" s="3289" t="s">
        <v>513</v>
      </c>
      <c r="W174" s="3289" t="s">
        <v>513</v>
      </c>
      <c r="X174" s="3290">
        <v>5000000</v>
      </c>
      <c r="Y174" s="2943" t="s">
        <v>3221</v>
      </c>
      <c r="Z174" s="2943" t="s">
        <v>3220</v>
      </c>
      <c r="AA174" s="3284" t="s">
        <v>2</v>
      </c>
      <c r="AB174" s="3289" t="s">
        <v>513</v>
      </c>
      <c r="AC174" s="3289" t="s">
        <v>3219</v>
      </c>
      <c r="AD174" s="3293" t="s">
        <v>3218</v>
      </c>
      <c r="AE174" s="3292">
        <v>8000000</v>
      </c>
      <c r="AF174" s="2943" t="s">
        <v>3079</v>
      </c>
      <c r="AG174" s="3287" t="s">
        <v>3001</v>
      </c>
    </row>
    <row r="175" spans="1:33" x14ac:dyDescent="0.25">
      <c r="A175" s="3291"/>
      <c r="B175" s="2943"/>
      <c r="C175" s="2943"/>
      <c r="D175" s="3290"/>
      <c r="E175" s="3289"/>
      <c r="F175" s="3284" t="s">
        <v>1</v>
      </c>
      <c r="G175" s="2943"/>
      <c r="H175" s="2943"/>
      <c r="I175" s="2943"/>
      <c r="J175" s="2943"/>
      <c r="K175" s="2943"/>
      <c r="L175" s="2943"/>
      <c r="M175" s="3284" t="s">
        <v>1</v>
      </c>
      <c r="N175" s="2943"/>
      <c r="O175" s="2943"/>
      <c r="P175" s="2943"/>
      <c r="Q175" s="2943"/>
      <c r="R175" s="2943"/>
      <c r="S175" s="2943"/>
      <c r="T175" s="2943"/>
      <c r="U175" s="3284" t="s">
        <v>1</v>
      </c>
      <c r="V175" s="2943"/>
      <c r="W175" s="2943"/>
      <c r="X175" s="3285"/>
      <c r="Y175" s="2943"/>
      <c r="Z175" s="2943"/>
      <c r="AA175" s="3284" t="s">
        <v>1</v>
      </c>
      <c r="AB175" s="2943"/>
      <c r="AC175" s="2943"/>
      <c r="AD175" s="3288"/>
      <c r="AE175" s="3292"/>
      <c r="AF175" s="2943"/>
      <c r="AG175" s="3287"/>
    </row>
    <row r="176" spans="1:33" x14ac:dyDescent="0.25">
      <c r="A176" s="2911"/>
      <c r="B176" s="2911"/>
      <c r="C176" s="2911"/>
      <c r="D176" s="3301"/>
      <c r="E176" s="3302"/>
      <c r="F176" s="2911"/>
      <c r="G176" s="2911"/>
      <c r="H176" s="2911"/>
      <c r="I176" s="2911"/>
      <c r="J176" s="2911"/>
      <c r="K176" s="2911"/>
      <c r="L176" s="2911"/>
      <c r="M176" s="2911"/>
      <c r="N176" s="2911"/>
      <c r="O176" s="2911"/>
      <c r="P176" s="2911"/>
      <c r="Q176" s="2911"/>
      <c r="R176" s="2911"/>
      <c r="S176" s="2911"/>
      <c r="T176" s="2911"/>
      <c r="U176" s="2911"/>
      <c r="V176" s="3297"/>
      <c r="W176" s="3297"/>
      <c r="X176" s="3301"/>
      <c r="Y176" s="3297"/>
      <c r="Z176" s="3297"/>
      <c r="AA176" s="3297"/>
      <c r="AB176" s="3297"/>
      <c r="AC176" s="3297"/>
      <c r="AD176" s="3297"/>
      <c r="AE176" s="3300"/>
      <c r="AF176" s="2911"/>
      <c r="AG176" s="3295"/>
    </row>
    <row r="177" spans="1:33" ht="33.75" x14ac:dyDescent="0.25">
      <c r="A177" s="3294" t="s">
        <v>3236</v>
      </c>
      <c r="B177" s="2943" t="s">
        <v>1899</v>
      </c>
      <c r="C177" s="2943" t="s">
        <v>3112</v>
      </c>
      <c r="D177" s="3290">
        <v>9000000</v>
      </c>
      <c r="E177" s="3289" t="s">
        <v>719</v>
      </c>
      <c r="F177" s="3284" t="s">
        <v>2</v>
      </c>
      <c r="G177" s="2943" t="s">
        <v>3234</v>
      </c>
      <c r="H177" s="3289" t="s">
        <v>3233</v>
      </c>
      <c r="I177" s="2943" t="s">
        <v>3232</v>
      </c>
      <c r="J177" s="2943" t="s">
        <v>3231</v>
      </c>
      <c r="K177" s="2943" t="s">
        <v>3230</v>
      </c>
      <c r="L177" s="3289" t="s">
        <v>3229</v>
      </c>
      <c r="M177" s="3284" t="s">
        <v>2</v>
      </c>
      <c r="N177" s="2943" t="s">
        <v>3228</v>
      </c>
      <c r="O177" s="2943" t="s">
        <v>3227</v>
      </c>
      <c r="P177" s="2943" t="s">
        <v>3226</v>
      </c>
      <c r="Q177" s="3289" t="s">
        <v>3225</v>
      </c>
      <c r="R177" s="2943" t="s">
        <v>3224</v>
      </c>
      <c r="S177" s="2943" t="s">
        <v>3223</v>
      </c>
      <c r="T177" s="3289" t="s">
        <v>3222</v>
      </c>
      <c r="U177" s="3284" t="s">
        <v>2</v>
      </c>
      <c r="V177" s="3289" t="s">
        <v>513</v>
      </c>
      <c r="W177" s="3289" t="s">
        <v>513</v>
      </c>
      <c r="X177" s="3290">
        <v>5000000</v>
      </c>
      <c r="Y177" s="2943" t="s">
        <v>3221</v>
      </c>
      <c r="Z177" s="2943" t="s">
        <v>3220</v>
      </c>
      <c r="AA177" s="3284" t="s">
        <v>2</v>
      </c>
      <c r="AB177" s="3289" t="s">
        <v>513</v>
      </c>
      <c r="AC177" s="3289" t="s">
        <v>3219</v>
      </c>
      <c r="AD177" s="3293" t="s">
        <v>3218</v>
      </c>
      <c r="AE177" s="3292">
        <v>9000000</v>
      </c>
      <c r="AF177" s="2943" t="s">
        <v>3079</v>
      </c>
      <c r="AG177" s="3287" t="s">
        <v>3001</v>
      </c>
    </row>
    <row r="178" spans="1:33" x14ac:dyDescent="0.25">
      <c r="A178" s="3291"/>
      <c r="B178" s="2943"/>
      <c r="C178" s="2943"/>
      <c r="D178" s="3290"/>
      <c r="E178" s="3289"/>
      <c r="F178" s="3284" t="s">
        <v>1</v>
      </c>
      <c r="G178" s="2943"/>
      <c r="H178" s="2943"/>
      <c r="I178" s="2943"/>
      <c r="J178" s="2943"/>
      <c r="K178" s="2943"/>
      <c r="L178" s="2943"/>
      <c r="M178" s="3284" t="s">
        <v>1</v>
      </c>
      <c r="N178" s="2943"/>
      <c r="O178" s="2943"/>
      <c r="P178" s="2943"/>
      <c r="Q178" s="2943"/>
      <c r="R178" s="2943"/>
      <c r="S178" s="2943"/>
      <c r="T178" s="2943"/>
      <c r="U178" s="3284" t="s">
        <v>1</v>
      </c>
      <c r="V178" s="2943"/>
      <c r="W178" s="2943"/>
      <c r="X178" s="3285"/>
      <c r="Y178" s="2943"/>
      <c r="Z178" s="2943"/>
      <c r="AA178" s="3284" t="s">
        <v>1</v>
      </c>
      <c r="AB178" s="2943"/>
      <c r="AC178" s="2943"/>
      <c r="AD178" s="3288"/>
      <c r="AE178" s="3292"/>
      <c r="AF178" s="2943"/>
      <c r="AG178" s="3287"/>
    </row>
    <row r="179" spans="1:33" x14ac:dyDescent="0.25">
      <c r="A179" s="3297"/>
      <c r="B179" s="3297"/>
      <c r="C179" s="3297"/>
      <c r="D179" s="3298"/>
      <c r="E179" s="3299"/>
      <c r="F179" s="3297"/>
      <c r="G179" s="3297"/>
      <c r="H179" s="3297"/>
      <c r="I179" s="3297"/>
      <c r="J179" s="3297"/>
      <c r="K179" s="3297"/>
      <c r="L179" s="3297"/>
      <c r="M179" s="3297"/>
      <c r="N179" s="3297"/>
      <c r="O179" s="3297"/>
      <c r="P179" s="3297"/>
      <c r="Q179" s="3297"/>
      <c r="R179" s="3297"/>
      <c r="S179" s="3297"/>
      <c r="T179" s="3297"/>
      <c r="U179" s="3297"/>
      <c r="V179" s="3297"/>
      <c r="W179" s="3297"/>
      <c r="X179" s="3298"/>
      <c r="Y179" s="3297"/>
      <c r="Z179" s="3297"/>
      <c r="AA179" s="3297"/>
      <c r="AB179" s="3297"/>
      <c r="AC179" s="3297"/>
      <c r="AD179" s="3297"/>
      <c r="AE179" s="3296"/>
      <c r="AF179" s="2911"/>
      <c r="AG179" s="3295"/>
    </row>
    <row r="180" spans="1:33" ht="33.75" x14ac:dyDescent="0.25">
      <c r="A180" s="3294" t="s">
        <v>3235</v>
      </c>
      <c r="B180" s="2943" t="s">
        <v>1899</v>
      </c>
      <c r="C180" s="2943" t="s">
        <v>3112</v>
      </c>
      <c r="D180" s="3290">
        <v>3000000</v>
      </c>
      <c r="E180" s="3289" t="s">
        <v>719</v>
      </c>
      <c r="F180" s="3284" t="s">
        <v>2</v>
      </c>
      <c r="G180" s="2943" t="s">
        <v>3234</v>
      </c>
      <c r="H180" s="3289" t="s">
        <v>3233</v>
      </c>
      <c r="I180" s="2943" t="s">
        <v>3232</v>
      </c>
      <c r="J180" s="2943" t="s">
        <v>3231</v>
      </c>
      <c r="K180" s="2943" t="s">
        <v>3230</v>
      </c>
      <c r="L180" s="3289" t="s">
        <v>3229</v>
      </c>
      <c r="M180" s="3284" t="s">
        <v>2</v>
      </c>
      <c r="N180" s="2943" t="s">
        <v>3228</v>
      </c>
      <c r="O180" s="2943" t="s">
        <v>3227</v>
      </c>
      <c r="P180" s="2943" t="s">
        <v>3226</v>
      </c>
      <c r="Q180" s="3289" t="s">
        <v>3225</v>
      </c>
      <c r="R180" s="2943" t="s">
        <v>3224</v>
      </c>
      <c r="S180" s="2943" t="s">
        <v>3223</v>
      </c>
      <c r="T180" s="3289" t="s">
        <v>3222</v>
      </c>
      <c r="U180" s="3284" t="s">
        <v>2</v>
      </c>
      <c r="V180" s="3289" t="s">
        <v>513</v>
      </c>
      <c r="W180" s="3289" t="s">
        <v>513</v>
      </c>
      <c r="X180" s="3290">
        <v>3000000</v>
      </c>
      <c r="Y180" s="2943" t="s">
        <v>3221</v>
      </c>
      <c r="Z180" s="2943" t="s">
        <v>3220</v>
      </c>
      <c r="AA180" s="3284" t="s">
        <v>2</v>
      </c>
      <c r="AB180" s="3289" t="s">
        <v>513</v>
      </c>
      <c r="AC180" s="3289" t="s">
        <v>3219</v>
      </c>
      <c r="AD180" s="3293" t="s">
        <v>3218</v>
      </c>
      <c r="AE180" s="3292">
        <v>3000000</v>
      </c>
      <c r="AF180" s="2943" t="s">
        <v>3079</v>
      </c>
      <c r="AG180" s="3287" t="s">
        <v>3001</v>
      </c>
    </row>
    <row r="181" spans="1:33" x14ac:dyDescent="0.25">
      <c r="A181" s="3291"/>
      <c r="B181" s="2943"/>
      <c r="C181" s="2943"/>
      <c r="D181" s="3290"/>
      <c r="E181" s="3289"/>
      <c r="F181" s="3284" t="s">
        <v>1</v>
      </c>
      <c r="G181" s="2943"/>
      <c r="H181" s="2943"/>
      <c r="I181" s="2943"/>
      <c r="J181" s="2943"/>
      <c r="K181" s="2943"/>
      <c r="L181" s="2943"/>
      <c r="M181" s="3284" t="s">
        <v>1</v>
      </c>
      <c r="N181" s="2943"/>
      <c r="O181" s="2943"/>
      <c r="P181" s="2943"/>
      <c r="Q181" s="2943"/>
      <c r="R181" s="2943"/>
      <c r="S181" s="2943"/>
      <c r="T181" s="2943"/>
      <c r="U181" s="3284" t="s">
        <v>1</v>
      </c>
      <c r="V181" s="2943"/>
      <c r="W181" s="2943"/>
      <c r="X181" s="3285"/>
      <c r="Y181" s="2943"/>
      <c r="Z181" s="2943"/>
      <c r="AA181" s="3284" t="s">
        <v>1</v>
      </c>
      <c r="AB181" s="2943"/>
      <c r="AC181" s="2943"/>
      <c r="AD181" s="3288"/>
      <c r="AE181" s="3287"/>
      <c r="AF181" s="2943"/>
      <c r="AG181" s="3287"/>
    </row>
    <row r="182" spans="1:33" x14ac:dyDescent="0.25">
      <c r="A182" s="3283"/>
      <c r="B182" s="3283"/>
      <c r="C182" s="3283"/>
      <c r="D182" s="3286"/>
      <c r="E182" s="3284"/>
      <c r="F182" s="3284"/>
      <c r="G182" s="3283"/>
      <c r="H182" s="3283"/>
      <c r="I182" s="3283"/>
      <c r="J182" s="3283"/>
      <c r="K182" s="3283"/>
      <c r="L182" s="3283"/>
      <c r="M182" s="3284"/>
      <c r="N182" s="3283"/>
      <c r="O182" s="3283"/>
      <c r="P182" s="3283"/>
      <c r="Q182" s="3283"/>
      <c r="R182" s="3283"/>
      <c r="S182" s="3283"/>
      <c r="T182" s="3283"/>
      <c r="U182" s="3284"/>
      <c r="V182" s="3283"/>
      <c r="W182" s="3283"/>
      <c r="X182" s="3285"/>
      <c r="Y182" s="3283"/>
      <c r="Z182" s="3283"/>
      <c r="AA182" s="3284"/>
      <c r="AB182" s="3283"/>
      <c r="AC182" s="3283"/>
      <c r="AD182" s="3283"/>
      <c r="AE182" s="3282"/>
      <c r="AF182" s="3283"/>
      <c r="AG182" s="3282"/>
    </row>
    <row r="183" spans="1:33" x14ac:dyDescent="0.25">
      <c r="A183" s="3194" t="s">
        <v>661</v>
      </c>
      <c r="D183" s="3281">
        <f>SUM(D8:D182)</f>
        <v>372573016.40999997</v>
      </c>
      <c r="X183" s="3193"/>
    </row>
  </sheetData>
  <mergeCells count="131">
    <mergeCell ref="A174:A175"/>
    <mergeCell ref="A177:A178"/>
    <mergeCell ref="A180:A181"/>
    <mergeCell ref="A156:A157"/>
    <mergeCell ref="A159:A160"/>
    <mergeCell ref="A162:A163"/>
    <mergeCell ref="A165:A166"/>
    <mergeCell ref="A168:A169"/>
    <mergeCell ref="A171:A172"/>
    <mergeCell ref="A141:A142"/>
    <mergeCell ref="A144:A145"/>
    <mergeCell ref="A147:A148"/>
    <mergeCell ref="A153:A154"/>
    <mergeCell ref="A117:A118"/>
    <mergeCell ref="A120:A121"/>
    <mergeCell ref="A123:A124"/>
    <mergeCell ref="A126:A127"/>
    <mergeCell ref="A129:A130"/>
    <mergeCell ref="A132:A133"/>
    <mergeCell ref="N83:N84"/>
    <mergeCell ref="O83:O84"/>
    <mergeCell ref="P83:P84"/>
    <mergeCell ref="Q83:Q84"/>
    <mergeCell ref="A135:A136"/>
    <mergeCell ref="A138:A139"/>
    <mergeCell ref="AD83:AD84"/>
    <mergeCell ref="AE83:AE84"/>
    <mergeCell ref="AF83:AF84"/>
    <mergeCell ref="T83:T84"/>
    <mergeCell ref="V83:V84"/>
    <mergeCell ref="W83:W84"/>
    <mergeCell ref="X83:X84"/>
    <mergeCell ref="A101:A102"/>
    <mergeCell ref="A104:A105"/>
    <mergeCell ref="A107:A108"/>
    <mergeCell ref="A110:A111"/>
    <mergeCell ref="A114:A115"/>
    <mergeCell ref="AG83:AG84"/>
    <mergeCell ref="A86:A87"/>
    <mergeCell ref="A89:A90"/>
    <mergeCell ref="A92:A93"/>
    <mergeCell ref="A95:A96"/>
    <mergeCell ref="A83:A84"/>
    <mergeCell ref="B83:B84"/>
    <mergeCell ref="C83:C84"/>
    <mergeCell ref="D83:D84"/>
    <mergeCell ref="E83:E84"/>
    <mergeCell ref="A98:A99"/>
    <mergeCell ref="G83:G84"/>
    <mergeCell ref="H83:H84"/>
    <mergeCell ref="I83:I84"/>
    <mergeCell ref="J83:J84"/>
    <mergeCell ref="K83:K84"/>
    <mergeCell ref="L83:L84"/>
    <mergeCell ref="A43:A44"/>
    <mergeCell ref="A46:A47"/>
    <mergeCell ref="A49:A50"/>
    <mergeCell ref="A52:A53"/>
    <mergeCell ref="A56:A57"/>
    <mergeCell ref="A59:A60"/>
    <mergeCell ref="A68:A69"/>
    <mergeCell ref="A71:A72"/>
    <mergeCell ref="A74:A75"/>
    <mergeCell ref="A77:A78"/>
    <mergeCell ref="A80:A81"/>
    <mergeCell ref="A62:A63"/>
    <mergeCell ref="A31:A32"/>
    <mergeCell ref="A34:A35"/>
    <mergeCell ref="A37:A38"/>
    <mergeCell ref="A40:A41"/>
    <mergeCell ref="A14:A15"/>
    <mergeCell ref="A17:A18"/>
    <mergeCell ref="A20:A21"/>
    <mergeCell ref="A23:A24"/>
    <mergeCell ref="A26:A27"/>
    <mergeCell ref="A28:A29"/>
    <mergeCell ref="A5:A6"/>
    <mergeCell ref="A8:A9"/>
    <mergeCell ref="A11:A12"/>
    <mergeCell ref="K3:L3"/>
    <mergeCell ref="N3:O3"/>
    <mergeCell ref="P3:T3"/>
    <mergeCell ref="C2:F2"/>
    <mergeCell ref="I2:J3"/>
    <mergeCell ref="K2:R2"/>
    <mergeCell ref="G3:H3"/>
    <mergeCell ref="AF3:AG3"/>
    <mergeCell ref="A1:I1"/>
    <mergeCell ref="V3:W3"/>
    <mergeCell ref="X3:Z3"/>
    <mergeCell ref="AB3:AE3"/>
    <mergeCell ref="AD107:AD108"/>
    <mergeCell ref="AD110:AD111"/>
    <mergeCell ref="J1:R1"/>
    <mergeCell ref="S1:T2"/>
    <mergeCell ref="U1:AB2"/>
    <mergeCell ref="AC1:AG2"/>
    <mergeCell ref="R83:R84"/>
    <mergeCell ref="S83:S84"/>
    <mergeCell ref="AB83:AB84"/>
    <mergeCell ref="AC83:AC84"/>
    <mergeCell ref="AD132:AD133"/>
    <mergeCell ref="AD135:AD136"/>
    <mergeCell ref="AD138:AD139"/>
    <mergeCell ref="AD86:AD87"/>
    <mergeCell ref="AD89:AD90"/>
    <mergeCell ref="AD92:AD93"/>
    <mergeCell ref="AD95:AD96"/>
    <mergeCell ref="AD98:AD99"/>
    <mergeCell ref="AD101:AD102"/>
    <mergeCell ref="AD104:AD105"/>
    <mergeCell ref="AD156:AD157"/>
    <mergeCell ref="AD159:AD160"/>
    <mergeCell ref="AD162:AD163"/>
    <mergeCell ref="AD165:AD166"/>
    <mergeCell ref="AD114:AD115"/>
    <mergeCell ref="AD117:AD118"/>
    <mergeCell ref="AD120:AD121"/>
    <mergeCell ref="AD123:AD124"/>
    <mergeCell ref="AD126:AD127"/>
    <mergeCell ref="AD129:AD130"/>
    <mergeCell ref="AD168:AD169"/>
    <mergeCell ref="AD171:AD172"/>
    <mergeCell ref="AD174:AD175"/>
    <mergeCell ref="AD177:AD178"/>
    <mergeCell ref="AD180:AD181"/>
    <mergeCell ref="AD141:AD142"/>
    <mergeCell ref="AD144:AD145"/>
    <mergeCell ref="AD147:AD148"/>
    <mergeCell ref="AD150:AD151"/>
    <mergeCell ref="AD153:AD154"/>
  </mergeCells>
  <pageMargins left="0.25" right="0" top="0.75" bottom="0.5" header="0.3" footer="0.3"/>
  <pageSetup paperSize="8" scale="59" orientation="landscape" r:id="rId1"/>
  <headerFooter>
    <oddHeader>&amp;LOFFICE OF THE SURVEYOR -GENERAL OF THE FEDERATION (OSGOF)
YR 2014 PROCUREMENT PLAN</oddHeader>
    <oddFooter>&amp;LOSGOF&amp;CPage &amp;P of &amp;N&amp;RCONSULTANCY</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27"/>
  <sheetViews>
    <sheetView view="pageBreakPreview" topLeftCell="D4" zoomScale="60" zoomScaleNormal="100" workbookViewId="0">
      <selection activeCell="R23" sqref="R23"/>
    </sheetView>
  </sheetViews>
  <sheetFormatPr defaultRowHeight="15.75" x14ac:dyDescent="0.25"/>
  <cols>
    <col min="1" max="1" width="47.28515625" style="1" customWidth="1"/>
    <col min="2" max="3" width="17.28515625" style="1" customWidth="1"/>
    <col min="4" max="4" width="21.7109375" style="1" customWidth="1"/>
    <col min="5" max="5" width="17.28515625" style="1" customWidth="1"/>
    <col min="6" max="6" width="20.42578125" style="1" customWidth="1"/>
    <col min="7" max="7" width="17.28515625" style="1" customWidth="1"/>
    <col min="8" max="8" width="10.140625" style="1" customWidth="1"/>
    <col min="9" max="9" width="23.42578125" style="1" customWidth="1"/>
    <col min="10" max="10" width="26" style="1" customWidth="1"/>
    <col min="11" max="11" width="26.5703125" style="1" customWidth="1"/>
    <col min="12" max="12" width="25.85546875" style="1" customWidth="1"/>
    <col min="13" max="13" width="17" style="1" customWidth="1"/>
    <col min="14" max="14" width="23.7109375" style="1" customWidth="1"/>
    <col min="15" max="15" width="17" style="1" customWidth="1"/>
    <col min="16" max="16" width="11" style="1" customWidth="1"/>
    <col min="17" max="17" width="21.7109375" style="1" customWidth="1"/>
    <col min="18" max="18" width="17" style="1" customWidth="1"/>
    <col min="19" max="19" width="25.5703125" style="1" customWidth="1"/>
    <col min="20" max="20" width="23.140625" style="1" customWidth="1"/>
    <col min="21" max="21" width="3.140625" style="2" customWidth="1"/>
    <col min="22" max="22" width="25.42578125" style="1" customWidth="1"/>
    <col min="23" max="23" width="27.42578125" style="1" customWidth="1"/>
    <col min="24" max="24" width="27.5703125" style="1" customWidth="1"/>
    <col min="25" max="16384" width="9.140625" style="1"/>
  </cols>
  <sheetData>
    <row r="1" spans="1:24" ht="50.25" customHeight="1" x14ac:dyDescent="0.3">
      <c r="A1" s="73" t="s">
        <v>279</v>
      </c>
      <c r="B1" s="72"/>
      <c r="C1" s="66"/>
      <c r="D1" s="66"/>
      <c r="E1" s="66"/>
      <c r="F1" s="66"/>
      <c r="G1" s="66"/>
      <c r="H1" s="66"/>
      <c r="I1" s="66"/>
      <c r="J1" s="66"/>
      <c r="K1" s="66"/>
      <c r="L1" s="66"/>
      <c r="M1" s="66"/>
      <c r="N1" s="66"/>
      <c r="O1" s="66"/>
      <c r="P1" s="66"/>
      <c r="Q1" s="66"/>
      <c r="R1" s="66"/>
      <c r="S1" s="66"/>
      <c r="T1" s="66"/>
      <c r="U1" s="3"/>
    </row>
    <row r="2" spans="1:24" ht="47.25" customHeight="1" x14ac:dyDescent="0.3">
      <c r="A2" s="71" t="s">
        <v>78</v>
      </c>
      <c r="B2" s="70"/>
      <c r="C2" s="66"/>
      <c r="D2" s="66"/>
      <c r="E2" s="66"/>
      <c r="F2" s="66"/>
      <c r="G2" s="66"/>
      <c r="H2" s="66"/>
      <c r="I2" s="2316" t="s">
        <v>77</v>
      </c>
      <c r="J2" s="2317"/>
      <c r="K2" s="69" t="s">
        <v>76</v>
      </c>
      <c r="L2" s="68"/>
      <c r="M2" s="67"/>
      <c r="N2" s="66"/>
      <c r="O2" s="66"/>
      <c r="P2" s="66"/>
      <c r="Q2" s="66"/>
      <c r="R2" s="66"/>
      <c r="S2" s="66"/>
      <c r="T2" s="66"/>
      <c r="U2" s="3"/>
    </row>
    <row r="3" spans="1:24" s="57" customFormat="1" ht="63" customHeight="1" x14ac:dyDescent="0.25">
      <c r="A3" s="65" t="s">
        <v>278</v>
      </c>
      <c r="B3" s="64"/>
      <c r="C3" s="2322" t="s">
        <v>74</v>
      </c>
      <c r="D3" s="2314"/>
      <c r="E3" s="2314"/>
      <c r="F3" s="2314"/>
      <c r="G3" s="2315"/>
      <c r="H3" s="62"/>
      <c r="I3" s="2318"/>
      <c r="J3" s="2319"/>
      <c r="K3" s="63" t="s">
        <v>73</v>
      </c>
      <c r="L3" s="2314" t="s">
        <v>72</v>
      </c>
      <c r="M3" s="2315"/>
      <c r="N3" s="2322" t="s">
        <v>71</v>
      </c>
      <c r="O3" s="2315"/>
      <c r="P3" s="62"/>
      <c r="Q3" s="2322" t="s">
        <v>70</v>
      </c>
      <c r="R3" s="2314"/>
      <c r="S3" s="2314"/>
      <c r="T3" s="2314"/>
      <c r="U3" s="61"/>
      <c r="V3" s="60"/>
      <c r="W3" s="59" t="s">
        <v>69</v>
      </c>
      <c r="X3" s="58"/>
    </row>
    <row r="4" spans="1:24" s="57" customFormat="1" ht="76.5" customHeight="1" thickBot="1" x14ac:dyDescent="0.3">
      <c r="A4" s="264" t="s">
        <v>68</v>
      </c>
      <c r="B4" s="262" t="s">
        <v>67</v>
      </c>
      <c r="C4" s="262" t="s">
        <v>66</v>
      </c>
      <c r="D4" s="262" t="s">
        <v>65</v>
      </c>
      <c r="E4" s="262" t="s">
        <v>64</v>
      </c>
      <c r="F4" s="262" t="s">
        <v>63</v>
      </c>
      <c r="G4" s="263" t="s">
        <v>62</v>
      </c>
      <c r="H4" s="262" t="s">
        <v>55</v>
      </c>
      <c r="I4" s="261" t="s">
        <v>61</v>
      </c>
      <c r="J4" s="261" t="s">
        <v>56</v>
      </c>
      <c r="K4" s="262" t="s">
        <v>60</v>
      </c>
      <c r="L4" s="262" t="s">
        <v>59</v>
      </c>
      <c r="M4" s="262" t="s">
        <v>58</v>
      </c>
      <c r="N4" s="262" t="s">
        <v>57</v>
      </c>
      <c r="O4" s="261" t="s">
        <v>56</v>
      </c>
      <c r="P4" s="262" t="s">
        <v>55</v>
      </c>
      <c r="Q4" s="261" t="s">
        <v>193</v>
      </c>
      <c r="R4" s="261" t="s">
        <v>53</v>
      </c>
      <c r="S4" s="261" t="s">
        <v>52</v>
      </c>
      <c r="T4" s="260" t="s">
        <v>51</v>
      </c>
      <c r="U4" s="127"/>
      <c r="V4" s="259" t="s">
        <v>50</v>
      </c>
      <c r="W4" s="258" t="s">
        <v>49</v>
      </c>
      <c r="X4" s="258" t="s">
        <v>48</v>
      </c>
    </row>
    <row r="5" spans="1:24" ht="19.5" customHeight="1" thickTop="1" x14ac:dyDescent="0.3">
      <c r="A5" s="2320" t="s">
        <v>47</v>
      </c>
      <c r="B5" s="254"/>
      <c r="C5" s="256"/>
      <c r="D5" s="256"/>
      <c r="E5" s="254"/>
      <c r="F5" s="254" t="s">
        <v>46</v>
      </c>
      <c r="G5" s="254"/>
      <c r="H5" s="257" t="s">
        <v>2</v>
      </c>
      <c r="I5" s="254" t="s">
        <v>43</v>
      </c>
      <c r="J5" s="254" t="s">
        <v>41</v>
      </c>
      <c r="K5" s="254" t="s">
        <v>42</v>
      </c>
      <c r="L5" s="255" t="s">
        <v>45</v>
      </c>
      <c r="M5" s="255" t="s">
        <v>44</v>
      </c>
      <c r="N5" s="255" t="s">
        <v>43</v>
      </c>
      <c r="O5" s="255" t="s">
        <v>41</v>
      </c>
      <c r="P5" s="257" t="s">
        <v>2</v>
      </c>
      <c r="Q5" s="256"/>
      <c r="R5" s="255" t="s">
        <v>42</v>
      </c>
      <c r="S5" s="255" t="s">
        <v>41</v>
      </c>
      <c r="T5" s="255" t="s">
        <v>40</v>
      </c>
      <c r="U5" s="90"/>
      <c r="V5" s="117"/>
      <c r="W5" s="117"/>
      <c r="X5" s="117"/>
    </row>
    <row r="6" spans="1:24" ht="63" customHeight="1" x14ac:dyDescent="0.3">
      <c r="A6" s="2321"/>
      <c r="B6" s="251"/>
      <c r="C6" s="252"/>
      <c r="D6" s="252"/>
      <c r="E6" s="251"/>
      <c r="F6" s="254" t="s">
        <v>39</v>
      </c>
      <c r="G6" s="251"/>
      <c r="H6" s="253" t="s">
        <v>1</v>
      </c>
      <c r="I6" s="254"/>
      <c r="J6" s="251"/>
      <c r="K6" s="251"/>
      <c r="L6" s="251"/>
      <c r="M6" s="251"/>
      <c r="N6" s="251"/>
      <c r="O6" s="251"/>
      <c r="P6" s="253" t="s">
        <v>1</v>
      </c>
      <c r="Q6" s="252"/>
      <c r="R6" s="251"/>
      <c r="S6" s="251"/>
      <c r="T6" s="251"/>
      <c r="U6" s="90"/>
      <c r="V6" s="117"/>
      <c r="W6" s="117"/>
      <c r="X6" s="117"/>
    </row>
    <row r="7" spans="1:24" ht="50.25" customHeight="1" thickBot="1" x14ac:dyDescent="0.35">
      <c r="A7" s="250" t="s">
        <v>38</v>
      </c>
      <c r="B7" s="247"/>
      <c r="C7" s="248"/>
      <c r="D7" s="248"/>
      <c r="E7" s="247"/>
      <c r="F7" s="247"/>
      <c r="G7" s="247"/>
      <c r="H7" s="247"/>
      <c r="I7" s="247"/>
      <c r="J7" s="247"/>
      <c r="K7" s="249"/>
      <c r="L7" s="249"/>
      <c r="M7" s="247"/>
      <c r="N7" s="247"/>
      <c r="O7" s="247"/>
      <c r="P7" s="247"/>
      <c r="Q7" s="248"/>
      <c r="R7" s="247"/>
      <c r="S7" s="247"/>
      <c r="T7" s="247"/>
      <c r="U7" s="84"/>
      <c r="V7" s="107"/>
      <c r="W7" s="107"/>
      <c r="X7" s="107"/>
    </row>
    <row r="8" spans="1:24" ht="40.5" customHeight="1" x14ac:dyDescent="0.3">
      <c r="A8" s="2514" t="s">
        <v>277</v>
      </c>
      <c r="B8" s="239"/>
      <c r="C8" s="245"/>
      <c r="D8" s="245">
        <v>47000000</v>
      </c>
      <c r="E8" s="239" t="s">
        <v>36</v>
      </c>
      <c r="F8" s="269" t="s">
        <v>17</v>
      </c>
      <c r="G8" s="239" t="s">
        <v>16</v>
      </c>
      <c r="H8" s="246" t="s">
        <v>2</v>
      </c>
      <c r="I8" s="239"/>
      <c r="J8" s="239"/>
      <c r="K8" s="239"/>
      <c r="L8" s="239"/>
      <c r="M8" s="239"/>
      <c r="N8" s="239"/>
      <c r="O8" s="239"/>
      <c r="P8" s="246" t="s">
        <v>2</v>
      </c>
      <c r="Q8" s="245"/>
      <c r="R8" s="239"/>
      <c r="S8" s="239"/>
      <c r="T8" s="239"/>
      <c r="U8" s="90"/>
      <c r="V8" s="94"/>
      <c r="W8" s="94"/>
      <c r="X8" s="94"/>
    </row>
    <row r="9" spans="1:24" ht="56.25" customHeight="1" x14ac:dyDescent="0.3">
      <c r="A9" s="2515"/>
      <c r="B9" s="237"/>
      <c r="C9" s="236"/>
      <c r="D9" s="236"/>
      <c r="E9" s="237"/>
      <c r="F9" s="239"/>
      <c r="G9" s="237"/>
      <c r="H9" s="238" t="s">
        <v>1</v>
      </c>
      <c r="I9" s="239"/>
      <c r="J9" s="237"/>
      <c r="K9" s="237"/>
      <c r="L9" s="237"/>
      <c r="M9" s="237"/>
      <c r="N9" s="237"/>
      <c r="O9" s="237"/>
      <c r="P9" s="238" t="s">
        <v>1</v>
      </c>
      <c r="Q9" s="236"/>
      <c r="R9" s="237"/>
      <c r="S9" s="237"/>
      <c r="T9" s="237"/>
      <c r="U9" s="90"/>
      <c r="V9" s="97"/>
      <c r="W9" s="97"/>
      <c r="X9" s="97"/>
    </row>
    <row r="10" spans="1:24" ht="19.5" customHeight="1" x14ac:dyDescent="0.3">
      <c r="A10" s="240"/>
      <c r="B10" s="240"/>
      <c r="C10" s="244"/>
      <c r="D10" s="242"/>
      <c r="E10" s="240"/>
      <c r="F10" s="240"/>
      <c r="G10" s="240"/>
      <c r="H10" s="240"/>
      <c r="I10" s="240"/>
      <c r="J10" s="240"/>
      <c r="K10" s="243"/>
      <c r="L10" s="243"/>
      <c r="M10" s="240"/>
      <c r="N10" s="240"/>
      <c r="O10" s="240"/>
      <c r="P10" s="240"/>
      <c r="Q10" s="242"/>
      <c r="R10" s="241" t="s">
        <v>35</v>
      </c>
      <c r="S10" s="241"/>
      <c r="T10" s="240"/>
      <c r="U10" s="84"/>
      <c r="V10" s="98"/>
      <c r="W10" s="98"/>
      <c r="X10" s="98"/>
    </row>
    <row r="11" spans="1:24" ht="39.75" customHeight="1" x14ac:dyDescent="0.3">
      <c r="A11" s="2516" t="s">
        <v>276</v>
      </c>
      <c r="B11" s="237"/>
      <c r="C11" s="236"/>
      <c r="D11" s="236">
        <v>1361250</v>
      </c>
      <c r="E11" s="237" t="s">
        <v>32</v>
      </c>
      <c r="F11" s="269" t="s">
        <v>17</v>
      </c>
      <c r="G11" s="237" t="s">
        <v>163</v>
      </c>
      <c r="H11" s="238" t="s">
        <v>2</v>
      </c>
      <c r="I11" s="239"/>
      <c r="J11" s="237"/>
      <c r="K11" s="237"/>
      <c r="L11" s="237"/>
      <c r="M11" s="237"/>
      <c r="N11" s="237"/>
      <c r="O11" s="237"/>
      <c r="P11" s="238" t="s">
        <v>2</v>
      </c>
      <c r="Q11" s="236"/>
      <c r="R11" s="237"/>
      <c r="S11" s="237"/>
      <c r="T11" s="237"/>
      <c r="U11" s="90"/>
      <c r="V11" s="97"/>
      <c r="W11" s="97"/>
      <c r="X11" s="97"/>
    </row>
    <row r="12" spans="1:24" ht="38.25" customHeight="1" x14ac:dyDescent="0.3">
      <c r="A12" s="2515"/>
      <c r="B12" s="237"/>
      <c r="C12" s="236"/>
      <c r="D12" s="236"/>
      <c r="E12" s="237"/>
      <c r="F12" s="239"/>
      <c r="G12" s="237"/>
      <c r="H12" s="238" t="s">
        <v>1</v>
      </c>
      <c r="I12" s="239"/>
      <c r="J12" s="237"/>
      <c r="K12" s="237"/>
      <c r="L12" s="237"/>
      <c r="M12" s="237"/>
      <c r="N12" s="237"/>
      <c r="O12" s="237"/>
      <c r="P12" s="238" t="s">
        <v>1</v>
      </c>
      <c r="Q12" s="236"/>
      <c r="R12" s="237"/>
      <c r="S12" s="237"/>
      <c r="T12" s="237"/>
      <c r="U12" s="90"/>
      <c r="V12" s="97"/>
      <c r="W12" s="97"/>
      <c r="X12" s="97"/>
    </row>
    <row r="13" spans="1:24" ht="21.75" customHeight="1" x14ac:dyDescent="0.25">
      <c r="A13" s="98"/>
      <c r="B13" s="98"/>
      <c r="C13" s="101"/>
      <c r="D13" s="101"/>
      <c r="E13" s="98"/>
      <c r="F13" s="98"/>
      <c r="G13" s="98"/>
      <c r="H13" s="98"/>
      <c r="I13" s="98"/>
      <c r="J13" s="98"/>
      <c r="K13" s="100"/>
      <c r="L13" s="100"/>
      <c r="M13" s="98"/>
      <c r="N13" s="98"/>
      <c r="O13" s="98"/>
      <c r="P13" s="98"/>
      <c r="Q13" s="101"/>
      <c r="R13" s="98"/>
      <c r="S13" s="98"/>
      <c r="T13" s="98"/>
      <c r="U13" s="84"/>
      <c r="V13" s="98"/>
      <c r="W13" s="98"/>
      <c r="X13" s="98"/>
    </row>
    <row r="14" spans="1:24" ht="34.5" customHeight="1" x14ac:dyDescent="0.3">
      <c r="A14" s="2517" t="s">
        <v>275</v>
      </c>
      <c r="B14" s="97"/>
      <c r="C14" s="75"/>
      <c r="D14" s="236">
        <v>1400000</v>
      </c>
      <c r="E14" s="97" t="s">
        <v>32</v>
      </c>
      <c r="F14" s="268" t="s">
        <v>17</v>
      </c>
      <c r="G14" s="97" t="s">
        <v>147</v>
      </c>
      <c r="H14" s="80" t="s">
        <v>2</v>
      </c>
      <c r="I14" s="94"/>
      <c r="J14" s="97"/>
      <c r="K14" s="97"/>
      <c r="L14" s="97"/>
      <c r="M14" s="97"/>
      <c r="N14" s="97"/>
      <c r="O14" s="97"/>
      <c r="P14" s="80" t="s">
        <v>2</v>
      </c>
      <c r="Q14" s="75"/>
      <c r="R14" s="97"/>
      <c r="S14" s="97"/>
      <c r="T14" s="97"/>
      <c r="U14" s="90"/>
      <c r="V14" s="97"/>
      <c r="W14" s="97"/>
      <c r="X14" s="97"/>
    </row>
    <row r="15" spans="1:24" ht="19.5" customHeight="1" x14ac:dyDescent="0.25">
      <c r="A15" s="2518"/>
      <c r="B15" s="97"/>
      <c r="C15" s="75"/>
      <c r="D15" s="75"/>
      <c r="E15" s="97"/>
      <c r="F15" s="94"/>
      <c r="G15" s="97"/>
      <c r="H15" s="80" t="s">
        <v>1</v>
      </c>
      <c r="I15" s="94"/>
      <c r="J15" s="97"/>
      <c r="K15" s="97"/>
      <c r="L15" s="97"/>
      <c r="M15" s="97"/>
      <c r="N15" s="97"/>
      <c r="O15" s="97"/>
      <c r="P15" s="80" t="s">
        <v>1</v>
      </c>
      <c r="Q15" s="75"/>
      <c r="R15" s="97"/>
      <c r="S15" s="97"/>
      <c r="T15" s="97"/>
      <c r="U15" s="90"/>
      <c r="V15" s="97"/>
      <c r="W15" s="97"/>
      <c r="X15" s="97"/>
    </row>
    <row r="16" spans="1:24" ht="19.5" customHeight="1" x14ac:dyDescent="0.25">
      <c r="A16" s="98"/>
      <c r="B16" s="98"/>
      <c r="C16" s="101"/>
      <c r="D16" s="101"/>
      <c r="E16" s="98"/>
      <c r="F16" s="98"/>
      <c r="G16" s="98"/>
      <c r="H16" s="98"/>
      <c r="I16" s="98"/>
      <c r="J16" s="98"/>
      <c r="K16" s="100"/>
      <c r="L16" s="100"/>
      <c r="M16" s="98"/>
      <c r="N16" s="98"/>
      <c r="O16" s="98"/>
      <c r="P16" s="98"/>
      <c r="Q16" s="101"/>
      <c r="R16" s="98"/>
      <c r="S16" s="98"/>
      <c r="T16" s="98"/>
      <c r="U16" s="84"/>
      <c r="V16" s="98"/>
      <c r="W16" s="98"/>
      <c r="X16" s="98"/>
    </row>
    <row r="17" spans="1:28" ht="39.75" customHeight="1" x14ac:dyDescent="0.3">
      <c r="A17" s="2517" t="s">
        <v>274</v>
      </c>
      <c r="B17" s="97"/>
      <c r="C17" s="75"/>
      <c r="D17" s="236">
        <v>1200000</v>
      </c>
      <c r="E17" s="97" t="s">
        <v>32</v>
      </c>
      <c r="F17" s="94" t="s">
        <v>17</v>
      </c>
      <c r="G17" s="97" t="s">
        <v>147</v>
      </c>
      <c r="H17" s="80" t="s">
        <v>2</v>
      </c>
      <c r="I17" s="94"/>
      <c r="J17" s="97"/>
      <c r="K17" s="97"/>
      <c r="L17" s="97"/>
      <c r="M17" s="97"/>
      <c r="N17" s="97"/>
      <c r="O17" s="97"/>
      <c r="P17" s="80" t="s">
        <v>2</v>
      </c>
      <c r="Q17" s="75"/>
      <c r="R17" s="97"/>
      <c r="S17" s="97"/>
      <c r="T17" s="97"/>
      <c r="U17" s="90"/>
      <c r="V17" s="97"/>
      <c r="W17" s="97"/>
      <c r="X17" s="97"/>
    </row>
    <row r="18" spans="1:28" ht="19.5" customHeight="1" x14ac:dyDescent="0.25">
      <c r="A18" s="2518"/>
      <c r="B18" s="97"/>
      <c r="C18" s="75"/>
      <c r="D18" s="75"/>
      <c r="E18" s="97"/>
      <c r="F18" s="94"/>
      <c r="G18" s="97"/>
      <c r="H18" s="80" t="s">
        <v>1</v>
      </c>
      <c r="I18" s="94"/>
      <c r="J18" s="97"/>
      <c r="K18" s="97"/>
      <c r="L18" s="97"/>
      <c r="M18" s="97"/>
      <c r="N18" s="97"/>
      <c r="O18" s="97"/>
      <c r="P18" s="80" t="s">
        <v>1</v>
      </c>
      <c r="Q18" s="75"/>
      <c r="R18" s="97"/>
      <c r="S18" s="97"/>
      <c r="T18" s="97"/>
      <c r="U18" s="90"/>
      <c r="V18" s="97"/>
      <c r="W18" s="97"/>
      <c r="X18" s="97"/>
    </row>
    <row r="19" spans="1:28" ht="19.5" customHeight="1" x14ac:dyDescent="0.25">
      <c r="A19" s="98"/>
      <c r="B19" s="98"/>
      <c r="C19" s="101"/>
      <c r="D19" s="101"/>
      <c r="E19" s="98"/>
      <c r="F19" s="98"/>
      <c r="G19" s="98"/>
      <c r="H19" s="98"/>
      <c r="I19" s="98"/>
      <c r="J19" s="98"/>
      <c r="K19" s="100"/>
      <c r="L19" s="100"/>
      <c r="M19" s="98"/>
      <c r="N19" s="98"/>
      <c r="O19" s="98"/>
      <c r="P19" s="98"/>
      <c r="Q19" s="101"/>
      <c r="R19" s="98"/>
      <c r="S19" s="98"/>
      <c r="T19" s="98"/>
      <c r="U19" s="84"/>
      <c r="V19" s="98"/>
      <c r="W19" s="98"/>
      <c r="X19" s="98"/>
    </row>
    <row r="20" spans="1:28" ht="19.5" customHeight="1" x14ac:dyDescent="0.3">
      <c r="A20" s="2517" t="s">
        <v>273</v>
      </c>
      <c r="B20" s="97"/>
      <c r="C20" s="75"/>
      <c r="D20" s="236">
        <v>6000000</v>
      </c>
      <c r="E20" s="97" t="s">
        <v>18</v>
      </c>
      <c r="F20" s="94" t="s">
        <v>17</v>
      </c>
      <c r="G20" s="97" t="s">
        <v>16</v>
      </c>
      <c r="H20" s="80" t="s">
        <v>2</v>
      </c>
      <c r="I20" s="29" t="s">
        <v>15</v>
      </c>
      <c r="J20" s="27" t="s">
        <v>14</v>
      </c>
      <c r="K20" s="28" t="s">
        <v>13</v>
      </c>
      <c r="L20" s="28" t="s">
        <v>12</v>
      </c>
      <c r="M20" s="27" t="s">
        <v>11</v>
      </c>
      <c r="N20" s="27" t="s">
        <v>10</v>
      </c>
      <c r="O20" s="27" t="s">
        <v>9</v>
      </c>
      <c r="P20" s="16" t="s">
        <v>2</v>
      </c>
      <c r="Q20" s="15">
        <v>6000000</v>
      </c>
      <c r="R20" s="24" t="s">
        <v>9</v>
      </c>
      <c r="S20" s="24" t="s">
        <v>8</v>
      </c>
      <c r="T20" s="24" t="s">
        <v>7</v>
      </c>
      <c r="U20" s="25"/>
      <c r="V20" s="24" t="s">
        <v>6</v>
      </c>
      <c r="W20" s="24" t="s">
        <v>5</v>
      </c>
      <c r="X20" s="24" t="s">
        <v>4</v>
      </c>
    </row>
    <row r="21" spans="1:28" ht="41.25" customHeight="1" x14ac:dyDescent="0.25">
      <c r="A21" s="2518"/>
      <c r="B21" s="97"/>
      <c r="C21" s="75"/>
      <c r="D21" s="75"/>
      <c r="E21" s="97"/>
      <c r="F21" s="94"/>
      <c r="G21" s="97"/>
      <c r="H21" s="80" t="s">
        <v>1</v>
      </c>
      <c r="I21" s="94"/>
      <c r="J21" s="97"/>
      <c r="K21" s="97"/>
      <c r="L21" s="97"/>
      <c r="M21" s="97"/>
      <c r="N21" s="97"/>
      <c r="O21" s="97"/>
      <c r="P21" s="80" t="s">
        <v>1</v>
      </c>
      <c r="Q21" s="75"/>
      <c r="R21" s="97"/>
      <c r="S21" s="97"/>
      <c r="T21" s="97"/>
      <c r="U21" s="90"/>
      <c r="V21" s="97"/>
      <c r="W21" s="97"/>
      <c r="X21" s="97"/>
    </row>
    <row r="22" spans="1:28" ht="27" customHeight="1" x14ac:dyDescent="0.25">
      <c r="A22" s="98"/>
      <c r="B22" s="98"/>
      <c r="C22" s="101"/>
      <c r="D22" s="101"/>
      <c r="E22" s="98"/>
      <c r="F22" s="98"/>
      <c r="G22" s="98"/>
      <c r="H22" s="98"/>
      <c r="I22" s="98"/>
      <c r="J22" s="98"/>
      <c r="K22" s="100"/>
      <c r="L22" s="100"/>
      <c r="M22" s="98"/>
      <c r="N22" s="98"/>
      <c r="O22" s="98"/>
      <c r="P22" s="98"/>
      <c r="Q22" s="101"/>
      <c r="R22" s="98"/>
      <c r="S22" s="98"/>
      <c r="T22" s="98"/>
      <c r="U22" s="84"/>
      <c r="V22" s="98"/>
      <c r="W22" s="98"/>
      <c r="X22" s="98"/>
    </row>
    <row r="23" spans="1:28" ht="36" customHeight="1" x14ac:dyDescent="0.3">
      <c r="A23" s="2517" t="s">
        <v>272</v>
      </c>
      <c r="B23" s="97"/>
      <c r="C23" s="75"/>
      <c r="D23" s="236">
        <v>29000000</v>
      </c>
      <c r="E23" s="97" t="s">
        <v>18</v>
      </c>
      <c r="F23" s="94" t="s">
        <v>17</v>
      </c>
      <c r="G23" s="97" t="s">
        <v>16</v>
      </c>
      <c r="H23" s="80" t="s">
        <v>2</v>
      </c>
      <c r="I23" s="29" t="s">
        <v>15</v>
      </c>
      <c r="J23" s="27" t="s">
        <v>14</v>
      </c>
      <c r="K23" s="28" t="s">
        <v>13</v>
      </c>
      <c r="L23" s="28" t="s">
        <v>12</v>
      </c>
      <c r="M23" s="27" t="s">
        <v>11</v>
      </c>
      <c r="N23" s="27" t="s">
        <v>10</v>
      </c>
      <c r="O23" s="27" t="s">
        <v>9</v>
      </c>
      <c r="P23" s="16" t="s">
        <v>2</v>
      </c>
      <c r="Q23" s="15">
        <v>29000000</v>
      </c>
      <c r="R23" s="24" t="s">
        <v>9</v>
      </c>
      <c r="S23" s="24" t="s">
        <v>8</v>
      </c>
      <c r="T23" s="24" t="s">
        <v>7</v>
      </c>
      <c r="U23" s="25"/>
      <c r="V23" s="24" t="s">
        <v>6</v>
      </c>
      <c r="W23" s="24" t="s">
        <v>5</v>
      </c>
      <c r="X23" s="24" t="s">
        <v>4</v>
      </c>
    </row>
    <row r="24" spans="1:28" ht="39.75" customHeight="1" thickBot="1" x14ac:dyDescent="0.3">
      <c r="A24" s="2518"/>
      <c r="B24" s="97"/>
      <c r="C24" s="75"/>
      <c r="D24" s="75"/>
      <c r="E24" s="97"/>
      <c r="F24" s="94"/>
      <c r="G24" s="97"/>
      <c r="H24" s="80" t="s">
        <v>1</v>
      </c>
      <c r="I24" s="94"/>
      <c r="J24" s="97"/>
      <c r="K24" s="97"/>
      <c r="L24" s="97"/>
      <c r="M24" s="97"/>
      <c r="N24" s="97"/>
      <c r="O24" s="97"/>
      <c r="P24" s="80" t="s">
        <v>1</v>
      </c>
      <c r="Q24" s="75"/>
      <c r="R24" s="97"/>
      <c r="S24" s="97"/>
      <c r="T24" s="97"/>
      <c r="U24" s="90"/>
      <c r="V24" s="97"/>
      <c r="W24" s="97"/>
      <c r="X24" s="97"/>
    </row>
    <row r="25" spans="1:28" ht="36.75" customHeight="1" thickTop="1" x14ac:dyDescent="0.25">
      <c r="A25" s="215" t="s">
        <v>3</v>
      </c>
      <c r="B25" s="82"/>
      <c r="C25" s="81" t="e">
        <f>C8+C11+C14+C17+C20+C23+#REF!+#REF!+#REF!</f>
        <v>#REF!</v>
      </c>
      <c r="D25" s="81">
        <f>D8+D11+D14+D17+D20+D23</f>
        <v>85961250</v>
      </c>
      <c r="E25" s="151"/>
      <c r="F25" s="86"/>
      <c r="G25" s="82"/>
      <c r="H25" s="86" t="s">
        <v>2</v>
      </c>
      <c r="I25" s="86"/>
      <c r="J25" s="82"/>
      <c r="K25" s="82"/>
      <c r="L25" s="82"/>
      <c r="M25" s="82"/>
      <c r="N25" s="82"/>
      <c r="O25" s="82"/>
      <c r="P25" s="86" t="s">
        <v>2</v>
      </c>
      <c r="Q25" s="81" t="e">
        <f>Q8+Q11+Q14+Q17+Q20+Q23+#REF!+#REF!+#REF!</f>
        <v>#REF!</v>
      </c>
      <c r="R25" s="82"/>
      <c r="S25" s="82"/>
      <c r="T25" s="82"/>
      <c r="U25" s="84"/>
      <c r="V25" s="214"/>
      <c r="W25" s="214"/>
      <c r="X25" s="214"/>
      <c r="Z25" s="4"/>
      <c r="AA25" s="5"/>
      <c r="AB25" s="4"/>
    </row>
    <row r="26" spans="1:28" ht="30.75" customHeight="1" x14ac:dyDescent="0.25">
      <c r="A26" s="76"/>
      <c r="B26" s="76"/>
      <c r="C26" s="75" t="e">
        <f>C9+C12+C15+C18+C21+C24+#REF!+#REF!+#REF!</f>
        <v>#REF!</v>
      </c>
      <c r="D26" s="75" t="e">
        <f>D9+D12+D15+D18+D21+D24+#REF!+#REF!+#REF!</f>
        <v>#REF!</v>
      </c>
      <c r="E26" s="76"/>
      <c r="F26" s="80"/>
      <c r="G26" s="76"/>
      <c r="H26" s="80" t="s">
        <v>1</v>
      </c>
      <c r="I26" s="80"/>
      <c r="J26" s="76"/>
      <c r="K26" s="76"/>
      <c r="L26" s="76"/>
      <c r="M26" s="76"/>
      <c r="N26" s="76"/>
      <c r="O26" s="76"/>
      <c r="P26" s="80" t="s">
        <v>1</v>
      </c>
      <c r="Q26" s="75" t="e">
        <f>Q9+Q12+Q15+Q18+Q21+Q24+#REF!+#REF!+#REF!</f>
        <v>#REF!</v>
      </c>
      <c r="R26" s="76"/>
      <c r="S26" s="76"/>
      <c r="T26" s="76"/>
      <c r="U26" s="78"/>
      <c r="V26" s="213"/>
      <c r="W26" s="213"/>
      <c r="X26" s="213"/>
      <c r="Z26" s="4"/>
      <c r="AA26" s="4"/>
      <c r="AB26" s="4"/>
    </row>
    <row r="27" spans="1:28" x14ac:dyDescent="0.25">
      <c r="A27" s="74" t="s">
        <v>0</v>
      </c>
      <c r="T27" s="3"/>
      <c r="U27" s="3"/>
      <c r="V27" s="5"/>
    </row>
    <row r="28" spans="1:28" x14ac:dyDescent="0.25">
      <c r="Q28" s="6"/>
      <c r="T28" s="5"/>
      <c r="U28" s="3"/>
      <c r="V28" s="4"/>
    </row>
    <row r="29" spans="1:28" x14ac:dyDescent="0.25">
      <c r="T29" s="3"/>
      <c r="U29" s="3"/>
    </row>
    <row r="30" spans="1:28" x14ac:dyDescent="0.25">
      <c r="U30" s="3"/>
    </row>
    <row r="31" spans="1:28" x14ac:dyDescent="0.25">
      <c r="U31" s="3"/>
    </row>
    <row r="32" spans="1:28" x14ac:dyDescent="0.25">
      <c r="U32" s="3"/>
    </row>
    <row r="33" spans="21:21" x14ac:dyDescent="0.25">
      <c r="U33" s="3"/>
    </row>
    <row r="34" spans="21:21" x14ac:dyDescent="0.25">
      <c r="U34" s="3"/>
    </row>
    <row r="35" spans="21:21" x14ac:dyDescent="0.25">
      <c r="U35" s="3"/>
    </row>
    <row r="36" spans="21:21" x14ac:dyDescent="0.25">
      <c r="U36" s="3"/>
    </row>
    <row r="37" spans="21:21" x14ac:dyDescent="0.25">
      <c r="U37" s="3"/>
    </row>
    <row r="38" spans="21:21" x14ac:dyDescent="0.25">
      <c r="U38" s="3"/>
    </row>
    <row r="39" spans="21:21" x14ac:dyDescent="0.25">
      <c r="U39" s="3"/>
    </row>
    <row r="40" spans="21:21" x14ac:dyDescent="0.25">
      <c r="U40" s="3"/>
    </row>
    <row r="41" spans="21:21" x14ac:dyDescent="0.25">
      <c r="U41" s="3"/>
    </row>
    <row r="42" spans="21:21" x14ac:dyDescent="0.25">
      <c r="U42" s="3"/>
    </row>
    <row r="43" spans="21:21" x14ac:dyDescent="0.25">
      <c r="U43" s="3"/>
    </row>
    <row r="44" spans="21:21" x14ac:dyDescent="0.25">
      <c r="U44" s="3"/>
    </row>
    <row r="45" spans="21:21" x14ac:dyDescent="0.25">
      <c r="U45" s="3"/>
    </row>
    <row r="46" spans="21:21" x14ac:dyDescent="0.25">
      <c r="U46" s="3"/>
    </row>
    <row r="47" spans="21:21" x14ac:dyDescent="0.25">
      <c r="U47" s="3"/>
    </row>
    <row r="48" spans="21:21"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sheetData>
  <mergeCells count="12">
    <mergeCell ref="A20:A21"/>
    <mergeCell ref="A23:A24"/>
    <mergeCell ref="A5:A6"/>
    <mergeCell ref="A8:A9"/>
    <mergeCell ref="A11:A12"/>
    <mergeCell ref="A14:A15"/>
    <mergeCell ref="A17:A18"/>
    <mergeCell ref="N3:O3"/>
    <mergeCell ref="Q3:T3"/>
    <mergeCell ref="C3:G3"/>
    <mergeCell ref="L3:M3"/>
    <mergeCell ref="I2:J3"/>
  </mergeCells>
  <pageMargins left="0.19685039370078741" right="0.19685039370078741" top="0.19685039370078741" bottom="0.19685039370078741" header="0.23622047244094491" footer="0.23622047244094491"/>
  <pageSetup paperSize="8" scale="41"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1" manualBreakCount="1">
    <brk id="24" max="1048575" man="1"/>
  </col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zoomScale="75" workbookViewId="0">
      <selection activeCell="R23" sqref="R23"/>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92</v>
      </c>
      <c r="B1" s="144"/>
      <c r="V1" s="3"/>
    </row>
    <row r="2" spans="1:26" x14ac:dyDescent="0.25">
      <c r="A2" s="143" t="s">
        <v>78</v>
      </c>
      <c r="B2" s="142"/>
      <c r="J2" s="2178" t="s">
        <v>77</v>
      </c>
      <c r="K2" s="2179"/>
      <c r="L2" s="141" t="s">
        <v>76</v>
      </c>
      <c r="M2" s="140"/>
      <c r="N2" s="139"/>
      <c r="V2" s="3"/>
    </row>
    <row r="3" spans="1:26" ht="33.75" customHeight="1" x14ac:dyDescent="0.25">
      <c r="A3" s="138" t="s">
        <v>91</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62</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84"/>
      <c r="B8" s="94"/>
      <c r="C8" s="94"/>
      <c r="D8" s="94"/>
      <c r="E8" s="94"/>
      <c r="F8" s="105"/>
      <c r="G8" s="94"/>
      <c r="H8" s="94"/>
      <c r="I8" s="106" t="s">
        <v>2</v>
      </c>
      <c r="J8" s="94"/>
      <c r="K8" s="94"/>
      <c r="L8" s="94"/>
      <c r="M8" s="94"/>
      <c r="N8" s="94"/>
      <c r="O8" s="94"/>
      <c r="P8" s="94"/>
      <c r="Q8" s="106" t="s">
        <v>2</v>
      </c>
      <c r="R8" s="105"/>
      <c r="S8" s="94"/>
      <c r="T8" s="104"/>
      <c r="U8" s="104"/>
      <c r="V8" s="90"/>
      <c r="W8" s="103"/>
      <c r="X8" s="94"/>
      <c r="Y8" s="94"/>
      <c r="Z8" s="94"/>
    </row>
    <row r="9" spans="1:26" ht="19.5" customHeight="1" x14ac:dyDescent="0.25">
      <c r="A9" s="2185"/>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9.5"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0</v>
      </c>
      <c r="G34" s="86"/>
      <c r="H34" s="82"/>
      <c r="I34" s="86" t="s">
        <v>2</v>
      </c>
      <c r="J34" s="82"/>
      <c r="K34" s="82"/>
      <c r="L34" s="82"/>
      <c r="M34" s="82"/>
      <c r="N34" s="82"/>
      <c r="O34" s="82"/>
      <c r="P34" s="82"/>
      <c r="Q34" s="86" t="s">
        <v>2</v>
      </c>
      <c r="R34" s="81">
        <f>R8+R11+R14+R17+R20+R23+R26+R29+R32</f>
        <v>0</v>
      </c>
      <c r="S34" s="82"/>
      <c r="T34" s="85"/>
      <c r="U34" s="85"/>
      <c r="V34" s="84"/>
      <c r="W34" s="83"/>
      <c r="X34" s="82"/>
      <c r="Y34" s="82"/>
      <c r="Z34" s="81">
        <f>Z8+Z11+Z14+Z17+Z20+Z23+Z26+Z29+Z32</f>
        <v>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view="pageLayout" zoomScale="69" zoomScaleNormal="100" zoomScalePageLayoutView="69" workbookViewId="0">
      <selection activeCell="R23" sqref="R23"/>
    </sheetView>
  </sheetViews>
  <sheetFormatPr defaultRowHeight="15.75" x14ac:dyDescent="0.25"/>
  <cols>
    <col min="1" max="1" width="36.85546875" style="1" customWidth="1"/>
    <col min="2" max="2" width="10.85546875" style="1" bestFit="1" customWidth="1"/>
    <col min="3" max="3" width="13.7109375" style="1" customWidth="1"/>
    <col min="4" max="4" width="13.42578125" style="1" customWidth="1"/>
    <col min="5" max="5" width="12" style="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92</v>
      </c>
      <c r="B1" s="180"/>
      <c r="C1" s="179"/>
      <c r="D1" s="4"/>
      <c r="E1" s="4"/>
      <c r="F1" s="4"/>
      <c r="G1" s="4"/>
      <c r="H1" s="3"/>
      <c r="T1" s="146"/>
      <c r="U1" s="146"/>
      <c r="AB1" s="146"/>
    </row>
    <row r="2" spans="1:32" ht="15.75" customHeight="1" x14ac:dyDescent="0.25">
      <c r="A2" s="143" t="s">
        <v>123</v>
      </c>
      <c r="B2" s="178"/>
      <c r="C2" s="141" t="s">
        <v>76</v>
      </c>
      <c r="D2" s="140"/>
      <c r="E2" s="139"/>
      <c r="F2" s="139"/>
      <c r="H2" s="177"/>
      <c r="I2" s="2178" t="s">
        <v>122</v>
      </c>
      <c r="J2" s="2179"/>
      <c r="T2" s="146"/>
      <c r="U2" s="176"/>
      <c r="AB2" s="176"/>
    </row>
    <row r="3" spans="1:32" s="57" customFormat="1" ht="28.5" customHeight="1" x14ac:dyDescent="0.2">
      <c r="A3" s="138" t="s">
        <v>121</v>
      </c>
      <c r="B3" s="175"/>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4.25" customHeight="1" thickBot="1" x14ac:dyDescent="0.3">
      <c r="A4" s="173" t="s">
        <v>68</v>
      </c>
      <c r="B4" s="126" t="s">
        <v>115</v>
      </c>
      <c r="C4" s="131" t="s">
        <v>114</v>
      </c>
      <c r="D4" s="126" t="s">
        <v>113</v>
      </c>
      <c r="E4" s="128" t="s">
        <v>62</v>
      </c>
      <c r="F4" s="128" t="s">
        <v>62</v>
      </c>
      <c r="G4" s="131" t="s">
        <v>62</v>
      </c>
      <c r="H4" s="131" t="s">
        <v>62</v>
      </c>
      <c r="I4" s="131" t="s">
        <v>62</v>
      </c>
      <c r="J4" s="131" t="s">
        <v>62</v>
      </c>
      <c r="K4" s="131" t="s">
        <v>62</v>
      </c>
      <c r="L4" s="131" t="s">
        <v>62</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17"/>
      <c r="F5" s="122"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24" customHeight="1" x14ac:dyDescent="0.25">
      <c r="A8" s="2521"/>
      <c r="B8" s="94"/>
      <c r="C8" s="94"/>
      <c r="D8" s="105"/>
      <c r="E8" s="94"/>
      <c r="F8" s="106" t="s">
        <v>2</v>
      </c>
      <c r="G8" s="94"/>
      <c r="H8" s="104"/>
      <c r="I8" s="104"/>
      <c r="J8" s="104"/>
      <c r="K8" s="94"/>
      <c r="L8" s="103"/>
      <c r="M8" s="106" t="s">
        <v>2</v>
      </c>
      <c r="N8" s="94"/>
      <c r="O8" s="94"/>
      <c r="P8" s="94"/>
      <c r="Q8" s="94"/>
      <c r="R8" s="94"/>
      <c r="S8" s="94"/>
      <c r="T8" s="94"/>
      <c r="U8" s="164" t="s">
        <v>2</v>
      </c>
      <c r="V8" s="103"/>
      <c r="W8" s="94"/>
      <c r="X8" s="105"/>
      <c r="Y8" s="103"/>
      <c r="Z8" s="103"/>
      <c r="AA8" s="94"/>
      <c r="AB8" s="164" t="s">
        <v>2</v>
      </c>
      <c r="AC8" s="94"/>
      <c r="AD8" s="94"/>
      <c r="AE8" s="94"/>
      <c r="AF8" s="94"/>
    </row>
    <row r="9" spans="1:32" ht="23.25" customHeight="1" x14ac:dyDescent="0.25">
      <c r="A9" s="2207"/>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9.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21.75" customHeight="1" x14ac:dyDescent="0.25">
      <c r="A11" s="2206"/>
      <c r="B11" s="159"/>
      <c r="C11" s="159"/>
      <c r="D11" s="162"/>
      <c r="E11" s="159"/>
      <c r="F11" s="161" t="s">
        <v>2</v>
      </c>
      <c r="G11" s="159"/>
      <c r="H11" s="160"/>
      <c r="I11" s="160"/>
      <c r="J11" s="160"/>
      <c r="K11" s="159"/>
      <c r="L11" s="158"/>
      <c r="M11" s="80" t="s">
        <v>2</v>
      </c>
      <c r="N11" s="97"/>
      <c r="O11" s="97"/>
      <c r="P11" s="97"/>
      <c r="Q11" s="97"/>
      <c r="R11" s="97"/>
      <c r="S11" s="97"/>
      <c r="T11" s="97"/>
      <c r="U11" s="149" t="s">
        <v>2</v>
      </c>
      <c r="V11" s="95"/>
      <c r="W11" s="97"/>
      <c r="X11" s="75"/>
      <c r="Y11" s="95"/>
      <c r="Z11" s="95"/>
      <c r="AA11" s="97"/>
      <c r="AB11" s="149" t="s">
        <v>2</v>
      </c>
      <c r="AC11" s="97"/>
      <c r="AD11" s="97"/>
      <c r="AE11" s="97"/>
      <c r="AF11" s="97"/>
    </row>
    <row r="12" spans="1:32" ht="23.25" customHeight="1" x14ac:dyDescent="0.25">
      <c r="A12" s="2207"/>
      <c r="B12" s="159"/>
      <c r="C12" s="159"/>
      <c r="D12" s="162"/>
      <c r="E12" s="159"/>
      <c r="F12" s="161" t="s">
        <v>1</v>
      </c>
      <c r="G12" s="159"/>
      <c r="H12" s="160"/>
      <c r="I12" s="160"/>
      <c r="J12" s="160"/>
      <c r="K12" s="159"/>
      <c r="L12" s="158"/>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9.5" customHeight="1" x14ac:dyDescent="0.25">
      <c r="A13" s="163"/>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21.75" customHeight="1" x14ac:dyDescent="0.25">
      <c r="A14" s="2206"/>
      <c r="B14" s="159"/>
      <c r="C14" s="159"/>
      <c r="D14" s="162"/>
      <c r="E14" s="159"/>
      <c r="F14" s="161" t="s">
        <v>2</v>
      </c>
      <c r="G14" s="159"/>
      <c r="H14" s="160"/>
      <c r="I14" s="160"/>
      <c r="J14" s="160"/>
      <c r="K14" s="159"/>
      <c r="L14" s="158"/>
      <c r="M14" s="80" t="s">
        <v>2</v>
      </c>
      <c r="N14" s="97"/>
      <c r="O14" s="97"/>
      <c r="P14" s="97"/>
      <c r="Q14" s="97"/>
      <c r="R14" s="97"/>
      <c r="S14" s="97"/>
      <c r="T14" s="97"/>
      <c r="U14" s="149" t="s">
        <v>2</v>
      </c>
      <c r="V14" s="95"/>
      <c r="W14" s="97"/>
      <c r="X14" s="75"/>
      <c r="Y14" s="95"/>
      <c r="Z14" s="95"/>
      <c r="AA14" s="97"/>
      <c r="AB14" s="149" t="s">
        <v>2</v>
      </c>
      <c r="AC14" s="95"/>
      <c r="AD14" s="95"/>
      <c r="AE14" s="95"/>
      <c r="AF14" s="95"/>
    </row>
    <row r="15" spans="1:32" ht="20.25" customHeight="1" x14ac:dyDescent="0.25">
      <c r="A15" s="2207"/>
      <c r="B15" s="159"/>
      <c r="C15" s="159"/>
      <c r="D15" s="162"/>
      <c r="E15" s="159"/>
      <c r="F15" s="161" t="s">
        <v>1</v>
      </c>
      <c r="G15" s="159"/>
      <c r="H15" s="160"/>
      <c r="I15" s="160"/>
      <c r="J15" s="160"/>
      <c r="K15" s="159"/>
      <c r="L15" s="158"/>
      <c r="M15" s="80" t="s">
        <v>1</v>
      </c>
      <c r="N15" s="97"/>
      <c r="O15" s="97"/>
      <c r="P15" s="97"/>
      <c r="Q15" s="97"/>
      <c r="R15" s="97"/>
      <c r="S15" s="97"/>
      <c r="T15" s="97"/>
      <c r="U15" s="149" t="s">
        <v>1</v>
      </c>
      <c r="V15" s="95"/>
      <c r="W15" s="97"/>
      <c r="X15" s="75"/>
      <c r="Y15" s="95"/>
      <c r="Z15" s="95"/>
      <c r="AA15" s="97"/>
      <c r="AB15" s="149" t="s">
        <v>1</v>
      </c>
      <c r="AC15" s="95"/>
      <c r="AD15" s="95"/>
      <c r="AE15" s="95"/>
      <c r="AF15" s="95"/>
    </row>
    <row r="16" spans="1:32" ht="19.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197"/>
      <c r="B17" s="159"/>
      <c r="C17" s="159"/>
      <c r="D17" s="162"/>
      <c r="E17" s="159"/>
      <c r="F17" s="161" t="s">
        <v>2</v>
      </c>
      <c r="G17" s="159"/>
      <c r="H17" s="160"/>
      <c r="I17" s="160"/>
      <c r="J17" s="160"/>
      <c r="K17" s="159"/>
      <c r="L17" s="158"/>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9.5" customHeight="1" x14ac:dyDescent="0.25">
      <c r="A18" s="2195"/>
      <c r="B18" s="159"/>
      <c r="C18" s="159"/>
      <c r="D18" s="162"/>
      <c r="E18" s="159"/>
      <c r="F18" s="161" t="s">
        <v>1</v>
      </c>
      <c r="G18" s="159"/>
      <c r="H18" s="160"/>
      <c r="I18" s="160"/>
      <c r="J18" s="160"/>
      <c r="K18" s="159"/>
      <c r="L18" s="158"/>
      <c r="M18" s="80" t="s">
        <v>1</v>
      </c>
      <c r="N18" s="97"/>
      <c r="O18" s="97"/>
      <c r="P18" s="97"/>
      <c r="Q18" s="97"/>
      <c r="R18" s="97"/>
      <c r="S18" s="97"/>
      <c r="T18" s="97"/>
      <c r="U18" s="149" t="s">
        <v>1</v>
      </c>
      <c r="V18" s="95"/>
      <c r="W18" s="97"/>
      <c r="X18" s="75"/>
      <c r="Y18" s="95"/>
      <c r="Z18" s="95"/>
      <c r="AA18" s="97"/>
      <c r="AB18" s="149" t="s">
        <v>1</v>
      </c>
      <c r="AC18" s="95"/>
      <c r="AD18" s="95"/>
      <c r="AE18" s="95"/>
      <c r="AF18" s="95"/>
    </row>
    <row r="19" spans="1:32" ht="19.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20.25" customHeight="1" x14ac:dyDescent="0.25">
      <c r="A20" s="2197"/>
      <c r="B20" s="159"/>
      <c r="C20" s="159"/>
      <c r="D20" s="162"/>
      <c r="E20" s="159"/>
      <c r="F20" s="161" t="s">
        <v>2</v>
      </c>
      <c r="G20" s="159"/>
      <c r="H20" s="160"/>
      <c r="I20" s="160"/>
      <c r="J20" s="160"/>
      <c r="K20" s="159"/>
      <c r="L20" s="158"/>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95"/>
      <c r="B21" s="159"/>
      <c r="C21" s="159"/>
      <c r="D21" s="162"/>
      <c r="E21" s="159"/>
      <c r="F21" s="161" t="s">
        <v>1</v>
      </c>
      <c r="G21" s="159"/>
      <c r="H21" s="160"/>
      <c r="I21" s="160"/>
      <c r="J21" s="160"/>
      <c r="K21" s="159"/>
      <c r="L21" s="158"/>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9.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f>D8+D11+D14+D17+D20+D23+D26+D29+D32</f>
        <v>0</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0</v>
      </c>
      <c r="Y34" s="82"/>
      <c r="Z34" s="82"/>
      <c r="AA34" s="82"/>
      <c r="AB34" s="150" t="s">
        <v>2</v>
      </c>
      <c r="AC34" s="82"/>
      <c r="AD34" s="82"/>
      <c r="AE34" s="82"/>
      <c r="AF34" s="81">
        <f>AF8+AF11+AF14+AF17+AF20+AF23+AF26+AF29+AF32</f>
        <v>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 ref="V3:W3"/>
    <mergeCell ref="I2:J3"/>
  </mergeCells>
  <pageMargins left="0.5" right="0.5" top="0.45289855072463769" bottom="0.1585144927536232"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24"/>
  <sheetViews>
    <sheetView view="pageBreakPreview" zoomScale="60" zoomScaleNormal="100" workbookViewId="0">
      <selection activeCell="G27" sqref="G27"/>
    </sheetView>
  </sheetViews>
  <sheetFormatPr defaultRowHeight="15.75" x14ac:dyDescent="0.25"/>
  <cols>
    <col min="1" max="1" width="41.85546875" style="1" customWidth="1"/>
    <col min="2" max="3" width="17.28515625" style="1" customWidth="1"/>
    <col min="4" max="4" width="21.7109375" style="1" customWidth="1"/>
    <col min="5" max="7" width="17.28515625" style="1" customWidth="1"/>
    <col min="8" max="8" width="10.140625" style="1" customWidth="1"/>
    <col min="9" max="10" width="17" style="1" customWidth="1"/>
    <col min="11" max="11" width="17.7109375" style="1" customWidth="1"/>
    <col min="12" max="15" width="17" style="1" customWidth="1"/>
    <col min="16" max="16" width="11" style="1" customWidth="1"/>
    <col min="17" max="20" width="17" style="1" customWidth="1"/>
    <col min="21" max="21" width="3.140625" style="2" customWidth="1"/>
    <col min="22" max="24" width="16.140625" style="1" customWidth="1"/>
    <col min="25" max="16384" width="9.140625" style="1"/>
  </cols>
  <sheetData>
    <row r="1" spans="1:24" ht="33" customHeight="1" x14ac:dyDescent="0.3">
      <c r="A1" s="73" t="s">
        <v>250</v>
      </c>
      <c r="B1" s="72"/>
      <c r="C1" s="66"/>
      <c r="D1" s="66"/>
      <c r="E1" s="66"/>
      <c r="F1" s="66"/>
      <c r="G1" s="66"/>
      <c r="H1" s="66"/>
      <c r="I1" s="66"/>
      <c r="J1" s="66"/>
      <c r="K1" s="66"/>
      <c r="L1" s="66"/>
      <c r="M1" s="66"/>
      <c r="N1" s="66"/>
      <c r="O1" s="66"/>
      <c r="P1" s="66"/>
      <c r="Q1" s="66"/>
      <c r="R1" s="66"/>
      <c r="S1" s="66"/>
      <c r="T1" s="66"/>
      <c r="U1" s="3"/>
    </row>
    <row r="2" spans="1:24" ht="30.75" customHeight="1" x14ac:dyDescent="0.3">
      <c r="A2" s="71" t="s">
        <v>78</v>
      </c>
      <c r="B2" s="70"/>
      <c r="C2" s="66"/>
      <c r="D2" s="66"/>
      <c r="E2" s="66"/>
      <c r="F2" s="66"/>
      <c r="G2" s="66"/>
      <c r="H2" s="66"/>
      <c r="I2" s="2316" t="s">
        <v>77</v>
      </c>
      <c r="J2" s="2317"/>
      <c r="K2" s="69" t="s">
        <v>76</v>
      </c>
      <c r="L2" s="68"/>
      <c r="M2" s="67"/>
      <c r="N2" s="66"/>
      <c r="O2" s="66"/>
      <c r="P2" s="66"/>
      <c r="Q2" s="66"/>
      <c r="R2" s="66"/>
      <c r="S2" s="66"/>
      <c r="T2" s="66"/>
      <c r="U2" s="3"/>
    </row>
    <row r="3" spans="1:24" s="57" customFormat="1" ht="42.75" customHeight="1" x14ac:dyDescent="0.25">
      <c r="A3" s="65" t="s">
        <v>271</v>
      </c>
      <c r="B3" s="64"/>
      <c r="C3" s="2322" t="s">
        <v>74</v>
      </c>
      <c r="D3" s="2314"/>
      <c r="E3" s="2314"/>
      <c r="F3" s="2314"/>
      <c r="G3" s="2315"/>
      <c r="H3" s="62"/>
      <c r="I3" s="2318"/>
      <c r="J3" s="2319"/>
      <c r="K3" s="63" t="s">
        <v>73</v>
      </c>
      <c r="L3" s="2314" t="s">
        <v>72</v>
      </c>
      <c r="M3" s="2315"/>
      <c r="N3" s="2322" t="s">
        <v>71</v>
      </c>
      <c r="O3" s="2315"/>
      <c r="P3" s="62"/>
      <c r="Q3" s="2322" t="s">
        <v>70</v>
      </c>
      <c r="R3" s="2314"/>
      <c r="S3" s="2314"/>
      <c r="T3" s="2314"/>
      <c r="U3" s="61"/>
      <c r="V3" s="60"/>
      <c r="W3" s="59" t="s">
        <v>69</v>
      </c>
      <c r="X3" s="58"/>
    </row>
    <row r="4" spans="1:24" s="57" customFormat="1" ht="101.25" customHeight="1" thickBot="1" x14ac:dyDescent="0.3">
      <c r="A4" s="264" t="s">
        <v>68</v>
      </c>
      <c r="B4" s="262" t="s">
        <v>67</v>
      </c>
      <c r="C4" s="262" t="s">
        <v>66</v>
      </c>
      <c r="D4" s="262" t="s">
        <v>65</v>
      </c>
      <c r="E4" s="262" t="s">
        <v>64</v>
      </c>
      <c r="F4" s="262" t="s">
        <v>63</v>
      </c>
      <c r="G4" s="263" t="s">
        <v>62</v>
      </c>
      <c r="H4" s="262" t="s">
        <v>55</v>
      </c>
      <c r="I4" s="261" t="s">
        <v>61</v>
      </c>
      <c r="J4" s="261" t="s">
        <v>56</v>
      </c>
      <c r="K4" s="262" t="s">
        <v>60</v>
      </c>
      <c r="L4" s="262" t="s">
        <v>59</v>
      </c>
      <c r="M4" s="262" t="s">
        <v>58</v>
      </c>
      <c r="N4" s="262" t="s">
        <v>57</v>
      </c>
      <c r="O4" s="261" t="s">
        <v>56</v>
      </c>
      <c r="P4" s="262" t="s">
        <v>55</v>
      </c>
      <c r="Q4" s="261" t="s">
        <v>193</v>
      </c>
      <c r="R4" s="261" t="s">
        <v>53</v>
      </c>
      <c r="S4" s="261" t="s">
        <v>52</v>
      </c>
      <c r="T4" s="260" t="s">
        <v>51</v>
      </c>
      <c r="U4" s="127"/>
      <c r="V4" s="259" t="s">
        <v>50</v>
      </c>
      <c r="W4" s="258" t="s">
        <v>49</v>
      </c>
      <c r="X4" s="258" t="s">
        <v>48</v>
      </c>
    </row>
    <row r="5" spans="1:24" ht="75.75" customHeight="1" thickTop="1" x14ac:dyDescent="0.3">
      <c r="A5" s="2320" t="s">
        <v>47</v>
      </c>
      <c r="B5" s="254"/>
      <c r="C5" s="256"/>
      <c r="D5" s="256"/>
      <c r="E5" s="254"/>
      <c r="F5" s="254" t="s">
        <v>46</v>
      </c>
      <c r="G5" s="254"/>
      <c r="H5" s="257" t="s">
        <v>2</v>
      </c>
      <c r="I5" s="254" t="s">
        <v>43</v>
      </c>
      <c r="J5" s="254" t="s">
        <v>41</v>
      </c>
      <c r="K5" s="254" t="s">
        <v>42</v>
      </c>
      <c r="L5" s="255" t="s">
        <v>45</v>
      </c>
      <c r="M5" s="255" t="s">
        <v>44</v>
      </c>
      <c r="N5" s="255" t="s">
        <v>43</v>
      </c>
      <c r="O5" s="255" t="s">
        <v>41</v>
      </c>
      <c r="P5" s="257" t="s">
        <v>2</v>
      </c>
      <c r="Q5" s="256"/>
      <c r="R5" s="255" t="s">
        <v>42</v>
      </c>
      <c r="S5" s="255" t="s">
        <v>41</v>
      </c>
      <c r="T5" s="255" t="s">
        <v>40</v>
      </c>
      <c r="U5" s="90"/>
      <c r="V5" s="117"/>
      <c r="W5" s="117"/>
      <c r="X5" s="117"/>
    </row>
    <row r="6" spans="1:24" ht="59.25" customHeight="1" x14ac:dyDescent="0.3">
      <c r="A6" s="2321"/>
      <c r="B6" s="251"/>
      <c r="C6" s="252"/>
      <c r="D6" s="252"/>
      <c r="E6" s="251"/>
      <c r="F6" s="254" t="s">
        <v>39</v>
      </c>
      <c r="G6" s="251"/>
      <c r="H6" s="253" t="s">
        <v>1</v>
      </c>
      <c r="I6" s="254"/>
      <c r="J6" s="251"/>
      <c r="K6" s="251"/>
      <c r="L6" s="251"/>
      <c r="M6" s="251"/>
      <c r="N6" s="251"/>
      <c r="O6" s="251"/>
      <c r="P6" s="253" t="s">
        <v>1</v>
      </c>
      <c r="Q6" s="252"/>
      <c r="R6" s="251"/>
      <c r="S6" s="251"/>
      <c r="T6" s="251"/>
      <c r="U6" s="90"/>
      <c r="V6" s="117"/>
      <c r="W6" s="117"/>
      <c r="X6" s="117"/>
    </row>
    <row r="7" spans="1:24" ht="72.75" customHeight="1" thickBot="1" x14ac:dyDescent="0.35">
      <c r="A7" s="250" t="s">
        <v>38</v>
      </c>
      <c r="B7" s="247"/>
      <c r="C7" s="248"/>
      <c r="D7" s="248"/>
      <c r="E7" s="247"/>
      <c r="F7" s="247"/>
      <c r="G7" s="247"/>
      <c r="H7" s="247"/>
      <c r="I7" s="247"/>
      <c r="J7" s="247"/>
      <c r="K7" s="249"/>
      <c r="L7" s="249"/>
      <c r="M7" s="247"/>
      <c r="N7" s="247"/>
      <c r="O7" s="247"/>
      <c r="P7" s="247"/>
      <c r="Q7" s="248"/>
      <c r="R7" s="247"/>
      <c r="S7" s="247"/>
      <c r="T7" s="247"/>
      <c r="U7" s="84"/>
      <c r="V7" s="107"/>
      <c r="W7" s="107"/>
      <c r="X7" s="107"/>
    </row>
    <row r="8" spans="1:24" ht="107.25" customHeight="1" x14ac:dyDescent="0.3">
      <c r="A8" s="2514" t="s">
        <v>270</v>
      </c>
      <c r="B8" s="239"/>
      <c r="C8" s="245"/>
      <c r="D8" s="245">
        <v>2500000</v>
      </c>
      <c r="E8" s="239" t="s">
        <v>36</v>
      </c>
      <c r="F8" s="269" t="s">
        <v>17</v>
      </c>
      <c r="G8" s="239"/>
      <c r="H8" s="246" t="s">
        <v>2</v>
      </c>
      <c r="I8" s="239"/>
      <c r="J8" s="239"/>
      <c r="K8" s="239"/>
      <c r="L8" s="239"/>
      <c r="M8" s="239"/>
      <c r="N8" s="239"/>
      <c r="O8" s="239"/>
      <c r="P8" s="246" t="s">
        <v>2</v>
      </c>
      <c r="Q8" s="245"/>
      <c r="R8" s="239"/>
      <c r="S8" s="239"/>
      <c r="T8" s="239"/>
      <c r="U8" s="90"/>
      <c r="V8" s="94"/>
      <c r="W8" s="94"/>
      <c r="X8" s="94"/>
    </row>
    <row r="9" spans="1:24" ht="84.75" customHeight="1" x14ac:dyDescent="0.3">
      <c r="A9" s="2515"/>
      <c r="B9" s="237"/>
      <c r="C9" s="236"/>
      <c r="D9" s="236"/>
      <c r="E9" s="237"/>
      <c r="F9" s="239"/>
      <c r="G9" s="237"/>
      <c r="H9" s="238" t="s">
        <v>1</v>
      </c>
      <c r="I9" s="239"/>
      <c r="J9" s="237"/>
      <c r="K9" s="237"/>
      <c r="L9" s="237"/>
      <c r="M9" s="237"/>
      <c r="N9" s="237"/>
      <c r="O9" s="237"/>
      <c r="P9" s="238" t="s">
        <v>1</v>
      </c>
      <c r="Q9" s="236"/>
      <c r="R9" s="237"/>
      <c r="S9" s="237"/>
      <c r="T9" s="237"/>
      <c r="U9" s="90"/>
      <c r="V9" s="97"/>
      <c r="W9" s="97"/>
      <c r="X9" s="97"/>
    </row>
    <row r="10" spans="1:24" ht="62.25" customHeight="1" x14ac:dyDescent="0.3">
      <c r="A10" s="240"/>
      <c r="B10" s="240"/>
      <c r="C10" s="244"/>
      <c r="D10" s="242"/>
      <c r="E10" s="240"/>
      <c r="F10" s="240"/>
      <c r="G10" s="240"/>
      <c r="H10" s="240"/>
      <c r="I10" s="240"/>
      <c r="J10" s="240"/>
      <c r="K10" s="243"/>
      <c r="L10" s="243"/>
      <c r="M10" s="240"/>
      <c r="N10" s="240"/>
      <c r="O10" s="240"/>
      <c r="P10" s="240"/>
      <c r="Q10" s="242"/>
      <c r="R10" s="241" t="s">
        <v>35</v>
      </c>
      <c r="S10" s="241"/>
      <c r="T10" s="240"/>
      <c r="U10" s="84"/>
      <c r="V10" s="98"/>
      <c r="W10" s="98"/>
      <c r="X10" s="98"/>
    </row>
    <row r="11" spans="1:24" ht="62.25" customHeight="1" x14ac:dyDescent="0.3">
      <c r="A11" s="2516" t="s">
        <v>269</v>
      </c>
      <c r="B11" s="237"/>
      <c r="C11" s="236"/>
      <c r="D11" s="236">
        <v>30000000</v>
      </c>
      <c r="E11" s="237" t="s">
        <v>36</v>
      </c>
      <c r="F11" s="269" t="s">
        <v>17</v>
      </c>
      <c r="G11" s="237"/>
      <c r="H11" s="238" t="s">
        <v>2</v>
      </c>
      <c r="I11" s="239"/>
      <c r="J11" s="237"/>
      <c r="K11" s="237"/>
      <c r="L11" s="237"/>
      <c r="M11" s="237"/>
      <c r="N11" s="237"/>
      <c r="O11" s="237"/>
      <c r="P11" s="238" t="s">
        <v>2</v>
      </c>
      <c r="Q11" s="236"/>
      <c r="R11" s="237"/>
      <c r="S11" s="237"/>
      <c r="T11" s="237"/>
      <c r="U11" s="90"/>
      <c r="V11" s="97"/>
      <c r="W11" s="97"/>
      <c r="X11" s="97"/>
    </row>
    <row r="12" spans="1:24" ht="57" customHeight="1" x14ac:dyDescent="0.3">
      <c r="A12" s="2515"/>
      <c r="B12" s="237"/>
      <c r="C12" s="236"/>
      <c r="D12" s="236"/>
      <c r="E12" s="237"/>
      <c r="F12" s="239"/>
      <c r="G12" s="237"/>
      <c r="H12" s="238" t="s">
        <v>1</v>
      </c>
      <c r="I12" s="239"/>
      <c r="J12" s="237"/>
      <c r="K12" s="237"/>
      <c r="L12" s="237"/>
      <c r="M12" s="237"/>
      <c r="N12" s="237"/>
      <c r="O12" s="237"/>
      <c r="P12" s="238" t="s">
        <v>1</v>
      </c>
      <c r="Q12" s="236"/>
      <c r="R12" s="237"/>
      <c r="S12" s="237"/>
      <c r="T12" s="237"/>
      <c r="U12" s="90"/>
      <c r="V12" s="97"/>
      <c r="W12" s="97"/>
      <c r="X12" s="97"/>
    </row>
    <row r="13" spans="1:24" ht="44.25" customHeight="1" x14ac:dyDescent="0.25">
      <c r="A13" s="98"/>
      <c r="B13" s="98"/>
      <c r="C13" s="101"/>
      <c r="D13" s="101"/>
      <c r="E13" s="98"/>
      <c r="F13" s="98"/>
      <c r="G13" s="98"/>
      <c r="H13" s="98"/>
      <c r="I13" s="98"/>
      <c r="J13" s="98"/>
      <c r="K13" s="100"/>
      <c r="L13" s="100"/>
      <c r="M13" s="98"/>
      <c r="N13" s="98"/>
      <c r="O13" s="98"/>
      <c r="P13" s="98"/>
      <c r="Q13" s="101"/>
      <c r="R13" s="98"/>
      <c r="S13" s="98"/>
      <c r="T13" s="98"/>
      <c r="U13" s="84"/>
      <c r="V13" s="98"/>
      <c r="W13" s="98"/>
      <c r="X13" s="98"/>
    </row>
    <row r="14" spans="1:24" ht="49.5" customHeight="1" x14ac:dyDescent="0.3">
      <c r="A14" s="2517" t="s">
        <v>268</v>
      </c>
      <c r="B14" s="97"/>
      <c r="C14" s="75"/>
      <c r="D14" s="236">
        <v>106000000</v>
      </c>
      <c r="E14" s="97" t="s">
        <v>32</v>
      </c>
      <c r="F14" s="268" t="s">
        <v>17</v>
      </c>
      <c r="G14" s="97"/>
      <c r="H14" s="80" t="s">
        <v>2</v>
      </c>
      <c r="I14" s="94"/>
      <c r="J14" s="97"/>
      <c r="K14" s="97"/>
      <c r="L14" s="97"/>
      <c r="M14" s="97"/>
      <c r="N14" s="97"/>
      <c r="O14" s="97"/>
      <c r="P14" s="80" t="s">
        <v>2</v>
      </c>
      <c r="Q14" s="75"/>
      <c r="R14" s="97"/>
      <c r="S14" s="97"/>
      <c r="T14" s="97"/>
      <c r="U14" s="90"/>
      <c r="V14" s="97"/>
      <c r="W14" s="97"/>
      <c r="X14" s="97"/>
    </row>
    <row r="15" spans="1:24" ht="49.5" customHeight="1" x14ac:dyDescent="0.3">
      <c r="A15" s="2518"/>
      <c r="B15" s="97"/>
      <c r="C15" s="75"/>
      <c r="D15" s="236"/>
      <c r="E15" s="97"/>
      <c r="F15" s="268"/>
      <c r="G15" s="97"/>
      <c r="H15" s="80" t="s">
        <v>1</v>
      </c>
      <c r="I15" s="94"/>
      <c r="J15" s="97"/>
      <c r="K15" s="97"/>
      <c r="L15" s="97"/>
      <c r="M15" s="97"/>
      <c r="N15" s="97"/>
      <c r="O15" s="97"/>
      <c r="P15" s="80"/>
      <c r="Q15" s="75"/>
      <c r="R15" s="97"/>
      <c r="S15" s="97"/>
      <c r="T15" s="97"/>
      <c r="U15" s="90"/>
      <c r="V15" s="97"/>
      <c r="W15" s="97"/>
      <c r="X15" s="97"/>
    </row>
    <row r="16" spans="1:24" ht="49.5" customHeight="1" x14ac:dyDescent="0.25">
      <c r="A16" s="98"/>
      <c r="B16" s="98"/>
      <c r="C16" s="101"/>
      <c r="D16" s="101"/>
      <c r="E16" s="98"/>
      <c r="F16" s="98"/>
      <c r="G16" s="98"/>
      <c r="H16" s="98"/>
      <c r="I16" s="98"/>
      <c r="J16" s="98"/>
      <c r="K16" s="100"/>
      <c r="L16" s="100"/>
      <c r="M16" s="98"/>
      <c r="N16" s="98"/>
      <c r="O16" s="98"/>
      <c r="P16" s="98"/>
      <c r="Q16" s="101"/>
      <c r="R16" s="98"/>
      <c r="S16" s="98"/>
      <c r="T16" s="98"/>
      <c r="U16" s="84"/>
      <c r="V16" s="98"/>
      <c r="W16" s="98"/>
      <c r="X16" s="98"/>
    </row>
    <row r="17" spans="1:28" ht="49.5" customHeight="1" x14ac:dyDescent="0.3">
      <c r="A17" s="2517" t="s">
        <v>267</v>
      </c>
      <c r="B17" s="97"/>
      <c r="C17" s="75"/>
      <c r="D17" s="236">
        <v>80000000</v>
      </c>
      <c r="E17" s="97" t="s">
        <v>32</v>
      </c>
      <c r="F17" s="268"/>
      <c r="G17" s="97"/>
      <c r="H17" s="80" t="s">
        <v>2</v>
      </c>
      <c r="I17" s="94"/>
      <c r="J17" s="97"/>
      <c r="K17" s="97"/>
      <c r="L17" s="97"/>
      <c r="M17" s="97"/>
      <c r="N17" s="97"/>
      <c r="O17" s="97"/>
      <c r="P17" s="80"/>
      <c r="Q17" s="75"/>
      <c r="R17" s="97"/>
      <c r="S17" s="97"/>
      <c r="T17" s="97"/>
      <c r="U17" s="90"/>
      <c r="V17" s="97"/>
      <c r="W17" s="97"/>
      <c r="X17" s="97"/>
    </row>
    <row r="18" spans="1:28" ht="49.5" customHeight="1" x14ac:dyDescent="0.3">
      <c r="A18" s="2518"/>
      <c r="B18" s="97"/>
      <c r="C18" s="75"/>
      <c r="D18" s="236"/>
      <c r="E18" s="97"/>
      <c r="F18" s="268"/>
      <c r="G18" s="97"/>
      <c r="H18" s="80" t="s">
        <v>1</v>
      </c>
      <c r="I18" s="94"/>
      <c r="J18" s="97"/>
      <c r="K18" s="97"/>
      <c r="L18" s="97"/>
      <c r="M18" s="97"/>
      <c r="N18" s="97"/>
      <c r="O18" s="97"/>
      <c r="P18" s="80"/>
      <c r="Q18" s="75"/>
      <c r="R18" s="97"/>
      <c r="S18" s="97"/>
      <c r="T18" s="97"/>
      <c r="U18" s="90"/>
      <c r="V18" s="97"/>
      <c r="W18" s="97"/>
      <c r="X18" s="97"/>
    </row>
    <row r="19" spans="1:28" ht="49.5" customHeight="1" x14ac:dyDescent="0.25">
      <c r="A19" s="98"/>
      <c r="B19" s="98"/>
      <c r="C19" s="101"/>
      <c r="D19" s="101"/>
      <c r="E19" s="98"/>
      <c r="F19" s="98"/>
      <c r="G19" s="98"/>
      <c r="H19" s="98"/>
      <c r="I19" s="98"/>
      <c r="J19" s="98"/>
      <c r="K19" s="100"/>
      <c r="L19" s="100"/>
      <c r="M19" s="98"/>
      <c r="N19" s="98"/>
      <c r="O19" s="98"/>
      <c r="P19" s="98"/>
      <c r="Q19" s="101"/>
      <c r="R19" s="98"/>
      <c r="S19" s="98"/>
      <c r="T19" s="98"/>
      <c r="U19" s="84"/>
      <c r="V19" s="98"/>
      <c r="W19" s="98"/>
      <c r="X19" s="98"/>
    </row>
    <row r="20" spans="1:28" ht="49.5" customHeight="1" x14ac:dyDescent="0.3">
      <c r="A20" s="2517" t="s">
        <v>266</v>
      </c>
      <c r="B20" s="97"/>
      <c r="C20" s="75"/>
      <c r="D20" s="236">
        <v>50000000</v>
      </c>
      <c r="E20" s="97" t="s">
        <v>32</v>
      </c>
      <c r="F20" s="268"/>
      <c r="G20" s="97"/>
      <c r="H20" s="80" t="s">
        <v>2</v>
      </c>
      <c r="I20" s="94"/>
      <c r="J20" s="97"/>
      <c r="K20" s="97"/>
      <c r="L20" s="97"/>
      <c r="M20" s="97"/>
      <c r="N20" s="97"/>
      <c r="O20" s="97"/>
      <c r="P20" s="80"/>
      <c r="Q20" s="75"/>
      <c r="R20" s="97"/>
      <c r="S20" s="97"/>
      <c r="T20" s="97"/>
      <c r="U20" s="90"/>
      <c r="V20" s="97"/>
      <c r="W20" s="97"/>
      <c r="X20" s="97"/>
    </row>
    <row r="21" spans="1:28" ht="47.25" customHeight="1" thickBot="1" x14ac:dyDescent="0.3">
      <c r="A21" s="2518"/>
      <c r="B21" s="97"/>
      <c r="C21" s="75"/>
      <c r="D21" s="75"/>
      <c r="E21" s="97"/>
      <c r="F21" s="94"/>
      <c r="G21" s="97"/>
      <c r="H21" s="80" t="s">
        <v>1</v>
      </c>
      <c r="I21" s="94"/>
      <c r="J21" s="97"/>
      <c r="K21" s="97"/>
      <c r="L21" s="97"/>
      <c r="M21" s="97"/>
      <c r="N21" s="97"/>
      <c r="O21" s="97"/>
      <c r="P21" s="80" t="s">
        <v>1</v>
      </c>
      <c r="Q21" s="75"/>
      <c r="R21" s="97"/>
      <c r="S21" s="97"/>
      <c r="T21" s="97"/>
      <c r="U21" s="90"/>
      <c r="V21" s="97"/>
      <c r="W21" s="97"/>
      <c r="X21" s="97"/>
    </row>
    <row r="22" spans="1:28" ht="47.25" customHeight="1" thickTop="1" x14ac:dyDescent="0.25">
      <c r="A22" s="215" t="s">
        <v>3</v>
      </c>
      <c r="B22" s="82"/>
      <c r="C22" s="81" t="e">
        <f>C8+C11+C14+#REF!+#REF!+#REF!+#REF!+#REF!+#REF!</f>
        <v>#REF!</v>
      </c>
      <c r="D22" s="81">
        <f>D8+D11+D14</f>
        <v>138500000</v>
      </c>
      <c r="E22" s="151"/>
      <c r="F22" s="86"/>
      <c r="G22" s="82"/>
      <c r="H22" s="86" t="s">
        <v>2</v>
      </c>
      <c r="I22" s="86"/>
      <c r="J22" s="82"/>
      <c r="K22" s="82"/>
      <c r="L22" s="82"/>
      <c r="M22" s="82"/>
      <c r="N22" s="82"/>
      <c r="O22" s="82"/>
      <c r="P22" s="86" t="s">
        <v>2</v>
      </c>
      <c r="Q22" s="81" t="e">
        <f>Q8+Q11+Q14+#REF!+#REF!+#REF!+#REF!+#REF!+#REF!</f>
        <v>#REF!</v>
      </c>
      <c r="R22" s="82"/>
      <c r="S22" s="82"/>
      <c r="T22" s="82"/>
      <c r="U22" s="84"/>
      <c r="V22" s="214"/>
      <c r="W22" s="214"/>
      <c r="X22" s="214"/>
      <c r="Z22" s="4"/>
      <c r="AA22" s="5"/>
      <c r="AB22" s="4"/>
    </row>
    <row r="23" spans="1:28" ht="42" customHeight="1" x14ac:dyDescent="0.25">
      <c r="A23" s="76"/>
      <c r="B23" s="76"/>
      <c r="C23" s="75" t="e">
        <f>C9+C12+C21+#REF!+#REF!+#REF!+#REF!+#REF!+#REF!</f>
        <v>#REF!</v>
      </c>
      <c r="D23" s="75" t="e">
        <f>D9+D12+D21+#REF!+#REF!+#REF!+#REF!+#REF!+#REF!</f>
        <v>#REF!</v>
      </c>
      <c r="E23" s="76"/>
      <c r="F23" s="80"/>
      <c r="G23" s="76"/>
      <c r="H23" s="80" t="s">
        <v>1</v>
      </c>
      <c r="I23" s="80"/>
      <c r="J23" s="76"/>
      <c r="K23" s="76"/>
      <c r="L23" s="76"/>
      <c r="M23" s="76"/>
      <c r="N23" s="76"/>
      <c r="O23" s="76"/>
      <c r="P23" s="80" t="s">
        <v>1</v>
      </c>
      <c r="Q23" s="75" t="e">
        <f>Q9+Q12+Q21+#REF!+#REF!+#REF!+#REF!+#REF!+#REF!</f>
        <v>#REF!</v>
      </c>
      <c r="R23" s="76"/>
      <c r="S23" s="76"/>
      <c r="T23" s="76"/>
      <c r="U23" s="78"/>
      <c r="V23" s="213"/>
      <c r="W23" s="213"/>
      <c r="X23" s="213"/>
      <c r="Z23" s="4"/>
      <c r="AA23" s="4"/>
      <c r="AB23" s="4"/>
    </row>
    <row r="24" spans="1:28" x14ac:dyDescent="0.25">
      <c r="A24" s="74" t="s">
        <v>0</v>
      </c>
      <c r="T24" s="3"/>
      <c r="U24" s="3"/>
      <c r="V24" s="5"/>
    </row>
    <row r="25" spans="1:28" x14ac:dyDescent="0.25">
      <c r="Q25" s="6"/>
      <c r="T25" s="5"/>
      <c r="U25" s="3"/>
      <c r="V25" s="4"/>
    </row>
    <row r="26" spans="1:28" x14ac:dyDescent="0.25">
      <c r="T26" s="3"/>
      <c r="U26" s="3"/>
    </row>
    <row r="27" spans="1:28" x14ac:dyDescent="0.25">
      <c r="U27" s="3"/>
    </row>
    <row r="28" spans="1:28" x14ac:dyDescent="0.25">
      <c r="U28" s="3"/>
    </row>
    <row r="29" spans="1:28" x14ac:dyDescent="0.25">
      <c r="U29" s="3"/>
    </row>
    <row r="30" spans="1:28" x14ac:dyDescent="0.25">
      <c r="U30" s="3"/>
    </row>
    <row r="31" spans="1:28" x14ac:dyDescent="0.25">
      <c r="U31" s="3"/>
    </row>
    <row r="32" spans="1:28" x14ac:dyDescent="0.25">
      <c r="U32" s="3"/>
    </row>
    <row r="33" spans="21:21" x14ac:dyDescent="0.25">
      <c r="U33" s="3"/>
    </row>
    <row r="34" spans="21:21" x14ac:dyDescent="0.25">
      <c r="U34" s="3"/>
    </row>
    <row r="35" spans="21:21" x14ac:dyDescent="0.25">
      <c r="U35" s="3"/>
    </row>
    <row r="36" spans="21:21" x14ac:dyDescent="0.25">
      <c r="U36" s="3"/>
    </row>
    <row r="37" spans="21:21" x14ac:dyDescent="0.25">
      <c r="U37" s="3"/>
    </row>
    <row r="38" spans="21:21" x14ac:dyDescent="0.25">
      <c r="U38" s="3"/>
    </row>
    <row r="39" spans="21:21" x14ac:dyDescent="0.25">
      <c r="U39" s="3"/>
    </row>
    <row r="40" spans="21:21" x14ac:dyDescent="0.25">
      <c r="U40" s="3"/>
    </row>
    <row r="41" spans="21:21" x14ac:dyDescent="0.25">
      <c r="U41" s="3"/>
    </row>
    <row r="42" spans="21:21" x14ac:dyDescent="0.25">
      <c r="U42" s="3"/>
    </row>
    <row r="43" spans="21:21" x14ac:dyDescent="0.25">
      <c r="U43" s="3"/>
    </row>
    <row r="44" spans="21:21" x14ac:dyDescent="0.25">
      <c r="U44" s="3"/>
    </row>
    <row r="45" spans="21:21" x14ac:dyDescent="0.25">
      <c r="U45" s="3"/>
    </row>
    <row r="46" spans="21:21" x14ac:dyDescent="0.25">
      <c r="U46" s="3"/>
    </row>
    <row r="47" spans="21:21" x14ac:dyDescent="0.25">
      <c r="U47" s="3"/>
    </row>
    <row r="48" spans="21:21"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sheetData>
  <mergeCells count="11">
    <mergeCell ref="A5:A6"/>
    <mergeCell ref="N3:O3"/>
    <mergeCell ref="Q3:T3"/>
    <mergeCell ref="C3:G3"/>
    <mergeCell ref="L3:M3"/>
    <mergeCell ref="I2:J3"/>
    <mergeCell ref="A14:A15"/>
    <mergeCell ref="A17:A18"/>
    <mergeCell ref="A20:A21"/>
    <mergeCell ref="A8:A9"/>
    <mergeCell ref="A11:A12"/>
  </mergeCells>
  <pageMargins left="0.5" right="0.5" top="0.3" bottom="0.25" header="0.25" footer="0.25"/>
  <pageSetup paperSize="9" scale="32"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1" manualBreakCount="1">
    <brk id="24" max="104857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zoomScale="75" workbookViewId="0">
      <selection activeCell="G27" sqref="G27"/>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92</v>
      </c>
      <c r="B1" s="144"/>
      <c r="V1" s="3"/>
    </row>
    <row r="2" spans="1:26" x14ac:dyDescent="0.25">
      <c r="A2" s="143" t="s">
        <v>78</v>
      </c>
      <c r="B2" s="142"/>
      <c r="J2" s="2178" t="s">
        <v>77</v>
      </c>
      <c r="K2" s="2179"/>
      <c r="L2" s="141" t="s">
        <v>76</v>
      </c>
      <c r="M2" s="140"/>
      <c r="N2" s="139"/>
      <c r="V2" s="3"/>
    </row>
    <row r="3" spans="1:26" ht="33.75" customHeight="1" x14ac:dyDescent="0.25">
      <c r="A3" s="138" t="s">
        <v>91</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62</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84"/>
      <c r="B8" s="94"/>
      <c r="C8" s="94"/>
      <c r="D8" s="94"/>
      <c r="E8" s="94"/>
      <c r="F8" s="105"/>
      <c r="G8" s="94"/>
      <c r="H8" s="94"/>
      <c r="I8" s="106" t="s">
        <v>2</v>
      </c>
      <c r="J8" s="94"/>
      <c r="K8" s="94"/>
      <c r="L8" s="94"/>
      <c r="M8" s="94"/>
      <c r="N8" s="94"/>
      <c r="O8" s="94"/>
      <c r="P8" s="94"/>
      <c r="Q8" s="106" t="s">
        <v>2</v>
      </c>
      <c r="R8" s="105"/>
      <c r="S8" s="94"/>
      <c r="T8" s="104"/>
      <c r="U8" s="104"/>
      <c r="V8" s="90"/>
      <c r="W8" s="103"/>
      <c r="X8" s="94"/>
      <c r="Y8" s="94"/>
      <c r="Z8" s="94"/>
    </row>
    <row r="9" spans="1:26" ht="19.5" customHeight="1" x14ac:dyDescent="0.25">
      <c r="A9" s="2185"/>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9.5"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0</v>
      </c>
      <c r="G34" s="86"/>
      <c r="H34" s="82"/>
      <c r="I34" s="86" t="s">
        <v>2</v>
      </c>
      <c r="J34" s="82"/>
      <c r="K34" s="82"/>
      <c r="L34" s="82"/>
      <c r="M34" s="82"/>
      <c r="N34" s="82"/>
      <c r="O34" s="82"/>
      <c r="P34" s="82"/>
      <c r="Q34" s="86" t="s">
        <v>2</v>
      </c>
      <c r="R34" s="81">
        <f>R8+R11+R14+R17+R20+R23+R26+R29+R32</f>
        <v>0</v>
      </c>
      <c r="S34" s="82"/>
      <c r="T34" s="85"/>
      <c r="U34" s="85"/>
      <c r="V34" s="84"/>
      <c r="W34" s="83"/>
      <c r="X34" s="82"/>
      <c r="Y34" s="82"/>
      <c r="Z34" s="81">
        <f>Z8+Z11+Z14+Z17+Z20+Z23+Z26+Z29+Z32</f>
        <v>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view="pageLayout" topLeftCell="A25" zoomScale="69" zoomScaleNormal="100" zoomScalePageLayoutView="69" workbookViewId="0">
      <selection activeCell="E55" sqref="E55"/>
    </sheetView>
  </sheetViews>
  <sheetFormatPr defaultRowHeight="15.75" x14ac:dyDescent="0.25"/>
  <cols>
    <col min="1" max="1" width="36.85546875" style="1" customWidth="1"/>
    <col min="2" max="2" width="10.85546875" style="1" bestFit="1" customWidth="1"/>
    <col min="3" max="3" width="13.7109375" style="1" customWidth="1"/>
    <col min="4" max="4" width="13.42578125" style="1" customWidth="1"/>
    <col min="5" max="5" width="12" style="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92</v>
      </c>
      <c r="B1" s="180"/>
      <c r="C1" s="179"/>
      <c r="D1" s="4"/>
      <c r="E1" s="4"/>
      <c r="F1" s="4"/>
      <c r="G1" s="4"/>
      <c r="H1" s="3"/>
      <c r="T1" s="146"/>
      <c r="U1" s="146"/>
      <c r="AB1" s="146"/>
    </row>
    <row r="2" spans="1:32" ht="15.75" customHeight="1" x14ac:dyDescent="0.25">
      <c r="A2" s="143" t="s">
        <v>123</v>
      </c>
      <c r="B2" s="178"/>
      <c r="C2" s="141" t="s">
        <v>76</v>
      </c>
      <c r="D2" s="140"/>
      <c r="E2" s="139"/>
      <c r="F2" s="139"/>
      <c r="H2" s="177"/>
      <c r="I2" s="2178" t="s">
        <v>122</v>
      </c>
      <c r="J2" s="2179"/>
      <c r="T2" s="146"/>
      <c r="U2" s="176"/>
      <c r="AB2" s="176"/>
    </row>
    <row r="3" spans="1:32" s="57" customFormat="1" ht="28.5" customHeight="1" x14ac:dyDescent="0.2">
      <c r="A3" s="138" t="s">
        <v>121</v>
      </c>
      <c r="B3" s="175"/>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4.25" customHeight="1" thickBot="1" x14ac:dyDescent="0.3">
      <c r="A4" s="173" t="s">
        <v>68</v>
      </c>
      <c r="B4" s="126" t="s">
        <v>115</v>
      </c>
      <c r="C4" s="131" t="s">
        <v>114</v>
      </c>
      <c r="D4" s="126" t="s">
        <v>113</v>
      </c>
      <c r="E4" s="128" t="s">
        <v>62</v>
      </c>
      <c r="F4" s="128" t="s">
        <v>62</v>
      </c>
      <c r="G4" s="131" t="s">
        <v>62</v>
      </c>
      <c r="H4" s="131" t="s">
        <v>62</v>
      </c>
      <c r="I4" s="131" t="s">
        <v>62</v>
      </c>
      <c r="J4" s="131" t="s">
        <v>62</v>
      </c>
      <c r="K4" s="131" t="s">
        <v>62</v>
      </c>
      <c r="L4" s="131" t="s">
        <v>62</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17"/>
      <c r="F5" s="122"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24" customHeight="1" x14ac:dyDescent="0.25">
      <c r="A8" s="2521"/>
      <c r="B8" s="94"/>
      <c r="C8" s="94"/>
      <c r="D8" s="105"/>
      <c r="E8" s="94"/>
      <c r="F8" s="106" t="s">
        <v>2</v>
      </c>
      <c r="G8" s="94"/>
      <c r="H8" s="104"/>
      <c r="I8" s="104"/>
      <c r="J8" s="104"/>
      <c r="K8" s="94"/>
      <c r="L8" s="103"/>
      <c r="M8" s="106" t="s">
        <v>2</v>
      </c>
      <c r="N8" s="94"/>
      <c r="O8" s="94"/>
      <c r="P8" s="94"/>
      <c r="Q8" s="94"/>
      <c r="R8" s="94"/>
      <c r="S8" s="94"/>
      <c r="T8" s="94"/>
      <c r="U8" s="164" t="s">
        <v>2</v>
      </c>
      <c r="V8" s="103"/>
      <c r="W8" s="94"/>
      <c r="X8" s="105"/>
      <c r="Y8" s="103"/>
      <c r="Z8" s="103"/>
      <c r="AA8" s="94"/>
      <c r="AB8" s="164" t="s">
        <v>2</v>
      </c>
      <c r="AC8" s="94"/>
      <c r="AD8" s="94"/>
      <c r="AE8" s="94"/>
      <c r="AF8" s="94"/>
    </row>
    <row r="9" spans="1:32" ht="23.25" customHeight="1" x14ac:dyDescent="0.25">
      <c r="A9" s="2207"/>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9.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21.75" customHeight="1" x14ac:dyDescent="0.25">
      <c r="A11" s="2206"/>
      <c r="B11" s="159"/>
      <c r="C11" s="159"/>
      <c r="D11" s="162"/>
      <c r="E11" s="159"/>
      <c r="F11" s="161" t="s">
        <v>2</v>
      </c>
      <c r="G11" s="159"/>
      <c r="H11" s="160"/>
      <c r="I11" s="160"/>
      <c r="J11" s="160"/>
      <c r="K11" s="159"/>
      <c r="L11" s="158"/>
      <c r="M11" s="80" t="s">
        <v>2</v>
      </c>
      <c r="N11" s="97"/>
      <c r="O11" s="97"/>
      <c r="P11" s="97"/>
      <c r="Q11" s="97"/>
      <c r="R11" s="97"/>
      <c r="S11" s="97"/>
      <c r="T11" s="97"/>
      <c r="U11" s="149" t="s">
        <v>2</v>
      </c>
      <c r="V11" s="95"/>
      <c r="W11" s="97"/>
      <c r="X11" s="75"/>
      <c r="Y11" s="95"/>
      <c r="Z11" s="95"/>
      <c r="AA11" s="97"/>
      <c r="AB11" s="149" t="s">
        <v>2</v>
      </c>
      <c r="AC11" s="97"/>
      <c r="AD11" s="97"/>
      <c r="AE11" s="97"/>
      <c r="AF11" s="97"/>
    </row>
    <row r="12" spans="1:32" ht="23.25" customHeight="1" x14ac:dyDescent="0.25">
      <c r="A12" s="2207"/>
      <c r="B12" s="159"/>
      <c r="C12" s="159"/>
      <c r="D12" s="162"/>
      <c r="E12" s="159"/>
      <c r="F12" s="161" t="s">
        <v>1</v>
      </c>
      <c r="G12" s="159"/>
      <c r="H12" s="160"/>
      <c r="I12" s="160"/>
      <c r="J12" s="160"/>
      <c r="K12" s="159"/>
      <c r="L12" s="158"/>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9.5" customHeight="1" x14ac:dyDescent="0.25">
      <c r="A13" s="163"/>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21.75" customHeight="1" x14ac:dyDescent="0.25">
      <c r="A14" s="2206"/>
      <c r="B14" s="159"/>
      <c r="C14" s="159"/>
      <c r="D14" s="162"/>
      <c r="E14" s="159"/>
      <c r="F14" s="161" t="s">
        <v>2</v>
      </c>
      <c r="G14" s="159"/>
      <c r="H14" s="160"/>
      <c r="I14" s="160"/>
      <c r="J14" s="160"/>
      <c r="K14" s="159"/>
      <c r="L14" s="158"/>
      <c r="M14" s="80" t="s">
        <v>2</v>
      </c>
      <c r="N14" s="97"/>
      <c r="O14" s="97"/>
      <c r="P14" s="97"/>
      <c r="Q14" s="97"/>
      <c r="R14" s="97"/>
      <c r="S14" s="97"/>
      <c r="T14" s="97"/>
      <c r="U14" s="149" t="s">
        <v>2</v>
      </c>
      <c r="V14" s="95"/>
      <c r="W14" s="97"/>
      <c r="X14" s="75"/>
      <c r="Y14" s="95"/>
      <c r="Z14" s="95"/>
      <c r="AA14" s="97"/>
      <c r="AB14" s="149" t="s">
        <v>2</v>
      </c>
      <c r="AC14" s="95"/>
      <c r="AD14" s="95"/>
      <c r="AE14" s="95"/>
      <c r="AF14" s="95"/>
    </row>
    <row r="15" spans="1:32" ht="20.25" customHeight="1" x14ac:dyDescent="0.25">
      <c r="A15" s="2207"/>
      <c r="B15" s="159"/>
      <c r="C15" s="159"/>
      <c r="D15" s="162"/>
      <c r="E15" s="159"/>
      <c r="F15" s="161" t="s">
        <v>1</v>
      </c>
      <c r="G15" s="159"/>
      <c r="H15" s="160"/>
      <c r="I15" s="160"/>
      <c r="J15" s="160"/>
      <c r="K15" s="159"/>
      <c r="L15" s="158"/>
      <c r="M15" s="80" t="s">
        <v>1</v>
      </c>
      <c r="N15" s="97"/>
      <c r="O15" s="97"/>
      <c r="P15" s="97"/>
      <c r="Q15" s="97"/>
      <c r="R15" s="97"/>
      <c r="S15" s="97"/>
      <c r="T15" s="97"/>
      <c r="U15" s="149" t="s">
        <v>1</v>
      </c>
      <c r="V15" s="95"/>
      <c r="W15" s="97"/>
      <c r="X15" s="75"/>
      <c r="Y15" s="95"/>
      <c r="Z15" s="95"/>
      <c r="AA15" s="97"/>
      <c r="AB15" s="149" t="s">
        <v>1</v>
      </c>
      <c r="AC15" s="95"/>
      <c r="AD15" s="95"/>
      <c r="AE15" s="95"/>
      <c r="AF15" s="95"/>
    </row>
    <row r="16" spans="1:32" ht="19.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197"/>
      <c r="B17" s="159"/>
      <c r="C17" s="159"/>
      <c r="D17" s="162"/>
      <c r="E17" s="159"/>
      <c r="F17" s="161" t="s">
        <v>2</v>
      </c>
      <c r="G17" s="159"/>
      <c r="H17" s="160"/>
      <c r="I17" s="160"/>
      <c r="J17" s="160"/>
      <c r="K17" s="159"/>
      <c r="L17" s="158"/>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9.5" customHeight="1" x14ac:dyDescent="0.25">
      <c r="A18" s="2195"/>
      <c r="B18" s="159"/>
      <c r="C18" s="159"/>
      <c r="D18" s="162"/>
      <c r="E18" s="159"/>
      <c r="F18" s="161" t="s">
        <v>1</v>
      </c>
      <c r="G18" s="159"/>
      <c r="H18" s="160"/>
      <c r="I18" s="160"/>
      <c r="J18" s="160"/>
      <c r="K18" s="159"/>
      <c r="L18" s="158"/>
      <c r="M18" s="80" t="s">
        <v>1</v>
      </c>
      <c r="N18" s="97"/>
      <c r="O18" s="97"/>
      <c r="P18" s="97"/>
      <c r="Q18" s="97"/>
      <c r="R18" s="97"/>
      <c r="S18" s="97"/>
      <c r="T18" s="97"/>
      <c r="U18" s="149" t="s">
        <v>1</v>
      </c>
      <c r="V18" s="95"/>
      <c r="W18" s="97"/>
      <c r="X18" s="75"/>
      <c r="Y18" s="95"/>
      <c r="Z18" s="95"/>
      <c r="AA18" s="97"/>
      <c r="AB18" s="149" t="s">
        <v>1</v>
      </c>
      <c r="AC18" s="95"/>
      <c r="AD18" s="95"/>
      <c r="AE18" s="95"/>
      <c r="AF18" s="95"/>
    </row>
    <row r="19" spans="1:32" ht="19.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20.25" customHeight="1" x14ac:dyDescent="0.25">
      <c r="A20" s="2197"/>
      <c r="B20" s="159"/>
      <c r="C20" s="159"/>
      <c r="D20" s="162"/>
      <c r="E20" s="159"/>
      <c r="F20" s="161" t="s">
        <v>2</v>
      </c>
      <c r="G20" s="159"/>
      <c r="H20" s="160"/>
      <c r="I20" s="160"/>
      <c r="J20" s="160"/>
      <c r="K20" s="159"/>
      <c r="L20" s="158"/>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95"/>
      <c r="B21" s="159"/>
      <c r="C21" s="159"/>
      <c r="D21" s="162"/>
      <c r="E21" s="159"/>
      <c r="F21" s="161" t="s">
        <v>1</v>
      </c>
      <c r="G21" s="159"/>
      <c r="H21" s="160"/>
      <c r="I21" s="160"/>
      <c r="J21" s="160"/>
      <c r="K21" s="159"/>
      <c r="L21" s="158"/>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9.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f>D8+D11+D14+D17+D20+D23+D26+D29+D32</f>
        <v>0</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0</v>
      </c>
      <c r="Y34" s="82"/>
      <c r="Z34" s="82"/>
      <c r="AA34" s="82"/>
      <c r="AB34" s="150" t="s">
        <v>2</v>
      </c>
      <c r="AC34" s="82"/>
      <c r="AD34" s="82"/>
      <c r="AE34" s="82"/>
      <c r="AF34" s="81">
        <f>AF8+AF11+AF14+AF17+AF20+AF23+AF26+AF29+AF32</f>
        <v>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V3:W3"/>
    <mergeCell ref="I2:J3"/>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s>
  <pageMargins left="0.5" right="0.5" top="0.45289855072463769" bottom="0.1585144927536232"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30"/>
  <sheetViews>
    <sheetView view="pageBreakPreview" topLeftCell="E1" zoomScale="60" zoomScaleNormal="100" workbookViewId="0">
      <selection activeCell="R17" sqref="R17"/>
    </sheetView>
  </sheetViews>
  <sheetFormatPr defaultRowHeight="15.75" x14ac:dyDescent="0.25"/>
  <cols>
    <col min="1" max="1" width="47.5703125" style="1" customWidth="1"/>
    <col min="2" max="3" width="17.28515625" style="1" customWidth="1"/>
    <col min="4" max="4" width="21.7109375" style="1" customWidth="1"/>
    <col min="5" max="5" width="17.28515625" style="1" customWidth="1"/>
    <col min="6" max="6" width="21.28515625" style="1" customWidth="1"/>
    <col min="7" max="7" width="17.28515625" style="1" customWidth="1"/>
    <col min="8" max="8" width="10.140625" style="1" customWidth="1"/>
    <col min="9" max="9" width="26.28515625" style="1" customWidth="1"/>
    <col min="10" max="10" width="24.5703125" style="1" customWidth="1"/>
    <col min="11" max="11" width="27.7109375" style="1" customWidth="1"/>
    <col min="12" max="12" width="23.7109375" style="1" customWidth="1"/>
    <col min="13" max="13" width="17" style="1" customWidth="1"/>
    <col min="14" max="14" width="23.140625" style="1" customWidth="1"/>
    <col min="15" max="15" width="17" style="1" customWidth="1"/>
    <col min="16" max="16" width="11" style="1" customWidth="1"/>
    <col min="17" max="17" width="22.42578125" style="1" customWidth="1"/>
    <col min="18" max="18" width="17" style="1" customWidth="1"/>
    <col min="19" max="19" width="24.85546875" style="1" customWidth="1"/>
    <col min="20" max="20" width="24.140625" style="1" customWidth="1"/>
    <col min="21" max="21" width="3.140625" style="2" customWidth="1"/>
    <col min="22" max="22" width="23.5703125" style="1" customWidth="1"/>
    <col min="23" max="23" width="25.42578125" style="1" customWidth="1"/>
    <col min="24" max="24" width="25.28515625" style="1" customWidth="1"/>
    <col min="25" max="16384" width="9.140625" style="1"/>
  </cols>
  <sheetData>
    <row r="1" spans="1:24" ht="33" customHeight="1" x14ac:dyDescent="0.3">
      <c r="A1" s="73" t="s">
        <v>265</v>
      </c>
      <c r="B1" s="72"/>
      <c r="C1" s="66"/>
      <c r="D1" s="66"/>
      <c r="E1" s="66"/>
      <c r="F1" s="66"/>
      <c r="G1" s="66"/>
      <c r="H1" s="66"/>
      <c r="I1" s="66"/>
      <c r="J1" s="66"/>
      <c r="K1" s="66"/>
      <c r="L1" s="66"/>
      <c r="M1" s="66"/>
      <c r="N1" s="66"/>
      <c r="O1" s="66"/>
      <c r="P1" s="66"/>
      <c r="Q1" s="66"/>
      <c r="R1" s="66"/>
      <c r="S1" s="66"/>
      <c r="T1" s="66"/>
      <c r="U1" s="3"/>
    </row>
    <row r="2" spans="1:24" ht="30.75" customHeight="1" x14ac:dyDescent="0.3">
      <c r="A2" s="71" t="s">
        <v>78</v>
      </c>
      <c r="B2" s="70"/>
      <c r="C2" s="66"/>
      <c r="D2" s="66"/>
      <c r="E2" s="66"/>
      <c r="F2" s="66"/>
      <c r="G2" s="66"/>
      <c r="H2" s="66"/>
      <c r="I2" s="2316" t="s">
        <v>77</v>
      </c>
      <c r="J2" s="2317"/>
      <c r="K2" s="69" t="s">
        <v>76</v>
      </c>
      <c r="L2" s="68"/>
      <c r="M2" s="67"/>
      <c r="N2" s="66"/>
      <c r="O2" s="66"/>
      <c r="P2" s="66"/>
      <c r="Q2" s="66"/>
      <c r="R2" s="66"/>
      <c r="S2" s="66"/>
      <c r="T2" s="66"/>
      <c r="U2" s="3"/>
    </row>
    <row r="3" spans="1:24" s="57" customFormat="1" ht="66.75" customHeight="1" x14ac:dyDescent="0.25">
      <c r="A3" s="65" t="s">
        <v>264</v>
      </c>
      <c r="B3" s="64"/>
      <c r="C3" s="2322" t="s">
        <v>74</v>
      </c>
      <c r="D3" s="2314"/>
      <c r="E3" s="2314"/>
      <c r="F3" s="2314"/>
      <c r="G3" s="2315"/>
      <c r="H3" s="62"/>
      <c r="I3" s="2318"/>
      <c r="J3" s="2319"/>
      <c r="K3" s="63" t="s">
        <v>73</v>
      </c>
      <c r="L3" s="2314" t="s">
        <v>72</v>
      </c>
      <c r="M3" s="2315"/>
      <c r="N3" s="2322" t="s">
        <v>71</v>
      </c>
      <c r="O3" s="2315"/>
      <c r="P3" s="62"/>
      <c r="Q3" s="2322" t="s">
        <v>70</v>
      </c>
      <c r="R3" s="2314"/>
      <c r="S3" s="2314"/>
      <c r="T3" s="2314"/>
      <c r="U3" s="61"/>
      <c r="V3" s="60"/>
      <c r="W3" s="59" t="s">
        <v>69</v>
      </c>
      <c r="X3" s="58"/>
    </row>
    <row r="4" spans="1:24" s="57" customFormat="1" ht="87.75" customHeight="1" thickBot="1" x14ac:dyDescent="0.3">
      <c r="A4" s="264" t="s">
        <v>68</v>
      </c>
      <c r="B4" s="262" t="s">
        <v>67</v>
      </c>
      <c r="C4" s="262" t="s">
        <v>66</v>
      </c>
      <c r="D4" s="262" t="s">
        <v>65</v>
      </c>
      <c r="E4" s="262" t="s">
        <v>64</v>
      </c>
      <c r="F4" s="262" t="s">
        <v>63</v>
      </c>
      <c r="G4" s="263" t="s">
        <v>62</v>
      </c>
      <c r="H4" s="262" t="s">
        <v>55</v>
      </c>
      <c r="I4" s="261" t="s">
        <v>61</v>
      </c>
      <c r="J4" s="261" t="s">
        <v>56</v>
      </c>
      <c r="K4" s="262" t="s">
        <v>60</v>
      </c>
      <c r="L4" s="262" t="s">
        <v>59</v>
      </c>
      <c r="M4" s="262" t="s">
        <v>58</v>
      </c>
      <c r="N4" s="262" t="s">
        <v>57</v>
      </c>
      <c r="O4" s="261" t="s">
        <v>56</v>
      </c>
      <c r="P4" s="262" t="s">
        <v>55</v>
      </c>
      <c r="Q4" s="261" t="s">
        <v>193</v>
      </c>
      <c r="R4" s="261" t="s">
        <v>53</v>
      </c>
      <c r="S4" s="261" t="s">
        <v>52</v>
      </c>
      <c r="T4" s="260" t="s">
        <v>51</v>
      </c>
      <c r="U4" s="127"/>
      <c r="V4" s="259" t="s">
        <v>50</v>
      </c>
      <c r="W4" s="258" t="s">
        <v>49</v>
      </c>
      <c r="X4" s="258" t="s">
        <v>48</v>
      </c>
    </row>
    <row r="5" spans="1:24" ht="19.5" customHeight="1" thickTop="1" x14ac:dyDescent="0.3">
      <c r="A5" s="2320" t="s">
        <v>47</v>
      </c>
      <c r="B5" s="254"/>
      <c r="C5" s="256"/>
      <c r="D5" s="256"/>
      <c r="E5" s="254"/>
      <c r="F5" s="254" t="s">
        <v>46</v>
      </c>
      <c r="G5" s="254"/>
      <c r="H5" s="257" t="s">
        <v>2</v>
      </c>
      <c r="I5" s="254" t="s">
        <v>43</v>
      </c>
      <c r="J5" s="254" t="s">
        <v>41</v>
      </c>
      <c r="K5" s="254" t="s">
        <v>42</v>
      </c>
      <c r="L5" s="255" t="s">
        <v>45</v>
      </c>
      <c r="M5" s="255" t="s">
        <v>44</v>
      </c>
      <c r="N5" s="255" t="s">
        <v>43</v>
      </c>
      <c r="O5" s="255" t="s">
        <v>41</v>
      </c>
      <c r="P5" s="257" t="s">
        <v>2</v>
      </c>
      <c r="Q5" s="256"/>
      <c r="R5" s="255" t="s">
        <v>42</v>
      </c>
      <c r="S5" s="255" t="s">
        <v>41</v>
      </c>
      <c r="T5" s="255" t="s">
        <v>40</v>
      </c>
      <c r="U5" s="90"/>
      <c r="V5" s="117"/>
      <c r="W5" s="117"/>
      <c r="X5" s="117"/>
    </row>
    <row r="6" spans="1:24" ht="25.5" customHeight="1" x14ac:dyDescent="0.3">
      <c r="A6" s="2321"/>
      <c r="B6" s="251"/>
      <c r="C6" s="252"/>
      <c r="D6" s="252"/>
      <c r="E6" s="251"/>
      <c r="F6" s="254" t="s">
        <v>39</v>
      </c>
      <c r="G6" s="251"/>
      <c r="H6" s="253" t="s">
        <v>1</v>
      </c>
      <c r="I6" s="254"/>
      <c r="J6" s="251"/>
      <c r="K6" s="251"/>
      <c r="L6" s="251"/>
      <c r="M6" s="251"/>
      <c r="N6" s="251"/>
      <c r="O6" s="251"/>
      <c r="P6" s="253" t="s">
        <v>1</v>
      </c>
      <c r="Q6" s="252"/>
      <c r="R6" s="251"/>
      <c r="S6" s="251"/>
      <c r="T6" s="251"/>
      <c r="U6" s="90"/>
      <c r="V6" s="117"/>
      <c r="W6" s="117"/>
      <c r="X6" s="117"/>
    </row>
    <row r="7" spans="1:24" ht="33" customHeight="1" thickBot="1" x14ac:dyDescent="0.35">
      <c r="A7" s="250" t="s">
        <v>38</v>
      </c>
      <c r="B7" s="247"/>
      <c r="C7" s="248"/>
      <c r="D7" s="248"/>
      <c r="E7" s="247"/>
      <c r="F7" s="247"/>
      <c r="G7" s="247"/>
      <c r="H7" s="247"/>
      <c r="I7" s="247"/>
      <c r="J7" s="247"/>
      <c r="K7" s="249"/>
      <c r="L7" s="249"/>
      <c r="M7" s="247"/>
      <c r="N7" s="247"/>
      <c r="O7" s="247"/>
      <c r="P7" s="247"/>
      <c r="Q7" s="248"/>
      <c r="R7" s="247"/>
      <c r="S7" s="247"/>
      <c r="T7" s="247"/>
      <c r="U7" s="84"/>
      <c r="V7" s="107"/>
      <c r="W7" s="107"/>
      <c r="X7" s="107"/>
    </row>
    <row r="8" spans="1:24" ht="19.5" customHeight="1" x14ac:dyDescent="0.3">
      <c r="A8" s="2514" t="s">
        <v>263</v>
      </c>
      <c r="B8" s="239"/>
      <c r="C8" s="245"/>
      <c r="D8" s="245">
        <v>6250000</v>
      </c>
      <c r="E8" s="239" t="s">
        <v>18</v>
      </c>
      <c r="F8" s="239" t="s">
        <v>17</v>
      </c>
      <c r="G8" s="239" t="s">
        <v>16</v>
      </c>
      <c r="H8" s="246" t="s">
        <v>2</v>
      </c>
      <c r="I8" s="29" t="s">
        <v>15</v>
      </c>
      <c r="J8" s="27" t="s">
        <v>14</v>
      </c>
      <c r="K8" s="28" t="s">
        <v>13</v>
      </c>
      <c r="L8" s="28" t="s">
        <v>12</v>
      </c>
      <c r="M8" s="27" t="s">
        <v>11</v>
      </c>
      <c r="N8" s="27" t="s">
        <v>10</v>
      </c>
      <c r="O8" s="27" t="s">
        <v>9</v>
      </c>
      <c r="P8" s="16" t="s">
        <v>2</v>
      </c>
      <c r="Q8" s="15">
        <v>6250000</v>
      </c>
      <c r="R8" s="24" t="s">
        <v>9</v>
      </c>
      <c r="S8" s="24" t="s">
        <v>8</v>
      </c>
      <c r="T8" s="24" t="s">
        <v>7</v>
      </c>
      <c r="U8" s="25"/>
      <c r="V8" s="24" t="s">
        <v>6</v>
      </c>
      <c r="W8" s="24" t="s">
        <v>5</v>
      </c>
      <c r="X8" s="24" t="s">
        <v>4</v>
      </c>
    </row>
    <row r="9" spans="1:24" ht="32.25" customHeight="1" x14ac:dyDescent="0.3">
      <c r="A9" s="2515"/>
      <c r="B9" s="237"/>
      <c r="C9" s="236"/>
      <c r="D9" s="236"/>
      <c r="E9" s="237"/>
      <c r="F9" s="239"/>
      <c r="G9" s="237"/>
      <c r="H9" s="238" t="s">
        <v>1</v>
      </c>
      <c r="I9" s="239"/>
      <c r="J9" s="237"/>
      <c r="K9" s="237"/>
      <c r="L9" s="237"/>
      <c r="M9" s="237"/>
      <c r="N9" s="237"/>
      <c r="O9" s="237"/>
      <c r="P9" s="238" t="s">
        <v>1</v>
      </c>
      <c r="Q9" s="236"/>
      <c r="R9" s="237"/>
      <c r="S9" s="237"/>
      <c r="T9" s="237"/>
      <c r="U9" s="90"/>
      <c r="V9" s="97"/>
      <c r="W9" s="97"/>
      <c r="X9" s="97"/>
    </row>
    <row r="10" spans="1:24" ht="19.5" customHeight="1" x14ac:dyDescent="0.3">
      <c r="A10" s="240"/>
      <c r="B10" s="240"/>
      <c r="C10" s="244"/>
      <c r="D10" s="242"/>
      <c r="E10" s="240"/>
      <c r="F10" s="240"/>
      <c r="G10" s="240"/>
      <c r="H10" s="240"/>
      <c r="I10" s="240"/>
      <c r="J10" s="240"/>
      <c r="K10" s="243"/>
      <c r="L10" s="243"/>
      <c r="M10" s="240"/>
      <c r="N10" s="240"/>
      <c r="O10" s="240"/>
      <c r="P10" s="240"/>
      <c r="Q10" s="242"/>
      <c r="R10" s="241" t="s">
        <v>35</v>
      </c>
      <c r="S10" s="241"/>
      <c r="T10" s="240"/>
      <c r="U10" s="84"/>
      <c r="V10" s="98"/>
      <c r="W10" s="98"/>
      <c r="X10" s="98"/>
    </row>
    <row r="11" spans="1:24" ht="23.25" customHeight="1" x14ac:dyDescent="0.3">
      <c r="A11" s="2516" t="s">
        <v>262</v>
      </c>
      <c r="B11" s="237"/>
      <c r="C11" s="236"/>
      <c r="D11" s="236">
        <v>275000000</v>
      </c>
      <c r="E11" s="237" t="s">
        <v>32</v>
      </c>
      <c r="F11" s="239" t="s">
        <v>17</v>
      </c>
      <c r="G11" s="237" t="s">
        <v>163</v>
      </c>
      <c r="H11" s="238" t="s">
        <v>2</v>
      </c>
      <c r="I11" s="239"/>
      <c r="J11" s="237"/>
      <c r="K11" s="237"/>
      <c r="L11" s="237"/>
      <c r="M11" s="237"/>
      <c r="N11" s="237"/>
      <c r="O11" s="237"/>
      <c r="P11" s="238" t="s">
        <v>2</v>
      </c>
      <c r="Q11" s="236"/>
      <c r="R11" s="237"/>
      <c r="S11" s="237"/>
      <c r="T11" s="237"/>
      <c r="U11" s="90"/>
      <c r="V11" s="97"/>
      <c r="W11" s="97"/>
      <c r="X11" s="97"/>
    </row>
    <row r="12" spans="1:24" ht="38.25" customHeight="1" x14ac:dyDescent="0.3">
      <c r="A12" s="2515"/>
      <c r="B12" s="237"/>
      <c r="C12" s="236"/>
      <c r="D12" s="236"/>
      <c r="E12" s="237"/>
      <c r="F12" s="239"/>
      <c r="G12" s="237"/>
      <c r="H12" s="238" t="s">
        <v>1</v>
      </c>
      <c r="I12" s="239"/>
      <c r="J12" s="237"/>
      <c r="K12" s="237"/>
      <c r="L12" s="237"/>
      <c r="M12" s="237"/>
      <c r="N12" s="237"/>
      <c r="O12" s="237"/>
      <c r="P12" s="238" t="s">
        <v>1</v>
      </c>
      <c r="Q12" s="236"/>
      <c r="R12" s="237"/>
      <c r="S12" s="237"/>
      <c r="T12" s="237"/>
      <c r="U12" s="90"/>
      <c r="V12" s="97"/>
      <c r="W12" s="97"/>
      <c r="X12" s="97"/>
    </row>
    <row r="13" spans="1:24" ht="19.5" customHeight="1" x14ac:dyDescent="0.25">
      <c r="A13" s="98"/>
      <c r="B13" s="98"/>
      <c r="C13" s="101"/>
      <c r="D13" s="101"/>
      <c r="E13" s="98"/>
      <c r="F13" s="98"/>
      <c r="G13" s="98"/>
      <c r="H13" s="98"/>
      <c r="I13" s="98"/>
      <c r="J13" s="98"/>
      <c r="K13" s="100"/>
      <c r="L13" s="100"/>
      <c r="M13" s="98"/>
      <c r="N13" s="98"/>
      <c r="O13" s="98"/>
      <c r="P13" s="98"/>
      <c r="Q13" s="101"/>
      <c r="R13" s="98"/>
      <c r="S13" s="98"/>
      <c r="T13" s="98"/>
      <c r="U13" s="84"/>
      <c r="V13" s="98"/>
      <c r="W13" s="98"/>
      <c r="X13" s="98"/>
    </row>
    <row r="14" spans="1:24" ht="19.5" customHeight="1" x14ac:dyDescent="0.3">
      <c r="A14" s="2517" t="s">
        <v>261</v>
      </c>
      <c r="B14" s="97"/>
      <c r="C14" s="75"/>
      <c r="D14" s="236">
        <v>12500000</v>
      </c>
      <c r="E14" s="97" t="s">
        <v>18</v>
      </c>
      <c r="F14" s="94" t="s">
        <v>17</v>
      </c>
      <c r="G14" s="97" t="s">
        <v>16</v>
      </c>
      <c r="H14" s="80" t="s">
        <v>2</v>
      </c>
      <c r="I14" s="29" t="s">
        <v>15</v>
      </c>
      <c r="J14" s="27" t="s">
        <v>14</v>
      </c>
      <c r="K14" s="28" t="s">
        <v>13</v>
      </c>
      <c r="L14" s="28" t="s">
        <v>12</v>
      </c>
      <c r="M14" s="27" t="s">
        <v>11</v>
      </c>
      <c r="N14" s="27" t="s">
        <v>10</v>
      </c>
      <c r="O14" s="27" t="s">
        <v>9</v>
      </c>
      <c r="P14" s="16" t="s">
        <v>2</v>
      </c>
      <c r="Q14" s="15">
        <v>12500000</v>
      </c>
      <c r="R14" s="24" t="s">
        <v>9</v>
      </c>
      <c r="S14" s="24" t="s">
        <v>8</v>
      </c>
      <c r="T14" s="24" t="s">
        <v>7</v>
      </c>
      <c r="U14" s="25"/>
      <c r="V14" s="24" t="s">
        <v>6</v>
      </c>
      <c r="W14" s="24" t="s">
        <v>5</v>
      </c>
      <c r="X14" s="24" t="s">
        <v>4</v>
      </c>
    </row>
    <row r="15" spans="1:24" ht="19.5" customHeight="1" x14ac:dyDescent="0.25">
      <c r="A15" s="2518"/>
      <c r="B15" s="97"/>
      <c r="C15" s="75"/>
      <c r="D15" s="75"/>
      <c r="E15" s="97"/>
      <c r="F15" s="94"/>
      <c r="G15" s="97"/>
      <c r="H15" s="80" t="s">
        <v>1</v>
      </c>
      <c r="I15" s="94"/>
      <c r="J15" s="97"/>
      <c r="K15" s="97"/>
      <c r="L15" s="97"/>
      <c r="M15" s="97"/>
      <c r="N15" s="97"/>
      <c r="O15" s="97"/>
      <c r="P15" s="80" t="s">
        <v>1</v>
      </c>
      <c r="Q15" s="75"/>
      <c r="R15" s="97"/>
      <c r="S15" s="97"/>
      <c r="T15" s="97"/>
      <c r="U15" s="90"/>
      <c r="V15" s="97"/>
      <c r="W15" s="97"/>
      <c r="X15" s="97"/>
    </row>
    <row r="16" spans="1:24" ht="19.5" customHeight="1" x14ac:dyDescent="0.25">
      <c r="A16" s="98"/>
      <c r="B16" s="98"/>
      <c r="C16" s="101"/>
      <c r="D16" s="101"/>
      <c r="E16" s="98"/>
      <c r="F16" s="98"/>
      <c r="G16" s="98"/>
      <c r="H16" s="98"/>
      <c r="I16" s="98"/>
      <c r="J16" s="98"/>
      <c r="K16" s="100"/>
      <c r="L16" s="100"/>
      <c r="M16" s="98"/>
      <c r="N16" s="98"/>
      <c r="O16" s="98"/>
      <c r="P16" s="98"/>
      <c r="Q16" s="101"/>
      <c r="R16" s="98"/>
      <c r="S16" s="98"/>
      <c r="T16" s="98"/>
      <c r="U16" s="84"/>
      <c r="V16" s="98"/>
      <c r="W16" s="98"/>
      <c r="X16" s="98"/>
    </row>
    <row r="17" spans="1:28" ht="19.5" customHeight="1" x14ac:dyDescent="0.3">
      <c r="A17" s="2517" t="s">
        <v>260</v>
      </c>
      <c r="B17" s="97"/>
      <c r="C17" s="75"/>
      <c r="D17" s="236">
        <v>24132000</v>
      </c>
      <c r="E17" s="97" t="s">
        <v>18</v>
      </c>
      <c r="F17" s="94" t="s">
        <v>17</v>
      </c>
      <c r="G17" s="97" t="s">
        <v>16</v>
      </c>
      <c r="H17" s="80" t="s">
        <v>2</v>
      </c>
      <c r="I17" s="29" t="s">
        <v>15</v>
      </c>
      <c r="J17" s="27" t="s">
        <v>14</v>
      </c>
      <c r="K17" s="28" t="s">
        <v>13</v>
      </c>
      <c r="L17" s="28" t="s">
        <v>12</v>
      </c>
      <c r="M17" s="27" t="s">
        <v>11</v>
      </c>
      <c r="N17" s="27" t="s">
        <v>10</v>
      </c>
      <c r="O17" s="27" t="s">
        <v>9</v>
      </c>
      <c r="P17" s="16" t="s">
        <v>2</v>
      </c>
      <c r="Q17" s="15">
        <v>24132000</v>
      </c>
      <c r="R17" s="24" t="s">
        <v>9</v>
      </c>
      <c r="S17" s="24" t="s">
        <v>8</v>
      </c>
      <c r="T17" s="24" t="s">
        <v>7</v>
      </c>
      <c r="U17" s="25"/>
      <c r="V17" s="24" t="s">
        <v>6</v>
      </c>
      <c r="W17" s="24" t="s">
        <v>5</v>
      </c>
      <c r="X17" s="24" t="s">
        <v>4</v>
      </c>
    </row>
    <row r="18" spans="1:28" ht="19.5" customHeight="1" x14ac:dyDescent="0.25">
      <c r="A18" s="2518"/>
      <c r="B18" s="97"/>
      <c r="C18" s="75"/>
      <c r="D18" s="75"/>
      <c r="E18" s="97"/>
      <c r="F18" s="94"/>
      <c r="G18" s="97"/>
      <c r="H18" s="80" t="s">
        <v>1</v>
      </c>
      <c r="I18" s="94"/>
      <c r="J18" s="97"/>
      <c r="K18" s="97"/>
      <c r="L18" s="97"/>
      <c r="M18" s="97"/>
      <c r="N18" s="97"/>
      <c r="O18" s="97"/>
      <c r="P18" s="80" t="s">
        <v>1</v>
      </c>
      <c r="Q18" s="75"/>
      <c r="R18" s="97"/>
      <c r="S18" s="97"/>
      <c r="T18" s="97"/>
      <c r="U18" s="90"/>
      <c r="V18" s="97"/>
      <c r="W18" s="97"/>
      <c r="X18" s="97"/>
    </row>
    <row r="19" spans="1:28" ht="19.5" customHeight="1" x14ac:dyDescent="0.25">
      <c r="A19" s="98"/>
      <c r="B19" s="98"/>
      <c r="C19" s="101"/>
      <c r="D19" s="101"/>
      <c r="E19" s="98"/>
      <c r="F19" s="98"/>
      <c r="G19" s="98"/>
      <c r="H19" s="98"/>
      <c r="I19" s="98"/>
      <c r="J19" s="98"/>
      <c r="K19" s="100"/>
      <c r="L19" s="100"/>
      <c r="M19" s="98"/>
      <c r="N19" s="98"/>
      <c r="O19" s="98"/>
      <c r="P19" s="98"/>
      <c r="Q19" s="101"/>
      <c r="R19" s="98"/>
      <c r="S19" s="98"/>
      <c r="T19" s="98"/>
      <c r="U19" s="84"/>
      <c r="V19" s="98"/>
      <c r="W19" s="98"/>
      <c r="X19" s="98"/>
    </row>
    <row r="20" spans="1:28" ht="19.5" customHeight="1" x14ac:dyDescent="0.3">
      <c r="A20" s="2517" t="s">
        <v>259</v>
      </c>
      <c r="B20" s="97"/>
      <c r="C20" s="75"/>
      <c r="D20" s="236">
        <v>375000000</v>
      </c>
      <c r="E20" s="97" t="s">
        <v>32</v>
      </c>
      <c r="F20" s="94" t="s">
        <v>17</v>
      </c>
      <c r="G20" s="97" t="s">
        <v>163</v>
      </c>
      <c r="H20" s="80" t="s">
        <v>2</v>
      </c>
      <c r="I20" s="94"/>
      <c r="J20" s="97"/>
      <c r="K20" s="97"/>
      <c r="L20" s="97"/>
      <c r="M20" s="97"/>
      <c r="N20" s="97"/>
      <c r="O20" s="97"/>
      <c r="P20" s="80" t="s">
        <v>2</v>
      </c>
      <c r="Q20" s="75"/>
      <c r="R20" s="97"/>
      <c r="S20" s="97"/>
      <c r="T20" s="97"/>
      <c r="U20" s="90"/>
      <c r="V20" s="97"/>
      <c r="W20" s="97"/>
      <c r="X20" s="97"/>
    </row>
    <row r="21" spans="1:28" ht="19.5" customHeight="1" x14ac:dyDescent="0.25">
      <c r="A21" s="2518"/>
      <c r="B21" s="97"/>
      <c r="C21" s="75"/>
      <c r="D21" s="75"/>
      <c r="E21" s="97"/>
      <c r="F21" s="94"/>
      <c r="G21" s="97"/>
      <c r="H21" s="80" t="s">
        <v>1</v>
      </c>
      <c r="I21" s="94"/>
      <c r="J21" s="97"/>
      <c r="K21" s="97"/>
      <c r="L21" s="97"/>
      <c r="M21" s="97"/>
      <c r="N21" s="97"/>
      <c r="O21" s="97"/>
      <c r="P21" s="80" t="s">
        <v>1</v>
      </c>
      <c r="Q21" s="75"/>
      <c r="R21" s="97"/>
      <c r="S21" s="97"/>
      <c r="T21" s="97"/>
      <c r="U21" s="90"/>
      <c r="V21" s="97"/>
      <c r="W21" s="97"/>
      <c r="X21" s="97"/>
    </row>
    <row r="22" spans="1:28" ht="19.5" customHeight="1" x14ac:dyDescent="0.25">
      <c r="A22" s="98"/>
      <c r="B22" s="98"/>
      <c r="C22" s="101"/>
      <c r="D22" s="101"/>
      <c r="E22" s="98"/>
      <c r="F22" s="98"/>
      <c r="G22" s="98"/>
      <c r="H22" s="98"/>
      <c r="I22" s="98"/>
      <c r="J22" s="98"/>
      <c r="K22" s="100"/>
      <c r="L22" s="100"/>
      <c r="M22" s="98"/>
      <c r="N22" s="98"/>
      <c r="O22" s="98"/>
      <c r="P22" s="98"/>
      <c r="Q22" s="101"/>
      <c r="R22" s="98"/>
      <c r="S22" s="98"/>
      <c r="T22" s="98"/>
      <c r="U22" s="84"/>
      <c r="V22" s="98"/>
      <c r="W22" s="98"/>
      <c r="X22" s="98"/>
    </row>
    <row r="23" spans="1:28" ht="19.5" customHeight="1" x14ac:dyDescent="0.3">
      <c r="A23" s="2517" t="s">
        <v>258</v>
      </c>
      <c r="B23" s="97"/>
      <c r="C23" s="75"/>
      <c r="D23" s="236">
        <v>96000000</v>
      </c>
      <c r="E23" s="97" t="s">
        <v>36</v>
      </c>
      <c r="F23" s="94" t="s">
        <v>17</v>
      </c>
      <c r="G23" s="97" t="s">
        <v>163</v>
      </c>
      <c r="H23" s="80" t="s">
        <v>2</v>
      </c>
      <c r="I23" s="94"/>
      <c r="J23" s="97"/>
      <c r="K23" s="97"/>
      <c r="L23" s="97"/>
      <c r="M23" s="97"/>
      <c r="N23" s="97"/>
      <c r="O23" s="97"/>
      <c r="P23" s="80" t="s">
        <v>2</v>
      </c>
      <c r="Q23" s="75"/>
      <c r="R23" s="97"/>
      <c r="S23" s="97"/>
      <c r="T23" s="97"/>
      <c r="U23" s="90"/>
      <c r="V23" s="97"/>
      <c r="W23" s="97"/>
      <c r="X23" s="97"/>
    </row>
    <row r="24" spans="1:28" ht="46.5" customHeight="1" x14ac:dyDescent="0.25">
      <c r="A24" s="2518"/>
      <c r="B24" s="97"/>
      <c r="C24" s="75"/>
      <c r="D24" s="75"/>
      <c r="E24" s="97"/>
      <c r="F24" s="94"/>
      <c r="G24" s="97"/>
      <c r="H24" s="80" t="s">
        <v>1</v>
      </c>
      <c r="I24" s="94"/>
      <c r="J24" s="97"/>
      <c r="K24" s="97"/>
      <c r="L24" s="97"/>
      <c r="M24" s="97"/>
      <c r="N24" s="97"/>
      <c r="O24" s="97"/>
      <c r="P24" s="80" t="s">
        <v>1</v>
      </c>
      <c r="Q24" s="75"/>
      <c r="R24" s="97"/>
      <c r="S24" s="97"/>
      <c r="T24" s="97"/>
      <c r="U24" s="90"/>
      <c r="V24" s="97"/>
      <c r="W24" s="97"/>
      <c r="X24" s="97"/>
    </row>
    <row r="25" spans="1:28" ht="19.5" customHeight="1" x14ac:dyDescent="0.25">
      <c r="A25" s="98"/>
      <c r="B25" s="98"/>
      <c r="C25" s="101"/>
      <c r="D25" s="101"/>
      <c r="E25" s="98"/>
      <c r="F25" s="98"/>
      <c r="G25" s="98"/>
      <c r="H25" s="98"/>
      <c r="I25" s="98"/>
      <c r="J25" s="98"/>
      <c r="K25" s="100"/>
      <c r="L25" s="100"/>
      <c r="M25" s="98"/>
      <c r="N25" s="98"/>
      <c r="O25" s="98"/>
      <c r="P25" s="98"/>
      <c r="Q25" s="101"/>
      <c r="R25" s="98"/>
      <c r="S25" s="98"/>
      <c r="T25" s="98"/>
      <c r="U25" s="84"/>
      <c r="V25" s="98"/>
      <c r="W25" s="98"/>
      <c r="X25" s="98"/>
    </row>
    <row r="26" spans="1:28" ht="19.5" customHeight="1" x14ac:dyDescent="0.3">
      <c r="A26" s="2517" t="s">
        <v>257</v>
      </c>
      <c r="B26" s="97"/>
      <c r="C26" s="75"/>
      <c r="D26" s="236">
        <v>5000000</v>
      </c>
      <c r="E26" s="97" t="s">
        <v>36</v>
      </c>
      <c r="F26" s="94" t="s">
        <v>17</v>
      </c>
      <c r="G26" s="97" t="s">
        <v>125</v>
      </c>
      <c r="H26" s="80" t="s">
        <v>2</v>
      </c>
      <c r="I26" s="94"/>
      <c r="J26" s="97"/>
      <c r="K26" s="97"/>
      <c r="L26" s="97"/>
      <c r="M26" s="97"/>
      <c r="N26" s="97"/>
      <c r="O26" s="97"/>
      <c r="P26" s="80" t="s">
        <v>2</v>
      </c>
      <c r="Q26" s="75"/>
      <c r="R26" s="97"/>
      <c r="S26" s="97"/>
      <c r="T26" s="97"/>
      <c r="U26" s="90"/>
      <c r="V26" s="97"/>
      <c r="W26" s="97"/>
      <c r="X26" s="97"/>
    </row>
    <row r="27" spans="1:28" ht="28.5" customHeight="1" thickBot="1" x14ac:dyDescent="0.3">
      <c r="A27" s="2518"/>
      <c r="B27" s="97"/>
      <c r="C27" s="75"/>
      <c r="D27" s="75"/>
      <c r="E27" s="97"/>
      <c r="F27" s="94"/>
      <c r="G27" s="97"/>
      <c r="H27" s="80" t="s">
        <v>1</v>
      </c>
      <c r="I27" s="94"/>
      <c r="J27" s="97"/>
      <c r="K27" s="97"/>
      <c r="L27" s="97"/>
      <c r="M27" s="97"/>
      <c r="N27" s="97"/>
      <c r="O27" s="97"/>
      <c r="P27" s="80" t="s">
        <v>1</v>
      </c>
      <c r="Q27" s="75"/>
      <c r="R27" s="97"/>
      <c r="S27" s="97"/>
      <c r="T27" s="97"/>
      <c r="U27" s="90"/>
      <c r="V27" s="97"/>
      <c r="W27" s="97"/>
      <c r="X27" s="97"/>
    </row>
    <row r="28" spans="1:28" ht="19.5" customHeight="1" thickTop="1" x14ac:dyDescent="0.25">
      <c r="A28" s="215" t="s">
        <v>3</v>
      </c>
      <c r="B28" s="82"/>
      <c r="C28" s="81" t="e">
        <f>C8+C11+C14+C17+C20+C23+C26+#REF!+#REF!</f>
        <v>#REF!</v>
      </c>
      <c r="D28" s="81">
        <f>D8+D11+D14+D17+D20+D23+D26</f>
        <v>793882000</v>
      </c>
      <c r="E28" s="151"/>
      <c r="F28" s="86"/>
      <c r="G28" s="82"/>
      <c r="H28" s="86" t="s">
        <v>2</v>
      </c>
      <c r="I28" s="86"/>
      <c r="J28" s="82"/>
      <c r="K28" s="82"/>
      <c r="L28" s="82"/>
      <c r="M28" s="82"/>
      <c r="N28" s="82"/>
      <c r="O28" s="82"/>
      <c r="P28" s="86" t="s">
        <v>2</v>
      </c>
      <c r="Q28" s="81" t="e">
        <f>Q8+Q11+Q14+Q17+Q20+Q23+Q26+#REF!+#REF!</f>
        <v>#REF!</v>
      </c>
      <c r="R28" s="82"/>
      <c r="S28" s="82"/>
      <c r="T28" s="82"/>
      <c r="U28" s="84"/>
      <c r="V28" s="214"/>
      <c r="W28" s="214"/>
      <c r="X28" s="214"/>
      <c r="Z28" s="4"/>
      <c r="AA28" s="5"/>
      <c r="AB28" s="4"/>
    </row>
    <row r="29" spans="1:28" ht="19.5" customHeight="1" x14ac:dyDescent="0.25">
      <c r="A29" s="76"/>
      <c r="B29" s="76"/>
      <c r="C29" s="75" t="e">
        <f>C9+C12+C15+C18+C21+C24+C27+#REF!+#REF!</f>
        <v>#REF!</v>
      </c>
      <c r="D29" s="75" t="e">
        <f>D9+D12+D15+D18+D21+D24+D27+#REF!+#REF!</f>
        <v>#REF!</v>
      </c>
      <c r="E29" s="76"/>
      <c r="F29" s="80"/>
      <c r="G29" s="76"/>
      <c r="H29" s="80" t="s">
        <v>1</v>
      </c>
      <c r="I29" s="80"/>
      <c r="J29" s="76"/>
      <c r="K29" s="76"/>
      <c r="L29" s="76"/>
      <c r="M29" s="76"/>
      <c r="N29" s="76"/>
      <c r="O29" s="76"/>
      <c r="P29" s="80" t="s">
        <v>1</v>
      </c>
      <c r="Q29" s="75" t="e">
        <f>Q9+Q12+Q15+Q18+Q21+Q24+Q27+#REF!+#REF!</f>
        <v>#REF!</v>
      </c>
      <c r="R29" s="76"/>
      <c r="S29" s="76"/>
      <c r="T29" s="76"/>
      <c r="U29" s="78"/>
      <c r="V29" s="213"/>
      <c r="W29" s="213"/>
      <c r="X29" s="213"/>
      <c r="Z29" s="4"/>
      <c r="AA29" s="4"/>
      <c r="AB29" s="4"/>
    </row>
    <row r="30" spans="1:28" x14ac:dyDescent="0.25">
      <c r="A30" s="74" t="s">
        <v>0</v>
      </c>
      <c r="T30" s="3"/>
      <c r="U30" s="3"/>
      <c r="V30" s="5"/>
    </row>
    <row r="31" spans="1:28" x14ac:dyDescent="0.25">
      <c r="Q31" s="6"/>
      <c r="T31" s="5"/>
      <c r="U31" s="3"/>
      <c r="V31" s="4"/>
    </row>
    <row r="32" spans="1:28" x14ac:dyDescent="0.25">
      <c r="T32" s="3"/>
      <c r="U32" s="3"/>
    </row>
    <row r="33" spans="21:21" x14ac:dyDescent="0.25">
      <c r="U33" s="3"/>
    </row>
    <row r="34" spans="21:21" x14ac:dyDescent="0.25">
      <c r="U34" s="3"/>
    </row>
    <row r="35" spans="21:21" x14ac:dyDescent="0.25">
      <c r="U35" s="3"/>
    </row>
    <row r="36" spans="21:21" x14ac:dyDescent="0.25">
      <c r="U36" s="3"/>
    </row>
    <row r="37" spans="21:21" x14ac:dyDescent="0.25">
      <c r="U37" s="3"/>
    </row>
    <row r="38" spans="21:21" x14ac:dyDescent="0.25">
      <c r="U38" s="3"/>
    </row>
    <row r="39" spans="21:21" x14ac:dyDescent="0.25">
      <c r="U39" s="3"/>
    </row>
    <row r="40" spans="21:21" x14ac:dyDescent="0.25">
      <c r="U40" s="3"/>
    </row>
    <row r="41" spans="21:21" x14ac:dyDescent="0.25">
      <c r="U41" s="3"/>
    </row>
    <row r="42" spans="21:21" x14ac:dyDescent="0.25">
      <c r="U42" s="3"/>
    </row>
    <row r="43" spans="21:21" x14ac:dyDescent="0.25">
      <c r="U43" s="3"/>
    </row>
    <row r="44" spans="21:21" x14ac:dyDescent="0.25">
      <c r="U44" s="3"/>
    </row>
    <row r="45" spans="21:21" x14ac:dyDescent="0.25">
      <c r="U45" s="3"/>
    </row>
    <row r="46" spans="21:21" x14ac:dyDescent="0.25">
      <c r="U46" s="3"/>
    </row>
    <row r="47" spans="21:21" x14ac:dyDescent="0.25">
      <c r="U47" s="3"/>
    </row>
    <row r="48" spans="21:21"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row r="1128" spans="21:21" x14ac:dyDescent="0.25">
      <c r="U1128" s="3"/>
    </row>
    <row r="1129" spans="21:21" x14ac:dyDescent="0.25">
      <c r="U1129" s="3"/>
    </row>
    <row r="1130" spans="21:21" x14ac:dyDescent="0.25">
      <c r="U1130" s="3"/>
    </row>
  </sheetData>
  <mergeCells count="13">
    <mergeCell ref="A23:A24"/>
    <mergeCell ref="A26:A27"/>
    <mergeCell ref="N3:O3"/>
    <mergeCell ref="Q3:T3"/>
    <mergeCell ref="C3:G3"/>
    <mergeCell ref="L3:M3"/>
    <mergeCell ref="I2:J3"/>
    <mergeCell ref="A5:A6"/>
    <mergeCell ref="A8:A9"/>
    <mergeCell ref="A11:A12"/>
    <mergeCell ref="A14:A15"/>
    <mergeCell ref="A17:A18"/>
    <mergeCell ref="A20:A21"/>
  </mergeCells>
  <pageMargins left="0.19685039370078741" right="0.19685039370078741" top="0.19685039370078741" bottom="0.19685039370078741" header="0.23622047244094491" footer="0.23622047244094491"/>
  <pageSetup paperSize="8" scale="41"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1" manualBreakCount="1">
    <brk id="24" max="1048575" man="1"/>
  </col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zoomScale="75" workbookViewId="0">
      <selection activeCell="R17" sqref="R17"/>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92</v>
      </c>
      <c r="B1" s="144"/>
      <c r="V1" s="3"/>
    </row>
    <row r="2" spans="1:26" x14ac:dyDescent="0.25">
      <c r="A2" s="143" t="s">
        <v>78</v>
      </c>
      <c r="B2" s="142"/>
      <c r="J2" s="2178" t="s">
        <v>77</v>
      </c>
      <c r="K2" s="2179"/>
      <c r="L2" s="141" t="s">
        <v>76</v>
      </c>
      <c r="M2" s="140"/>
      <c r="N2" s="139"/>
      <c r="V2" s="3"/>
    </row>
    <row r="3" spans="1:26" ht="33.75" customHeight="1" x14ac:dyDescent="0.25">
      <c r="A3" s="138" t="s">
        <v>91</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62</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84"/>
      <c r="B8" s="94"/>
      <c r="C8" s="94"/>
      <c r="D8" s="94"/>
      <c r="E8" s="94"/>
      <c r="F8" s="105"/>
      <c r="G8" s="94"/>
      <c r="H8" s="94"/>
      <c r="I8" s="106" t="s">
        <v>2</v>
      </c>
      <c r="J8" s="94"/>
      <c r="K8" s="94"/>
      <c r="L8" s="94"/>
      <c r="M8" s="94"/>
      <c r="N8" s="94"/>
      <c r="O8" s="94"/>
      <c r="P8" s="94"/>
      <c r="Q8" s="106" t="s">
        <v>2</v>
      </c>
      <c r="R8" s="105"/>
      <c r="S8" s="94"/>
      <c r="T8" s="104"/>
      <c r="U8" s="104"/>
      <c r="V8" s="90"/>
      <c r="W8" s="103"/>
      <c r="X8" s="94"/>
      <c r="Y8" s="94"/>
      <c r="Z8" s="94"/>
    </row>
    <row r="9" spans="1:26" ht="19.5" customHeight="1" x14ac:dyDescent="0.25">
      <c r="A9" s="2185"/>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9.5"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0</v>
      </c>
      <c r="G34" s="86"/>
      <c r="H34" s="82"/>
      <c r="I34" s="86" t="s">
        <v>2</v>
      </c>
      <c r="J34" s="82"/>
      <c r="K34" s="82"/>
      <c r="L34" s="82"/>
      <c r="M34" s="82"/>
      <c r="N34" s="82"/>
      <c r="O34" s="82"/>
      <c r="P34" s="82"/>
      <c r="Q34" s="86" t="s">
        <v>2</v>
      </c>
      <c r="R34" s="81">
        <f>R8+R11+R14+R17+R20+R23+R26+R29+R32</f>
        <v>0</v>
      </c>
      <c r="S34" s="82"/>
      <c r="T34" s="85"/>
      <c r="U34" s="85"/>
      <c r="V34" s="84"/>
      <c r="W34" s="83"/>
      <c r="X34" s="82"/>
      <c r="Y34" s="82"/>
      <c r="Z34" s="81">
        <f>Z8+Z11+Z14+Z17+Z20+Z23+Z26+Z29+Z32</f>
        <v>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view="pageLayout" zoomScale="69" zoomScaleNormal="100" zoomScalePageLayoutView="69" workbookViewId="0">
      <selection activeCell="R17" sqref="R17"/>
    </sheetView>
  </sheetViews>
  <sheetFormatPr defaultRowHeight="15.75" x14ac:dyDescent="0.25"/>
  <cols>
    <col min="1" max="1" width="36.85546875" style="1" customWidth="1"/>
    <col min="2" max="2" width="10.85546875" style="1" bestFit="1" customWidth="1"/>
    <col min="3" max="3" width="13.7109375" style="1" customWidth="1"/>
    <col min="4" max="4" width="13.42578125" style="1" customWidth="1"/>
    <col min="5" max="5" width="12" style="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92</v>
      </c>
      <c r="B1" s="180"/>
      <c r="C1" s="179"/>
      <c r="D1" s="4"/>
      <c r="E1" s="4"/>
      <c r="F1" s="4"/>
      <c r="G1" s="4"/>
      <c r="H1" s="3"/>
      <c r="T1" s="146"/>
      <c r="U1" s="146"/>
      <c r="AB1" s="146"/>
    </row>
    <row r="2" spans="1:32" ht="15.75" customHeight="1" x14ac:dyDescent="0.25">
      <c r="A2" s="143" t="s">
        <v>123</v>
      </c>
      <c r="B2" s="178"/>
      <c r="C2" s="141" t="s">
        <v>76</v>
      </c>
      <c r="D2" s="140"/>
      <c r="E2" s="139"/>
      <c r="F2" s="139"/>
      <c r="H2" s="177"/>
      <c r="I2" s="2178" t="s">
        <v>122</v>
      </c>
      <c r="J2" s="2179"/>
      <c r="T2" s="146"/>
      <c r="U2" s="176"/>
      <c r="AB2" s="176"/>
    </row>
    <row r="3" spans="1:32" s="57" customFormat="1" ht="28.5" customHeight="1" x14ac:dyDescent="0.2">
      <c r="A3" s="138" t="s">
        <v>121</v>
      </c>
      <c r="B3" s="175"/>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4.25" customHeight="1" thickBot="1" x14ac:dyDescent="0.3">
      <c r="A4" s="173" t="s">
        <v>68</v>
      </c>
      <c r="B4" s="126" t="s">
        <v>115</v>
      </c>
      <c r="C4" s="131" t="s">
        <v>114</v>
      </c>
      <c r="D4" s="126" t="s">
        <v>113</v>
      </c>
      <c r="E4" s="128" t="s">
        <v>62</v>
      </c>
      <c r="F4" s="128" t="s">
        <v>62</v>
      </c>
      <c r="G4" s="131" t="s">
        <v>62</v>
      </c>
      <c r="H4" s="131" t="s">
        <v>62</v>
      </c>
      <c r="I4" s="131" t="s">
        <v>62</v>
      </c>
      <c r="J4" s="131" t="s">
        <v>62</v>
      </c>
      <c r="K4" s="131" t="s">
        <v>62</v>
      </c>
      <c r="L4" s="131" t="s">
        <v>62</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17"/>
      <c r="F5" s="122"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24" customHeight="1" x14ac:dyDescent="0.25">
      <c r="A8" s="2521"/>
      <c r="B8" s="94"/>
      <c r="C8" s="94"/>
      <c r="D8" s="105"/>
      <c r="E8" s="94"/>
      <c r="F8" s="106" t="s">
        <v>2</v>
      </c>
      <c r="G8" s="94"/>
      <c r="H8" s="104"/>
      <c r="I8" s="104"/>
      <c r="J8" s="104"/>
      <c r="K8" s="94"/>
      <c r="L8" s="103"/>
      <c r="M8" s="106" t="s">
        <v>2</v>
      </c>
      <c r="N8" s="94"/>
      <c r="O8" s="94"/>
      <c r="P8" s="94"/>
      <c r="Q8" s="94"/>
      <c r="R8" s="94"/>
      <c r="S8" s="94"/>
      <c r="T8" s="94"/>
      <c r="U8" s="164" t="s">
        <v>2</v>
      </c>
      <c r="V8" s="103"/>
      <c r="W8" s="94"/>
      <c r="X8" s="105"/>
      <c r="Y8" s="103"/>
      <c r="Z8" s="103"/>
      <c r="AA8" s="94"/>
      <c r="AB8" s="164" t="s">
        <v>2</v>
      </c>
      <c r="AC8" s="94"/>
      <c r="AD8" s="94"/>
      <c r="AE8" s="94"/>
      <c r="AF8" s="94"/>
    </row>
    <row r="9" spans="1:32" ht="23.25" customHeight="1" x14ac:dyDescent="0.25">
      <c r="A9" s="2207"/>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9.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21.75" customHeight="1" x14ac:dyDescent="0.25">
      <c r="A11" s="2206"/>
      <c r="B11" s="159"/>
      <c r="C11" s="159"/>
      <c r="D11" s="162"/>
      <c r="E11" s="159"/>
      <c r="F11" s="161" t="s">
        <v>2</v>
      </c>
      <c r="G11" s="159"/>
      <c r="H11" s="160"/>
      <c r="I11" s="160"/>
      <c r="J11" s="160"/>
      <c r="K11" s="159"/>
      <c r="L11" s="158"/>
      <c r="M11" s="80" t="s">
        <v>2</v>
      </c>
      <c r="N11" s="97"/>
      <c r="O11" s="97"/>
      <c r="P11" s="97"/>
      <c r="Q11" s="97"/>
      <c r="R11" s="97"/>
      <c r="S11" s="97"/>
      <c r="T11" s="97"/>
      <c r="U11" s="149" t="s">
        <v>2</v>
      </c>
      <c r="V11" s="95"/>
      <c r="W11" s="97"/>
      <c r="X11" s="75"/>
      <c r="Y11" s="95"/>
      <c r="Z11" s="95"/>
      <c r="AA11" s="97"/>
      <c r="AB11" s="149" t="s">
        <v>2</v>
      </c>
      <c r="AC11" s="97"/>
      <c r="AD11" s="97"/>
      <c r="AE11" s="97"/>
      <c r="AF11" s="97"/>
    </row>
    <row r="12" spans="1:32" ht="23.25" customHeight="1" x14ac:dyDescent="0.25">
      <c r="A12" s="2207"/>
      <c r="B12" s="159"/>
      <c r="C12" s="159"/>
      <c r="D12" s="162"/>
      <c r="E12" s="159"/>
      <c r="F12" s="161" t="s">
        <v>1</v>
      </c>
      <c r="G12" s="159"/>
      <c r="H12" s="160"/>
      <c r="I12" s="160"/>
      <c r="J12" s="160"/>
      <c r="K12" s="159"/>
      <c r="L12" s="158"/>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9.5" customHeight="1" x14ac:dyDescent="0.25">
      <c r="A13" s="163"/>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21.75" customHeight="1" x14ac:dyDescent="0.25">
      <c r="A14" s="2206"/>
      <c r="B14" s="159"/>
      <c r="C14" s="159"/>
      <c r="D14" s="162"/>
      <c r="E14" s="159"/>
      <c r="F14" s="161" t="s">
        <v>2</v>
      </c>
      <c r="G14" s="159"/>
      <c r="H14" s="160"/>
      <c r="I14" s="160"/>
      <c r="J14" s="160"/>
      <c r="K14" s="159"/>
      <c r="L14" s="158"/>
      <c r="M14" s="80" t="s">
        <v>2</v>
      </c>
      <c r="N14" s="97"/>
      <c r="O14" s="97"/>
      <c r="P14" s="97"/>
      <c r="Q14" s="97"/>
      <c r="R14" s="97"/>
      <c r="S14" s="97"/>
      <c r="T14" s="97"/>
      <c r="U14" s="149" t="s">
        <v>2</v>
      </c>
      <c r="V14" s="95"/>
      <c r="W14" s="97"/>
      <c r="X14" s="75"/>
      <c r="Y14" s="95"/>
      <c r="Z14" s="95"/>
      <c r="AA14" s="97"/>
      <c r="AB14" s="149" t="s">
        <v>2</v>
      </c>
      <c r="AC14" s="95"/>
      <c r="AD14" s="95"/>
      <c r="AE14" s="95"/>
      <c r="AF14" s="95"/>
    </row>
    <row r="15" spans="1:32" ht="20.25" customHeight="1" x14ac:dyDescent="0.25">
      <c r="A15" s="2207"/>
      <c r="B15" s="159"/>
      <c r="C15" s="159"/>
      <c r="D15" s="162"/>
      <c r="E15" s="159"/>
      <c r="F15" s="161" t="s">
        <v>1</v>
      </c>
      <c r="G15" s="159"/>
      <c r="H15" s="160"/>
      <c r="I15" s="160"/>
      <c r="J15" s="160"/>
      <c r="K15" s="159"/>
      <c r="L15" s="158"/>
      <c r="M15" s="80" t="s">
        <v>1</v>
      </c>
      <c r="N15" s="97"/>
      <c r="O15" s="97"/>
      <c r="P15" s="97"/>
      <c r="Q15" s="97"/>
      <c r="R15" s="97"/>
      <c r="S15" s="97"/>
      <c r="T15" s="97"/>
      <c r="U15" s="149" t="s">
        <v>1</v>
      </c>
      <c r="V15" s="95"/>
      <c r="W15" s="97"/>
      <c r="X15" s="75"/>
      <c r="Y15" s="95"/>
      <c r="Z15" s="95"/>
      <c r="AA15" s="97"/>
      <c r="AB15" s="149" t="s">
        <v>1</v>
      </c>
      <c r="AC15" s="95"/>
      <c r="AD15" s="95"/>
      <c r="AE15" s="95"/>
      <c r="AF15" s="95"/>
    </row>
    <row r="16" spans="1:32" ht="19.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197"/>
      <c r="B17" s="159"/>
      <c r="C17" s="159"/>
      <c r="D17" s="162"/>
      <c r="E17" s="159"/>
      <c r="F17" s="161" t="s">
        <v>2</v>
      </c>
      <c r="G17" s="159"/>
      <c r="H17" s="160"/>
      <c r="I17" s="160"/>
      <c r="J17" s="160"/>
      <c r="K17" s="159"/>
      <c r="L17" s="158"/>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9.5" customHeight="1" x14ac:dyDescent="0.25">
      <c r="A18" s="2195"/>
      <c r="B18" s="159"/>
      <c r="C18" s="159"/>
      <c r="D18" s="162"/>
      <c r="E18" s="159"/>
      <c r="F18" s="161" t="s">
        <v>1</v>
      </c>
      <c r="G18" s="159"/>
      <c r="H18" s="160"/>
      <c r="I18" s="160"/>
      <c r="J18" s="160"/>
      <c r="K18" s="159"/>
      <c r="L18" s="158"/>
      <c r="M18" s="80" t="s">
        <v>1</v>
      </c>
      <c r="N18" s="97"/>
      <c r="O18" s="97"/>
      <c r="P18" s="97"/>
      <c r="Q18" s="97"/>
      <c r="R18" s="97"/>
      <c r="S18" s="97"/>
      <c r="T18" s="97"/>
      <c r="U18" s="149" t="s">
        <v>1</v>
      </c>
      <c r="V18" s="95"/>
      <c r="W18" s="97"/>
      <c r="X18" s="75"/>
      <c r="Y18" s="95"/>
      <c r="Z18" s="95"/>
      <c r="AA18" s="97"/>
      <c r="AB18" s="149" t="s">
        <v>1</v>
      </c>
      <c r="AC18" s="95"/>
      <c r="AD18" s="95"/>
      <c r="AE18" s="95"/>
      <c r="AF18" s="95"/>
    </row>
    <row r="19" spans="1:32" ht="19.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20.25" customHeight="1" x14ac:dyDescent="0.25">
      <c r="A20" s="2197"/>
      <c r="B20" s="159"/>
      <c r="C20" s="159"/>
      <c r="D20" s="162"/>
      <c r="E20" s="159"/>
      <c r="F20" s="161" t="s">
        <v>2</v>
      </c>
      <c r="G20" s="159"/>
      <c r="H20" s="160"/>
      <c r="I20" s="160"/>
      <c r="J20" s="160"/>
      <c r="K20" s="159"/>
      <c r="L20" s="158"/>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95"/>
      <c r="B21" s="159"/>
      <c r="C21" s="159"/>
      <c r="D21" s="162"/>
      <c r="E21" s="159"/>
      <c r="F21" s="161" t="s">
        <v>1</v>
      </c>
      <c r="G21" s="159"/>
      <c r="H21" s="160"/>
      <c r="I21" s="160"/>
      <c r="J21" s="160"/>
      <c r="K21" s="159"/>
      <c r="L21" s="158"/>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9.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f>D8+D11+D14+D17+D20+D23+D26+D29+D32</f>
        <v>0</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0</v>
      </c>
      <c r="Y34" s="82"/>
      <c r="Z34" s="82"/>
      <c r="AA34" s="82"/>
      <c r="AB34" s="150" t="s">
        <v>2</v>
      </c>
      <c r="AC34" s="82"/>
      <c r="AD34" s="82"/>
      <c r="AE34" s="82"/>
      <c r="AF34" s="81">
        <f>AF8+AF11+AF14+AF17+AF20+AF23+AF26+AF29+AF32</f>
        <v>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V3:W3"/>
    <mergeCell ref="I2:J3"/>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s>
  <pageMargins left="0.5" right="0.5" top="0.45289855072463769" bottom="0.1585144927536232"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25"/>
  <sheetViews>
    <sheetView view="pageBreakPreview" zoomScale="60" zoomScaleNormal="100" workbookViewId="0">
      <selection activeCell="D6" sqref="D6"/>
    </sheetView>
  </sheetViews>
  <sheetFormatPr defaultRowHeight="15.75" x14ac:dyDescent="0.25"/>
  <cols>
    <col min="1" max="1" width="41.85546875" style="1" customWidth="1"/>
    <col min="2" max="3" width="17.28515625" style="1" customWidth="1"/>
    <col min="4" max="4" width="21.7109375" style="1" customWidth="1"/>
    <col min="5" max="7" width="17.28515625" style="1" customWidth="1"/>
    <col min="8" max="8" width="10.140625" style="1" customWidth="1"/>
    <col min="9" max="10" width="17" style="1" customWidth="1"/>
    <col min="11" max="11" width="17.7109375" style="1" customWidth="1"/>
    <col min="12" max="15" width="17" style="1" customWidth="1"/>
    <col min="16" max="16" width="11" style="1" customWidth="1"/>
    <col min="17" max="20" width="17" style="1" customWidth="1"/>
    <col min="21" max="21" width="3.140625" style="2" customWidth="1"/>
    <col min="22" max="24" width="16.140625" style="1" customWidth="1"/>
    <col min="25" max="16384" width="9.140625" style="1"/>
  </cols>
  <sheetData>
    <row r="1" spans="1:24" ht="48" customHeight="1" x14ac:dyDescent="0.3">
      <c r="A1" s="73" t="s">
        <v>250</v>
      </c>
      <c r="B1" s="72"/>
      <c r="C1" s="66"/>
      <c r="D1" s="66"/>
      <c r="E1" s="66"/>
      <c r="F1" s="66"/>
      <c r="G1" s="66"/>
      <c r="H1" s="66"/>
      <c r="I1" s="66"/>
      <c r="J1" s="66"/>
      <c r="K1" s="66"/>
      <c r="L1" s="66"/>
      <c r="M1" s="66"/>
      <c r="N1" s="66"/>
      <c r="O1" s="66"/>
      <c r="P1" s="66"/>
      <c r="Q1" s="66"/>
      <c r="R1" s="66"/>
      <c r="S1" s="66"/>
      <c r="T1" s="66"/>
      <c r="U1" s="3"/>
    </row>
    <row r="2" spans="1:24" ht="47.25" customHeight="1" x14ac:dyDescent="0.3">
      <c r="A2" s="71" t="s">
        <v>78</v>
      </c>
      <c r="B2" s="70"/>
      <c r="C2" s="66"/>
      <c r="D2" s="66"/>
      <c r="E2" s="66"/>
      <c r="F2" s="66"/>
      <c r="G2" s="66"/>
      <c r="H2" s="66"/>
      <c r="I2" s="2316" t="s">
        <v>77</v>
      </c>
      <c r="J2" s="2317"/>
      <c r="K2" s="69" t="s">
        <v>76</v>
      </c>
      <c r="L2" s="68"/>
      <c r="M2" s="67"/>
      <c r="N2" s="66"/>
      <c r="O2" s="66"/>
      <c r="P2" s="66"/>
      <c r="Q2" s="66"/>
      <c r="R2" s="66"/>
      <c r="S2" s="66"/>
      <c r="T2" s="66"/>
      <c r="U2" s="3"/>
    </row>
    <row r="3" spans="1:24" s="57" customFormat="1" ht="51.75" customHeight="1" x14ac:dyDescent="0.25">
      <c r="A3" s="65" t="s">
        <v>256</v>
      </c>
      <c r="B3" s="64"/>
      <c r="C3" s="2322" t="s">
        <v>74</v>
      </c>
      <c r="D3" s="2314"/>
      <c r="E3" s="2314"/>
      <c r="F3" s="2314"/>
      <c r="G3" s="2315"/>
      <c r="H3" s="62"/>
      <c r="I3" s="2318"/>
      <c r="J3" s="2319"/>
      <c r="K3" s="63" t="s">
        <v>73</v>
      </c>
      <c r="L3" s="2314" t="s">
        <v>72</v>
      </c>
      <c r="M3" s="2315"/>
      <c r="N3" s="2322" t="s">
        <v>71</v>
      </c>
      <c r="O3" s="2315"/>
      <c r="P3" s="62"/>
      <c r="Q3" s="2322" t="s">
        <v>70</v>
      </c>
      <c r="R3" s="2314"/>
      <c r="S3" s="2314"/>
      <c r="T3" s="2314"/>
      <c r="U3" s="61"/>
      <c r="V3" s="60"/>
      <c r="W3" s="59" t="s">
        <v>69</v>
      </c>
      <c r="X3" s="58"/>
    </row>
    <row r="4" spans="1:24" s="57" customFormat="1" ht="61.5" customHeight="1" thickBot="1" x14ac:dyDescent="0.3">
      <c r="A4" s="264" t="s">
        <v>68</v>
      </c>
      <c r="B4" s="262" t="s">
        <v>67</v>
      </c>
      <c r="C4" s="262" t="s">
        <v>66</v>
      </c>
      <c r="D4" s="262" t="s">
        <v>65</v>
      </c>
      <c r="E4" s="262" t="s">
        <v>64</v>
      </c>
      <c r="F4" s="262" t="s">
        <v>63</v>
      </c>
      <c r="G4" s="263" t="s">
        <v>62</v>
      </c>
      <c r="H4" s="262" t="s">
        <v>55</v>
      </c>
      <c r="I4" s="261" t="s">
        <v>61</v>
      </c>
      <c r="J4" s="261" t="s">
        <v>56</v>
      </c>
      <c r="K4" s="262" t="s">
        <v>60</v>
      </c>
      <c r="L4" s="262" t="s">
        <v>59</v>
      </c>
      <c r="M4" s="262" t="s">
        <v>58</v>
      </c>
      <c r="N4" s="262" t="s">
        <v>57</v>
      </c>
      <c r="O4" s="261" t="s">
        <v>56</v>
      </c>
      <c r="P4" s="262" t="s">
        <v>55</v>
      </c>
      <c r="Q4" s="261" t="s">
        <v>193</v>
      </c>
      <c r="R4" s="261" t="s">
        <v>53</v>
      </c>
      <c r="S4" s="261" t="s">
        <v>52</v>
      </c>
      <c r="T4" s="260" t="s">
        <v>51</v>
      </c>
      <c r="U4" s="127"/>
      <c r="V4" s="259" t="s">
        <v>50</v>
      </c>
      <c r="W4" s="258" t="s">
        <v>49</v>
      </c>
      <c r="X4" s="258" t="s">
        <v>48</v>
      </c>
    </row>
    <row r="5" spans="1:24" ht="34.5" customHeight="1" thickTop="1" x14ac:dyDescent="0.3">
      <c r="A5" s="2320" t="s">
        <v>47</v>
      </c>
      <c r="B5" s="254"/>
      <c r="C5" s="256"/>
      <c r="D5" s="256"/>
      <c r="E5" s="254"/>
      <c r="F5" s="254" t="s">
        <v>46</v>
      </c>
      <c r="G5" s="254"/>
      <c r="H5" s="257" t="s">
        <v>2</v>
      </c>
      <c r="I5" s="254" t="s">
        <v>43</v>
      </c>
      <c r="J5" s="254" t="s">
        <v>41</v>
      </c>
      <c r="K5" s="254" t="s">
        <v>42</v>
      </c>
      <c r="L5" s="255" t="s">
        <v>45</v>
      </c>
      <c r="M5" s="255" t="s">
        <v>44</v>
      </c>
      <c r="N5" s="255" t="s">
        <v>43</v>
      </c>
      <c r="O5" s="255" t="s">
        <v>41</v>
      </c>
      <c r="P5" s="257" t="s">
        <v>2</v>
      </c>
      <c r="Q5" s="256"/>
      <c r="R5" s="255" t="s">
        <v>42</v>
      </c>
      <c r="S5" s="255" t="s">
        <v>41</v>
      </c>
      <c r="T5" s="255" t="s">
        <v>40</v>
      </c>
      <c r="U5" s="90"/>
      <c r="V5" s="117"/>
      <c r="W5" s="117"/>
      <c r="X5" s="117"/>
    </row>
    <row r="6" spans="1:24" ht="34.5" customHeight="1" x14ac:dyDescent="0.3">
      <c r="A6" s="2321"/>
      <c r="B6" s="251"/>
      <c r="C6" s="252"/>
      <c r="D6" s="252"/>
      <c r="E6" s="251"/>
      <c r="F6" s="254" t="s">
        <v>39</v>
      </c>
      <c r="G6" s="251"/>
      <c r="H6" s="253" t="s">
        <v>1</v>
      </c>
      <c r="I6" s="254"/>
      <c r="J6" s="251"/>
      <c r="K6" s="251"/>
      <c r="L6" s="251"/>
      <c r="M6" s="251"/>
      <c r="N6" s="251"/>
      <c r="O6" s="251"/>
      <c r="P6" s="253" t="s">
        <v>1</v>
      </c>
      <c r="Q6" s="252"/>
      <c r="R6" s="251"/>
      <c r="S6" s="251"/>
      <c r="T6" s="251"/>
      <c r="U6" s="90"/>
      <c r="V6" s="117"/>
      <c r="W6" s="117"/>
      <c r="X6" s="117"/>
    </row>
    <row r="7" spans="1:24" ht="42" customHeight="1" thickBot="1" x14ac:dyDescent="0.35">
      <c r="A7" s="250" t="s">
        <v>38</v>
      </c>
      <c r="B7" s="247"/>
      <c r="C7" s="248"/>
      <c r="D7" s="248"/>
      <c r="E7" s="247"/>
      <c r="F7" s="247"/>
      <c r="G7" s="247"/>
      <c r="H7" s="247"/>
      <c r="I7" s="247"/>
      <c r="J7" s="247"/>
      <c r="K7" s="249"/>
      <c r="L7" s="249"/>
      <c r="M7" s="247"/>
      <c r="N7" s="247"/>
      <c r="O7" s="247"/>
      <c r="P7" s="247"/>
      <c r="Q7" s="248"/>
      <c r="R7" s="247"/>
      <c r="S7" s="247"/>
      <c r="T7" s="247"/>
      <c r="U7" s="84"/>
      <c r="V7" s="107"/>
      <c r="W7" s="107"/>
      <c r="X7" s="107"/>
    </row>
    <row r="8" spans="1:24" ht="29.25" customHeight="1" x14ac:dyDescent="0.3">
      <c r="A8" s="2514" t="s">
        <v>255</v>
      </c>
      <c r="B8" s="239"/>
      <c r="C8" s="245"/>
      <c r="D8" s="245">
        <v>67500000</v>
      </c>
      <c r="E8" s="239" t="s">
        <v>36</v>
      </c>
      <c r="F8" s="239" t="s">
        <v>17</v>
      </c>
      <c r="G8" s="239"/>
      <c r="H8" s="246" t="s">
        <v>2</v>
      </c>
      <c r="I8" s="239"/>
      <c r="J8" s="239"/>
      <c r="K8" s="239"/>
      <c r="L8" s="239"/>
      <c r="M8" s="239"/>
      <c r="N8" s="239"/>
      <c r="O8" s="239"/>
      <c r="P8" s="246" t="s">
        <v>2</v>
      </c>
      <c r="Q8" s="245"/>
      <c r="R8" s="239"/>
      <c r="S8" s="239"/>
      <c r="T8" s="239"/>
      <c r="U8" s="90"/>
      <c r="V8" s="94"/>
      <c r="W8" s="94"/>
      <c r="X8" s="94"/>
    </row>
    <row r="9" spans="1:24" ht="47.25" customHeight="1" x14ac:dyDescent="0.3">
      <c r="A9" s="2515"/>
      <c r="B9" s="237"/>
      <c r="C9" s="236"/>
      <c r="D9" s="236"/>
      <c r="E9" s="237"/>
      <c r="F9" s="239"/>
      <c r="G9" s="237"/>
      <c r="H9" s="238" t="s">
        <v>1</v>
      </c>
      <c r="I9" s="239"/>
      <c r="J9" s="237"/>
      <c r="K9" s="237"/>
      <c r="L9" s="237"/>
      <c r="M9" s="237"/>
      <c r="N9" s="237"/>
      <c r="O9" s="237"/>
      <c r="P9" s="238" t="s">
        <v>1</v>
      </c>
      <c r="Q9" s="236"/>
      <c r="R9" s="237"/>
      <c r="S9" s="237"/>
      <c r="T9" s="237"/>
      <c r="U9" s="90"/>
      <c r="V9" s="97"/>
      <c r="W9" s="97"/>
      <c r="X9" s="97"/>
    </row>
    <row r="10" spans="1:24" ht="33" customHeight="1" x14ac:dyDescent="0.3">
      <c r="A10" s="240"/>
      <c r="B10" s="240"/>
      <c r="C10" s="244"/>
      <c r="D10" s="242"/>
      <c r="E10" s="240"/>
      <c r="F10" s="240"/>
      <c r="G10" s="240"/>
      <c r="H10" s="240"/>
      <c r="I10" s="240"/>
      <c r="J10" s="240"/>
      <c r="K10" s="243"/>
      <c r="L10" s="243"/>
      <c r="M10" s="240"/>
      <c r="N10" s="240"/>
      <c r="O10" s="240"/>
      <c r="P10" s="240"/>
      <c r="Q10" s="242"/>
      <c r="R10" s="241" t="s">
        <v>35</v>
      </c>
      <c r="S10" s="241"/>
      <c r="T10" s="240"/>
      <c r="U10" s="84"/>
      <c r="V10" s="98"/>
      <c r="W10" s="98"/>
      <c r="X10" s="98"/>
    </row>
    <row r="11" spans="1:24" ht="23.25" customHeight="1" x14ac:dyDescent="0.3">
      <c r="A11" s="2516" t="s">
        <v>254</v>
      </c>
      <c r="B11" s="237"/>
      <c r="C11" s="236"/>
      <c r="D11" s="236">
        <v>15000000</v>
      </c>
      <c r="E11" s="237" t="s">
        <v>36</v>
      </c>
      <c r="F11" s="239" t="s">
        <v>17</v>
      </c>
      <c r="G11" s="237"/>
      <c r="H11" s="238" t="s">
        <v>2</v>
      </c>
      <c r="I11" s="239"/>
      <c r="J11" s="237"/>
      <c r="K11" s="237"/>
      <c r="L11" s="237"/>
      <c r="M11" s="237"/>
      <c r="N11" s="237"/>
      <c r="O11" s="237"/>
      <c r="P11" s="238" t="s">
        <v>2</v>
      </c>
      <c r="Q11" s="236"/>
      <c r="R11" s="237"/>
      <c r="S11" s="237"/>
      <c r="T11" s="237"/>
      <c r="U11" s="90"/>
      <c r="V11" s="97"/>
      <c r="W11" s="97"/>
      <c r="X11" s="97"/>
    </row>
    <row r="12" spans="1:24" ht="49.5" customHeight="1" x14ac:dyDescent="0.3">
      <c r="A12" s="2515"/>
      <c r="B12" s="237"/>
      <c r="C12" s="236"/>
      <c r="D12" s="236"/>
      <c r="E12" s="237"/>
      <c r="F12" s="239"/>
      <c r="G12" s="237"/>
      <c r="H12" s="238" t="s">
        <v>1</v>
      </c>
      <c r="I12" s="239"/>
      <c r="J12" s="237"/>
      <c r="K12" s="237"/>
      <c r="L12" s="237"/>
      <c r="M12" s="237"/>
      <c r="N12" s="237"/>
      <c r="O12" s="237"/>
      <c r="P12" s="238" t="s">
        <v>1</v>
      </c>
      <c r="Q12" s="236"/>
      <c r="R12" s="237"/>
      <c r="S12" s="237"/>
      <c r="T12" s="237"/>
      <c r="U12" s="90"/>
      <c r="V12" s="97"/>
      <c r="W12" s="97"/>
      <c r="X12" s="97"/>
    </row>
    <row r="13" spans="1:24" ht="19.5" customHeight="1" x14ac:dyDescent="0.25">
      <c r="A13" s="98"/>
      <c r="B13" s="98"/>
      <c r="C13" s="101"/>
      <c r="D13" s="101"/>
      <c r="E13" s="98"/>
      <c r="F13" s="98"/>
      <c r="G13" s="98"/>
      <c r="H13" s="98"/>
      <c r="I13" s="98"/>
      <c r="J13" s="98"/>
      <c r="K13" s="100"/>
      <c r="L13" s="100"/>
      <c r="M13" s="98"/>
      <c r="N13" s="98"/>
      <c r="O13" s="98"/>
      <c r="P13" s="98"/>
      <c r="Q13" s="101"/>
      <c r="R13" s="98"/>
      <c r="S13" s="98"/>
      <c r="T13" s="98"/>
      <c r="U13" s="84"/>
      <c r="V13" s="98"/>
      <c r="W13" s="98"/>
      <c r="X13" s="98"/>
    </row>
    <row r="14" spans="1:24" ht="42" customHeight="1" x14ac:dyDescent="0.3">
      <c r="A14" s="2517" t="s">
        <v>253</v>
      </c>
      <c r="B14" s="97"/>
      <c r="C14" s="75"/>
      <c r="D14" s="236">
        <v>25000000</v>
      </c>
      <c r="E14" s="97" t="s">
        <v>36</v>
      </c>
      <c r="F14" s="94" t="s">
        <v>17</v>
      </c>
      <c r="G14" s="97"/>
      <c r="H14" s="80" t="s">
        <v>2</v>
      </c>
      <c r="I14" s="94"/>
      <c r="J14" s="97"/>
      <c r="K14" s="97"/>
      <c r="L14" s="97"/>
      <c r="M14" s="97"/>
      <c r="N14" s="97"/>
      <c r="O14" s="97"/>
      <c r="P14" s="80" t="s">
        <v>2</v>
      </c>
      <c r="Q14" s="75"/>
      <c r="R14" s="97"/>
      <c r="S14" s="97"/>
      <c r="T14" s="97"/>
      <c r="U14" s="90"/>
      <c r="V14" s="97"/>
      <c r="W14" s="97"/>
      <c r="X14" s="97"/>
    </row>
    <row r="15" spans="1:24" ht="53.25" customHeight="1" x14ac:dyDescent="0.25">
      <c r="A15" s="2518"/>
      <c r="B15" s="97"/>
      <c r="C15" s="75"/>
      <c r="D15" s="75"/>
      <c r="E15" s="97"/>
      <c r="F15" s="94"/>
      <c r="G15" s="97"/>
      <c r="H15" s="80" t="s">
        <v>1</v>
      </c>
      <c r="I15" s="94"/>
      <c r="J15" s="97"/>
      <c r="K15" s="97"/>
      <c r="L15" s="97"/>
      <c r="M15" s="97"/>
      <c r="N15" s="97"/>
      <c r="O15" s="97"/>
      <c r="P15" s="80" t="s">
        <v>1</v>
      </c>
      <c r="Q15" s="75"/>
      <c r="R15" s="97"/>
      <c r="S15" s="97"/>
      <c r="T15" s="97"/>
      <c r="U15" s="90"/>
      <c r="V15" s="97"/>
      <c r="W15" s="97"/>
      <c r="X15" s="97"/>
    </row>
    <row r="16" spans="1:24" ht="30.75" customHeight="1" x14ac:dyDescent="0.25">
      <c r="A16" s="98"/>
      <c r="B16" s="98"/>
      <c r="C16" s="101"/>
      <c r="D16" s="101"/>
      <c r="E16" s="98"/>
      <c r="F16" s="98"/>
      <c r="G16" s="98"/>
      <c r="H16" s="98"/>
      <c r="I16" s="98"/>
      <c r="J16" s="98"/>
      <c r="K16" s="100"/>
      <c r="L16" s="100"/>
      <c r="M16" s="98"/>
      <c r="N16" s="98"/>
      <c r="O16" s="98"/>
      <c r="P16" s="98"/>
      <c r="Q16" s="101"/>
      <c r="R16" s="98"/>
      <c r="S16" s="98"/>
      <c r="T16" s="98"/>
      <c r="U16" s="84"/>
      <c r="V16" s="98"/>
      <c r="W16" s="98"/>
      <c r="X16" s="98"/>
    </row>
    <row r="17" spans="1:28" ht="39" customHeight="1" x14ac:dyDescent="0.3">
      <c r="A17" s="2517" t="s">
        <v>252</v>
      </c>
      <c r="B17" s="97"/>
      <c r="C17" s="75"/>
      <c r="D17" s="236">
        <v>200000000</v>
      </c>
      <c r="E17" s="97" t="s">
        <v>32</v>
      </c>
      <c r="F17" s="94" t="s">
        <v>17</v>
      </c>
      <c r="G17" s="97"/>
      <c r="H17" s="80" t="s">
        <v>2</v>
      </c>
      <c r="I17" s="94"/>
      <c r="J17" s="97"/>
      <c r="K17" s="97"/>
      <c r="L17" s="97"/>
      <c r="M17" s="97"/>
      <c r="N17" s="97"/>
      <c r="O17" s="97"/>
      <c r="P17" s="80" t="s">
        <v>2</v>
      </c>
      <c r="Q17" s="75"/>
      <c r="R17" s="97"/>
      <c r="S17" s="97"/>
      <c r="T17" s="97"/>
      <c r="U17" s="90"/>
      <c r="V17" s="97"/>
      <c r="W17" s="97"/>
      <c r="X17" s="97"/>
    </row>
    <row r="18" spans="1:28" ht="32.25" customHeight="1" x14ac:dyDescent="0.25">
      <c r="A18" s="2518"/>
      <c r="B18" s="97"/>
      <c r="C18" s="75"/>
      <c r="D18" s="75"/>
      <c r="E18" s="97"/>
      <c r="F18" s="94"/>
      <c r="G18" s="97"/>
      <c r="H18" s="80" t="s">
        <v>1</v>
      </c>
      <c r="I18" s="94"/>
      <c r="J18" s="97"/>
      <c r="K18" s="97"/>
      <c r="L18" s="97"/>
      <c r="M18" s="97"/>
      <c r="N18" s="97"/>
      <c r="O18" s="97"/>
      <c r="P18" s="80" t="s">
        <v>1</v>
      </c>
      <c r="Q18" s="75"/>
      <c r="R18" s="97"/>
      <c r="S18" s="97"/>
      <c r="T18" s="97"/>
      <c r="U18" s="90"/>
      <c r="V18" s="97"/>
      <c r="W18" s="97"/>
      <c r="X18" s="97"/>
    </row>
    <row r="19" spans="1:28" ht="29.25" customHeight="1" x14ac:dyDescent="0.25">
      <c r="A19" s="98"/>
      <c r="B19" s="98"/>
      <c r="C19" s="101"/>
      <c r="D19" s="101"/>
      <c r="E19" s="98"/>
      <c r="F19" s="98"/>
      <c r="G19" s="98"/>
      <c r="H19" s="98"/>
      <c r="I19" s="98"/>
      <c r="J19" s="98"/>
      <c r="K19" s="100"/>
      <c r="L19" s="100"/>
      <c r="M19" s="98"/>
      <c r="N19" s="98"/>
      <c r="O19" s="98"/>
      <c r="P19" s="98"/>
      <c r="Q19" s="101"/>
      <c r="R19" s="98"/>
      <c r="S19" s="98"/>
      <c r="T19" s="98"/>
      <c r="U19" s="84"/>
      <c r="V19" s="98"/>
      <c r="W19" s="98"/>
      <c r="X19" s="98"/>
    </row>
    <row r="20" spans="1:28" ht="30.75" customHeight="1" x14ac:dyDescent="0.3">
      <c r="A20" s="2517" t="s">
        <v>251</v>
      </c>
      <c r="B20" s="97"/>
      <c r="C20" s="75"/>
      <c r="D20" s="236">
        <v>88000000</v>
      </c>
      <c r="E20" s="97" t="s">
        <v>32</v>
      </c>
      <c r="F20" s="94" t="s">
        <v>17</v>
      </c>
      <c r="G20" s="97"/>
      <c r="H20" s="80" t="s">
        <v>2</v>
      </c>
      <c r="I20" s="94"/>
      <c r="J20" s="97"/>
      <c r="K20" s="97"/>
      <c r="L20" s="97"/>
      <c r="M20" s="97"/>
      <c r="N20" s="97"/>
      <c r="O20" s="97"/>
      <c r="P20" s="80" t="s">
        <v>2</v>
      </c>
      <c r="Q20" s="75"/>
      <c r="R20" s="97"/>
      <c r="S20" s="97"/>
      <c r="T20" s="97"/>
      <c r="U20" s="90"/>
      <c r="V20" s="97"/>
      <c r="W20" s="97"/>
      <c r="X20" s="97"/>
    </row>
    <row r="21" spans="1:28" ht="27" customHeight="1" x14ac:dyDescent="0.25">
      <c r="A21" s="2518"/>
      <c r="B21" s="97"/>
      <c r="C21" s="75"/>
      <c r="D21" s="75"/>
      <c r="E21" s="97"/>
      <c r="F21" s="94"/>
      <c r="G21" s="97"/>
      <c r="H21" s="80" t="s">
        <v>1</v>
      </c>
      <c r="I21" s="94"/>
      <c r="J21" s="97"/>
      <c r="K21" s="97"/>
      <c r="L21" s="97"/>
      <c r="M21" s="97"/>
      <c r="N21" s="97"/>
      <c r="O21" s="97"/>
      <c r="P21" s="80" t="s">
        <v>1</v>
      </c>
      <c r="Q21" s="75"/>
      <c r="R21" s="97"/>
      <c r="S21" s="97"/>
      <c r="T21" s="97"/>
      <c r="U21" s="90"/>
      <c r="V21" s="97"/>
      <c r="W21" s="97"/>
      <c r="X21" s="97"/>
    </row>
    <row r="22" spans="1:28" ht="33" customHeight="1" thickBot="1" x14ac:dyDescent="0.3">
      <c r="A22" s="98"/>
      <c r="B22" s="98"/>
      <c r="C22" s="101"/>
      <c r="D22" s="101"/>
      <c r="E22" s="98"/>
      <c r="F22" s="98"/>
      <c r="G22" s="98"/>
      <c r="H22" s="98"/>
      <c r="I22" s="98"/>
      <c r="J22" s="98"/>
      <c r="K22" s="100"/>
      <c r="L22" s="100"/>
      <c r="M22" s="98"/>
      <c r="N22" s="98"/>
      <c r="O22" s="98"/>
      <c r="P22" s="98"/>
      <c r="Q22" s="101"/>
      <c r="R22" s="98"/>
      <c r="S22" s="98"/>
      <c r="T22" s="98"/>
      <c r="U22" s="84"/>
      <c r="V22" s="98"/>
      <c r="W22" s="98"/>
      <c r="X22" s="98"/>
    </row>
    <row r="23" spans="1:28" ht="36.75" customHeight="1" thickTop="1" x14ac:dyDescent="0.25">
      <c r="A23" s="215" t="s">
        <v>3</v>
      </c>
      <c r="B23" s="82"/>
      <c r="C23" s="81" t="e">
        <f>C8+C11+C14+C17+C20+#REF!+#REF!+#REF!+#REF!</f>
        <v>#REF!</v>
      </c>
      <c r="D23" s="81">
        <f>D8+D11+D14+D17+D20</f>
        <v>395500000</v>
      </c>
      <c r="E23" s="151"/>
      <c r="F23" s="86"/>
      <c r="G23" s="82"/>
      <c r="H23" s="86" t="s">
        <v>2</v>
      </c>
      <c r="I23" s="86"/>
      <c r="J23" s="82"/>
      <c r="K23" s="82"/>
      <c r="L23" s="82"/>
      <c r="M23" s="82"/>
      <c r="N23" s="82"/>
      <c r="O23" s="82"/>
      <c r="P23" s="86" t="s">
        <v>2</v>
      </c>
      <c r="Q23" s="81" t="e">
        <f>Q8+Q11+Q14+Q17+Q20+#REF!+#REF!+#REF!+#REF!</f>
        <v>#REF!</v>
      </c>
      <c r="R23" s="82"/>
      <c r="S23" s="82"/>
      <c r="T23" s="82"/>
      <c r="U23" s="84"/>
      <c r="V23" s="214"/>
      <c r="W23" s="214"/>
      <c r="X23" s="214"/>
      <c r="Z23" s="4"/>
      <c r="AA23" s="5"/>
      <c r="AB23" s="4"/>
    </row>
    <row r="24" spans="1:28" ht="36" customHeight="1" x14ac:dyDescent="0.25">
      <c r="A24" s="76"/>
      <c r="B24" s="76"/>
      <c r="C24" s="75" t="e">
        <f>C9+C12+C15+C18+C21+#REF!+#REF!+#REF!+#REF!</f>
        <v>#REF!</v>
      </c>
      <c r="D24" s="75" t="e">
        <f>D9+D12+D15+D18+D21+#REF!+#REF!</f>
        <v>#REF!</v>
      </c>
      <c r="E24" s="76"/>
      <c r="F24" s="80"/>
      <c r="G24" s="76"/>
      <c r="H24" s="80" t="s">
        <v>1</v>
      </c>
      <c r="I24" s="80"/>
      <c r="J24" s="76"/>
      <c r="K24" s="76"/>
      <c r="L24" s="76"/>
      <c r="M24" s="76"/>
      <c r="N24" s="76"/>
      <c r="O24" s="76"/>
      <c r="P24" s="80" t="s">
        <v>1</v>
      </c>
      <c r="Q24" s="75" t="e">
        <f>Q9+Q12+Q15+Q18+Q21+#REF!+#REF!+#REF!+#REF!</f>
        <v>#REF!</v>
      </c>
      <c r="R24" s="76"/>
      <c r="S24" s="76"/>
      <c r="T24" s="76"/>
      <c r="U24" s="78"/>
      <c r="V24" s="213"/>
      <c r="W24" s="213"/>
      <c r="X24" s="213"/>
      <c r="Z24" s="4"/>
      <c r="AA24" s="4"/>
      <c r="AB24" s="4"/>
    </row>
    <row r="25" spans="1:28" x14ac:dyDescent="0.25">
      <c r="A25" s="74" t="s">
        <v>0</v>
      </c>
      <c r="T25" s="3"/>
      <c r="U25" s="3"/>
      <c r="V25" s="5"/>
    </row>
    <row r="26" spans="1:28" x14ac:dyDescent="0.25">
      <c r="Q26" s="6"/>
      <c r="T26" s="5"/>
      <c r="U26" s="3"/>
      <c r="V26" s="4"/>
    </row>
    <row r="27" spans="1:28" x14ac:dyDescent="0.25">
      <c r="T27" s="3"/>
      <c r="U27" s="3"/>
    </row>
    <row r="28" spans="1:28" x14ac:dyDescent="0.25">
      <c r="U28" s="3"/>
    </row>
    <row r="29" spans="1:28" x14ac:dyDescent="0.25">
      <c r="U29" s="3"/>
    </row>
    <row r="30" spans="1:28" x14ac:dyDescent="0.25">
      <c r="U30" s="3"/>
    </row>
    <row r="31" spans="1:28" x14ac:dyDescent="0.25">
      <c r="U31" s="3"/>
    </row>
    <row r="32" spans="1:28" x14ac:dyDescent="0.25">
      <c r="U32" s="3"/>
    </row>
    <row r="33" spans="21:21" x14ac:dyDescent="0.25">
      <c r="U33" s="3"/>
    </row>
    <row r="34" spans="21:21" x14ac:dyDescent="0.25">
      <c r="U34" s="3"/>
    </row>
    <row r="35" spans="21:21" x14ac:dyDescent="0.25">
      <c r="U35" s="3"/>
    </row>
    <row r="36" spans="21:21" x14ac:dyDescent="0.25">
      <c r="U36" s="3"/>
    </row>
    <row r="37" spans="21:21" x14ac:dyDescent="0.25">
      <c r="U37" s="3"/>
    </row>
    <row r="38" spans="21:21" x14ac:dyDescent="0.25">
      <c r="U38" s="3"/>
    </row>
    <row r="39" spans="21:21" x14ac:dyDescent="0.25">
      <c r="U39" s="3"/>
    </row>
    <row r="40" spans="21:21" x14ac:dyDescent="0.25">
      <c r="U40" s="3"/>
    </row>
    <row r="41" spans="21:21" x14ac:dyDescent="0.25">
      <c r="U41" s="3"/>
    </row>
    <row r="42" spans="21:21" x14ac:dyDescent="0.25">
      <c r="U42" s="3"/>
    </row>
    <row r="43" spans="21:21" x14ac:dyDescent="0.25">
      <c r="U43" s="3"/>
    </row>
    <row r="44" spans="21:21" x14ac:dyDescent="0.25">
      <c r="U44" s="3"/>
    </row>
    <row r="45" spans="21:21" x14ac:dyDescent="0.25">
      <c r="U45" s="3"/>
    </row>
    <row r="46" spans="21:21" x14ac:dyDescent="0.25">
      <c r="U46" s="3"/>
    </row>
    <row r="47" spans="21:21" x14ac:dyDescent="0.25">
      <c r="U47" s="3"/>
    </row>
    <row r="48" spans="21:21"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sheetData>
  <mergeCells count="11">
    <mergeCell ref="Q3:T3"/>
    <mergeCell ref="C3:G3"/>
    <mergeCell ref="L3:M3"/>
    <mergeCell ref="I2:J3"/>
    <mergeCell ref="A5:A6"/>
    <mergeCell ref="A11:A12"/>
    <mergeCell ref="A14:A15"/>
    <mergeCell ref="A17:A18"/>
    <mergeCell ref="A20:A21"/>
    <mergeCell ref="N3:O3"/>
    <mergeCell ref="A8:A9"/>
  </mergeCells>
  <pageMargins left="0.5" right="0.5" top="0.3" bottom="0.25" header="0.25" footer="0.25"/>
  <pageSetup paperSize="9" scale="32"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1" manualBreakCount="1">
    <brk id="24"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0"/>
  <sheetViews>
    <sheetView view="pageBreakPreview" topLeftCell="A7" zoomScale="60" zoomScaleNormal="130" workbookViewId="0">
      <selection activeCell="V11" sqref="V11"/>
    </sheetView>
  </sheetViews>
  <sheetFormatPr defaultRowHeight="15" x14ac:dyDescent="0.25"/>
  <cols>
    <col min="1" max="1" width="7.42578125" customWidth="1"/>
    <col min="2" max="2" width="45.42578125" customWidth="1"/>
    <col min="3" max="3" width="24.42578125" bestFit="1" customWidth="1"/>
    <col min="4" max="4" width="21.28515625" bestFit="1" customWidth="1"/>
    <col min="5" max="5" width="22.5703125" bestFit="1" customWidth="1"/>
    <col min="6" max="6" width="23.7109375" bestFit="1" customWidth="1"/>
    <col min="7" max="7" width="24.42578125" bestFit="1" customWidth="1"/>
    <col min="8" max="8" width="29.28515625" bestFit="1" customWidth="1"/>
    <col min="9" max="9" width="21.5703125" bestFit="1" customWidth="1"/>
    <col min="10" max="10" width="21.28515625" bestFit="1" customWidth="1"/>
    <col min="11" max="11" width="19" bestFit="1" customWidth="1"/>
    <col min="12" max="12" width="24" bestFit="1" customWidth="1"/>
    <col min="13" max="13" width="19.140625" bestFit="1" customWidth="1"/>
    <col min="14" max="14" width="23.42578125" bestFit="1" customWidth="1"/>
    <col min="15" max="15" width="19.140625" bestFit="1" customWidth="1"/>
    <col min="16" max="16" width="29.7109375" bestFit="1" customWidth="1"/>
    <col min="17" max="17" width="20.42578125" bestFit="1" customWidth="1"/>
    <col min="18" max="18" width="23.28515625" customWidth="1"/>
    <col min="19" max="19" width="15.42578125" bestFit="1" customWidth="1"/>
    <col min="20" max="20" width="23.7109375" bestFit="1" customWidth="1"/>
    <col min="21" max="21" width="20.5703125" customWidth="1"/>
    <col min="22" max="22" width="19.85546875" bestFit="1" customWidth="1"/>
    <col min="23" max="23" width="17.28515625" customWidth="1"/>
  </cols>
  <sheetData>
    <row r="1" spans="1:23" ht="62.25" customHeight="1" x14ac:dyDescent="0.25">
      <c r="A1" s="3053" t="s">
        <v>3000</v>
      </c>
      <c r="B1" s="3056"/>
      <c r="C1" s="3056"/>
      <c r="D1" s="3056"/>
      <c r="E1" s="3056"/>
      <c r="F1" s="3056"/>
      <c r="G1" s="3056"/>
      <c r="H1" s="3056"/>
      <c r="I1" s="3056"/>
      <c r="J1" s="3056"/>
      <c r="K1" s="3056"/>
      <c r="L1" s="3056"/>
      <c r="M1" s="3056"/>
      <c r="N1" s="3056"/>
      <c r="O1" s="3056"/>
      <c r="P1" s="3056"/>
      <c r="Q1" s="3056"/>
      <c r="R1" s="3056"/>
      <c r="S1" s="3056"/>
      <c r="T1" s="3056"/>
      <c r="U1" s="3056"/>
      <c r="V1" s="3056"/>
      <c r="W1" s="3055"/>
    </row>
    <row r="2" spans="1:23" ht="62.25" customHeight="1" x14ac:dyDescent="0.25">
      <c r="A2" s="3053" t="s">
        <v>2999</v>
      </c>
      <c r="B2" s="3052"/>
      <c r="C2" s="3054" t="s">
        <v>2998</v>
      </c>
      <c r="D2" s="3054"/>
      <c r="E2" s="3054"/>
      <c r="F2" s="3054"/>
      <c r="G2" s="3054"/>
      <c r="H2" s="3054"/>
      <c r="I2" s="3054"/>
      <c r="J2" s="3054"/>
      <c r="K2" s="3054"/>
      <c r="L2" s="3054"/>
      <c r="M2" s="3054"/>
      <c r="N2" s="3054"/>
      <c r="O2" s="3054"/>
      <c r="P2" s="3054"/>
      <c r="Q2" s="3054"/>
      <c r="R2" s="3054"/>
      <c r="S2" s="3054"/>
      <c r="T2" s="3054"/>
      <c r="U2" s="3054"/>
      <c r="V2" s="3054"/>
      <c r="W2" s="3054"/>
    </row>
    <row r="3" spans="1:23" ht="62.25" customHeight="1" x14ac:dyDescent="0.25">
      <c r="A3" s="3053" t="s">
        <v>2997</v>
      </c>
      <c r="B3" s="3052"/>
      <c r="C3" s="3054" t="s">
        <v>2996</v>
      </c>
      <c r="D3" s="3054"/>
      <c r="E3" s="3054"/>
      <c r="F3" s="3054"/>
      <c r="G3" s="3054"/>
      <c r="H3" s="3054"/>
      <c r="I3" s="3054"/>
      <c r="J3" s="3054"/>
      <c r="K3" s="3054"/>
      <c r="L3" s="3054"/>
      <c r="M3" s="3054"/>
      <c r="N3" s="3054"/>
      <c r="O3" s="3054"/>
      <c r="P3" s="3054"/>
      <c r="Q3" s="3054"/>
      <c r="R3" s="3054"/>
      <c r="S3" s="3054"/>
      <c r="T3" s="3054"/>
      <c r="U3" s="3054"/>
      <c r="V3" s="3054"/>
      <c r="W3" s="3054"/>
    </row>
    <row r="4" spans="1:23" ht="62.25" customHeight="1" x14ac:dyDescent="0.25">
      <c r="A4" s="3053" t="s">
        <v>2995</v>
      </c>
      <c r="B4" s="3052"/>
      <c r="C4" s="3051">
        <v>2014</v>
      </c>
      <c r="D4" s="3050"/>
      <c r="E4" s="3050"/>
      <c r="F4" s="3050"/>
      <c r="G4" s="3050"/>
      <c r="H4" s="3050"/>
      <c r="I4" s="3050"/>
      <c r="J4" s="3050"/>
      <c r="K4" s="3050"/>
      <c r="L4" s="3050"/>
      <c r="M4" s="3050"/>
      <c r="N4" s="3050"/>
      <c r="O4" s="3050"/>
      <c r="P4" s="3050"/>
      <c r="Q4" s="3050"/>
      <c r="R4" s="3050"/>
      <c r="S4" s="3050"/>
      <c r="T4" s="3050"/>
      <c r="U4" s="3050"/>
      <c r="V4" s="3050"/>
      <c r="W4" s="3049"/>
    </row>
    <row r="5" spans="1:23" s="3044" customFormat="1" ht="45" customHeight="1" x14ac:dyDescent="0.45">
      <c r="A5" s="3048"/>
      <c r="B5" s="3047" t="s">
        <v>74</v>
      </c>
      <c r="C5" s="3046"/>
      <c r="D5" s="3046"/>
      <c r="E5" s="3046"/>
      <c r="F5" s="3046"/>
      <c r="G5" s="3046"/>
      <c r="H5" s="3046"/>
      <c r="I5" s="3046"/>
      <c r="J5" s="3046"/>
      <c r="K5" s="3045"/>
      <c r="L5" s="3047" t="s">
        <v>2994</v>
      </c>
      <c r="M5" s="3046"/>
      <c r="N5" s="3046"/>
      <c r="O5" s="3046"/>
      <c r="P5" s="3045"/>
      <c r="Q5" s="3047" t="s">
        <v>2993</v>
      </c>
      <c r="R5" s="3046"/>
      <c r="S5" s="3046"/>
      <c r="T5" s="3046"/>
      <c r="U5" s="3046"/>
      <c r="V5" s="3046"/>
      <c r="W5" s="3045"/>
    </row>
    <row r="6" spans="1:23" s="3040" customFormat="1" ht="177.75" customHeight="1" x14ac:dyDescent="0.25">
      <c r="A6" s="3043" t="s">
        <v>1829</v>
      </c>
      <c r="B6" s="3041" t="s">
        <v>2992</v>
      </c>
      <c r="C6" s="3041" t="s">
        <v>2991</v>
      </c>
      <c r="D6" s="3041" t="s">
        <v>2990</v>
      </c>
      <c r="E6" s="3041" t="s">
        <v>2989</v>
      </c>
      <c r="F6" s="3041" t="s">
        <v>2988</v>
      </c>
      <c r="G6" s="3041" t="s">
        <v>2987</v>
      </c>
      <c r="H6" s="3041" t="s">
        <v>2986</v>
      </c>
      <c r="I6" s="3042" t="s">
        <v>2985</v>
      </c>
      <c r="J6" s="3041" t="s">
        <v>2984</v>
      </c>
      <c r="K6" s="3041" t="s">
        <v>2983</v>
      </c>
      <c r="L6" s="3041" t="s">
        <v>2982</v>
      </c>
      <c r="M6" s="3041" t="s">
        <v>2981</v>
      </c>
      <c r="N6" s="3041" t="s">
        <v>2980</v>
      </c>
      <c r="O6" s="3041" t="s">
        <v>2979</v>
      </c>
      <c r="P6" s="3041" t="s">
        <v>2978</v>
      </c>
      <c r="Q6" s="3041" t="s">
        <v>2977</v>
      </c>
      <c r="R6" s="3041" t="s">
        <v>2976</v>
      </c>
      <c r="S6" s="3041" t="s">
        <v>2975</v>
      </c>
      <c r="T6" s="3041" t="s">
        <v>2974</v>
      </c>
      <c r="U6" s="3041" t="s">
        <v>2973</v>
      </c>
      <c r="V6" s="3041" t="s">
        <v>2972</v>
      </c>
      <c r="W6" s="3041" t="s">
        <v>2971</v>
      </c>
    </row>
    <row r="7" spans="1:23" s="3034" customFormat="1" ht="80.25" customHeight="1" x14ac:dyDescent="0.25">
      <c r="A7" s="3038">
        <v>1</v>
      </c>
      <c r="B7" s="3035" t="s">
        <v>2970</v>
      </c>
      <c r="C7" s="3036" t="s">
        <v>2954</v>
      </c>
      <c r="D7" s="3036" t="s">
        <v>2954</v>
      </c>
      <c r="E7" s="3035" t="s">
        <v>2967</v>
      </c>
      <c r="F7" s="3036" t="s">
        <v>2954</v>
      </c>
      <c r="G7" s="3036" t="s">
        <v>2954</v>
      </c>
      <c r="H7" s="3037">
        <v>169000000</v>
      </c>
      <c r="I7" s="3036" t="s">
        <v>2954</v>
      </c>
      <c r="J7" s="3036" t="s">
        <v>2954</v>
      </c>
      <c r="K7" s="3036" t="s">
        <v>2954</v>
      </c>
      <c r="L7" s="3035" t="s">
        <v>2969</v>
      </c>
      <c r="M7" s="3036" t="s">
        <v>2954</v>
      </c>
      <c r="N7" s="3036" t="s">
        <v>2954</v>
      </c>
      <c r="O7" s="3036" t="s">
        <v>2954</v>
      </c>
      <c r="P7" s="3036" t="s">
        <v>2954</v>
      </c>
      <c r="Q7" s="3036" t="s">
        <v>2954</v>
      </c>
      <c r="R7" s="3035" t="s">
        <v>2964</v>
      </c>
      <c r="S7" s="3036" t="s">
        <v>2954</v>
      </c>
      <c r="T7" s="3036" t="s">
        <v>2954</v>
      </c>
      <c r="U7" s="3036" t="s">
        <v>2954</v>
      </c>
      <c r="V7" s="3036" t="s">
        <v>2954</v>
      </c>
      <c r="W7" s="3035" t="s">
        <v>2953</v>
      </c>
    </row>
    <row r="8" spans="1:23" s="3034" customFormat="1" ht="85.5" customHeight="1" x14ac:dyDescent="0.25">
      <c r="A8" s="3038">
        <v>2</v>
      </c>
      <c r="B8" s="3035" t="s">
        <v>2968</v>
      </c>
      <c r="C8" s="3036" t="s">
        <v>2954</v>
      </c>
      <c r="D8" s="3036" t="s">
        <v>2954</v>
      </c>
      <c r="E8" s="3035" t="s">
        <v>2967</v>
      </c>
      <c r="F8" s="3036" t="s">
        <v>2954</v>
      </c>
      <c r="G8" s="3036" t="s">
        <v>2954</v>
      </c>
      <c r="H8" s="3037">
        <v>56000000</v>
      </c>
      <c r="I8" s="3039" t="s">
        <v>2966</v>
      </c>
      <c r="J8" s="3039">
        <v>41437</v>
      </c>
      <c r="K8" s="3036" t="s">
        <v>2954</v>
      </c>
      <c r="L8" s="3035" t="s">
        <v>2965</v>
      </c>
      <c r="M8" s="3036" t="s">
        <v>2954</v>
      </c>
      <c r="N8" s="3036" t="s">
        <v>2954</v>
      </c>
      <c r="O8" s="3036" t="s">
        <v>2954</v>
      </c>
      <c r="P8" s="3036" t="s">
        <v>2954</v>
      </c>
      <c r="Q8" s="3036" t="s">
        <v>2954</v>
      </c>
      <c r="R8" s="3035" t="s">
        <v>2964</v>
      </c>
      <c r="S8" s="3036" t="s">
        <v>2954</v>
      </c>
      <c r="T8" s="3036" t="s">
        <v>2954</v>
      </c>
      <c r="U8" s="3036" t="s">
        <v>2954</v>
      </c>
      <c r="V8" s="3036" t="s">
        <v>2954</v>
      </c>
      <c r="W8" s="3035" t="s">
        <v>2953</v>
      </c>
    </row>
    <row r="9" spans="1:23" s="3034" customFormat="1" ht="84.75" customHeight="1" x14ac:dyDescent="0.25">
      <c r="A9" s="3038">
        <v>3</v>
      </c>
      <c r="B9" s="3035" t="s">
        <v>2963</v>
      </c>
      <c r="C9" s="3035" t="s">
        <v>2962</v>
      </c>
      <c r="D9" s="3036" t="s">
        <v>2954</v>
      </c>
      <c r="E9" s="3035" t="s">
        <v>2955</v>
      </c>
      <c r="F9" s="3036" t="s">
        <v>2954</v>
      </c>
      <c r="G9" s="3036" t="s">
        <v>2954</v>
      </c>
      <c r="H9" s="3037">
        <v>250000000</v>
      </c>
      <c r="I9" s="3036" t="s">
        <v>2954</v>
      </c>
      <c r="J9" s="3036" t="s">
        <v>2954</v>
      </c>
      <c r="K9" s="3036" t="s">
        <v>2961</v>
      </c>
      <c r="L9" s="3036" t="s">
        <v>2954</v>
      </c>
      <c r="M9" s="3036" t="s">
        <v>2954</v>
      </c>
      <c r="N9" s="3036" t="s">
        <v>2954</v>
      </c>
      <c r="O9" s="3036" t="s">
        <v>2954</v>
      </c>
      <c r="P9" s="3036" t="s">
        <v>2954</v>
      </c>
      <c r="Q9" s="3036" t="s">
        <v>2954</v>
      </c>
      <c r="R9" s="3036" t="s">
        <v>2954</v>
      </c>
      <c r="S9" s="3036" t="s">
        <v>2954</v>
      </c>
      <c r="T9" s="3036" t="s">
        <v>2954</v>
      </c>
      <c r="U9" s="3036" t="s">
        <v>2954</v>
      </c>
      <c r="V9" s="3036" t="s">
        <v>2954</v>
      </c>
      <c r="W9" s="3035" t="s">
        <v>2953</v>
      </c>
    </row>
    <row r="10" spans="1:23" s="3034" customFormat="1" ht="93.75" customHeight="1" x14ac:dyDescent="0.25">
      <c r="A10" s="3038">
        <v>4</v>
      </c>
      <c r="B10" s="3035" t="s">
        <v>2960</v>
      </c>
      <c r="C10" s="3036" t="s">
        <v>2954</v>
      </c>
      <c r="D10" s="3036" t="s">
        <v>2954</v>
      </c>
      <c r="E10" s="3035" t="s">
        <v>2955</v>
      </c>
      <c r="F10" s="3036" t="s">
        <v>2954</v>
      </c>
      <c r="G10" s="3036" t="s">
        <v>2954</v>
      </c>
      <c r="H10" s="3037">
        <v>232728804</v>
      </c>
      <c r="I10" s="3035" t="s">
        <v>2959</v>
      </c>
      <c r="J10" s="3036" t="s">
        <v>2954</v>
      </c>
      <c r="K10" s="3036" t="s">
        <v>2954</v>
      </c>
      <c r="L10" s="3035" t="s">
        <v>2958</v>
      </c>
      <c r="M10" s="3036" t="s">
        <v>2954</v>
      </c>
      <c r="N10" s="3036" t="s">
        <v>2954</v>
      </c>
      <c r="O10" s="3036" t="s">
        <v>2954</v>
      </c>
      <c r="P10" s="3036" t="s">
        <v>2954</v>
      </c>
      <c r="Q10" s="3036" t="s">
        <v>2954</v>
      </c>
      <c r="R10" s="3036" t="s">
        <v>2954</v>
      </c>
      <c r="S10" s="3036" t="s">
        <v>2954</v>
      </c>
      <c r="T10" s="3036" t="s">
        <v>2954</v>
      </c>
      <c r="U10" s="3036" t="s">
        <v>2954</v>
      </c>
      <c r="V10" s="3036" t="s">
        <v>2954</v>
      </c>
      <c r="W10" s="3035" t="s">
        <v>2957</v>
      </c>
    </row>
    <row r="11" spans="1:23" s="3034" customFormat="1" ht="93.75" customHeight="1" x14ac:dyDescent="0.25">
      <c r="A11" s="3038">
        <v>5</v>
      </c>
      <c r="B11" s="3035" t="s">
        <v>2956</v>
      </c>
      <c r="C11" s="3036" t="s">
        <v>2954</v>
      </c>
      <c r="D11" s="3036" t="s">
        <v>2954</v>
      </c>
      <c r="E11" s="3035" t="s">
        <v>2955</v>
      </c>
      <c r="F11" s="3036" t="s">
        <v>2954</v>
      </c>
      <c r="G11" s="3036" t="s">
        <v>2954</v>
      </c>
      <c r="H11" s="3037">
        <v>35000000</v>
      </c>
      <c r="I11" s="3036" t="s">
        <v>2954</v>
      </c>
      <c r="J11" s="3036" t="s">
        <v>2954</v>
      </c>
      <c r="K11" s="3036" t="s">
        <v>2954</v>
      </c>
      <c r="L11" s="3036" t="s">
        <v>2954</v>
      </c>
      <c r="M11" s="3036" t="s">
        <v>2954</v>
      </c>
      <c r="N11" s="3036" t="s">
        <v>2954</v>
      </c>
      <c r="O11" s="3036" t="s">
        <v>2954</v>
      </c>
      <c r="P11" s="3036" t="s">
        <v>2954</v>
      </c>
      <c r="Q11" s="3036" t="s">
        <v>2954</v>
      </c>
      <c r="R11" s="3036" t="s">
        <v>2954</v>
      </c>
      <c r="S11" s="3036" t="s">
        <v>2954</v>
      </c>
      <c r="T11" s="3036" t="s">
        <v>2954</v>
      </c>
      <c r="U11" s="3036" t="s">
        <v>2954</v>
      </c>
      <c r="V11" s="3036" t="s">
        <v>2954</v>
      </c>
      <c r="W11" s="3035" t="s">
        <v>2953</v>
      </c>
    </row>
    <row r="12" spans="1:23" s="3031" customFormat="1" ht="45" customHeight="1" x14ac:dyDescent="0.25">
      <c r="A12" s="3033"/>
      <c r="B12" s="3032"/>
      <c r="C12" s="3032"/>
      <c r="D12" s="3032"/>
      <c r="E12" s="3032"/>
      <c r="F12" s="3032"/>
      <c r="G12" s="3032"/>
      <c r="H12" s="3032"/>
      <c r="I12" s="3032"/>
      <c r="J12" s="3032"/>
      <c r="K12" s="3032"/>
      <c r="L12" s="3032"/>
      <c r="M12" s="3032"/>
      <c r="N12" s="3032"/>
      <c r="O12" s="3032"/>
      <c r="P12" s="3032"/>
      <c r="Q12" s="3032"/>
      <c r="R12" s="3032"/>
      <c r="S12" s="3032"/>
      <c r="T12" s="3032"/>
      <c r="U12" s="3032"/>
      <c r="V12" s="3032"/>
      <c r="W12" s="3032"/>
    </row>
    <row r="13" spans="1:23" s="3031" customFormat="1" ht="45" customHeight="1" x14ac:dyDescent="0.25">
      <c r="A13" s="3033"/>
      <c r="B13" s="3032"/>
      <c r="C13" s="3032"/>
      <c r="D13" s="3032"/>
      <c r="E13" s="3032"/>
      <c r="F13" s="3032"/>
      <c r="G13" s="3032"/>
      <c r="H13" s="3032"/>
      <c r="I13" s="3032"/>
      <c r="J13" s="3032"/>
      <c r="K13" s="3032"/>
      <c r="L13" s="3032"/>
      <c r="M13" s="3032"/>
      <c r="N13" s="3032"/>
      <c r="O13" s="3032"/>
      <c r="P13" s="3032"/>
      <c r="Q13" s="3032"/>
      <c r="R13" s="3032"/>
      <c r="S13" s="3032"/>
      <c r="T13" s="3032"/>
      <c r="U13" s="3032"/>
      <c r="V13" s="3032"/>
      <c r="W13" s="3032"/>
    </row>
    <row r="14" spans="1:23" s="3031" customFormat="1" ht="45" customHeight="1" x14ac:dyDescent="0.25">
      <c r="A14" s="3033"/>
      <c r="B14" s="3032"/>
      <c r="C14" s="3032"/>
      <c r="D14" s="3032"/>
      <c r="E14" s="3032"/>
      <c r="F14" s="3032"/>
      <c r="G14" s="3032"/>
      <c r="H14" s="3032"/>
      <c r="I14" s="3032"/>
      <c r="J14" s="3032"/>
      <c r="K14" s="3032"/>
      <c r="L14" s="3032"/>
      <c r="M14" s="3032"/>
      <c r="N14" s="3032"/>
      <c r="O14" s="3032"/>
      <c r="P14" s="3032"/>
      <c r="Q14" s="3032"/>
      <c r="R14" s="3032"/>
      <c r="S14" s="3032"/>
      <c r="T14" s="3032"/>
      <c r="U14" s="3032"/>
      <c r="V14" s="3032"/>
      <c r="W14" s="3032"/>
    </row>
    <row r="15" spans="1:23" s="3031" customFormat="1" ht="45" customHeight="1" x14ac:dyDescent="0.25">
      <c r="A15" s="3033"/>
      <c r="B15" s="3032"/>
      <c r="C15" s="3032"/>
      <c r="D15" s="3032"/>
      <c r="E15" s="3032"/>
      <c r="F15" s="3032"/>
      <c r="G15" s="3032"/>
      <c r="H15" s="3032"/>
      <c r="I15" s="3032"/>
      <c r="J15" s="3032"/>
      <c r="K15" s="3032"/>
      <c r="L15" s="3032"/>
      <c r="M15" s="3032"/>
      <c r="N15" s="3032"/>
      <c r="O15" s="3032"/>
      <c r="P15" s="3032"/>
      <c r="Q15" s="3032"/>
      <c r="R15" s="3032"/>
      <c r="S15" s="3032"/>
      <c r="T15" s="3032"/>
      <c r="U15" s="3032"/>
      <c r="V15" s="3032"/>
      <c r="W15" s="3032"/>
    </row>
    <row r="16" spans="1:23" s="3027" customFormat="1" ht="45" customHeight="1" x14ac:dyDescent="0.25">
      <c r="A16" s="3030"/>
      <c r="B16" s="3028"/>
      <c r="C16" s="3028"/>
      <c r="D16" s="3028"/>
      <c r="E16" s="3028"/>
      <c r="F16" s="3028"/>
      <c r="G16" s="3028"/>
      <c r="H16" s="3028"/>
      <c r="I16" s="3028"/>
      <c r="J16" s="3028"/>
      <c r="K16" s="3028"/>
      <c r="L16" s="3028"/>
      <c r="M16" s="3028"/>
      <c r="N16" s="3028"/>
      <c r="O16" s="3028"/>
      <c r="P16" s="3028"/>
      <c r="Q16" s="3028"/>
      <c r="R16" s="3028"/>
      <c r="S16" s="3028"/>
      <c r="T16" s="3028"/>
      <c r="U16" s="3028"/>
      <c r="V16" s="3028"/>
      <c r="W16" s="3028"/>
    </row>
    <row r="17" spans="1:23" s="3027" customFormat="1" ht="14.25" x14ac:dyDescent="0.25">
      <c r="A17" s="3029"/>
      <c r="B17" s="3028"/>
      <c r="C17" s="3028"/>
      <c r="D17" s="3028"/>
      <c r="E17" s="3028"/>
      <c r="F17" s="3028"/>
      <c r="G17" s="3028"/>
      <c r="H17" s="3028"/>
      <c r="I17" s="3028"/>
      <c r="J17" s="3028"/>
      <c r="K17" s="3028"/>
      <c r="L17" s="3028"/>
      <c r="M17" s="3028"/>
      <c r="N17" s="3028"/>
      <c r="O17" s="3028"/>
      <c r="P17" s="3028"/>
      <c r="Q17" s="3028"/>
      <c r="R17" s="3028"/>
      <c r="S17" s="3028"/>
      <c r="T17" s="3028"/>
      <c r="U17" s="3028"/>
      <c r="V17" s="3028"/>
      <c r="W17" s="3028"/>
    </row>
    <row r="18" spans="1:23" s="3027" customFormat="1" ht="14.25" x14ac:dyDescent="0.25">
      <c r="A18" s="3029"/>
      <c r="B18" s="3028"/>
      <c r="C18" s="3028"/>
      <c r="D18" s="3028"/>
      <c r="E18" s="3028"/>
      <c r="F18" s="3028"/>
      <c r="G18" s="3028"/>
      <c r="H18" s="3028"/>
      <c r="I18" s="3028"/>
      <c r="J18" s="3028"/>
      <c r="K18" s="3028"/>
      <c r="L18" s="3028"/>
      <c r="M18" s="3028"/>
      <c r="N18" s="3028"/>
      <c r="O18" s="3028"/>
      <c r="P18" s="3028"/>
      <c r="Q18" s="3028"/>
      <c r="R18" s="3028"/>
      <c r="S18" s="3028"/>
      <c r="T18" s="3028"/>
      <c r="U18" s="3028"/>
      <c r="V18" s="3028"/>
      <c r="W18" s="3028"/>
    </row>
    <row r="19" spans="1:23" s="3027" customFormat="1" ht="14.25" x14ac:dyDescent="0.25">
      <c r="A19" s="3029"/>
      <c r="B19" s="3028"/>
      <c r="C19" s="3028"/>
      <c r="D19" s="3028"/>
      <c r="E19" s="3028"/>
      <c r="F19" s="3028"/>
      <c r="G19" s="3028"/>
      <c r="H19" s="3028"/>
      <c r="I19" s="3028"/>
      <c r="J19" s="3028"/>
      <c r="K19" s="3028"/>
      <c r="L19" s="3028"/>
      <c r="M19" s="3028"/>
      <c r="N19" s="3028"/>
      <c r="O19" s="3028"/>
      <c r="P19" s="3028"/>
      <c r="Q19" s="3028"/>
      <c r="R19" s="3028"/>
      <c r="S19" s="3028"/>
      <c r="T19" s="3028"/>
      <c r="U19" s="3028"/>
      <c r="V19" s="3028"/>
      <c r="W19" s="3028"/>
    </row>
    <row r="20" spans="1:23" s="3027" customFormat="1" ht="14.25" x14ac:dyDescent="0.25">
      <c r="A20" s="3029"/>
      <c r="B20" s="3028"/>
      <c r="C20" s="3028"/>
      <c r="D20" s="3028"/>
      <c r="E20" s="3028"/>
      <c r="F20" s="3028"/>
      <c r="G20" s="3028"/>
      <c r="H20" s="3028"/>
      <c r="I20" s="3028"/>
      <c r="J20" s="3028"/>
      <c r="K20" s="3028"/>
      <c r="L20" s="3028"/>
      <c r="M20" s="3028"/>
      <c r="N20" s="3028"/>
      <c r="O20" s="3028"/>
      <c r="P20" s="3028"/>
      <c r="Q20" s="3028"/>
      <c r="R20" s="3028"/>
      <c r="S20" s="3028"/>
      <c r="T20" s="3028"/>
      <c r="U20" s="3028"/>
      <c r="V20" s="3028"/>
      <c r="W20" s="3028"/>
    </row>
    <row r="21" spans="1:23" s="3027" customFormat="1" ht="14.25" x14ac:dyDescent="0.25">
      <c r="A21" s="3029"/>
      <c r="B21" s="3028"/>
      <c r="C21" s="3028"/>
      <c r="D21" s="3028"/>
      <c r="E21" s="3028"/>
      <c r="F21" s="3028"/>
      <c r="G21" s="3028"/>
      <c r="H21" s="3028"/>
      <c r="I21" s="3028"/>
      <c r="J21" s="3028"/>
      <c r="K21" s="3028"/>
      <c r="L21" s="3028"/>
      <c r="M21" s="3028"/>
      <c r="N21" s="3028"/>
      <c r="O21" s="3028"/>
      <c r="P21" s="3028"/>
      <c r="Q21" s="3028"/>
      <c r="R21" s="3028"/>
      <c r="S21" s="3028"/>
      <c r="T21" s="3028"/>
      <c r="U21" s="3028"/>
      <c r="V21" s="3028"/>
      <c r="W21" s="3028"/>
    </row>
    <row r="22" spans="1:23" s="3027" customFormat="1" ht="14.25" x14ac:dyDescent="0.25">
      <c r="A22" s="3029"/>
      <c r="B22" s="3028"/>
      <c r="C22" s="3028"/>
      <c r="D22" s="3028"/>
      <c r="E22" s="3028"/>
      <c r="F22" s="3028"/>
      <c r="G22" s="3028"/>
      <c r="H22" s="3028"/>
      <c r="I22" s="3028"/>
      <c r="J22" s="3028"/>
      <c r="K22" s="3028"/>
      <c r="L22" s="3028"/>
      <c r="M22" s="3028"/>
      <c r="N22" s="3028"/>
      <c r="O22" s="3028"/>
      <c r="P22" s="3028"/>
      <c r="Q22" s="3028"/>
      <c r="R22" s="3028"/>
      <c r="S22" s="3028"/>
      <c r="T22" s="3028"/>
      <c r="U22" s="3028"/>
      <c r="V22" s="3028"/>
      <c r="W22" s="3028"/>
    </row>
    <row r="23" spans="1:23" s="3027" customFormat="1" ht="14.25" x14ac:dyDescent="0.25">
      <c r="A23" s="3029"/>
      <c r="B23" s="3028"/>
      <c r="C23" s="3028"/>
      <c r="D23" s="3028"/>
      <c r="E23" s="3028"/>
      <c r="F23" s="3028"/>
      <c r="G23" s="3028"/>
      <c r="H23" s="3028"/>
      <c r="I23" s="3028"/>
      <c r="J23" s="3028"/>
      <c r="K23" s="3028"/>
      <c r="L23" s="3028"/>
      <c r="M23" s="3028"/>
      <c r="N23" s="3028"/>
      <c r="O23" s="3028"/>
      <c r="P23" s="3028"/>
      <c r="Q23" s="3028"/>
      <c r="R23" s="3028"/>
      <c r="S23" s="3028"/>
      <c r="T23" s="3028"/>
      <c r="U23" s="3028"/>
      <c r="V23" s="3028"/>
      <c r="W23" s="3028"/>
    </row>
    <row r="24" spans="1:23" s="3027" customFormat="1" ht="14.25" x14ac:dyDescent="0.25">
      <c r="A24" s="3029"/>
      <c r="B24" s="3028"/>
      <c r="C24" s="3028"/>
      <c r="D24" s="3028"/>
      <c r="E24" s="3028"/>
      <c r="F24" s="3028"/>
      <c r="G24" s="3028"/>
      <c r="H24" s="3028"/>
      <c r="I24" s="3028"/>
      <c r="J24" s="3028"/>
      <c r="K24" s="3028"/>
      <c r="L24" s="3028"/>
      <c r="M24" s="3028"/>
      <c r="N24" s="3028"/>
      <c r="O24" s="3028"/>
      <c r="P24" s="3028"/>
      <c r="Q24" s="3028"/>
      <c r="R24" s="3028"/>
      <c r="S24" s="3028"/>
      <c r="T24" s="3028"/>
      <c r="U24" s="3028"/>
      <c r="V24" s="3028"/>
      <c r="W24" s="3028"/>
    </row>
    <row r="25" spans="1:23" x14ac:dyDescent="0.25">
      <c r="A25" s="3026"/>
      <c r="B25" s="3025"/>
      <c r="C25" s="3025"/>
      <c r="D25" s="3025"/>
      <c r="E25" s="3025"/>
      <c r="F25" s="3025"/>
      <c r="G25" s="3025"/>
      <c r="H25" s="3025"/>
      <c r="I25" s="3025"/>
      <c r="J25" s="3025"/>
      <c r="K25" s="3025"/>
      <c r="L25" s="3025"/>
      <c r="M25" s="3025"/>
      <c r="N25" s="3025"/>
      <c r="O25" s="3025"/>
      <c r="P25" s="3025"/>
      <c r="Q25" s="3025"/>
      <c r="R25" s="3025"/>
      <c r="S25" s="3025"/>
      <c r="T25" s="3025"/>
      <c r="U25" s="3025"/>
      <c r="V25" s="3025"/>
      <c r="W25" s="3025"/>
    </row>
    <row r="26" spans="1:23" x14ac:dyDescent="0.25">
      <c r="A26" s="3026"/>
      <c r="B26" s="3025"/>
      <c r="C26" s="3025"/>
      <c r="D26" s="3025"/>
      <c r="E26" s="3025"/>
      <c r="F26" s="3025"/>
      <c r="G26" s="3025"/>
      <c r="H26" s="3025"/>
      <c r="I26" s="3025"/>
      <c r="J26" s="3025"/>
      <c r="K26" s="3025"/>
      <c r="L26" s="3025"/>
      <c r="M26" s="3025"/>
      <c r="N26" s="3025"/>
      <c r="O26" s="3025"/>
      <c r="P26" s="3025"/>
      <c r="Q26" s="3025"/>
      <c r="R26" s="3025"/>
      <c r="S26" s="3025"/>
      <c r="T26" s="3025"/>
      <c r="U26" s="3025"/>
      <c r="V26" s="3025"/>
      <c r="W26" s="3025"/>
    </row>
    <row r="27" spans="1:23" x14ac:dyDescent="0.25">
      <c r="A27" s="3026"/>
      <c r="B27" s="3025"/>
      <c r="C27" s="3025"/>
      <c r="D27" s="3025"/>
      <c r="E27" s="3025"/>
      <c r="F27" s="3025"/>
      <c r="G27" s="3025"/>
      <c r="H27" s="3025"/>
      <c r="I27" s="3025"/>
      <c r="J27" s="3025"/>
      <c r="K27" s="3025"/>
      <c r="L27" s="3025"/>
      <c r="M27" s="3025"/>
      <c r="N27" s="3025"/>
      <c r="O27" s="3025"/>
      <c r="P27" s="3025"/>
      <c r="Q27" s="3025"/>
      <c r="R27" s="3025"/>
      <c r="S27" s="3025"/>
      <c r="T27" s="3025"/>
      <c r="U27" s="3025"/>
      <c r="V27" s="3025"/>
      <c r="W27" s="3025"/>
    </row>
    <row r="28" spans="1:23" x14ac:dyDescent="0.25">
      <c r="A28" s="3026"/>
      <c r="B28" s="3025"/>
      <c r="C28" s="3025"/>
      <c r="D28" s="3025"/>
      <c r="E28" s="3025"/>
      <c r="F28" s="3025"/>
      <c r="G28" s="3025"/>
      <c r="H28" s="3025"/>
      <c r="I28" s="3025"/>
      <c r="J28" s="3025"/>
      <c r="K28" s="3025"/>
      <c r="L28" s="3025"/>
      <c r="M28" s="3025"/>
      <c r="N28" s="3025"/>
      <c r="O28" s="3025"/>
      <c r="P28" s="3025"/>
      <c r="Q28" s="3025"/>
      <c r="R28" s="3025"/>
      <c r="S28" s="3025"/>
      <c r="T28" s="3025"/>
      <c r="U28" s="3025"/>
      <c r="V28" s="3025"/>
      <c r="W28" s="3025"/>
    </row>
    <row r="29" spans="1:23" x14ac:dyDescent="0.25">
      <c r="A29" s="3026"/>
      <c r="B29" s="3025"/>
      <c r="C29" s="3025"/>
      <c r="D29" s="3025"/>
      <c r="E29" s="3025"/>
      <c r="F29" s="3025"/>
      <c r="G29" s="3025"/>
      <c r="H29" s="3025"/>
      <c r="I29" s="3025"/>
      <c r="J29" s="3025"/>
      <c r="K29" s="3025"/>
      <c r="L29" s="3025"/>
      <c r="M29" s="3025"/>
      <c r="N29" s="3025"/>
      <c r="O29" s="3025"/>
      <c r="P29" s="3025"/>
      <c r="Q29" s="3025"/>
      <c r="R29" s="3025"/>
      <c r="S29" s="3025"/>
      <c r="T29" s="3025"/>
      <c r="U29" s="3025"/>
      <c r="V29" s="3025"/>
      <c r="W29" s="3025"/>
    </row>
    <row r="30" spans="1:23" x14ac:dyDescent="0.25">
      <c r="A30" s="3026"/>
      <c r="B30" s="3025"/>
      <c r="C30" s="3025"/>
      <c r="D30" s="3025"/>
      <c r="E30" s="3025"/>
      <c r="F30" s="3025"/>
      <c r="G30" s="3025"/>
      <c r="H30" s="3025"/>
      <c r="I30" s="3025"/>
      <c r="J30" s="3025"/>
      <c r="K30" s="3025"/>
      <c r="L30" s="3025"/>
      <c r="M30" s="3025"/>
      <c r="N30" s="3025"/>
      <c r="O30" s="3025"/>
      <c r="P30" s="3025"/>
      <c r="Q30" s="3025"/>
      <c r="R30" s="3025"/>
      <c r="S30" s="3025"/>
      <c r="T30" s="3025"/>
      <c r="U30" s="3025"/>
      <c r="V30" s="3025"/>
      <c r="W30" s="3025"/>
    </row>
    <row r="31" spans="1:23" x14ac:dyDescent="0.25">
      <c r="A31" s="3026"/>
      <c r="B31" s="3025"/>
      <c r="C31" s="3025"/>
      <c r="D31" s="3025"/>
      <c r="E31" s="3025"/>
      <c r="F31" s="3025"/>
      <c r="G31" s="3025"/>
      <c r="H31" s="3025"/>
      <c r="I31" s="3025"/>
      <c r="J31" s="3025"/>
      <c r="K31" s="3025"/>
      <c r="L31" s="3025"/>
      <c r="M31" s="3025"/>
      <c r="N31" s="3025"/>
      <c r="O31" s="3025"/>
      <c r="P31" s="3025"/>
      <c r="Q31" s="3025"/>
      <c r="R31" s="3025"/>
      <c r="S31" s="3025"/>
      <c r="T31" s="3025"/>
      <c r="U31" s="3025"/>
      <c r="V31" s="3025"/>
      <c r="W31" s="3025"/>
    </row>
    <row r="32" spans="1:23" x14ac:dyDescent="0.25">
      <c r="A32" s="3026"/>
      <c r="B32" s="3025"/>
      <c r="C32" s="3025"/>
      <c r="D32" s="3025"/>
      <c r="E32" s="3025"/>
      <c r="F32" s="3025"/>
      <c r="G32" s="3025"/>
      <c r="H32" s="3025"/>
      <c r="I32" s="3025"/>
      <c r="J32" s="3025"/>
      <c r="K32" s="3025"/>
      <c r="L32" s="3025"/>
      <c r="M32" s="3025"/>
      <c r="N32" s="3025"/>
      <c r="O32" s="3025"/>
      <c r="P32" s="3025"/>
      <c r="Q32" s="3025"/>
      <c r="R32" s="3025"/>
      <c r="S32" s="3025"/>
      <c r="T32" s="3025"/>
      <c r="U32" s="3025"/>
      <c r="V32" s="3025"/>
      <c r="W32" s="3025"/>
    </row>
    <row r="33" spans="1:23" x14ac:dyDescent="0.25">
      <c r="A33" s="3026"/>
      <c r="B33" s="3025"/>
      <c r="C33" s="3025"/>
      <c r="D33" s="3025"/>
      <c r="E33" s="3025"/>
      <c r="F33" s="3025"/>
      <c r="G33" s="3025"/>
      <c r="H33" s="3025"/>
      <c r="I33" s="3025"/>
      <c r="J33" s="3025"/>
      <c r="K33" s="3025"/>
      <c r="L33" s="3025"/>
      <c r="M33" s="3025"/>
      <c r="N33" s="3025"/>
      <c r="O33" s="3025"/>
      <c r="P33" s="3025"/>
      <c r="Q33" s="3025"/>
      <c r="R33" s="3025"/>
      <c r="S33" s="3025"/>
      <c r="T33" s="3025"/>
      <c r="U33" s="3025"/>
      <c r="V33" s="3025"/>
      <c r="W33" s="3025"/>
    </row>
    <row r="34" spans="1:23" x14ac:dyDescent="0.25">
      <c r="A34" s="3026"/>
      <c r="B34" s="3025"/>
      <c r="C34" s="3025"/>
      <c r="D34" s="3025"/>
      <c r="E34" s="3025"/>
      <c r="F34" s="3025"/>
      <c r="G34" s="3025"/>
      <c r="H34" s="3025"/>
      <c r="I34" s="3025"/>
      <c r="J34" s="3025"/>
      <c r="K34" s="3025"/>
      <c r="L34" s="3025"/>
      <c r="M34" s="3025"/>
      <c r="N34" s="3025"/>
      <c r="O34" s="3025"/>
      <c r="P34" s="3025"/>
      <c r="Q34" s="3025"/>
      <c r="R34" s="3025"/>
      <c r="S34" s="3025"/>
      <c r="T34" s="3025"/>
      <c r="U34" s="3025"/>
      <c r="V34" s="3025"/>
      <c r="W34" s="3025"/>
    </row>
    <row r="35" spans="1:23" x14ac:dyDescent="0.25">
      <c r="A35" s="3026"/>
      <c r="B35" s="3025"/>
      <c r="C35" s="3025"/>
      <c r="D35" s="3025"/>
      <c r="E35" s="3025"/>
      <c r="F35" s="3025"/>
      <c r="G35" s="3025"/>
      <c r="H35" s="3025"/>
      <c r="I35" s="3025"/>
      <c r="J35" s="3025"/>
      <c r="K35" s="3025"/>
      <c r="L35" s="3025"/>
      <c r="M35" s="3025"/>
      <c r="N35" s="3025"/>
      <c r="O35" s="3025"/>
      <c r="P35" s="3025"/>
      <c r="Q35" s="3025"/>
      <c r="R35" s="3025"/>
      <c r="S35" s="3025"/>
      <c r="T35" s="3025"/>
      <c r="U35" s="3025"/>
      <c r="V35" s="3025"/>
      <c r="W35" s="3025"/>
    </row>
    <row r="36" spans="1:23" x14ac:dyDescent="0.25">
      <c r="A36" s="3026"/>
      <c r="B36" s="3025"/>
      <c r="C36" s="3025"/>
      <c r="D36" s="3025"/>
      <c r="E36" s="3025"/>
      <c r="F36" s="3025"/>
      <c r="G36" s="3025"/>
      <c r="H36" s="3025"/>
      <c r="I36" s="3025"/>
      <c r="J36" s="3025"/>
      <c r="K36" s="3025"/>
      <c r="L36" s="3025"/>
      <c r="M36" s="3025"/>
      <c r="N36" s="3025"/>
      <c r="O36" s="3025"/>
      <c r="P36" s="3025"/>
      <c r="Q36" s="3025"/>
      <c r="R36" s="3025"/>
      <c r="S36" s="3025"/>
      <c r="T36" s="3025"/>
      <c r="U36" s="3025"/>
      <c r="V36" s="3025"/>
      <c r="W36" s="3025"/>
    </row>
    <row r="37" spans="1:23" x14ac:dyDescent="0.25">
      <c r="A37" s="3026"/>
      <c r="B37" s="3025"/>
      <c r="C37" s="3025"/>
      <c r="D37" s="3025"/>
      <c r="E37" s="3025"/>
      <c r="F37" s="3025"/>
      <c r="G37" s="3025"/>
      <c r="H37" s="3025"/>
      <c r="I37" s="3025"/>
      <c r="J37" s="3025"/>
      <c r="K37" s="3025"/>
      <c r="L37" s="3025"/>
      <c r="M37" s="3025"/>
      <c r="N37" s="3025"/>
      <c r="O37" s="3025"/>
      <c r="P37" s="3025"/>
      <c r="Q37" s="3025"/>
      <c r="R37" s="3025"/>
      <c r="S37" s="3025"/>
      <c r="T37" s="3025"/>
      <c r="U37" s="3025"/>
      <c r="V37" s="3025"/>
      <c r="W37" s="3025"/>
    </row>
    <row r="38" spans="1:23" x14ac:dyDescent="0.25">
      <c r="A38" s="3026"/>
      <c r="B38" s="3025"/>
      <c r="C38" s="3025"/>
      <c r="D38" s="3025"/>
      <c r="E38" s="3025"/>
      <c r="F38" s="3025"/>
      <c r="G38" s="3025"/>
      <c r="H38" s="3025"/>
      <c r="I38" s="3025"/>
      <c r="J38" s="3025"/>
      <c r="K38" s="3025"/>
      <c r="L38" s="3025"/>
      <c r="M38" s="3025"/>
      <c r="N38" s="3025"/>
      <c r="O38" s="3025"/>
      <c r="P38" s="3025"/>
      <c r="Q38" s="3025"/>
      <c r="R38" s="3025"/>
      <c r="S38" s="3025"/>
      <c r="T38" s="3025"/>
      <c r="U38" s="3025"/>
      <c r="V38" s="3025"/>
      <c r="W38" s="3025"/>
    </row>
    <row r="39" spans="1:23" x14ac:dyDescent="0.25">
      <c r="A39" s="3026"/>
      <c r="B39" s="3025"/>
      <c r="C39" s="3025"/>
      <c r="D39" s="3025"/>
      <c r="E39" s="3025"/>
      <c r="F39" s="3025"/>
      <c r="G39" s="3025"/>
      <c r="H39" s="3025"/>
      <c r="I39" s="3025"/>
      <c r="J39" s="3025"/>
      <c r="K39" s="3025"/>
      <c r="L39" s="3025"/>
      <c r="M39" s="3025"/>
      <c r="N39" s="3025"/>
      <c r="O39" s="3025"/>
      <c r="P39" s="3025"/>
      <c r="Q39" s="3025"/>
      <c r="R39" s="3025"/>
      <c r="S39" s="3025"/>
      <c r="T39" s="3025"/>
      <c r="U39" s="3025"/>
      <c r="V39" s="3025"/>
      <c r="W39" s="3025"/>
    </row>
    <row r="40" spans="1:23" x14ac:dyDescent="0.25">
      <c r="A40" s="3026"/>
      <c r="B40" s="3025"/>
      <c r="C40" s="3025"/>
      <c r="D40" s="3025"/>
      <c r="E40" s="3025"/>
      <c r="F40" s="3025"/>
      <c r="G40" s="3025"/>
      <c r="H40" s="3025"/>
      <c r="I40" s="3025"/>
      <c r="J40" s="3025"/>
      <c r="K40" s="3025"/>
      <c r="L40" s="3025"/>
      <c r="M40" s="3025"/>
      <c r="N40" s="3025"/>
      <c r="O40" s="3025"/>
      <c r="P40" s="3025"/>
      <c r="Q40" s="3025"/>
      <c r="R40" s="3025"/>
      <c r="S40" s="3025"/>
      <c r="T40" s="3025"/>
      <c r="U40" s="3025"/>
      <c r="V40" s="3025"/>
      <c r="W40" s="3025"/>
    </row>
    <row r="41" spans="1:23" x14ac:dyDescent="0.25">
      <c r="A41" s="3026"/>
      <c r="B41" s="3025"/>
      <c r="C41" s="3025"/>
      <c r="D41" s="3025"/>
      <c r="E41" s="3025"/>
      <c r="F41" s="3025"/>
      <c r="G41" s="3025"/>
      <c r="H41" s="3025"/>
      <c r="I41" s="3025"/>
      <c r="J41" s="3025"/>
      <c r="K41" s="3025"/>
      <c r="L41" s="3025"/>
      <c r="M41" s="3025"/>
      <c r="N41" s="3025"/>
      <c r="O41" s="3025"/>
      <c r="P41" s="3025"/>
      <c r="Q41" s="3025"/>
      <c r="R41" s="3025"/>
      <c r="S41" s="3025"/>
      <c r="T41" s="3025"/>
      <c r="U41" s="3025"/>
      <c r="V41" s="3025"/>
      <c r="W41" s="3025"/>
    </row>
    <row r="42" spans="1:23" x14ac:dyDescent="0.25">
      <c r="A42" s="3026"/>
      <c r="B42" s="3025"/>
      <c r="C42" s="3025"/>
      <c r="D42" s="3025"/>
      <c r="E42" s="3025"/>
      <c r="F42" s="3025"/>
      <c r="G42" s="3025"/>
      <c r="H42" s="3025"/>
      <c r="I42" s="3025"/>
      <c r="J42" s="3025"/>
      <c r="K42" s="3025"/>
      <c r="L42" s="3025"/>
      <c r="M42" s="3025"/>
      <c r="N42" s="3025"/>
      <c r="O42" s="3025"/>
      <c r="P42" s="3025"/>
      <c r="Q42" s="3025"/>
      <c r="R42" s="3025"/>
      <c r="S42" s="3025"/>
      <c r="T42" s="3025"/>
      <c r="U42" s="3025"/>
      <c r="V42" s="3025"/>
      <c r="W42" s="3025"/>
    </row>
    <row r="43" spans="1:23" x14ac:dyDescent="0.25">
      <c r="A43" s="3026"/>
      <c r="B43" s="3025"/>
      <c r="C43" s="3025"/>
      <c r="D43" s="3025"/>
      <c r="E43" s="3025"/>
      <c r="F43" s="3025"/>
      <c r="G43" s="3025"/>
      <c r="H43" s="3025"/>
      <c r="I43" s="3025"/>
      <c r="J43" s="3025"/>
      <c r="K43" s="3025"/>
      <c r="L43" s="3025"/>
      <c r="M43" s="3025"/>
      <c r="N43" s="3025"/>
      <c r="O43" s="3025"/>
      <c r="P43" s="3025"/>
      <c r="Q43" s="3025"/>
      <c r="R43" s="3025"/>
      <c r="S43" s="3025"/>
      <c r="T43" s="3025"/>
      <c r="U43" s="3025"/>
      <c r="V43" s="3025"/>
      <c r="W43" s="3025"/>
    </row>
    <row r="44" spans="1:23" x14ac:dyDescent="0.25">
      <c r="A44" s="3026"/>
      <c r="B44" s="3025"/>
      <c r="C44" s="3025"/>
      <c r="D44" s="3025"/>
      <c r="E44" s="3025"/>
      <c r="F44" s="3025"/>
      <c r="G44" s="3025"/>
      <c r="H44" s="3025"/>
      <c r="I44" s="3025"/>
      <c r="J44" s="3025"/>
      <c r="K44" s="3025"/>
      <c r="L44" s="3025"/>
      <c r="M44" s="3025"/>
      <c r="N44" s="3025"/>
      <c r="O44" s="3025"/>
      <c r="P44" s="3025"/>
      <c r="Q44" s="3025"/>
      <c r="R44" s="3025"/>
      <c r="S44" s="3025"/>
      <c r="T44" s="3025"/>
      <c r="U44" s="3025"/>
      <c r="V44" s="3025"/>
      <c r="W44" s="3025"/>
    </row>
    <row r="45" spans="1:23" x14ac:dyDescent="0.25">
      <c r="A45" s="3026"/>
      <c r="B45" s="3025"/>
      <c r="C45" s="3025"/>
      <c r="D45" s="3025"/>
      <c r="E45" s="3025"/>
      <c r="F45" s="3025"/>
      <c r="G45" s="3025"/>
      <c r="H45" s="3025"/>
      <c r="I45" s="3025"/>
      <c r="J45" s="3025"/>
      <c r="K45" s="3025"/>
      <c r="L45" s="3025"/>
      <c r="M45" s="3025"/>
      <c r="N45" s="3025"/>
      <c r="O45" s="3025"/>
      <c r="P45" s="3025"/>
      <c r="Q45" s="3025"/>
      <c r="R45" s="3025"/>
      <c r="S45" s="3025"/>
      <c r="T45" s="3025"/>
      <c r="U45" s="3025"/>
      <c r="V45" s="3025"/>
      <c r="W45" s="3025"/>
    </row>
    <row r="46" spans="1:23" x14ac:dyDescent="0.25">
      <c r="A46" s="3026"/>
      <c r="B46" s="3025"/>
      <c r="C46" s="3025"/>
      <c r="D46" s="3025"/>
      <c r="E46" s="3025"/>
      <c r="F46" s="3025"/>
      <c r="G46" s="3025"/>
      <c r="H46" s="3025"/>
      <c r="I46" s="3025"/>
      <c r="J46" s="3025"/>
      <c r="K46" s="3025"/>
      <c r="L46" s="3025"/>
      <c r="M46" s="3025"/>
      <c r="N46" s="3025"/>
      <c r="O46" s="3025"/>
      <c r="P46" s="3025"/>
      <c r="Q46" s="3025"/>
      <c r="R46" s="3025"/>
      <c r="S46" s="3025"/>
      <c r="T46" s="3025"/>
      <c r="U46" s="3025"/>
      <c r="V46" s="3025"/>
      <c r="W46" s="3025"/>
    </row>
    <row r="47" spans="1:23" x14ac:dyDescent="0.25">
      <c r="A47" s="3026"/>
      <c r="B47" s="3025"/>
      <c r="C47" s="3025"/>
      <c r="D47" s="3025"/>
      <c r="E47" s="3025"/>
      <c r="F47" s="3025"/>
      <c r="G47" s="3025"/>
      <c r="H47" s="3025"/>
      <c r="I47" s="3025"/>
      <c r="J47" s="3025"/>
      <c r="K47" s="3025"/>
      <c r="L47" s="3025"/>
      <c r="M47" s="3025"/>
      <c r="N47" s="3025"/>
      <c r="O47" s="3025"/>
      <c r="P47" s="3025"/>
      <c r="Q47" s="3025"/>
      <c r="R47" s="3025"/>
      <c r="S47" s="3025"/>
      <c r="T47" s="3025"/>
      <c r="U47" s="3025"/>
      <c r="V47" s="3025"/>
      <c r="W47" s="3025"/>
    </row>
    <row r="48" spans="1:23" x14ac:dyDescent="0.25">
      <c r="A48" s="3026"/>
      <c r="B48" s="3025"/>
      <c r="C48" s="3025"/>
      <c r="D48" s="3025"/>
      <c r="E48" s="3025"/>
      <c r="F48" s="3025"/>
      <c r="G48" s="3025"/>
      <c r="H48" s="3025"/>
      <c r="I48" s="3025"/>
      <c r="J48" s="3025"/>
      <c r="K48" s="3025"/>
      <c r="L48" s="3025"/>
      <c r="M48" s="3025"/>
      <c r="N48" s="3025"/>
      <c r="O48" s="3025"/>
      <c r="P48" s="3025"/>
      <c r="Q48" s="3025"/>
      <c r="R48" s="3025"/>
      <c r="S48" s="3025"/>
      <c r="T48" s="3025"/>
      <c r="U48" s="3025"/>
      <c r="V48" s="3025"/>
      <c r="W48" s="3025"/>
    </row>
    <row r="49" spans="1:23" x14ac:dyDescent="0.25">
      <c r="A49" s="3026"/>
      <c r="B49" s="3025"/>
      <c r="C49" s="3025"/>
      <c r="D49" s="3025"/>
      <c r="E49" s="3025"/>
      <c r="F49" s="3025"/>
      <c r="G49" s="3025"/>
      <c r="H49" s="3025"/>
      <c r="I49" s="3025"/>
      <c r="J49" s="3025"/>
      <c r="K49" s="3025"/>
      <c r="L49" s="3025"/>
      <c r="M49" s="3025"/>
      <c r="N49" s="3025"/>
      <c r="O49" s="3025"/>
      <c r="P49" s="3025"/>
      <c r="Q49" s="3025"/>
      <c r="R49" s="3025"/>
      <c r="S49" s="3025"/>
      <c r="T49" s="3025"/>
      <c r="U49" s="3025"/>
      <c r="V49" s="3025"/>
      <c r="W49" s="3025"/>
    </row>
    <row r="50" spans="1:23" x14ac:dyDescent="0.25">
      <c r="A50" s="3026"/>
      <c r="B50" s="3025"/>
      <c r="C50" s="3025"/>
      <c r="D50" s="3025"/>
      <c r="E50" s="3025"/>
      <c r="F50" s="3025"/>
      <c r="G50" s="3025"/>
      <c r="H50" s="3025"/>
      <c r="I50" s="3025"/>
      <c r="J50" s="3025"/>
      <c r="K50" s="3025"/>
      <c r="L50" s="3025"/>
      <c r="M50" s="3025"/>
      <c r="N50" s="3025"/>
      <c r="O50" s="3025"/>
      <c r="P50" s="3025"/>
      <c r="Q50" s="3025"/>
      <c r="R50" s="3025"/>
      <c r="S50" s="3025"/>
      <c r="T50" s="3025"/>
      <c r="U50" s="3025"/>
      <c r="V50" s="3025"/>
      <c r="W50" s="3025"/>
    </row>
    <row r="51" spans="1:23" x14ac:dyDescent="0.25">
      <c r="A51" s="3026"/>
      <c r="B51" s="3025"/>
      <c r="C51" s="3025"/>
      <c r="D51" s="3025"/>
      <c r="E51" s="3025"/>
      <c r="F51" s="3025"/>
      <c r="G51" s="3025"/>
      <c r="H51" s="3025"/>
      <c r="I51" s="3025"/>
      <c r="J51" s="3025"/>
      <c r="K51" s="3025"/>
      <c r="L51" s="3025"/>
      <c r="M51" s="3025"/>
      <c r="N51" s="3025"/>
      <c r="O51" s="3025"/>
      <c r="P51" s="3025"/>
      <c r="Q51" s="3025"/>
      <c r="R51" s="3025"/>
      <c r="S51" s="3025"/>
      <c r="T51" s="3025"/>
      <c r="U51" s="3025"/>
      <c r="V51" s="3025"/>
      <c r="W51" s="3025"/>
    </row>
    <row r="52" spans="1:23" x14ac:dyDescent="0.25">
      <c r="A52" s="3026"/>
      <c r="B52" s="3025"/>
      <c r="C52" s="3025"/>
      <c r="D52" s="3025"/>
      <c r="E52" s="3025"/>
      <c r="F52" s="3025"/>
      <c r="G52" s="3025"/>
      <c r="H52" s="3025"/>
      <c r="I52" s="3025"/>
      <c r="J52" s="3025"/>
      <c r="K52" s="3025"/>
      <c r="L52" s="3025"/>
      <c r="M52" s="3025"/>
      <c r="N52" s="3025"/>
      <c r="O52" s="3025"/>
      <c r="P52" s="3025"/>
      <c r="Q52" s="3025"/>
      <c r="R52" s="3025"/>
      <c r="S52" s="3025"/>
      <c r="T52" s="3025"/>
      <c r="U52" s="3025"/>
      <c r="V52" s="3025"/>
      <c r="W52" s="3025"/>
    </row>
    <row r="53" spans="1:23" x14ac:dyDescent="0.25">
      <c r="A53" s="3026"/>
      <c r="B53" s="3025"/>
      <c r="C53" s="3025"/>
      <c r="D53" s="3025"/>
      <c r="E53" s="3025"/>
      <c r="F53" s="3025"/>
      <c r="G53" s="3025"/>
      <c r="H53" s="3025"/>
      <c r="I53" s="3025"/>
      <c r="J53" s="3025"/>
      <c r="K53" s="3025"/>
      <c r="L53" s="3025"/>
      <c r="M53" s="3025"/>
      <c r="N53" s="3025"/>
      <c r="O53" s="3025"/>
      <c r="P53" s="3025"/>
      <c r="Q53" s="3025"/>
      <c r="R53" s="3025"/>
      <c r="S53" s="3025"/>
      <c r="T53" s="3025"/>
      <c r="U53" s="3025"/>
      <c r="V53" s="3025"/>
      <c r="W53" s="3025"/>
    </row>
    <row r="54" spans="1:23" x14ac:dyDescent="0.25">
      <c r="A54" s="3026"/>
      <c r="B54" s="3025"/>
      <c r="C54" s="3025"/>
      <c r="D54" s="3025"/>
      <c r="E54" s="3025"/>
      <c r="F54" s="3025"/>
      <c r="G54" s="3025"/>
      <c r="H54" s="3025"/>
      <c r="I54" s="3025"/>
      <c r="J54" s="3025"/>
      <c r="K54" s="3025"/>
      <c r="L54" s="3025"/>
      <c r="M54" s="3025"/>
      <c r="N54" s="3025"/>
      <c r="O54" s="3025"/>
      <c r="P54" s="3025"/>
      <c r="Q54" s="3025"/>
      <c r="R54" s="3025"/>
      <c r="S54" s="3025"/>
      <c r="T54" s="3025"/>
      <c r="U54" s="3025"/>
      <c r="V54" s="3025"/>
      <c r="W54" s="3025"/>
    </row>
    <row r="55" spans="1:23" x14ac:dyDescent="0.25">
      <c r="A55" s="3026"/>
      <c r="B55" s="3025"/>
      <c r="C55" s="3025"/>
      <c r="D55" s="3025"/>
      <c r="E55" s="3025"/>
      <c r="F55" s="3025"/>
      <c r="G55" s="3025"/>
      <c r="H55" s="3025"/>
      <c r="I55" s="3025"/>
      <c r="J55" s="3025"/>
      <c r="K55" s="3025"/>
      <c r="L55" s="3025"/>
      <c r="M55" s="3025"/>
      <c r="N55" s="3025"/>
      <c r="O55" s="3025"/>
      <c r="P55" s="3025"/>
      <c r="Q55" s="3025"/>
      <c r="R55" s="3025"/>
      <c r="S55" s="3025"/>
      <c r="T55" s="3025"/>
      <c r="U55" s="3025"/>
      <c r="V55" s="3025"/>
      <c r="W55" s="3025"/>
    </row>
    <row r="56" spans="1:23" x14ac:dyDescent="0.25">
      <c r="A56" s="3026"/>
      <c r="B56" s="3025"/>
      <c r="C56" s="3025"/>
      <c r="D56" s="3025"/>
      <c r="E56" s="3025"/>
      <c r="F56" s="3025"/>
      <c r="G56" s="3025"/>
      <c r="H56" s="3025"/>
      <c r="I56" s="3025"/>
      <c r="J56" s="3025"/>
      <c r="K56" s="3025"/>
      <c r="L56" s="3025"/>
      <c r="M56" s="3025"/>
      <c r="N56" s="3025"/>
      <c r="O56" s="3025"/>
      <c r="P56" s="3025"/>
      <c r="Q56" s="3025"/>
      <c r="R56" s="3025"/>
      <c r="S56" s="3025"/>
      <c r="T56" s="3025"/>
      <c r="U56" s="3025"/>
      <c r="V56" s="3025"/>
      <c r="W56" s="3025"/>
    </row>
    <row r="57" spans="1:23" x14ac:dyDescent="0.25">
      <c r="A57" s="3026"/>
      <c r="B57" s="3025"/>
      <c r="C57" s="3025"/>
      <c r="D57" s="3025"/>
      <c r="E57" s="3025"/>
      <c r="F57" s="3025"/>
      <c r="G57" s="3025"/>
      <c r="H57" s="3025"/>
      <c r="I57" s="3025"/>
      <c r="J57" s="3025"/>
      <c r="K57" s="3025"/>
      <c r="L57" s="3025"/>
      <c r="M57" s="3025"/>
      <c r="N57" s="3025"/>
      <c r="O57" s="3025"/>
      <c r="P57" s="3025"/>
      <c r="Q57" s="3025"/>
      <c r="R57" s="3025"/>
      <c r="S57" s="3025"/>
      <c r="T57" s="3025"/>
      <c r="U57" s="3025"/>
      <c r="V57" s="3025"/>
      <c r="W57" s="3025"/>
    </row>
    <row r="58" spans="1:23" x14ac:dyDescent="0.25">
      <c r="A58" s="3026"/>
      <c r="B58" s="3025"/>
      <c r="C58" s="3025"/>
      <c r="D58" s="3025"/>
      <c r="E58" s="3025"/>
      <c r="F58" s="3025"/>
      <c r="G58" s="3025"/>
      <c r="H58" s="3025"/>
      <c r="I58" s="3025"/>
      <c r="J58" s="3025"/>
      <c r="K58" s="3025"/>
      <c r="L58" s="3025"/>
      <c r="M58" s="3025"/>
      <c r="N58" s="3025"/>
      <c r="O58" s="3025"/>
      <c r="P58" s="3025"/>
      <c r="Q58" s="3025"/>
      <c r="R58" s="3025"/>
      <c r="S58" s="3025"/>
      <c r="T58" s="3025"/>
      <c r="U58" s="3025"/>
      <c r="V58" s="3025"/>
      <c r="W58" s="3025"/>
    </row>
    <row r="59" spans="1:23" x14ac:dyDescent="0.25">
      <c r="A59" s="3026"/>
      <c r="B59" s="3025"/>
      <c r="C59" s="3025"/>
      <c r="D59" s="3025"/>
      <c r="E59" s="3025"/>
      <c r="F59" s="3025"/>
      <c r="G59" s="3025"/>
      <c r="H59" s="3025"/>
      <c r="I59" s="3025"/>
      <c r="J59" s="3025"/>
      <c r="K59" s="3025"/>
      <c r="L59" s="3025"/>
      <c r="M59" s="3025"/>
      <c r="N59" s="3025"/>
      <c r="O59" s="3025"/>
      <c r="P59" s="3025"/>
      <c r="Q59" s="3025"/>
      <c r="R59" s="3025"/>
      <c r="S59" s="3025"/>
      <c r="T59" s="3025"/>
      <c r="U59" s="3025"/>
      <c r="V59" s="3025"/>
      <c r="W59" s="3025"/>
    </row>
    <row r="60" spans="1:23" x14ac:dyDescent="0.25">
      <c r="A60" s="3026"/>
      <c r="B60" s="3025"/>
      <c r="C60" s="3025"/>
      <c r="D60" s="3025"/>
      <c r="E60" s="3025"/>
      <c r="F60" s="3025"/>
      <c r="G60" s="3025"/>
      <c r="H60" s="3025"/>
      <c r="I60" s="3025"/>
      <c r="J60" s="3025"/>
      <c r="K60" s="3025"/>
      <c r="L60" s="3025"/>
      <c r="M60" s="3025"/>
      <c r="N60" s="3025"/>
      <c r="O60" s="3025"/>
      <c r="P60" s="3025"/>
      <c r="Q60" s="3025"/>
      <c r="R60" s="3025"/>
      <c r="S60" s="3025"/>
      <c r="T60" s="3025"/>
      <c r="U60" s="3025"/>
      <c r="V60" s="3025"/>
      <c r="W60" s="3025"/>
    </row>
    <row r="61" spans="1:23" x14ac:dyDescent="0.25">
      <c r="A61" s="3026"/>
      <c r="B61" s="3025"/>
      <c r="C61" s="3025"/>
      <c r="D61" s="3025"/>
      <c r="E61" s="3025"/>
      <c r="F61" s="3025"/>
      <c r="G61" s="3025"/>
      <c r="H61" s="3025"/>
      <c r="I61" s="3025"/>
      <c r="J61" s="3025"/>
      <c r="K61" s="3025"/>
      <c r="L61" s="3025"/>
      <c r="M61" s="3025"/>
      <c r="N61" s="3025"/>
      <c r="O61" s="3025"/>
      <c r="P61" s="3025"/>
      <c r="Q61" s="3025"/>
      <c r="R61" s="3025"/>
      <c r="S61" s="3025"/>
      <c r="T61" s="3025"/>
      <c r="U61" s="3025"/>
      <c r="V61" s="3025"/>
      <c r="W61" s="3025"/>
    </row>
    <row r="62" spans="1:23" x14ac:dyDescent="0.25">
      <c r="A62" s="3026"/>
      <c r="B62" s="3025"/>
      <c r="C62" s="3025"/>
      <c r="D62" s="3025"/>
      <c r="E62" s="3025"/>
      <c r="F62" s="3025"/>
      <c r="G62" s="3025"/>
      <c r="H62" s="3025"/>
      <c r="I62" s="3025"/>
      <c r="J62" s="3025"/>
      <c r="K62" s="3025"/>
      <c r="L62" s="3025"/>
      <c r="M62" s="3025"/>
      <c r="N62" s="3025"/>
      <c r="O62" s="3025"/>
      <c r="P62" s="3025"/>
      <c r="Q62" s="3025"/>
      <c r="R62" s="3025"/>
      <c r="S62" s="3025"/>
      <c r="T62" s="3025"/>
      <c r="U62" s="3025"/>
      <c r="V62" s="3025"/>
      <c r="W62" s="3025"/>
    </row>
    <row r="63" spans="1:23" x14ac:dyDescent="0.25">
      <c r="A63" s="3026"/>
      <c r="B63" s="3025"/>
      <c r="C63" s="3025"/>
      <c r="D63" s="3025"/>
      <c r="E63" s="3025"/>
      <c r="F63" s="3025"/>
      <c r="G63" s="3025"/>
      <c r="H63" s="3025"/>
      <c r="I63" s="3025"/>
      <c r="J63" s="3025"/>
      <c r="K63" s="3025"/>
      <c r="L63" s="3025"/>
      <c r="M63" s="3025"/>
      <c r="N63" s="3025"/>
      <c r="O63" s="3025"/>
      <c r="P63" s="3025"/>
      <c r="Q63" s="3025"/>
      <c r="R63" s="3025"/>
      <c r="S63" s="3025"/>
      <c r="T63" s="3025"/>
      <c r="U63" s="3025"/>
      <c r="V63" s="3025"/>
      <c r="W63" s="3025"/>
    </row>
    <row r="64" spans="1:23" x14ac:dyDescent="0.25">
      <c r="A64" s="3026"/>
      <c r="B64" s="3025"/>
      <c r="C64" s="3025"/>
      <c r="D64" s="3025"/>
      <c r="E64" s="3025"/>
      <c r="F64" s="3025"/>
      <c r="G64" s="3025"/>
      <c r="H64" s="3025"/>
      <c r="I64" s="3025"/>
      <c r="J64" s="3025"/>
      <c r="K64" s="3025"/>
      <c r="L64" s="3025"/>
      <c r="M64" s="3025"/>
      <c r="N64" s="3025"/>
      <c r="O64" s="3025"/>
      <c r="P64" s="3025"/>
      <c r="Q64" s="3025"/>
      <c r="R64" s="3025"/>
      <c r="S64" s="3025"/>
      <c r="T64" s="3025"/>
      <c r="U64" s="3025"/>
      <c r="V64" s="3025"/>
      <c r="W64" s="3025"/>
    </row>
    <row r="65" spans="1:23" x14ac:dyDescent="0.25">
      <c r="A65" s="3026"/>
      <c r="B65" s="3025"/>
      <c r="C65" s="3025"/>
      <c r="D65" s="3025"/>
      <c r="E65" s="3025"/>
      <c r="F65" s="3025"/>
      <c r="G65" s="3025"/>
      <c r="H65" s="3025"/>
      <c r="I65" s="3025"/>
      <c r="J65" s="3025"/>
      <c r="K65" s="3025"/>
      <c r="L65" s="3025"/>
      <c r="M65" s="3025"/>
      <c r="N65" s="3025"/>
      <c r="O65" s="3025"/>
      <c r="P65" s="3025"/>
      <c r="Q65" s="3025"/>
      <c r="R65" s="3025"/>
      <c r="S65" s="3025"/>
      <c r="T65" s="3025"/>
      <c r="U65" s="3025"/>
      <c r="V65" s="3025"/>
      <c r="W65" s="3025"/>
    </row>
    <row r="66" spans="1:23" x14ac:dyDescent="0.25">
      <c r="A66" s="3026"/>
      <c r="B66" s="3025"/>
      <c r="C66" s="3025"/>
      <c r="D66" s="3025"/>
      <c r="E66" s="3025"/>
      <c r="F66" s="3025"/>
      <c r="G66" s="3025"/>
      <c r="H66" s="3025"/>
      <c r="I66" s="3025"/>
      <c r="J66" s="3025"/>
      <c r="K66" s="3025"/>
      <c r="L66" s="3025"/>
      <c r="M66" s="3025"/>
      <c r="N66" s="3025"/>
      <c r="O66" s="3025"/>
      <c r="P66" s="3025"/>
      <c r="Q66" s="3025"/>
      <c r="R66" s="3025"/>
      <c r="S66" s="3025"/>
      <c r="T66" s="3025"/>
      <c r="U66" s="3025"/>
      <c r="V66" s="3025"/>
      <c r="W66" s="3025"/>
    </row>
    <row r="67" spans="1:23" x14ac:dyDescent="0.25">
      <c r="A67" s="3026"/>
      <c r="B67" s="3025"/>
      <c r="C67" s="3025"/>
      <c r="D67" s="3025"/>
      <c r="E67" s="3025"/>
      <c r="F67" s="3025"/>
      <c r="G67" s="3025"/>
      <c r="H67" s="3025"/>
      <c r="I67" s="3025"/>
      <c r="J67" s="3025"/>
      <c r="K67" s="3025"/>
      <c r="L67" s="3025"/>
      <c r="M67" s="3025"/>
      <c r="N67" s="3025"/>
      <c r="O67" s="3025"/>
      <c r="P67" s="3025"/>
      <c r="Q67" s="3025"/>
      <c r="R67" s="3025"/>
      <c r="S67" s="3025"/>
      <c r="T67" s="3025"/>
      <c r="U67" s="3025"/>
      <c r="V67" s="3025"/>
      <c r="W67" s="3025"/>
    </row>
    <row r="68" spans="1:23" x14ac:dyDescent="0.25">
      <c r="A68" s="3026"/>
      <c r="B68" s="3025"/>
      <c r="C68" s="3025"/>
      <c r="D68" s="3025"/>
      <c r="E68" s="3025"/>
      <c r="F68" s="3025"/>
      <c r="G68" s="3025"/>
      <c r="H68" s="3025"/>
      <c r="I68" s="3025"/>
      <c r="J68" s="3025"/>
      <c r="K68" s="3025"/>
      <c r="L68" s="3025"/>
      <c r="M68" s="3025"/>
      <c r="N68" s="3025"/>
      <c r="O68" s="3025"/>
      <c r="P68" s="3025"/>
      <c r="Q68" s="3025"/>
      <c r="R68" s="3025"/>
      <c r="S68" s="3025"/>
      <c r="T68" s="3025"/>
      <c r="U68" s="3025"/>
      <c r="V68" s="3025"/>
      <c r="W68" s="3025"/>
    </row>
    <row r="69" spans="1:23" x14ac:dyDescent="0.25">
      <c r="A69" s="3026"/>
      <c r="B69" s="3025"/>
      <c r="C69" s="3025"/>
      <c r="D69" s="3025"/>
      <c r="E69" s="3025"/>
      <c r="F69" s="3025"/>
      <c r="G69" s="3025"/>
      <c r="H69" s="3025"/>
      <c r="I69" s="3025"/>
      <c r="J69" s="3025"/>
      <c r="K69" s="3025"/>
      <c r="L69" s="3025"/>
      <c r="M69" s="3025"/>
      <c r="N69" s="3025"/>
      <c r="O69" s="3025"/>
      <c r="P69" s="3025"/>
      <c r="Q69" s="3025"/>
      <c r="R69" s="3025"/>
      <c r="S69" s="3025"/>
      <c r="T69" s="3025"/>
      <c r="U69" s="3025"/>
      <c r="V69" s="3025"/>
      <c r="W69" s="3025"/>
    </row>
    <row r="70" spans="1:23" x14ac:dyDescent="0.25">
      <c r="A70" s="3026"/>
      <c r="B70" s="3025"/>
      <c r="C70" s="3025"/>
      <c r="D70" s="3025"/>
      <c r="E70" s="3025"/>
      <c r="F70" s="3025"/>
      <c r="G70" s="3025"/>
      <c r="H70" s="3025"/>
      <c r="I70" s="3025"/>
      <c r="J70" s="3025"/>
      <c r="K70" s="3025"/>
      <c r="L70" s="3025"/>
      <c r="M70" s="3025"/>
      <c r="N70" s="3025"/>
      <c r="O70" s="3025"/>
      <c r="P70" s="3025"/>
      <c r="Q70" s="3025"/>
      <c r="R70" s="3025"/>
      <c r="S70" s="3025"/>
      <c r="T70" s="3025"/>
      <c r="U70" s="3025"/>
      <c r="V70" s="3025"/>
      <c r="W70" s="3025"/>
    </row>
    <row r="71" spans="1:23" x14ac:dyDescent="0.25">
      <c r="A71" s="3026"/>
      <c r="B71" s="3025"/>
      <c r="C71" s="3025"/>
      <c r="D71" s="3025"/>
      <c r="E71" s="3025"/>
      <c r="F71" s="3025"/>
      <c r="G71" s="3025"/>
      <c r="H71" s="3025"/>
      <c r="I71" s="3025"/>
      <c r="J71" s="3025"/>
      <c r="K71" s="3025"/>
      <c r="L71" s="3025"/>
      <c r="M71" s="3025"/>
      <c r="N71" s="3025"/>
      <c r="O71" s="3025"/>
      <c r="P71" s="3025"/>
      <c r="Q71" s="3025"/>
      <c r="R71" s="3025"/>
      <c r="S71" s="3025"/>
      <c r="T71" s="3025"/>
      <c r="U71" s="3025"/>
      <c r="V71" s="3025"/>
      <c r="W71" s="3025"/>
    </row>
    <row r="72" spans="1:23" x14ac:dyDescent="0.25">
      <c r="A72" s="3026"/>
      <c r="B72" s="3025"/>
      <c r="C72" s="3025"/>
      <c r="D72" s="3025"/>
      <c r="E72" s="3025"/>
      <c r="F72" s="3025"/>
      <c r="G72" s="3025"/>
      <c r="H72" s="3025"/>
      <c r="I72" s="3025"/>
      <c r="J72" s="3025"/>
      <c r="K72" s="3025"/>
      <c r="L72" s="3025"/>
      <c r="M72" s="3025"/>
      <c r="N72" s="3025"/>
      <c r="O72" s="3025"/>
      <c r="P72" s="3025"/>
      <c r="Q72" s="3025"/>
      <c r="R72" s="3025"/>
      <c r="S72" s="3025"/>
      <c r="T72" s="3025"/>
      <c r="U72" s="3025"/>
      <c r="V72" s="3025"/>
      <c r="W72" s="3025"/>
    </row>
    <row r="73" spans="1:23" x14ac:dyDescent="0.25">
      <c r="A73" s="3026"/>
      <c r="B73" s="3025"/>
      <c r="C73" s="3025"/>
      <c r="D73" s="3025"/>
      <c r="E73" s="3025"/>
      <c r="F73" s="3025"/>
      <c r="G73" s="3025"/>
      <c r="H73" s="3025"/>
      <c r="I73" s="3025"/>
      <c r="J73" s="3025"/>
      <c r="K73" s="3025"/>
      <c r="L73" s="3025"/>
      <c r="M73" s="3025"/>
      <c r="N73" s="3025"/>
      <c r="O73" s="3025"/>
      <c r="P73" s="3025"/>
      <c r="Q73" s="3025"/>
      <c r="R73" s="3025"/>
      <c r="S73" s="3025"/>
      <c r="T73" s="3025"/>
      <c r="U73" s="3025"/>
      <c r="V73" s="3025"/>
      <c r="W73" s="3025"/>
    </row>
    <row r="74" spans="1:23" x14ac:dyDescent="0.25">
      <c r="A74" s="3026"/>
      <c r="B74" s="3025"/>
      <c r="C74" s="3025"/>
      <c r="D74" s="3025"/>
      <c r="E74" s="3025"/>
      <c r="F74" s="3025"/>
      <c r="G74" s="3025"/>
      <c r="H74" s="3025"/>
      <c r="I74" s="3025"/>
      <c r="J74" s="3025"/>
      <c r="K74" s="3025"/>
      <c r="L74" s="3025"/>
      <c r="M74" s="3025"/>
      <c r="N74" s="3025"/>
      <c r="O74" s="3025"/>
      <c r="P74" s="3025"/>
      <c r="Q74" s="3025"/>
      <c r="R74" s="3025"/>
      <c r="S74" s="3025"/>
      <c r="T74" s="3025"/>
      <c r="U74" s="3025"/>
      <c r="V74" s="3025"/>
      <c r="W74" s="3025"/>
    </row>
    <row r="75" spans="1:23" x14ac:dyDescent="0.25">
      <c r="A75" s="3026"/>
      <c r="B75" s="3025"/>
      <c r="C75" s="3025"/>
      <c r="D75" s="3025"/>
      <c r="E75" s="3025"/>
      <c r="F75" s="3025"/>
      <c r="G75" s="3025"/>
      <c r="H75" s="3025"/>
      <c r="I75" s="3025"/>
      <c r="J75" s="3025"/>
      <c r="K75" s="3025"/>
      <c r="L75" s="3025"/>
      <c r="M75" s="3025"/>
      <c r="N75" s="3025"/>
      <c r="O75" s="3025"/>
      <c r="P75" s="3025"/>
      <c r="Q75" s="3025"/>
      <c r="R75" s="3025"/>
      <c r="S75" s="3025"/>
      <c r="T75" s="3025"/>
      <c r="U75" s="3025"/>
      <c r="V75" s="3025"/>
      <c r="W75" s="3025"/>
    </row>
    <row r="76" spans="1:23" x14ac:dyDescent="0.25">
      <c r="A76" s="3026"/>
      <c r="B76" s="3025"/>
      <c r="C76" s="3025"/>
      <c r="D76" s="3025"/>
      <c r="E76" s="3025"/>
      <c r="F76" s="3025"/>
      <c r="G76" s="3025"/>
      <c r="H76" s="3025"/>
      <c r="I76" s="3025"/>
      <c r="J76" s="3025"/>
      <c r="K76" s="3025"/>
      <c r="L76" s="3025"/>
      <c r="M76" s="3025"/>
      <c r="N76" s="3025"/>
      <c r="O76" s="3025"/>
      <c r="P76" s="3025"/>
      <c r="Q76" s="3025"/>
      <c r="R76" s="3025"/>
      <c r="S76" s="3025"/>
      <c r="T76" s="3025"/>
      <c r="U76" s="3025"/>
      <c r="V76" s="3025"/>
      <c r="W76" s="3025"/>
    </row>
    <row r="77" spans="1:23" x14ac:dyDescent="0.25">
      <c r="A77" s="3026"/>
      <c r="B77" s="3025"/>
      <c r="C77" s="3025"/>
      <c r="D77" s="3025"/>
      <c r="E77" s="3025"/>
      <c r="F77" s="3025"/>
      <c r="G77" s="3025"/>
      <c r="H77" s="3025"/>
      <c r="I77" s="3025"/>
      <c r="J77" s="3025"/>
      <c r="K77" s="3025"/>
      <c r="L77" s="3025"/>
      <c r="M77" s="3025"/>
      <c r="N77" s="3025"/>
      <c r="O77" s="3025"/>
      <c r="P77" s="3025"/>
      <c r="Q77" s="3025"/>
      <c r="R77" s="3025"/>
      <c r="S77" s="3025"/>
      <c r="T77" s="3025"/>
      <c r="U77" s="3025"/>
      <c r="V77" s="3025"/>
      <c r="W77" s="3025"/>
    </row>
    <row r="78" spans="1:23" x14ac:dyDescent="0.25">
      <c r="A78" s="3026"/>
      <c r="B78" s="3025"/>
      <c r="C78" s="3025"/>
      <c r="D78" s="3025"/>
      <c r="E78" s="3025"/>
      <c r="F78" s="3025"/>
      <c r="G78" s="3025"/>
      <c r="H78" s="3025"/>
      <c r="I78" s="3025"/>
      <c r="J78" s="3025"/>
      <c r="K78" s="3025"/>
      <c r="L78" s="3025"/>
      <c r="M78" s="3025"/>
      <c r="N78" s="3025"/>
      <c r="O78" s="3025"/>
      <c r="P78" s="3025"/>
      <c r="Q78" s="3025"/>
      <c r="R78" s="3025"/>
      <c r="S78" s="3025"/>
      <c r="T78" s="3025"/>
      <c r="U78" s="3025"/>
      <c r="V78" s="3025"/>
      <c r="W78" s="3025"/>
    </row>
    <row r="79" spans="1:23" x14ac:dyDescent="0.25">
      <c r="A79" s="3026"/>
      <c r="B79" s="3025"/>
      <c r="C79" s="3025"/>
      <c r="D79" s="3025"/>
      <c r="E79" s="3025"/>
      <c r="F79" s="3025"/>
      <c r="G79" s="3025"/>
      <c r="H79" s="3025"/>
      <c r="I79" s="3025"/>
      <c r="J79" s="3025"/>
      <c r="K79" s="3025"/>
      <c r="L79" s="3025"/>
      <c r="M79" s="3025"/>
      <c r="N79" s="3025"/>
      <c r="O79" s="3025"/>
      <c r="P79" s="3025"/>
      <c r="Q79" s="3025"/>
      <c r="R79" s="3025"/>
      <c r="S79" s="3025"/>
      <c r="T79" s="3025"/>
      <c r="U79" s="3025"/>
      <c r="V79" s="3025"/>
      <c r="W79" s="3025"/>
    </row>
    <row r="80" spans="1:23" x14ac:dyDescent="0.25">
      <c r="A80" s="3026"/>
      <c r="B80" s="3025"/>
      <c r="C80" s="3025"/>
      <c r="D80" s="3025"/>
      <c r="E80" s="3025"/>
      <c r="F80" s="3025"/>
      <c r="G80" s="3025"/>
      <c r="H80" s="3025"/>
      <c r="I80" s="3025"/>
      <c r="J80" s="3025"/>
      <c r="K80" s="3025"/>
      <c r="L80" s="3025"/>
      <c r="M80" s="3025"/>
      <c r="N80" s="3025"/>
      <c r="O80" s="3025"/>
      <c r="P80" s="3025"/>
      <c r="Q80" s="3025"/>
      <c r="R80" s="3025"/>
      <c r="S80" s="3025"/>
      <c r="T80" s="3025"/>
      <c r="U80" s="3025"/>
      <c r="V80" s="3025"/>
      <c r="W80" s="3025"/>
    </row>
    <row r="81" spans="1:23" x14ac:dyDescent="0.25">
      <c r="A81" s="3026"/>
      <c r="B81" s="3025"/>
      <c r="C81" s="3025"/>
      <c r="D81" s="3025"/>
      <c r="E81" s="3025"/>
      <c r="F81" s="3025"/>
      <c r="G81" s="3025"/>
      <c r="H81" s="3025"/>
      <c r="I81" s="3025"/>
      <c r="J81" s="3025"/>
      <c r="K81" s="3025"/>
      <c r="L81" s="3025"/>
      <c r="M81" s="3025"/>
      <c r="N81" s="3025"/>
      <c r="O81" s="3025"/>
      <c r="P81" s="3025"/>
      <c r="Q81" s="3025"/>
      <c r="R81" s="3025"/>
      <c r="S81" s="3025"/>
      <c r="T81" s="3025"/>
      <c r="U81" s="3025"/>
      <c r="V81" s="3025"/>
      <c r="W81" s="3025"/>
    </row>
    <row r="82" spans="1:23" x14ac:dyDescent="0.25">
      <c r="A82" s="3026"/>
      <c r="B82" s="3025"/>
      <c r="C82" s="3025"/>
      <c r="D82" s="3025"/>
      <c r="E82" s="3025"/>
      <c r="F82" s="3025"/>
      <c r="G82" s="3025"/>
      <c r="H82" s="3025"/>
      <c r="I82" s="3025"/>
      <c r="J82" s="3025"/>
      <c r="K82" s="3025"/>
      <c r="L82" s="3025"/>
      <c r="M82" s="3025"/>
      <c r="N82" s="3025"/>
      <c r="O82" s="3025"/>
      <c r="P82" s="3025"/>
      <c r="Q82" s="3025"/>
      <c r="R82" s="3025"/>
      <c r="S82" s="3025"/>
      <c r="T82" s="3025"/>
      <c r="U82" s="3025"/>
      <c r="V82" s="3025"/>
      <c r="W82" s="3025"/>
    </row>
    <row r="83" spans="1:23" x14ac:dyDescent="0.25">
      <c r="A83" s="3026"/>
      <c r="B83" s="3025"/>
      <c r="C83" s="3025"/>
      <c r="D83" s="3025"/>
      <c r="E83" s="3025"/>
      <c r="F83" s="3025"/>
      <c r="G83" s="3025"/>
      <c r="H83" s="3025"/>
      <c r="I83" s="3025"/>
      <c r="J83" s="3025"/>
      <c r="K83" s="3025"/>
      <c r="L83" s="3025"/>
      <c r="M83" s="3025"/>
      <c r="N83" s="3025"/>
      <c r="O83" s="3025"/>
      <c r="P83" s="3025"/>
      <c r="Q83" s="3025"/>
      <c r="R83" s="3025"/>
      <c r="S83" s="3025"/>
      <c r="T83" s="3025"/>
      <c r="U83" s="3025"/>
      <c r="V83" s="3025"/>
      <c r="W83" s="3025"/>
    </row>
    <row r="84" spans="1:23" x14ac:dyDescent="0.25">
      <c r="A84" s="3026"/>
      <c r="B84" s="3025"/>
      <c r="C84" s="3025"/>
      <c r="D84" s="3025"/>
      <c r="E84" s="3025"/>
      <c r="F84" s="3025"/>
      <c r="G84" s="3025"/>
      <c r="H84" s="3025"/>
      <c r="I84" s="3025"/>
      <c r="J84" s="3025"/>
      <c r="K84" s="3025"/>
      <c r="L84" s="3025"/>
      <c r="M84" s="3025"/>
      <c r="N84" s="3025"/>
      <c r="O84" s="3025"/>
      <c r="P84" s="3025"/>
      <c r="Q84" s="3025"/>
      <c r="R84" s="3025"/>
      <c r="S84" s="3025"/>
      <c r="T84" s="3025"/>
      <c r="U84" s="3025"/>
      <c r="V84" s="3025"/>
      <c r="W84" s="3025"/>
    </row>
    <row r="85" spans="1:23" x14ac:dyDescent="0.25">
      <c r="A85" s="3026"/>
      <c r="B85" s="3025"/>
      <c r="C85" s="3025"/>
      <c r="D85" s="3025"/>
      <c r="E85" s="3025"/>
      <c r="F85" s="3025"/>
      <c r="G85" s="3025"/>
      <c r="H85" s="3025"/>
      <c r="I85" s="3025"/>
      <c r="J85" s="3025"/>
      <c r="K85" s="3025"/>
      <c r="L85" s="3025"/>
      <c r="M85" s="3025"/>
      <c r="N85" s="3025"/>
      <c r="O85" s="3025"/>
      <c r="P85" s="3025"/>
      <c r="Q85" s="3025"/>
      <c r="R85" s="3025"/>
      <c r="S85" s="3025"/>
      <c r="T85" s="3025"/>
      <c r="U85" s="3025"/>
      <c r="V85" s="3025"/>
      <c r="W85" s="3025"/>
    </row>
    <row r="86" spans="1:23" x14ac:dyDescent="0.25">
      <c r="A86" s="3026"/>
      <c r="B86" s="3025"/>
      <c r="C86" s="3025"/>
      <c r="D86" s="3025"/>
      <c r="E86" s="3025"/>
      <c r="F86" s="3025"/>
      <c r="G86" s="3025"/>
      <c r="H86" s="3025"/>
      <c r="I86" s="3025"/>
      <c r="J86" s="3025"/>
      <c r="K86" s="3025"/>
      <c r="L86" s="3025"/>
      <c r="M86" s="3025"/>
      <c r="N86" s="3025"/>
      <c r="O86" s="3025"/>
      <c r="P86" s="3025"/>
      <c r="Q86" s="3025"/>
      <c r="R86" s="3025"/>
      <c r="S86" s="3025"/>
      <c r="T86" s="3025"/>
      <c r="U86" s="3025"/>
      <c r="V86" s="3025"/>
      <c r="W86" s="3025"/>
    </row>
    <row r="87" spans="1:23" x14ac:dyDescent="0.25">
      <c r="A87" s="3026"/>
      <c r="B87" s="3025"/>
      <c r="C87" s="3025"/>
      <c r="D87" s="3025"/>
      <c r="E87" s="3025"/>
      <c r="F87" s="3025"/>
      <c r="G87" s="3025"/>
      <c r="H87" s="3025"/>
      <c r="I87" s="3025"/>
      <c r="J87" s="3025"/>
      <c r="K87" s="3025"/>
      <c r="L87" s="3025"/>
      <c r="M87" s="3025"/>
      <c r="N87" s="3025"/>
      <c r="O87" s="3025"/>
      <c r="P87" s="3025"/>
      <c r="Q87" s="3025"/>
      <c r="R87" s="3025"/>
      <c r="S87" s="3025"/>
      <c r="T87" s="3025"/>
      <c r="U87" s="3025"/>
      <c r="V87" s="3025"/>
      <c r="W87" s="3025"/>
    </row>
    <row r="88" spans="1:23" x14ac:dyDescent="0.25">
      <c r="A88" s="3026"/>
      <c r="B88" s="3025"/>
      <c r="C88" s="3025"/>
      <c r="D88" s="3025"/>
      <c r="E88" s="3025"/>
      <c r="F88" s="3025"/>
      <c r="G88" s="3025"/>
      <c r="H88" s="3025"/>
      <c r="I88" s="3025"/>
      <c r="J88" s="3025"/>
      <c r="K88" s="3025"/>
      <c r="L88" s="3025"/>
      <c r="M88" s="3025"/>
      <c r="N88" s="3025"/>
      <c r="O88" s="3025"/>
      <c r="P88" s="3025"/>
      <c r="Q88" s="3025"/>
      <c r="R88" s="3025"/>
      <c r="S88" s="3025"/>
      <c r="T88" s="3025"/>
      <c r="U88" s="3025"/>
      <c r="V88" s="3025"/>
      <c r="W88" s="3025"/>
    </row>
    <row r="89" spans="1:23" x14ac:dyDescent="0.25">
      <c r="A89" s="3026"/>
      <c r="B89" s="3025"/>
      <c r="C89" s="3025"/>
      <c r="D89" s="3025"/>
      <c r="E89" s="3025"/>
      <c r="F89" s="3025"/>
      <c r="G89" s="3025"/>
      <c r="H89" s="3025"/>
      <c r="I89" s="3025"/>
      <c r="J89" s="3025"/>
      <c r="K89" s="3025"/>
      <c r="L89" s="3025"/>
      <c r="M89" s="3025"/>
      <c r="N89" s="3025"/>
      <c r="O89" s="3025"/>
      <c r="P89" s="3025"/>
      <c r="Q89" s="3025"/>
      <c r="R89" s="3025"/>
      <c r="S89" s="3025"/>
      <c r="T89" s="3025"/>
      <c r="U89" s="3025"/>
      <c r="V89" s="3025"/>
      <c r="W89" s="3025"/>
    </row>
    <row r="90" spans="1:23" x14ac:dyDescent="0.25">
      <c r="A90" s="3026"/>
      <c r="B90" s="3025"/>
      <c r="C90" s="3025"/>
      <c r="D90" s="3025"/>
      <c r="E90" s="3025"/>
      <c r="F90" s="3025"/>
      <c r="G90" s="3025"/>
      <c r="H90" s="3025"/>
      <c r="I90" s="3025"/>
      <c r="J90" s="3025"/>
      <c r="K90" s="3025"/>
      <c r="L90" s="3025"/>
      <c r="M90" s="3025"/>
      <c r="N90" s="3025"/>
      <c r="O90" s="3025"/>
      <c r="P90" s="3025"/>
      <c r="Q90" s="3025"/>
      <c r="R90" s="3025"/>
      <c r="S90" s="3025"/>
      <c r="T90" s="3025"/>
      <c r="U90" s="3025"/>
      <c r="V90" s="3025"/>
      <c r="W90" s="3025"/>
    </row>
    <row r="91" spans="1:23" x14ac:dyDescent="0.25">
      <c r="A91" s="3026"/>
      <c r="B91" s="3025"/>
      <c r="C91" s="3025"/>
      <c r="D91" s="3025"/>
      <c r="E91" s="3025"/>
      <c r="F91" s="3025"/>
      <c r="G91" s="3025"/>
      <c r="H91" s="3025"/>
      <c r="I91" s="3025"/>
      <c r="J91" s="3025"/>
      <c r="K91" s="3025"/>
      <c r="L91" s="3025"/>
      <c r="M91" s="3025"/>
      <c r="N91" s="3025"/>
      <c r="O91" s="3025"/>
      <c r="P91" s="3025"/>
      <c r="Q91" s="3025"/>
      <c r="R91" s="3025"/>
      <c r="S91" s="3025"/>
      <c r="T91" s="3025"/>
      <c r="U91" s="3025"/>
      <c r="V91" s="3025"/>
      <c r="W91" s="3025"/>
    </row>
    <row r="92" spans="1:23" x14ac:dyDescent="0.25">
      <c r="A92" s="3026"/>
      <c r="B92" s="3025"/>
      <c r="C92" s="3025"/>
      <c r="D92" s="3025"/>
      <c r="E92" s="3025"/>
      <c r="F92" s="3025"/>
      <c r="G92" s="3025"/>
      <c r="H92" s="3025"/>
      <c r="I92" s="3025"/>
      <c r="J92" s="3025"/>
      <c r="K92" s="3025"/>
      <c r="L92" s="3025"/>
      <c r="M92" s="3025"/>
      <c r="N92" s="3025"/>
      <c r="O92" s="3025"/>
      <c r="P92" s="3025"/>
      <c r="Q92" s="3025"/>
      <c r="R92" s="3025"/>
      <c r="S92" s="3025"/>
      <c r="T92" s="3025"/>
      <c r="U92" s="3025"/>
      <c r="V92" s="3025"/>
      <c r="W92" s="3025"/>
    </row>
    <row r="93" spans="1:23" x14ac:dyDescent="0.25">
      <c r="A93" s="3026"/>
      <c r="B93" s="3025"/>
      <c r="C93" s="3025"/>
      <c r="D93" s="3025"/>
      <c r="E93" s="3025"/>
      <c r="F93" s="3025"/>
      <c r="G93" s="3025"/>
      <c r="H93" s="3025"/>
      <c r="I93" s="3025"/>
      <c r="J93" s="3025"/>
      <c r="K93" s="3025"/>
      <c r="L93" s="3025"/>
      <c r="M93" s="3025"/>
      <c r="N93" s="3025"/>
      <c r="O93" s="3025"/>
      <c r="P93" s="3025"/>
      <c r="Q93" s="3025"/>
      <c r="R93" s="3025"/>
      <c r="S93" s="3025"/>
      <c r="T93" s="3025"/>
      <c r="U93" s="3025"/>
      <c r="V93" s="3025"/>
      <c r="W93" s="3025"/>
    </row>
    <row r="94" spans="1:23" x14ac:dyDescent="0.25">
      <c r="A94" s="3026"/>
      <c r="B94" s="3025"/>
      <c r="C94" s="3025"/>
      <c r="D94" s="3025"/>
      <c r="E94" s="3025"/>
      <c r="F94" s="3025"/>
      <c r="G94" s="3025"/>
      <c r="H94" s="3025"/>
      <c r="I94" s="3025"/>
      <c r="J94" s="3025"/>
      <c r="K94" s="3025"/>
      <c r="L94" s="3025"/>
      <c r="M94" s="3025"/>
      <c r="N94" s="3025"/>
      <c r="O94" s="3025"/>
      <c r="P94" s="3025"/>
      <c r="Q94" s="3025"/>
      <c r="R94" s="3025"/>
      <c r="S94" s="3025"/>
      <c r="T94" s="3025"/>
      <c r="U94" s="3025"/>
      <c r="V94" s="3025"/>
      <c r="W94" s="3025"/>
    </row>
    <row r="95" spans="1:23" x14ac:dyDescent="0.25">
      <c r="A95" s="3026"/>
      <c r="B95" s="3025"/>
      <c r="C95" s="3025"/>
      <c r="D95" s="3025"/>
      <c r="E95" s="3025"/>
      <c r="F95" s="3025"/>
      <c r="G95" s="3025"/>
      <c r="H95" s="3025"/>
      <c r="I95" s="3025"/>
      <c r="J95" s="3025"/>
      <c r="K95" s="3025"/>
      <c r="L95" s="3025"/>
      <c r="M95" s="3025"/>
      <c r="N95" s="3025"/>
      <c r="O95" s="3025"/>
      <c r="P95" s="3025"/>
      <c r="Q95" s="3025"/>
      <c r="R95" s="3025"/>
      <c r="S95" s="3025"/>
      <c r="T95" s="3025"/>
      <c r="U95" s="3025"/>
      <c r="V95" s="3025"/>
      <c r="W95" s="3025"/>
    </row>
    <row r="96" spans="1:23" x14ac:dyDescent="0.25">
      <c r="A96" s="3026"/>
      <c r="B96" s="3025"/>
      <c r="C96" s="3025"/>
      <c r="D96" s="3025"/>
      <c r="E96" s="3025"/>
      <c r="F96" s="3025"/>
      <c r="G96" s="3025"/>
      <c r="H96" s="3025"/>
      <c r="I96" s="3025"/>
      <c r="J96" s="3025"/>
      <c r="K96" s="3025"/>
      <c r="L96" s="3025"/>
      <c r="M96" s="3025"/>
      <c r="N96" s="3025"/>
      <c r="O96" s="3025"/>
      <c r="P96" s="3025"/>
      <c r="Q96" s="3025"/>
      <c r="R96" s="3025"/>
      <c r="S96" s="3025"/>
      <c r="T96" s="3025"/>
      <c r="U96" s="3025"/>
      <c r="V96" s="3025"/>
      <c r="W96" s="3025"/>
    </row>
    <row r="97" spans="1:23" x14ac:dyDescent="0.25">
      <c r="A97" s="3026"/>
      <c r="B97" s="3025"/>
      <c r="C97" s="3025"/>
      <c r="D97" s="3025"/>
      <c r="E97" s="3025"/>
      <c r="F97" s="3025"/>
      <c r="G97" s="3025"/>
      <c r="H97" s="3025"/>
      <c r="I97" s="3025"/>
      <c r="J97" s="3025"/>
      <c r="K97" s="3025"/>
      <c r="L97" s="3025"/>
      <c r="M97" s="3025"/>
      <c r="N97" s="3025"/>
      <c r="O97" s="3025"/>
      <c r="P97" s="3025"/>
      <c r="Q97" s="3025"/>
      <c r="R97" s="3025"/>
      <c r="S97" s="3025"/>
      <c r="T97" s="3025"/>
      <c r="U97" s="3025"/>
      <c r="V97" s="3025"/>
      <c r="W97" s="3025"/>
    </row>
    <row r="98" spans="1:23" x14ac:dyDescent="0.25">
      <c r="A98" s="3026"/>
      <c r="B98" s="3025"/>
      <c r="C98" s="3025"/>
      <c r="D98" s="3025"/>
      <c r="E98" s="3025"/>
      <c r="F98" s="3025"/>
      <c r="G98" s="3025"/>
      <c r="H98" s="3025"/>
      <c r="I98" s="3025"/>
      <c r="J98" s="3025"/>
      <c r="K98" s="3025"/>
      <c r="L98" s="3025"/>
      <c r="M98" s="3025"/>
      <c r="N98" s="3025"/>
      <c r="O98" s="3025"/>
      <c r="P98" s="3025"/>
      <c r="Q98" s="3025"/>
      <c r="R98" s="3025"/>
      <c r="S98" s="3025"/>
      <c r="T98" s="3025"/>
      <c r="U98" s="3025"/>
      <c r="V98" s="3025"/>
      <c r="W98" s="3025"/>
    </row>
    <row r="99" spans="1:23" x14ac:dyDescent="0.25">
      <c r="A99" s="3026"/>
      <c r="B99" s="3025"/>
      <c r="C99" s="3025"/>
      <c r="D99" s="3025"/>
      <c r="E99" s="3025"/>
      <c r="F99" s="3025"/>
      <c r="G99" s="3025"/>
      <c r="H99" s="3025"/>
      <c r="I99" s="3025"/>
      <c r="J99" s="3025"/>
      <c r="K99" s="3025"/>
      <c r="L99" s="3025"/>
      <c r="M99" s="3025"/>
      <c r="N99" s="3025"/>
      <c r="O99" s="3025"/>
      <c r="P99" s="3025"/>
      <c r="Q99" s="3025"/>
      <c r="R99" s="3025"/>
      <c r="S99" s="3025"/>
      <c r="T99" s="3025"/>
      <c r="U99" s="3025"/>
      <c r="V99" s="3025"/>
      <c r="W99" s="3025"/>
    </row>
    <row r="100" spans="1:23" x14ac:dyDescent="0.25">
      <c r="A100" s="3026"/>
      <c r="B100" s="3025"/>
      <c r="C100" s="3025"/>
      <c r="D100" s="3025"/>
      <c r="E100" s="3025"/>
      <c r="F100" s="3025"/>
      <c r="G100" s="3025"/>
      <c r="H100" s="3025"/>
      <c r="I100" s="3025"/>
      <c r="J100" s="3025"/>
      <c r="K100" s="3025"/>
      <c r="L100" s="3025"/>
      <c r="M100" s="3025"/>
      <c r="N100" s="3025"/>
      <c r="O100" s="3025"/>
      <c r="P100" s="3025"/>
      <c r="Q100" s="3025"/>
      <c r="R100" s="3025"/>
      <c r="S100" s="3025"/>
      <c r="T100" s="3025"/>
      <c r="U100" s="3025"/>
      <c r="V100" s="3025"/>
      <c r="W100" s="3025"/>
    </row>
    <row r="101" spans="1:23" x14ac:dyDescent="0.25">
      <c r="A101" s="3026"/>
      <c r="B101" s="3025"/>
      <c r="C101" s="3025"/>
      <c r="D101" s="3025"/>
      <c r="E101" s="3025"/>
      <c r="F101" s="3025"/>
      <c r="G101" s="3025"/>
      <c r="H101" s="3025"/>
      <c r="I101" s="3025"/>
      <c r="J101" s="3025"/>
      <c r="K101" s="3025"/>
      <c r="L101" s="3025"/>
      <c r="M101" s="3025"/>
      <c r="N101" s="3025"/>
      <c r="O101" s="3025"/>
      <c r="P101" s="3025"/>
      <c r="Q101" s="3025"/>
      <c r="R101" s="3025"/>
      <c r="S101" s="3025"/>
      <c r="T101" s="3025"/>
      <c r="U101" s="3025"/>
      <c r="V101" s="3025"/>
      <c r="W101" s="3025"/>
    </row>
    <row r="102" spans="1:23" x14ac:dyDescent="0.25">
      <c r="A102" s="3026"/>
      <c r="B102" s="3025"/>
      <c r="C102" s="3025"/>
      <c r="D102" s="3025"/>
      <c r="E102" s="3025"/>
      <c r="F102" s="3025"/>
      <c r="G102" s="3025"/>
      <c r="H102" s="3025"/>
      <c r="I102" s="3025"/>
      <c r="J102" s="3025"/>
      <c r="K102" s="3025"/>
      <c r="L102" s="3025"/>
      <c r="M102" s="3025"/>
      <c r="N102" s="3025"/>
      <c r="O102" s="3025"/>
      <c r="P102" s="3025"/>
      <c r="Q102" s="3025"/>
      <c r="R102" s="3025"/>
      <c r="S102" s="3025"/>
      <c r="T102" s="3025"/>
      <c r="U102" s="3025"/>
      <c r="V102" s="3025"/>
      <c r="W102" s="3025"/>
    </row>
    <row r="103" spans="1:23" x14ac:dyDescent="0.25">
      <c r="A103" s="3026"/>
      <c r="B103" s="3025"/>
      <c r="C103" s="3025"/>
      <c r="D103" s="3025"/>
      <c r="E103" s="3025"/>
      <c r="F103" s="3025"/>
      <c r="G103" s="3025"/>
      <c r="H103" s="3025"/>
      <c r="I103" s="3025"/>
      <c r="J103" s="3025"/>
      <c r="K103" s="3025"/>
      <c r="L103" s="3025"/>
      <c r="M103" s="3025"/>
      <c r="N103" s="3025"/>
      <c r="O103" s="3025"/>
      <c r="P103" s="3025"/>
      <c r="Q103" s="3025"/>
      <c r="R103" s="3025"/>
      <c r="S103" s="3025"/>
      <c r="T103" s="3025"/>
      <c r="U103" s="3025"/>
      <c r="V103" s="3025"/>
      <c r="W103" s="3025"/>
    </row>
    <row r="104" spans="1:23" x14ac:dyDescent="0.25">
      <c r="A104" s="3026"/>
      <c r="B104" s="3025"/>
      <c r="C104" s="3025"/>
      <c r="D104" s="3025"/>
      <c r="E104" s="3025"/>
      <c r="F104" s="3025"/>
      <c r="G104" s="3025"/>
      <c r="H104" s="3025"/>
      <c r="I104" s="3025"/>
      <c r="J104" s="3025"/>
      <c r="K104" s="3025"/>
      <c r="L104" s="3025"/>
      <c r="M104" s="3025"/>
      <c r="N104" s="3025"/>
      <c r="O104" s="3025"/>
      <c r="P104" s="3025"/>
      <c r="Q104" s="3025"/>
      <c r="R104" s="3025"/>
      <c r="S104" s="3025"/>
      <c r="T104" s="3025"/>
      <c r="U104" s="3025"/>
      <c r="V104" s="3025"/>
      <c r="W104" s="3025"/>
    </row>
    <row r="105" spans="1:23" x14ac:dyDescent="0.25">
      <c r="A105" s="3026"/>
      <c r="B105" s="3025"/>
      <c r="C105" s="3025"/>
      <c r="D105" s="3025"/>
      <c r="E105" s="3025"/>
      <c r="F105" s="3025"/>
      <c r="G105" s="3025"/>
      <c r="H105" s="3025"/>
      <c r="I105" s="3025"/>
      <c r="J105" s="3025"/>
      <c r="K105" s="3025"/>
      <c r="L105" s="3025"/>
      <c r="M105" s="3025"/>
      <c r="N105" s="3025"/>
      <c r="O105" s="3025"/>
      <c r="P105" s="3025"/>
      <c r="Q105" s="3025"/>
      <c r="R105" s="3025"/>
      <c r="S105" s="3025"/>
      <c r="T105" s="3025"/>
      <c r="U105" s="3025"/>
      <c r="V105" s="3025"/>
      <c r="W105" s="3025"/>
    </row>
    <row r="106" spans="1:23" x14ac:dyDescent="0.25">
      <c r="A106" s="3026"/>
      <c r="B106" s="3025"/>
      <c r="C106" s="3025"/>
      <c r="D106" s="3025"/>
      <c r="E106" s="3025"/>
      <c r="F106" s="3025"/>
      <c r="G106" s="3025"/>
      <c r="H106" s="3025"/>
      <c r="I106" s="3025"/>
      <c r="J106" s="3025"/>
      <c r="K106" s="3025"/>
      <c r="L106" s="3025"/>
      <c r="M106" s="3025"/>
      <c r="N106" s="3025"/>
      <c r="O106" s="3025"/>
      <c r="P106" s="3025"/>
      <c r="Q106" s="3025"/>
      <c r="R106" s="3025"/>
      <c r="S106" s="3025"/>
      <c r="T106" s="3025"/>
      <c r="U106" s="3025"/>
      <c r="V106" s="3025"/>
      <c r="W106" s="3025"/>
    </row>
    <row r="107" spans="1:23" x14ac:dyDescent="0.25">
      <c r="A107" s="3026"/>
      <c r="B107" s="3025"/>
      <c r="C107" s="3025"/>
      <c r="D107" s="3025"/>
      <c r="E107" s="3025"/>
      <c r="F107" s="3025"/>
      <c r="G107" s="3025"/>
      <c r="H107" s="3025"/>
      <c r="I107" s="3025"/>
      <c r="J107" s="3025"/>
      <c r="K107" s="3025"/>
      <c r="L107" s="3025"/>
      <c r="M107" s="3025"/>
      <c r="N107" s="3025"/>
      <c r="O107" s="3025"/>
      <c r="P107" s="3025"/>
      <c r="Q107" s="3025"/>
      <c r="R107" s="3025"/>
      <c r="S107" s="3025"/>
      <c r="T107" s="3025"/>
      <c r="U107" s="3025"/>
      <c r="V107" s="3025"/>
      <c r="W107" s="3025"/>
    </row>
    <row r="108" spans="1:23" x14ac:dyDescent="0.25">
      <c r="A108" s="3026"/>
      <c r="B108" s="3025"/>
      <c r="C108" s="3025"/>
      <c r="D108" s="3025"/>
      <c r="E108" s="3025"/>
      <c r="F108" s="3025"/>
      <c r="G108" s="3025"/>
      <c r="H108" s="3025"/>
      <c r="I108" s="3025"/>
      <c r="J108" s="3025"/>
      <c r="K108" s="3025"/>
      <c r="L108" s="3025"/>
      <c r="M108" s="3025"/>
      <c r="N108" s="3025"/>
      <c r="O108" s="3025"/>
      <c r="P108" s="3025"/>
      <c r="Q108" s="3025"/>
      <c r="R108" s="3025"/>
      <c r="S108" s="3025"/>
      <c r="T108" s="3025"/>
      <c r="U108" s="3025"/>
      <c r="V108" s="3025"/>
      <c r="W108" s="3025"/>
    </row>
    <row r="109" spans="1:23" x14ac:dyDescent="0.25">
      <c r="A109" s="3026"/>
      <c r="B109" s="3025"/>
      <c r="C109" s="3025"/>
      <c r="D109" s="3025"/>
      <c r="E109" s="3025"/>
      <c r="F109" s="3025"/>
      <c r="G109" s="3025"/>
      <c r="H109" s="3025"/>
      <c r="I109" s="3025"/>
      <c r="J109" s="3025"/>
      <c r="K109" s="3025"/>
      <c r="L109" s="3025"/>
      <c r="M109" s="3025"/>
      <c r="N109" s="3025"/>
      <c r="O109" s="3025"/>
      <c r="P109" s="3025"/>
      <c r="Q109" s="3025"/>
      <c r="R109" s="3025"/>
      <c r="S109" s="3025"/>
      <c r="T109" s="3025"/>
      <c r="U109" s="3025"/>
      <c r="V109" s="3025"/>
      <c r="W109" s="3025"/>
    </row>
    <row r="110" spans="1:23" x14ac:dyDescent="0.25">
      <c r="A110" s="3026"/>
      <c r="B110" s="3025"/>
      <c r="C110" s="3025"/>
      <c r="D110" s="3025"/>
      <c r="E110" s="3025"/>
      <c r="F110" s="3025"/>
      <c r="G110" s="3025"/>
      <c r="H110" s="3025"/>
      <c r="I110" s="3025"/>
      <c r="J110" s="3025"/>
      <c r="K110" s="3025"/>
      <c r="L110" s="3025"/>
      <c r="M110" s="3025"/>
      <c r="N110" s="3025"/>
      <c r="O110" s="3025"/>
      <c r="P110" s="3025"/>
      <c r="Q110" s="3025"/>
      <c r="R110" s="3025"/>
      <c r="S110" s="3025"/>
      <c r="T110" s="3025"/>
      <c r="U110" s="3025"/>
      <c r="V110" s="3025"/>
      <c r="W110" s="3025"/>
    </row>
    <row r="111" spans="1:23" x14ac:dyDescent="0.25">
      <c r="A111" s="3026"/>
      <c r="B111" s="3025"/>
      <c r="C111" s="3025"/>
      <c r="D111" s="3025"/>
      <c r="E111" s="3025"/>
      <c r="F111" s="3025"/>
      <c r="G111" s="3025"/>
      <c r="H111" s="3025"/>
      <c r="I111" s="3025"/>
      <c r="J111" s="3025"/>
      <c r="K111" s="3025"/>
      <c r="L111" s="3025"/>
      <c r="M111" s="3025"/>
      <c r="N111" s="3025"/>
      <c r="O111" s="3025"/>
      <c r="P111" s="3025"/>
      <c r="Q111" s="3025"/>
      <c r="R111" s="3025"/>
      <c r="S111" s="3025"/>
      <c r="T111" s="3025"/>
      <c r="U111" s="3025"/>
      <c r="V111" s="3025"/>
      <c r="W111" s="3025"/>
    </row>
    <row r="112" spans="1:23" x14ac:dyDescent="0.25">
      <c r="A112" s="3026"/>
      <c r="B112" s="3025"/>
      <c r="C112" s="3025"/>
      <c r="D112" s="3025"/>
      <c r="E112" s="3025"/>
      <c r="F112" s="3025"/>
      <c r="G112" s="3025"/>
      <c r="H112" s="3025"/>
      <c r="I112" s="3025"/>
      <c r="J112" s="3025"/>
      <c r="K112" s="3025"/>
      <c r="L112" s="3025"/>
      <c r="M112" s="3025"/>
      <c r="N112" s="3025"/>
      <c r="O112" s="3025"/>
      <c r="P112" s="3025"/>
      <c r="Q112" s="3025"/>
      <c r="R112" s="3025"/>
      <c r="S112" s="3025"/>
      <c r="T112" s="3025"/>
      <c r="U112" s="3025"/>
      <c r="V112" s="3025"/>
      <c r="W112" s="3025"/>
    </row>
    <row r="113" spans="1:23" x14ac:dyDescent="0.25">
      <c r="A113" s="3026"/>
      <c r="B113" s="3025"/>
      <c r="C113" s="3025"/>
      <c r="D113" s="3025"/>
      <c r="E113" s="3025"/>
      <c r="F113" s="3025"/>
      <c r="G113" s="3025"/>
      <c r="H113" s="3025"/>
      <c r="I113" s="3025"/>
      <c r="J113" s="3025"/>
      <c r="K113" s="3025"/>
      <c r="L113" s="3025"/>
      <c r="M113" s="3025"/>
      <c r="N113" s="3025"/>
      <c r="O113" s="3025"/>
      <c r="P113" s="3025"/>
      <c r="Q113" s="3025"/>
      <c r="R113" s="3025"/>
      <c r="S113" s="3025"/>
      <c r="T113" s="3025"/>
      <c r="U113" s="3025"/>
      <c r="V113" s="3025"/>
      <c r="W113" s="3025"/>
    </row>
    <row r="114" spans="1:23" x14ac:dyDescent="0.25">
      <c r="A114" s="3026"/>
      <c r="B114" s="3025"/>
      <c r="C114" s="3025"/>
      <c r="D114" s="3025"/>
      <c r="E114" s="3025"/>
      <c r="F114" s="3025"/>
      <c r="G114" s="3025"/>
      <c r="H114" s="3025"/>
      <c r="I114" s="3025"/>
      <c r="J114" s="3025"/>
      <c r="K114" s="3025"/>
      <c r="L114" s="3025"/>
      <c r="M114" s="3025"/>
      <c r="N114" s="3025"/>
      <c r="O114" s="3025"/>
      <c r="P114" s="3025"/>
      <c r="Q114" s="3025"/>
      <c r="R114" s="3025"/>
      <c r="S114" s="3025"/>
      <c r="T114" s="3025"/>
      <c r="U114" s="3025"/>
      <c r="V114" s="3025"/>
      <c r="W114" s="3025"/>
    </row>
    <row r="115" spans="1:23" x14ac:dyDescent="0.25">
      <c r="A115" s="3026"/>
      <c r="B115" s="3025"/>
      <c r="C115" s="3025"/>
      <c r="D115" s="3025"/>
      <c r="E115" s="3025"/>
      <c r="F115" s="3025"/>
      <c r="G115" s="3025"/>
      <c r="H115" s="3025"/>
      <c r="I115" s="3025"/>
      <c r="J115" s="3025"/>
      <c r="K115" s="3025"/>
      <c r="L115" s="3025"/>
      <c r="M115" s="3025"/>
      <c r="N115" s="3025"/>
      <c r="O115" s="3025"/>
      <c r="P115" s="3025"/>
      <c r="Q115" s="3025"/>
      <c r="R115" s="3025"/>
      <c r="S115" s="3025"/>
      <c r="T115" s="3025"/>
      <c r="U115" s="3025"/>
      <c r="V115" s="3025"/>
      <c r="W115" s="3025"/>
    </row>
    <row r="116" spans="1:23" x14ac:dyDescent="0.25">
      <c r="A116" s="3026"/>
      <c r="B116" s="3025"/>
      <c r="C116" s="3025"/>
      <c r="D116" s="3025"/>
      <c r="E116" s="3025"/>
      <c r="F116" s="3025"/>
      <c r="G116" s="3025"/>
      <c r="H116" s="3025"/>
      <c r="I116" s="3025"/>
      <c r="J116" s="3025"/>
      <c r="K116" s="3025"/>
      <c r="L116" s="3025"/>
      <c r="M116" s="3025"/>
      <c r="N116" s="3025"/>
      <c r="O116" s="3025"/>
      <c r="P116" s="3025"/>
      <c r="Q116" s="3025"/>
      <c r="R116" s="3025"/>
      <c r="S116" s="3025"/>
      <c r="T116" s="3025"/>
      <c r="U116" s="3025"/>
      <c r="V116" s="3025"/>
      <c r="W116" s="3025"/>
    </row>
    <row r="117" spans="1:23" x14ac:dyDescent="0.25">
      <c r="A117" s="3026"/>
      <c r="B117" s="3025"/>
      <c r="C117" s="3025"/>
      <c r="D117" s="3025"/>
      <c r="E117" s="3025"/>
      <c r="F117" s="3025"/>
      <c r="G117" s="3025"/>
      <c r="H117" s="3025"/>
      <c r="I117" s="3025"/>
      <c r="J117" s="3025"/>
      <c r="K117" s="3025"/>
      <c r="L117" s="3025"/>
      <c r="M117" s="3025"/>
      <c r="N117" s="3025"/>
      <c r="O117" s="3025"/>
      <c r="P117" s="3025"/>
      <c r="Q117" s="3025"/>
      <c r="R117" s="3025"/>
      <c r="S117" s="3025"/>
      <c r="T117" s="3025"/>
      <c r="U117" s="3025"/>
      <c r="V117" s="3025"/>
      <c r="W117" s="3025"/>
    </row>
    <row r="118" spans="1:23" x14ac:dyDescent="0.25">
      <c r="A118" s="3026"/>
      <c r="B118" s="3025"/>
      <c r="C118" s="3025"/>
      <c r="D118" s="3025"/>
      <c r="E118" s="3025"/>
      <c r="F118" s="3025"/>
      <c r="G118" s="3025"/>
      <c r="H118" s="3025"/>
      <c r="I118" s="3025"/>
      <c r="J118" s="3025"/>
      <c r="K118" s="3025"/>
      <c r="L118" s="3025"/>
      <c r="M118" s="3025"/>
      <c r="N118" s="3025"/>
      <c r="O118" s="3025"/>
      <c r="P118" s="3025"/>
      <c r="Q118" s="3025"/>
      <c r="R118" s="3025"/>
      <c r="S118" s="3025"/>
      <c r="T118" s="3025"/>
      <c r="U118" s="3025"/>
      <c r="V118" s="3025"/>
      <c r="W118" s="3025"/>
    </row>
    <row r="119" spans="1:23" x14ac:dyDescent="0.25">
      <c r="A119" s="3026"/>
      <c r="B119" s="3025"/>
      <c r="C119" s="3025"/>
      <c r="D119" s="3025"/>
      <c r="E119" s="3025"/>
      <c r="F119" s="3025"/>
      <c r="G119" s="3025"/>
      <c r="H119" s="3025"/>
      <c r="I119" s="3025"/>
      <c r="J119" s="3025"/>
      <c r="K119" s="3025"/>
      <c r="L119" s="3025"/>
      <c r="M119" s="3025"/>
      <c r="N119" s="3025"/>
      <c r="O119" s="3025"/>
      <c r="P119" s="3025"/>
      <c r="Q119" s="3025"/>
      <c r="R119" s="3025"/>
      <c r="S119" s="3025"/>
      <c r="T119" s="3025"/>
      <c r="U119" s="3025"/>
      <c r="V119" s="3025"/>
      <c r="W119" s="3025"/>
    </row>
    <row r="120" spans="1:23" x14ac:dyDescent="0.25">
      <c r="A120" s="3026"/>
      <c r="B120" s="3025"/>
      <c r="C120" s="3025"/>
      <c r="D120" s="3025"/>
      <c r="E120" s="3025"/>
      <c r="F120" s="3025"/>
      <c r="G120" s="3025"/>
      <c r="H120" s="3025"/>
      <c r="I120" s="3025"/>
      <c r="J120" s="3025"/>
      <c r="K120" s="3025"/>
      <c r="L120" s="3025"/>
      <c r="M120" s="3025"/>
      <c r="N120" s="3025"/>
      <c r="O120" s="3025"/>
      <c r="P120" s="3025"/>
      <c r="Q120" s="3025"/>
      <c r="R120" s="3025"/>
      <c r="S120" s="3025"/>
      <c r="T120" s="3025"/>
      <c r="U120" s="3025"/>
      <c r="V120" s="3025"/>
      <c r="W120" s="3025"/>
    </row>
    <row r="121" spans="1:23" x14ac:dyDescent="0.25">
      <c r="A121" s="3026"/>
      <c r="B121" s="3025"/>
      <c r="C121" s="3025"/>
      <c r="D121" s="3025"/>
      <c r="E121" s="3025"/>
      <c r="F121" s="3025"/>
      <c r="G121" s="3025"/>
      <c r="H121" s="3025"/>
      <c r="I121" s="3025"/>
      <c r="J121" s="3025"/>
      <c r="K121" s="3025"/>
      <c r="L121" s="3025"/>
      <c r="M121" s="3025"/>
      <c r="N121" s="3025"/>
      <c r="O121" s="3025"/>
      <c r="P121" s="3025"/>
      <c r="Q121" s="3025"/>
      <c r="R121" s="3025"/>
      <c r="S121" s="3025"/>
      <c r="T121" s="3025"/>
      <c r="U121" s="3025"/>
      <c r="V121" s="3025"/>
      <c r="W121" s="3025"/>
    </row>
    <row r="122" spans="1:23" x14ac:dyDescent="0.25">
      <c r="A122" s="3026"/>
      <c r="B122" s="3025"/>
      <c r="C122" s="3025"/>
      <c r="D122" s="3025"/>
      <c r="E122" s="3025"/>
      <c r="F122" s="3025"/>
      <c r="G122" s="3025"/>
      <c r="H122" s="3025"/>
      <c r="I122" s="3025"/>
      <c r="J122" s="3025"/>
      <c r="K122" s="3025"/>
      <c r="L122" s="3025"/>
      <c r="M122" s="3025"/>
      <c r="N122" s="3025"/>
      <c r="O122" s="3025"/>
      <c r="P122" s="3025"/>
      <c r="Q122" s="3025"/>
      <c r="R122" s="3025"/>
      <c r="S122" s="3025"/>
      <c r="T122" s="3025"/>
      <c r="U122" s="3025"/>
      <c r="V122" s="3025"/>
      <c r="W122" s="3025"/>
    </row>
    <row r="123" spans="1:23" x14ac:dyDescent="0.25">
      <c r="A123" s="3026"/>
      <c r="B123" s="3025"/>
      <c r="C123" s="3025"/>
      <c r="D123" s="3025"/>
      <c r="E123" s="3025"/>
      <c r="F123" s="3025"/>
      <c r="G123" s="3025"/>
      <c r="H123" s="3025"/>
      <c r="I123" s="3025"/>
      <c r="J123" s="3025"/>
      <c r="K123" s="3025"/>
      <c r="L123" s="3025"/>
      <c r="M123" s="3025"/>
      <c r="N123" s="3025"/>
      <c r="O123" s="3025"/>
      <c r="P123" s="3025"/>
      <c r="Q123" s="3025"/>
      <c r="R123" s="3025"/>
      <c r="S123" s="3025"/>
      <c r="T123" s="3025"/>
      <c r="U123" s="3025"/>
      <c r="V123" s="3025"/>
      <c r="W123" s="3025"/>
    </row>
    <row r="124" spans="1:23" x14ac:dyDescent="0.25">
      <c r="A124" s="3026"/>
      <c r="B124" s="3025"/>
      <c r="C124" s="3025"/>
      <c r="D124" s="3025"/>
      <c r="E124" s="3025"/>
      <c r="F124" s="3025"/>
      <c r="G124" s="3025"/>
      <c r="H124" s="3025"/>
      <c r="I124" s="3025"/>
      <c r="J124" s="3025"/>
      <c r="K124" s="3025"/>
      <c r="L124" s="3025"/>
      <c r="M124" s="3025"/>
      <c r="N124" s="3025"/>
      <c r="O124" s="3025"/>
      <c r="P124" s="3025"/>
      <c r="Q124" s="3025"/>
      <c r="R124" s="3025"/>
      <c r="S124" s="3025"/>
      <c r="T124" s="3025"/>
      <c r="U124" s="3025"/>
      <c r="V124" s="3025"/>
      <c r="W124" s="3025"/>
    </row>
    <row r="125" spans="1:23" x14ac:dyDescent="0.25">
      <c r="A125" s="3026"/>
      <c r="B125" s="3025"/>
      <c r="C125" s="3025"/>
      <c r="D125" s="3025"/>
      <c r="E125" s="3025"/>
      <c r="F125" s="3025"/>
      <c r="G125" s="3025"/>
      <c r="H125" s="3025"/>
      <c r="I125" s="3025"/>
      <c r="J125" s="3025"/>
      <c r="K125" s="3025"/>
      <c r="L125" s="3025"/>
      <c r="M125" s="3025"/>
      <c r="N125" s="3025"/>
      <c r="O125" s="3025"/>
      <c r="P125" s="3025"/>
      <c r="Q125" s="3025"/>
      <c r="R125" s="3025"/>
      <c r="S125" s="3025"/>
      <c r="T125" s="3025"/>
      <c r="U125" s="3025"/>
      <c r="V125" s="3025"/>
      <c r="W125" s="3025"/>
    </row>
    <row r="126" spans="1:23" x14ac:dyDescent="0.25">
      <c r="A126" s="3026"/>
      <c r="B126" s="3025"/>
      <c r="C126" s="3025"/>
      <c r="D126" s="3025"/>
      <c r="E126" s="3025"/>
      <c r="F126" s="3025"/>
      <c r="G126" s="3025"/>
      <c r="H126" s="3025"/>
      <c r="I126" s="3025"/>
      <c r="J126" s="3025"/>
      <c r="K126" s="3025"/>
      <c r="L126" s="3025"/>
      <c r="M126" s="3025"/>
      <c r="N126" s="3025"/>
      <c r="O126" s="3025"/>
      <c r="P126" s="3025"/>
      <c r="Q126" s="3025"/>
      <c r="R126" s="3025"/>
      <c r="S126" s="3025"/>
      <c r="T126" s="3025"/>
      <c r="U126" s="3025"/>
      <c r="V126" s="3025"/>
      <c r="W126" s="3025"/>
    </row>
    <row r="127" spans="1:23" x14ac:dyDescent="0.25">
      <c r="A127" s="3026"/>
      <c r="B127" s="3025"/>
      <c r="C127" s="3025"/>
      <c r="D127" s="3025"/>
      <c r="E127" s="3025"/>
      <c r="F127" s="3025"/>
      <c r="G127" s="3025"/>
      <c r="H127" s="3025"/>
      <c r="I127" s="3025"/>
      <c r="J127" s="3025"/>
      <c r="K127" s="3025"/>
      <c r="L127" s="3025"/>
      <c r="M127" s="3025"/>
      <c r="N127" s="3025"/>
      <c r="O127" s="3025"/>
      <c r="P127" s="3025"/>
      <c r="Q127" s="3025"/>
      <c r="R127" s="3025"/>
      <c r="S127" s="3025"/>
      <c r="T127" s="3025"/>
      <c r="U127" s="3025"/>
      <c r="V127" s="3025"/>
      <c r="W127" s="3025"/>
    </row>
    <row r="128" spans="1:23" x14ac:dyDescent="0.25">
      <c r="A128" s="3026"/>
      <c r="B128" s="3025"/>
      <c r="C128" s="3025"/>
      <c r="D128" s="3025"/>
      <c r="E128" s="3025"/>
      <c r="F128" s="3025"/>
      <c r="G128" s="3025"/>
      <c r="H128" s="3025"/>
      <c r="I128" s="3025"/>
      <c r="J128" s="3025"/>
      <c r="K128" s="3025"/>
      <c r="L128" s="3025"/>
      <c r="M128" s="3025"/>
      <c r="N128" s="3025"/>
      <c r="O128" s="3025"/>
      <c r="P128" s="3025"/>
      <c r="Q128" s="3025"/>
      <c r="R128" s="3025"/>
      <c r="S128" s="3025"/>
      <c r="T128" s="3025"/>
      <c r="U128" s="3025"/>
      <c r="V128" s="3025"/>
      <c r="W128" s="3025"/>
    </row>
    <row r="129" spans="1:23" x14ac:dyDescent="0.25">
      <c r="A129" s="3026"/>
      <c r="B129" s="3025"/>
      <c r="C129" s="3025"/>
      <c r="D129" s="3025"/>
      <c r="E129" s="3025"/>
      <c r="F129" s="3025"/>
      <c r="G129" s="3025"/>
      <c r="H129" s="3025"/>
      <c r="I129" s="3025"/>
      <c r="J129" s="3025"/>
      <c r="K129" s="3025"/>
      <c r="L129" s="3025"/>
      <c r="M129" s="3025"/>
      <c r="N129" s="3025"/>
      <c r="O129" s="3025"/>
      <c r="P129" s="3025"/>
      <c r="Q129" s="3025"/>
      <c r="R129" s="3025"/>
      <c r="S129" s="3025"/>
      <c r="T129" s="3025"/>
      <c r="U129" s="3025"/>
      <c r="V129" s="3025"/>
      <c r="W129" s="3025"/>
    </row>
    <row r="130" spans="1:23" x14ac:dyDescent="0.25">
      <c r="A130" s="3026"/>
      <c r="B130" s="3025"/>
      <c r="C130" s="3025"/>
      <c r="D130" s="3025"/>
      <c r="E130" s="3025"/>
      <c r="F130" s="3025"/>
      <c r="G130" s="3025"/>
      <c r="H130" s="3025"/>
      <c r="I130" s="3025"/>
      <c r="J130" s="3025"/>
      <c r="K130" s="3025"/>
      <c r="L130" s="3025"/>
      <c r="M130" s="3025"/>
      <c r="N130" s="3025"/>
      <c r="O130" s="3025"/>
      <c r="P130" s="3025"/>
      <c r="Q130" s="3025"/>
      <c r="R130" s="3025"/>
      <c r="S130" s="3025"/>
      <c r="T130" s="3025"/>
      <c r="U130" s="3025"/>
      <c r="V130" s="3025"/>
      <c r="W130" s="3025"/>
    </row>
    <row r="131" spans="1:23" x14ac:dyDescent="0.25">
      <c r="A131" s="3026"/>
      <c r="B131" s="3025"/>
      <c r="C131" s="3025"/>
      <c r="D131" s="3025"/>
      <c r="E131" s="3025"/>
      <c r="F131" s="3025"/>
      <c r="G131" s="3025"/>
      <c r="H131" s="3025"/>
      <c r="I131" s="3025"/>
      <c r="J131" s="3025"/>
      <c r="K131" s="3025"/>
      <c r="L131" s="3025"/>
      <c r="M131" s="3025"/>
      <c r="N131" s="3025"/>
      <c r="O131" s="3025"/>
      <c r="P131" s="3025"/>
      <c r="Q131" s="3025"/>
      <c r="R131" s="3025"/>
      <c r="S131" s="3025"/>
      <c r="T131" s="3025"/>
      <c r="U131" s="3025"/>
      <c r="V131" s="3025"/>
      <c r="W131" s="3025"/>
    </row>
    <row r="132" spans="1:23" x14ac:dyDescent="0.25">
      <c r="A132" s="3026"/>
      <c r="B132" s="3025"/>
      <c r="C132" s="3025"/>
      <c r="D132" s="3025"/>
      <c r="E132" s="3025"/>
      <c r="F132" s="3025"/>
      <c r="G132" s="3025"/>
      <c r="H132" s="3025"/>
      <c r="I132" s="3025"/>
      <c r="J132" s="3025"/>
      <c r="K132" s="3025"/>
      <c r="L132" s="3025"/>
      <c r="M132" s="3025"/>
      <c r="N132" s="3025"/>
      <c r="O132" s="3025"/>
      <c r="P132" s="3025"/>
      <c r="Q132" s="3025"/>
      <c r="R132" s="3025"/>
      <c r="S132" s="3025"/>
      <c r="T132" s="3025"/>
      <c r="U132" s="3025"/>
      <c r="V132" s="3025"/>
      <c r="W132" s="3025"/>
    </row>
    <row r="133" spans="1:23" x14ac:dyDescent="0.25">
      <c r="A133" s="3026"/>
      <c r="B133" s="3025"/>
      <c r="C133" s="3025"/>
      <c r="D133" s="3025"/>
      <c r="E133" s="3025"/>
      <c r="F133" s="3025"/>
      <c r="G133" s="3025"/>
      <c r="H133" s="3025"/>
      <c r="I133" s="3025"/>
      <c r="J133" s="3025"/>
      <c r="K133" s="3025"/>
      <c r="L133" s="3025"/>
      <c r="M133" s="3025"/>
      <c r="N133" s="3025"/>
      <c r="O133" s="3025"/>
      <c r="P133" s="3025"/>
      <c r="Q133" s="3025"/>
      <c r="R133" s="3025"/>
      <c r="S133" s="3025"/>
      <c r="T133" s="3025"/>
      <c r="U133" s="3025"/>
      <c r="V133" s="3025"/>
      <c r="W133" s="3025"/>
    </row>
    <row r="134" spans="1:23" x14ac:dyDescent="0.25">
      <c r="A134" s="3026"/>
      <c r="B134" s="3025"/>
      <c r="C134" s="3025"/>
      <c r="D134" s="3025"/>
      <c r="E134" s="3025"/>
      <c r="F134" s="3025"/>
      <c r="G134" s="3025"/>
      <c r="H134" s="3025"/>
      <c r="I134" s="3025"/>
      <c r="J134" s="3025"/>
      <c r="K134" s="3025"/>
      <c r="L134" s="3025"/>
      <c r="M134" s="3025"/>
      <c r="N134" s="3025"/>
      <c r="O134" s="3025"/>
      <c r="P134" s="3025"/>
      <c r="Q134" s="3025"/>
      <c r="R134" s="3025"/>
      <c r="S134" s="3025"/>
      <c r="T134" s="3025"/>
      <c r="U134" s="3025"/>
      <c r="V134" s="3025"/>
      <c r="W134" s="3025"/>
    </row>
    <row r="135" spans="1:23" x14ac:dyDescent="0.25">
      <c r="A135" s="3026"/>
      <c r="B135" s="3025"/>
      <c r="C135" s="3025"/>
      <c r="D135" s="3025"/>
      <c r="E135" s="3025"/>
      <c r="F135" s="3025"/>
      <c r="G135" s="3025"/>
      <c r="H135" s="3025"/>
      <c r="I135" s="3025"/>
      <c r="J135" s="3025"/>
      <c r="K135" s="3025"/>
      <c r="L135" s="3025"/>
      <c r="M135" s="3025"/>
      <c r="N135" s="3025"/>
      <c r="O135" s="3025"/>
      <c r="P135" s="3025"/>
      <c r="Q135" s="3025"/>
      <c r="R135" s="3025"/>
      <c r="S135" s="3025"/>
      <c r="T135" s="3025"/>
      <c r="U135" s="3025"/>
      <c r="V135" s="3025"/>
      <c r="W135" s="3025"/>
    </row>
    <row r="136" spans="1:23" x14ac:dyDescent="0.25">
      <c r="A136" s="3026"/>
      <c r="B136" s="3025"/>
      <c r="C136" s="3025"/>
      <c r="D136" s="3025"/>
      <c r="E136" s="3025"/>
      <c r="F136" s="3025"/>
      <c r="G136" s="3025"/>
      <c r="H136" s="3025"/>
      <c r="I136" s="3025"/>
      <c r="J136" s="3025"/>
      <c r="K136" s="3025"/>
      <c r="L136" s="3025"/>
      <c r="M136" s="3025"/>
      <c r="N136" s="3025"/>
      <c r="O136" s="3025"/>
      <c r="P136" s="3025"/>
      <c r="Q136" s="3025"/>
      <c r="R136" s="3025"/>
      <c r="S136" s="3025"/>
      <c r="T136" s="3025"/>
      <c r="U136" s="3025"/>
      <c r="V136" s="3025"/>
      <c r="W136" s="3025"/>
    </row>
    <row r="137" spans="1:23" x14ac:dyDescent="0.25">
      <c r="A137" s="3026"/>
      <c r="B137" s="3025"/>
      <c r="C137" s="3025"/>
      <c r="D137" s="3025"/>
      <c r="E137" s="3025"/>
      <c r="F137" s="3025"/>
      <c r="G137" s="3025"/>
      <c r="H137" s="3025"/>
      <c r="I137" s="3025"/>
      <c r="J137" s="3025"/>
      <c r="K137" s="3025"/>
      <c r="L137" s="3025"/>
      <c r="M137" s="3025"/>
      <c r="N137" s="3025"/>
      <c r="O137" s="3025"/>
      <c r="P137" s="3025"/>
      <c r="Q137" s="3025"/>
      <c r="R137" s="3025"/>
      <c r="S137" s="3025"/>
      <c r="T137" s="3025"/>
      <c r="U137" s="3025"/>
      <c r="V137" s="3025"/>
      <c r="W137" s="3025"/>
    </row>
    <row r="138" spans="1:23" x14ac:dyDescent="0.25">
      <c r="A138" s="3026"/>
      <c r="B138" s="3025"/>
      <c r="C138" s="3025"/>
      <c r="D138" s="3025"/>
      <c r="E138" s="3025"/>
      <c r="F138" s="3025"/>
      <c r="G138" s="3025"/>
      <c r="H138" s="3025"/>
      <c r="I138" s="3025"/>
      <c r="J138" s="3025"/>
      <c r="K138" s="3025"/>
      <c r="L138" s="3025"/>
      <c r="M138" s="3025"/>
      <c r="N138" s="3025"/>
      <c r="O138" s="3025"/>
      <c r="P138" s="3025"/>
      <c r="Q138" s="3025"/>
      <c r="R138" s="3025"/>
      <c r="S138" s="3025"/>
      <c r="T138" s="3025"/>
      <c r="U138" s="3025"/>
      <c r="V138" s="3025"/>
      <c r="W138" s="3025"/>
    </row>
    <row r="139" spans="1:23" x14ac:dyDescent="0.25">
      <c r="A139" s="3026"/>
      <c r="B139" s="3025"/>
      <c r="C139" s="3025"/>
      <c r="D139" s="3025"/>
      <c r="E139" s="3025"/>
      <c r="F139" s="3025"/>
      <c r="G139" s="3025"/>
      <c r="H139" s="3025"/>
      <c r="I139" s="3025"/>
      <c r="J139" s="3025"/>
      <c r="K139" s="3025"/>
      <c r="L139" s="3025"/>
      <c r="M139" s="3025"/>
      <c r="N139" s="3025"/>
      <c r="O139" s="3025"/>
      <c r="P139" s="3025"/>
      <c r="Q139" s="3025"/>
      <c r="R139" s="3025"/>
      <c r="S139" s="3025"/>
      <c r="T139" s="3025"/>
      <c r="U139" s="3025"/>
      <c r="V139" s="3025"/>
      <c r="W139" s="3025"/>
    </row>
    <row r="140" spans="1:23" x14ac:dyDescent="0.25">
      <c r="A140" s="3026"/>
      <c r="B140" s="3025"/>
      <c r="C140" s="3025"/>
      <c r="D140" s="3025"/>
      <c r="E140" s="3025"/>
      <c r="F140" s="3025"/>
      <c r="G140" s="3025"/>
      <c r="H140" s="3025"/>
      <c r="I140" s="3025"/>
      <c r="J140" s="3025"/>
      <c r="K140" s="3025"/>
      <c r="L140" s="3025"/>
      <c r="M140" s="3025"/>
      <c r="N140" s="3025"/>
      <c r="O140" s="3025"/>
      <c r="P140" s="3025"/>
      <c r="Q140" s="3025"/>
      <c r="R140" s="3025"/>
      <c r="S140" s="3025"/>
      <c r="T140" s="3025"/>
      <c r="U140" s="3025"/>
      <c r="V140" s="3025"/>
      <c r="W140" s="3025"/>
    </row>
  </sheetData>
  <mergeCells count="10">
    <mergeCell ref="Q5:W5"/>
    <mergeCell ref="A1:W1"/>
    <mergeCell ref="B5:K5"/>
    <mergeCell ref="L5:P5"/>
    <mergeCell ref="A2:B2"/>
    <mergeCell ref="A3:B3"/>
    <mergeCell ref="A4:B4"/>
    <mergeCell ref="C2:W2"/>
    <mergeCell ref="C3:W3"/>
    <mergeCell ref="C4:W4"/>
  </mergeCells>
  <pageMargins left="0.70866141732283472" right="0.70866141732283472" top="0.74803149606299213" bottom="0.74803149606299213" header="0.31496062992125984" footer="0.31496062992125984"/>
  <pageSetup scale="23"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zoomScale="75" workbookViewId="0">
      <selection activeCell="D6" sqref="D6"/>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92</v>
      </c>
      <c r="B1" s="144"/>
      <c r="V1" s="3"/>
    </row>
    <row r="2" spans="1:26" x14ac:dyDescent="0.25">
      <c r="A2" s="143" t="s">
        <v>78</v>
      </c>
      <c r="B2" s="142"/>
      <c r="J2" s="2178" t="s">
        <v>77</v>
      </c>
      <c r="K2" s="2179"/>
      <c r="L2" s="141" t="s">
        <v>76</v>
      </c>
      <c r="M2" s="140"/>
      <c r="N2" s="139"/>
      <c r="V2" s="3"/>
    </row>
    <row r="3" spans="1:26" ht="33.75" customHeight="1" x14ac:dyDescent="0.25">
      <c r="A3" s="138" t="s">
        <v>91</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62</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84"/>
      <c r="B8" s="94"/>
      <c r="C8" s="94"/>
      <c r="D8" s="94"/>
      <c r="E8" s="94"/>
      <c r="F8" s="105"/>
      <c r="G8" s="94"/>
      <c r="H8" s="94"/>
      <c r="I8" s="106" t="s">
        <v>2</v>
      </c>
      <c r="J8" s="94"/>
      <c r="K8" s="94"/>
      <c r="L8" s="94"/>
      <c r="M8" s="94"/>
      <c r="N8" s="94"/>
      <c r="O8" s="94"/>
      <c r="P8" s="94"/>
      <c r="Q8" s="106" t="s">
        <v>2</v>
      </c>
      <c r="R8" s="105"/>
      <c r="S8" s="94"/>
      <c r="T8" s="104"/>
      <c r="U8" s="104"/>
      <c r="V8" s="90"/>
      <c r="W8" s="103"/>
      <c r="X8" s="94"/>
      <c r="Y8" s="94"/>
      <c r="Z8" s="94"/>
    </row>
    <row r="9" spans="1:26" ht="19.5" customHeight="1" x14ac:dyDescent="0.25">
      <c r="A9" s="2185"/>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9.5"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0</v>
      </c>
      <c r="G34" s="86"/>
      <c r="H34" s="82"/>
      <c r="I34" s="86" t="s">
        <v>2</v>
      </c>
      <c r="J34" s="82"/>
      <c r="K34" s="82"/>
      <c r="L34" s="82"/>
      <c r="M34" s="82"/>
      <c r="N34" s="82"/>
      <c r="O34" s="82"/>
      <c r="P34" s="82"/>
      <c r="Q34" s="86" t="s">
        <v>2</v>
      </c>
      <c r="R34" s="81">
        <f>R8+R11+R14+R17+R20+R23+R26+R29+R32</f>
        <v>0</v>
      </c>
      <c r="S34" s="82"/>
      <c r="T34" s="85"/>
      <c r="U34" s="85"/>
      <c r="V34" s="84"/>
      <c r="W34" s="83"/>
      <c r="X34" s="82"/>
      <c r="Y34" s="82"/>
      <c r="Z34" s="81">
        <f>Z8+Z11+Z14+Z17+Z20+Z23+Z26+Z29+Z32</f>
        <v>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view="pageLayout" zoomScale="69" zoomScaleNormal="100" zoomScalePageLayoutView="69" workbookViewId="0">
      <selection activeCell="D6" sqref="D6"/>
    </sheetView>
  </sheetViews>
  <sheetFormatPr defaultRowHeight="15.75" x14ac:dyDescent="0.25"/>
  <cols>
    <col min="1" max="1" width="36.85546875" style="1" customWidth="1"/>
    <col min="2" max="2" width="10.85546875" style="1" bestFit="1" customWidth="1"/>
    <col min="3" max="3" width="13.7109375" style="1" customWidth="1"/>
    <col min="4" max="4" width="13.42578125" style="1" customWidth="1"/>
    <col min="5" max="5" width="12" style="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92</v>
      </c>
      <c r="B1" s="180"/>
      <c r="C1" s="179"/>
      <c r="D1" s="4"/>
      <c r="E1" s="4"/>
      <c r="F1" s="4"/>
      <c r="G1" s="4"/>
      <c r="H1" s="3"/>
      <c r="T1" s="146"/>
      <c r="U1" s="146"/>
      <c r="AB1" s="146"/>
    </row>
    <row r="2" spans="1:32" ht="15.75" customHeight="1" x14ac:dyDescent="0.25">
      <c r="A2" s="143" t="s">
        <v>123</v>
      </c>
      <c r="B2" s="178"/>
      <c r="C2" s="141" t="s">
        <v>76</v>
      </c>
      <c r="D2" s="140"/>
      <c r="E2" s="139"/>
      <c r="F2" s="139"/>
      <c r="H2" s="177"/>
      <c r="I2" s="2178" t="s">
        <v>122</v>
      </c>
      <c r="J2" s="2179"/>
      <c r="T2" s="146"/>
      <c r="U2" s="176"/>
      <c r="AB2" s="176"/>
    </row>
    <row r="3" spans="1:32" s="57" customFormat="1" ht="28.5" customHeight="1" x14ac:dyDescent="0.2">
      <c r="A3" s="138" t="s">
        <v>121</v>
      </c>
      <c r="B3" s="175"/>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4.25" customHeight="1" thickBot="1" x14ac:dyDescent="0.3">
      <c r="A4" s="173" t="s">
        <v>68</v>
      </c>
      <c r="B4" s="126" t="s">
        <v>115</v>
      </c>
      <c r="C4" s="131" t="s">
        <v>114</v>
      </c>
      <c r="D4" s="126" t="s">
        <v>113</v>
      </c>
      <c r="E4" s="128" t="s">
        <v>62</v>
      </c>
      <c r="F4" s="128" t="s">
        <v>62</v>
      </c>
      <c r="G4" s="131" t="s">
        <v>62</v>
      </c>
      <c r="H4" s="131" t="s">
        <v>62</v>
      </c>
      <c r="I4" s="131" t="s">
        <v>62</v>
      </c>
      <c r="J4" s="131" t="s">
        <v>62</v>
      </c>
      <c r="K4" s="131" t="s">
        <v>62</v>
      </c>
      <c r="L4" s="131" t="s">
        <v>62</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17"/>
      <c r="F5" s="122"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24" customHeight="1" x14ac:dyDescent="0.25">
      <c r="A8" s="2521"/>
      <c r="B8" s="94"/>
      <c r="C8" s="94"/>
      <c r="D8" s="105"/>
      <c r="E8" s="94"/>
      <c r="F8" s="106" t="s">
        <v>2</v>
      </c>
      <c r="G8" s="94"/>
      <c r="H8" s="104"/>
      <c r="I8" s="104"/>
      <c r="J8" s="104"/>
      <c r="K8" s="94"/>
      <c r="L8" s="103"/>
      <c r="M8" s="106" t="s">
        <v>2</v>
      </c>
      <c r="N8" s="94"/>
      <c r="O8" s="94"/>
      <c r="P8" s="94"/>
      <c r="Q8" s="94"/>
      <c r="R8" s="94"/>
      <c r="S8" s="94"/>
      <c r="T8" s="94"/>
      <c r="U8" s="164" t="s">
        <v>2</v>
      </c>
      <c r="V8" s="103"/>
      <c r="W8" s="94"/>
      <c r="X8" s="105"/>
      <c r="Y8" s="103"/>
      <c r="Z8" s="103"/>
      <c r="AA8" s="94"/>
      <c r="AB8" s="164" t="s">
        <v>2</v>
      </c>
      <c r="AC8" s="94"/>
      <c r="AD8" s="94"/>
      <c r="AE8" s="94"/>
      <c r="AF8" s="94"/>
    </row>
    <row r="9" spans="1:32" ht="23.25" customHeight="1" x14ac:dyDescent="0.25">
      <c r="A9" s="2207"/>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9.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21.75" customHeight="1" x14ac:dyDescent="0.25">
      <c r="A11" s="2206"/>
      <c r="B11" s="159"/>
      <c r="C11" s="159"/>
      <c r="D11" s="162"/>
      <c r="E11" s="159"/>
      <c r="F11" s="161" t="s">
        <v>2</v>
      </c>
      <c r="G11" s="159"/>
      <c r="H11" s="160"/>
      <c r="I11" s="160"/>
      <c r="J11" s="160"/>
      <c r="K11" s="159"/>
      <c r="L11" s="158"/>
      <c r="M11" s="80" t="s">
        <v>2</v>
      </c>
      <c r="N11" s="97"/>
      <c r="O11" s="97"/>
      <c r="P11" s="97"/>
      <c r="Q11" s="97"/>
      <c r="R11" s="97"/>
      <c r="S11" s="97"/>
      <c r="T11" s="97"/>
      <c r="U11" s="149" t="s">
        <v>2</v>
      </c>
      <c r="V11" s="95"/>
      <c r="W11" s="97"/>
      <c r="X11" s="75"/>
      <c r="Y11" s="95"/>
      <c r="Z11" s="95"/>
      <c r="AA11" s="97"/>
      <c r="AB11" s="149" t="s">
        <v>2</v>
      </c>
      <c r="AC11" s="97"/>
      <c r="AD11" s="97"/>
      <c r="AE11" s="97"/>
      <c r="AF11" s="97"/>
    </row>
    <row r="12" spans="1:32" ht="23.25" customHeight="1" x14ac:dyDescent="0.25">
      <c r="A12" s="2207"/>
      <c r="B12" s="159"/>
      <c r="C12" s="159"/>
      <c r="D12" s="162"/>
      <c r="E12" s="159"/>
      <c r="F12" s="161" t="s">
        <v>1</v>
      </c>
      <c r="G12" s="159"/>
      <c r="H12" s="160"/>
      <c r="I12" s="160"/>
      <c r="J12" s="160"/>
      <c r="K12" s="159"/>
      <c r="L12" s="158"/>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9.5" customHeight="1" x14ac:dyDescent="0.25">
      <c r="A13" s="163"/>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21.75" customHeight="1" x14ac:dyDescent="0.25">
      <c r="A14" s="2206"/>
      <c r="B14" s="159"/>
      <c r="C14" s="159"/>
      <c r="D14" s="162"/>
      <c r="E14" s="159"/>
      <c r="F14" s="161" t="s">
        <v>2</v>
      </c>
      <c r="G14" s="159"/>
      <c r="H14" s="160"/>
      <c r="I14" s="160"/>
      <c r="J14" s="160"/>
      <c r="K14" s="159"/>
      <c r="L14" s="158"/>
      <c r="M14" s="80" t="s">
        <v>2</v>
      </c>
      <c r="N14" s="97"/>
      <c r="O14" s="97"/>
      <c r="P14" s="97"/>
      <c r="Q14" s="97"/>
      <c r="R14" s="97"/>
      <c r="S14" s="97"/>
      <c r="T14" s="97"/>
      <c r="U14" s="149" t="s">
        <v>2</v>
      </c>
      <c r="V14" s="95"/>
      <c r="W14" s="97"/>
      <c r="X14" s="75"/>
      <c r="Y14" s="95"/>
      <c r="Z14" s="95"/>
      <c r="AA14" s="97"/>
      <c r="AB14" s="149" t="s">
        <v>2</v>
      </c>
      <c r="AC14" s="95"/>
      <c r="AD14" s="95"/>
      <c r="AE14" s="95"/>
      <c r="AF14" s="95"/>
    </row>
    <row r="15" spans="1:32" ht="20.25" customHeight="1" x14ac:dyDescent="0.25">
      <c r="A15" s="2207"/>
      <c r="B15" s="159"/>
      <c r="C15" s="159"/>
      <c r="D15" s="162"/>
      <c r="E15" s="159"/>
      <c r="F15" s="161" t="s">
        <v>1</v>
      </c>
      <c r="G15" s="159"/>
      <c r="H15" s="160"/>
      <c r="I15" s="160"/>
      <c r="J15" s="160"/>
      <c r="K15" s="159"/>
      <c r="L15" s="158"/>
      <c r="M15" s="80" t="s">
        <v>1</v>
      </c>
      <c r="N15" s="97"/>
      <c r="O15" s="97"/>
      <c r="P15" s="97"/>
      <c r="Q15" s="97"/>
      <c r="R15" s="97"/>
      <c r="S15" s="97"/>
      <c r="T15" s="97"/>
      <c r="U15" s="149" t="s">
        <v>1</v>
      </c>
      <c r="V15" s="95"/>
      <c r="W15" s="97"/>
      <c r="X15" s="75"/>
      <c r="Y15" s="95"/>
      <c r="Z15" s="95"/>
      <c r="AA15" s="97"/>
      <c r="AB15" s="149" t="s">
        <v>1</v>
      </c>
      <c r="AC15" s="95"/>
      <c r="AD15" s="95"/>
      <c r="AE15" s="95"/>
      <c r="AF15" s="95"/>
    </row>
    <row r="16" spans="1:32" ht="19.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197"/>
      <c r="B17" s="159"/>
      <c r="C17" s="159"/>
      <c r="D17" s="162"/>
      <c r="E17" s="159"/>
      <c r="F17" s="161" t="s">
        <v>2</v>
      </c>
      <c r="G17" s="159"/>
      <c r="H17" s="160"/>
      <c r="I17" s="160"/>
      <c r="J17" s="160"/>
      <c r="K17" s="159"/>
      <c r="L17" s="158"/>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9.5" customHeight="1" x14ac:dyDescent="0.25">
      <c r="A18" s="2195"/>
      <c r="B18" s="159"/>
      <c r="C18" s="159"/>
      <c r="D18" s="162"/>
      <c r="E18" s="159"/>
      <c r="F18" s="161" t="s">
        <v>1</v>
      </c>
      <c r="G18" s="159"/>
      <c r="H18" s="160"/>
      <c r="I18" s="160"/>
      <c r="J18" s="160"/>
      <c r="K18" s="159"/>
      <c r="L18" s="158"/>
      <c r="M18" s="80" t="s">
        <v>1</v>
      </c>
      <c r="N18" s="97"/>
      <c r="O18" s="97"/>
      <c r="P18" s="97"/>
      <c r="Q18" s="97"/>
      <c r="R18" s="97"/>
      <c r="S18" s="97"/>
      <c r="T18" s="97"/>
      <c r="U18" s="149" t="s">
        <v>1</v>
      </c>
      <c r="V18" s="95"/>
      <c r="W18" s="97"/>
      <c r="X18" s="75"/>
      <c r="Y18" s="95"/>
      <c r="Z18" s="95"/>
      <c r="AA18" s="97"/>
      <c r="AB18" s="149" t="s">
        <v>1</v>
      </c>
      <c r="AC18" s="95"/>
      <c r="AD18" s="95"/>
      <c r="AE18" s="95"/>
      <c r="AF18" s="95"/>
    </row>
    <row r="19" spans="1:32" ht="19.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20.25" customHeight="1" x14ac:dyDescent="0.25">
      <c r="A20" s="2197"/>
      <c r="B20" s="159"/>
      <c r="C20" s="159"/>
      <c r="D20" s="162"/>
      <c r="E20" s="159"/>
      <c r="F20" s="161" t="s">
        <v>2</v>
      </c>
      <c r="G20" s="159"/>
      <c r="H20" s="160"/>
      <c r="I20" s="160"/>
      <c r="J20" s="160"/>
      <c r="K20" s="159"/>
      <c r="L20" s="158"/>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95"/>
      <c r="B21" s="159"/>
      <c r="C21" s="159"/>
      <c r="D21" s="162"/>
      <c r="E21" s="159"/>
      <c r="F21" s="161" t="s">
        <v>1</v>
      </c>
      <c r="G21" s="159"/>
      <c r="H21" s="160"/>
      <c r="I21" s="160"/>
      <c r="J21" s="160"/>
      <c r="K21" s="159"/>
      <c r="L21" s="158"/>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9.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f>D8+D11+D14+D17+D20+D23+D26+D29+D32</f>
        <v>0</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0</v>
      </c>
      <c r="Y34" s="82"/>
      <c r="Z34" s="82"/>
      <c r="AA34" s="82"/>
      <c r="AB34" s="150" t="s">
        <v>2</v>
      </c>
      <c r="AC34" s="82"/>
      <c r="AD34" s="82"/>
      <c r="AE34" s="82"/>
      <c r="AF34" s="81">
        <f>AF8+AF11+AF14+AF17+AF20+AF23+AF26+AF29+AF32</f>
        <v>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V3:W3"/>
    <mergeCell ref="I2:J3"/>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s>
  <pageMargins left="0.5" right="0.5" top="0.45289855072463769" bottom="0.1585144927536232"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51"/>
  <sheetViews>
    <sheetView view="pageBreakPreview" zoomScale="60" zoomScaleNormal="100" workbookViewId="0">
      <selection activeCell="G23" sqref="G23"/>
    </sheetView>
  </sheetViews>
  <sheetFormatPr defaultRowHeight="15.75" x14ac:dyDescent="0.25"/>
  <cols>
    <col min="1" max="1" width="41.85546875" style="1" customWidth="1"/>
    <col min="2" max="3" width="17.28515625" style="1" customWidth="1"/>
    <col min="4" max="4" width="21.7109375" style="1" customWidth="1"/>
    <col min="5" max="5" width="17.28515625" style="1" customWidth="1"/>
    <col min="6" max="6" width="23.28515625" style="1" customWidth="1"/>
    <col min="7" max="7" width="17.28515625" style="1" customWidth="1"/>
    <col min="8" max="8" width="10.140625" style="1" customWidth="1"/>
    <col min="9" max="9" width="25.140625" style="1" customWidth="1"/>
    <col min="10" max="10" width="17" style="1" customWidth="1"/>
    <col min="11" max="11" width="25.28515625" style="1" customWidth="1"/>
    <col min="12" max="13" width="17" style="1" customWidth="1"/>
    <col min="14" max="14" width="26.42578125" style="1" customWidth="1"/>
    <col min="15" max="15" width="17" style="1" customWidth="1"/>
    <col min="16" max="16" width="11" style="1" customWidth="1"/>
    <col min="17" max="17" width="23" style="1" customWidth="1"/>
    <col min="18" max="19" width="17" style="1" customWidth="1"/>
    <col min="20" max="20" width="23.7109375" style="1" customWidth="1"/>
    <col min="21" max="21" width="3.140625" style="2" customWidth="1"/>
    <col min="22" max="22" width="16.140625" style="1" customWidth="1"/>
    <col min="23" max="23" width="24.85546875" style="1" customWidth="1"/>
    <col min="24" max="24" width="16.140625" style="1" customWidth="1"/>
    <col min="25" max="16384" width="9.140625" style="1"/>
  </cols>
  <sheetData>
    <row r="1" spans="1:24" ht="33" customHeight="1" x14ac:dyDescent="0.3">
      <c r="A1" s="73" t="s">
        <v>250</v>
      </c>
      <c r="B1" s="72"/>
      <c r="C1" s="66"/>
      <c r="D1" s="66"/>
      <c r="E1" s="66"/>
      <c r="F1" s="66"/>
      <c r="G1" s="66"/>
      <c r="H1" s="66"/>
      <c r="I1" s="66"/>
      <c r="J1" s="66"/>
      <c r="K1" s="66"/>
      <c r="L1" s="66"/>
      <c r="M1" s="66"/>
      <c r="N1" s="66"/>
      <c r="O1" s="66"/>
      <c r="P1" s="66"/>
      <c r="Q1" s="66"/>
      <c r="R1" s="66"/>
      <c r="S1" s="66"/>
      <c r="T1" s="66"/>
      <c r="U1" s="3"/>
    </row>
    <row r="2" spans="1:24" ht="30.75" customHeight="1" x14ac:dyDescent="0.3">
      <c r="A2" s="71" t="s">
        <v>78</v>
      </c>
      <c r="B2" s="70"/>
      <c r="C2" s="66"/>
      <c r="D2" s="66"/>
      <c r="E2" s="66"/>
      <c r="F2" s="66"/>
      <c r="G2" s="66"/>
      <c r="H2" s="66"/>
      <c r="I2" s="2316" t="s">
        <v>77</v>
      </c>
      <c r="J2" s="2317"/>
      <c r="K2" s="69" t="s">
        <v>76</v>
      </c>
      <c r="L2" s="68"/>
      <c r="M2" s="67"/>
      <c r="N2" s="66"/>
      <c r="O2" s="66"/>
      <c r="P2" s="66"/>
      <c r="Q2" s="66"/>
      <c r="R2" s="66"/>
      <c r="S2" s="66"/>
      <c r="T2" s="66"/>
      <c r="U2" s="3"/>
    </row>
    <row r="3" spans="1:24" s="57" customFormat="1" ht="62.25" customHeight="1" x14ac:dyDescent="0.25">
      <c r="A3" s="65" t="s">
        <v>249</v>
      </c>
      <c r="B3" s="64"/>
      <c r="C3" s="2322" t="s">
        <v>74</v>
      </c>
      <c r="D3" s="2314"/>
      <c r="E3" s="2314"/>
      <c r="F3" s="2314"/>
      <c r="G3" s="2315"/>
      <c r="H3" s="62"/>
      <c r="I3" s="2318"/>
      <c r="J3" s="2319"/>
      <c r="K3" s="63" t="s">
        <v>73</v>
      </c>
      <c r="L3" s="2314" t="s">
        <v>72</v>
      </c>
      <c r="M3" s="2315"/>
      <c r="N3" s="2322" t="s">
        <v>71</v>
      </c>
      <c r="O3" s="2315"/>
      <c r="P3" s="62"/>
      <c r="Q3" s="2322" t="s">
        <v>70</v>
      </c>
      <c r="R3" s="2314"/>
      <c r="S3" s="2314"/>
      <c r="T3" s="2314"/>
      <c r="U3" s="61"/>
      <c r="V3" s="60"/>
      <c r="W3" s="59" t="s">
        <v>69</v>
      </c>
      <c r="X3" s="58"/>
    </row>
    <row r="4" spans="1:24" s="57" customFormat="1" ht="78" customHeight="1" thickBot="1" x14ac:dyDescent="0.3">
      <c r="A4" s="264" t="s">
        <v>68</v>
      </c>
      <c r="B4" s="262" t="s">
        <v>67</v>
      </c>
      <c r="C4" s="262" t="s">
        <v>66</v>
      </c>
      <c r="D4" s="262" t="s">
        <v>65</v>
      </c>
      <c r="E4" s="262" t="s">
        <v>64</v>
      </c>
      <c r="F4" s="262" t="s">
        <v>63</v>
      </c>
      <c r="G4" s="263" t="s">
        <v>62</v>
      </c>
      <c r="H4" s="262" t="s">
        <v>55</v>
      </c>
      <c r="I4" s="261" t="s">
        <v>61</v>
      </c>
      <c r="J4" s="261" t="s">
        <v>56</v>
      </c>
      <c r="K4" s="262" t="s">
        <v>60</v>
      </c>
      <c r="L4" s="262" t="s">
        <v>59</v>
      </c>
      <c r="M4" s="262" t="s">
        <v>58</v>
      </c>
      <c r="N4" s="262" t="s">
        <v>57</v>
      </c>
      <c r="O4" s="261" t="s">
        <v>56</v>
      </c>
      <c r="P4" s="262" t="s">
        <v>55</v>
      </c>
      <c r="Q4" s="261" t="s">
        <v>193</v>
      </c>
      <c r="R4" s="261" t="s">
        <v>53</v>
      </c>
      <c r="S4" s="261" t="s">
        <v>52</v>
      </c>
      <c r="T4" s="260" t="s">
        <v>51</v>
      </c>
      <c r="U4" s="127"/>
      <c r="V4" s="259" t="s">
        <v>50</v>
      </c>
      <c r="W4" s="258" t="s">
        <v>49</v>
      </c>
      <c r="X4" s="258" t="s">
        <v>48</v>
      </c>
    </row>
    <row r="5" spans="1:24" ht="32.25" customHeight="1" thickTop="1" x14ac:dyDescent="0.3">
      <c r="A5" s="2320" t="s">
        <v>47</v>
      </c>
      <c r="B5" s="254"/>
      <c r="C5" s="256"/>
      <c r="D5" s="256"/>
      <c r="E5" s="254"/>
      <c r="F5" s="254" t="s">
        <v>46</v>
      </c>
      <c r="G5" s="254"/>
      <c r="H5" s="257" t="s">
        <v>2</v>
      </c>
      <c r="I5" s="254" t="s">
        <v>43</v>
      </c>
      <c r="J5" s="254" t="s">
        <v>41</v>
      </c>
      <c r="K5" s="254" t="s">
        <v>42</v>
      </c>
      <c r="L5" s="255" t="s">
        <v>45</v>
      </c>
      <c r="M5" s="255" t="s">
        <v>44</v>
      </c>
      <c r="N5" s="255" t="s">
        <v>43</v>
      </c>
      <c r="O5" s="255" t="s">
        <v>41</v>
      </c>
      <c r="P5" s="257" t="s">
        <v>2</v>
      </c>
      <c r="Q5" s="256"/>
      <c r="R5" s="255" t="s">
        <v>42</v>
      </c>
      <c r="S5" s="255" t="s">
        <v>41</v>
      </c>
      <c r="T5" s="255" t="s">
        <v>40</v>
      </c>
      <c r="U5" s="90"/>
      <c r="V5" s="117"/>
      <c r="W5" s="117"/>
      <c r="X5" s="117"/>
    </row>
    <row r="6" spans="1:24" ht="42.75" customHeight="1" x14ac:dyDescent="0.3">
      <c r="A6" s="2321"/>
      <c r="B6" s="251"/>
      <c r="C6" s="252"/>
      <c r="D6" s="252"/>
      <c r="E6" s="251"/>
      <c r="F6" s="254" t="s">
        <v>39</v>
      </c>
      <c r="G6" s="251"/>
      <c r="H6" s="253" t="s">
        <v>1</v>
      </c>
      <c r="I6" s="254"/>
      <c r="J6" s="251"/>
      <c r="K6" s="251"/>
      <c r="L6" s="251"/>
      <c r="M6" s="251"/>
      <c r="N6" s="251"/>
      <c r="O6" s="251"/>
      <c r="P6" s="253" t="s">
        <v>1</v>
      </c>
      <c r="Q6" s="252"/>
      <c r="R6" s="251"/>
      <c r="S6" s="251"/>
      <c r="T6" s="251"/>
      <c r="U6" s="90"/>
      <c r="V6" s="117"/>
      <c r="W6" s="117"/>
      <c r="X6" s="117"/>
    </row>
    <row r="7" spans="1:24" ht="44.25" customHeight="1" thickBot="1" x14ac:dyDescent="0.35">
      <c r="A7" s="250" t="s">
        <v>38</v>
      </c>
      <c r="B7" s="247"/>
      <c r="C7" s="248"/>
      <c r="D7" s="248"/>
      <c r="E7" s="247"/>
      <c r="F7" s="247"/>
      <c r="G7" s="247"/>
      <c r="H7" s="247"/>
      <c r="I7" s="247"/>
      <c r="J7" s="247"/>
      <c r="K7" s="249"/>
      <c r="L7" s="249"/>
      <c r="M7" s="247"/>
      <c r="N7" s="247"/>
      <c r="O7" s="247"/>
      <c r="P7" s="247"/>
      <c r="Q7" s="248"/>
      <c r="R7" s="247"/>
      <c r="S7" s="247"/>
      <c r="T7" s="247"/>
      <c r="U7" s="84"/>
      <c r="V7" s="107"/>
      <c r="W7" s="107"/>
      <c r="X7" s="107"/>
    </row>
    <row r="8" spans="1:24" ht="39.75" customHeight="1" x14ac:dyDescent="0.3">
      <c r="A8" s="2514" t="s">
        <v>248</v>
      </c>
      <c r="B8" s="239"/>
      <c r="C8" s="245"/>
      <c r="D8" s="245">
        <v>1270000000</v>
      </c>
      <c r="E8" s="239" t="s">
        <v>32</v>
      </c>
      <c r="F8" s="239" t="s">
        <v>17</v>
      </c>
      <c r="G8" s="239" t="s">
        <v>9</v>
      </c>
      <c r="H8" s="246" t="s">
        <v>2</v>
      </c>
      <c r="I8" s="26" t="s">
        <v>30</v>
      </c>
      <c r="J8" s="24" t="s">
        <v>9</v>
      </c>
      <c r="K8" s="24" t="s">
        <v>29</v>
      </c>
      <c r="L8" s="24" t="s">
        <v>28</v>
      </c>
      <c r="M8" s="24" t="s">
        <v>27</v>
      </c>
      <c r="N8" s="24" t="s">
        <v>26</v>
      </c>
      <c r="O8" s="24" t="s">
        <v>9</v>
      </c>
      <c r="P8" s="16" t="s">
        <v>2</v>
      </c>
      <c r="Q8" s="15">
        <v>13158688.300000001</v>
      </c>
      <c r="R8" s="24" t="s">
        <v>9</v>
      </c>
      <c r="S8" s="24" t="s">
        <v>25</v>
      </c>
      <c r="T8" s="24" t="s">
        <v>24</v>
      </c>
      <c r="U8" s="25"/>
      <c r="V8" s="24" t="s">
        <v>9</v>
      </c>
      <c r="W8" s="24" t="s">
        <v>23</v>
      </c>
      <c r="X8" s="24" t="s">
        <v>22</v>
      </c>
    </row>
    <row r="9" spans="1:24" ht="42" customHeight="1" x14ac:dyDescent="0.3">
      <c r="A9" s="2515"/>
      <c r="B9" s="237"/>
      <c r="C9" s="236"/>
      <c r="D9" s="236"/>
      <c r="E9" s="237"/>
      <c r="F9" s="239"/>
      <c r="G9" s="237"/>
      <c r="H9" s="238" t="s">
        <v>1</v>
      </c>
      <c r="I9" s="239"/>
      <c r="J9" s="237"/>
      <c r="K9" s="237"/>
      <c r="L9" s="237"/>
      <c r="M9" s="237"/>
      <c r="N9" s="237"/>
      <c r="O9" s="237"/>
      <c r="P9" s="238" t="s">
        <v>1</v>
      </c>
      <c r="Q9" s="236"/>
      <c r="R9" s="237"/>
      <c r="S9" s="237"/>
      <c r="T9" s="237"/>
      <c r="U9" s="90"/>
      <c r="V9" s="97"/>
      <c r="W9" s="97"/>
      <c r="X9" s="97"/>
    </row>
    <row r="10" spans="1:24" ht="33" customHeight="1" x14ac:dyDescent="0.3">
      <c r="A10" s="240"/>
      <c r="B10" s="240"/>
      <c r="C10" s="244"/>
      <c r="D10" s="242"/>
      <c r="E10" s="240"/>
      <c r="F10" s="240"/>
      <c r="G10" s="240"/>
      <c r="H10" s="240"/>
      <c r="I10" s="240"/>
      <c r="J10" s="240"/>
      <c r="K10" s="243"/>
      <c r="L10" s="243"/>
      <c r="M10" s="240"/>
      <c r="N10" s="240"/>
      <c r="O10" s="240"/>
      <c r="P10" s="240"/>
      <c r="Q10" s="242"/>
      <c r="R10" s="241" t="s">
        <v>172</v>
      </c>
      <c r="S10" s="241"/>
      <c r="T10" s="240"/>
      <c r="U10" s="84"/>
      <c r="V10" s="98"/>
      <c r="W10" s="98"/>
      <c r="X10" s="98"/>
    </row>
    <row r="11" spans="1:24" ht="36.75" customHeight="1" x14ac:dyDescent="0.3">
      <c r="A11" s="2516" t="s">
        <v>247</v>
      </c>
      <c r="B11" s="237"/>
      <c r="C11" s="236"/>
      <c r="D11" s="236">
        <v>770000000</v>
      </c>
      <c r="E11" s="237" t="s">
        <v>32</v>
      </c>
      <c r="F11" s="239" t="s">
        <v>17</v>
      </c>
      <c r="G11" s="237" t="s">
        <v>9</v>
      </c>
      <c r="H11" s="238" t="s">
        <v>2</v>
      </c>
      <c r="I11" s="26" t="s">
        <v>30</v>
      </c>
      <c r="J11" s="24" t="s">
        <v>9</v>
      </c>
      <c r="K11" s="24" t="s">
        <v>29</v>
      </c>
      <c r="L11" s="24" t="s">
        <v>28</v>
      </c>
      <c r="M11" s="24" t="s">
        <v>27</v>
      </c>
      <c r="N11" s="24" t="s">
        <v>26</v>
      </c>
      <c r="O11" s="24" t="s">
        <v>9</v>
      </c>
      <c r="P11" s="16" t="s">
        <v>2</v>
      </c>
      <c r="Q11" s="15">
        <v>13158688.300000001</v>
      </c>
      <c r="R11" s="24" t="s">
        <v>9</v>
      </c>
      <c r="S11" s="24" t="s">
        <v>25</v>
      </c>
      <c r="T11" s="24" t="s">
        <v>24</v>
      </c>
      <c r="U11" s="25"/>
      <c r="V11" s="24" t="s">
        <v>9</v>
      </c>
      <c r="W11" s="24" t="s">
        <v>23</v>
      </c>
      <c r="X11" s="24" t="s">
        <v>22</v>
      </c>
    </row>
    <row r="12" spans="1:24" ht="49.5" customHeight="1" x14ac:dyDescent="0.3">
      <c r="A12" s="2515"/>
      <c r="B12" s="237"/>
      <c r="C12" s="236"/>
      <c r="D12" s="236"/>
      <c r="E12" s="237"/>
      <c r="F12" s="239"/>
      <c r="G12" s="237"/>
      <c r="H12" s="238" t="s">
        <v>1</v>
      </c>
      <c r="I12" s="239"/>
      <c r="J12" s="237"/>
      <c r="K12" s="237"/>
      <c r="L12" s="237"/>
      <c r="M12" s="237"/>
      <c r="N12" s="237"/>
      <c r="O12" s="237"/>
      <c r="P12" s="238" t="s">
        <v>1</v>
      </c>
      <c r="Q12" s="236"/>
      <c r="R12" s="237"/>
      <c r="S12" s="237"/>
      <c r="T12" s="237"/>
      <c r="U12" s="90"/>
      <c r="V12" s="97"/>
      <c r="W12" s="97"/>
      <c r="X12" s="97"/>
    </row>
    <row r="13" spans="1:24" ht="19.5" customHeight="1" x14ac:dyDescent="0.25">
      <c r="A13" s="98"/>
      <c r="B13" s="98"/>
      <c r="C13" s="101"/>
      <c r="D13" s="101"/>
      <c r="E13" s="98"/>
      <c r="F13" s="98"/>
      <c r="G13" s="98"/>
      <c r="H13" s="98"/>
      <c r="I13" s="98"/>
      <c r="J13" s="98"/>
      <c r="K13" s="100"/>
      <c r="L13" s="100"/>
      <c r="M13" s="98"/>
      <c r="N13" s="98"/>
      <c r="O13" s="98"/>
      <c r="P13" s="98"/>
      <c r="Q13" s="101"/>
      <c r="R13" s="98"/>
      <c r="S13" s="98"/>
      <c r="T13" s="98"/>
      <c r="U13" s="84"/>
      <c r="V13" s="98"/>
      <c r="W13" s="98"/>
      <c r="X13" s="98"/>
    </row>
    <row r="14" spans="1:24" ht="19.5" customHeight="1" x14ac:dyDescent="0.3">
      <c r="A14" s="2517" t="s">
        <v>246</v>
      </c>
      <c r="B14" s="97"/>
      <c r="C14" s="75"/>
      <c r="D14" s="236">
        <v>140000000</v>
      </c>
      <c r="E14" s="97" t="s">
        <v>18</v>
      </c>
      <c r="F14" s="94" t="s">
        <v>17</v>
      </c>
      <c r="G14" s="97" t="s">
        <v>16</v>
      </c>
      <c r="H14" s="80" t="s">
        <v>2</v>
      </c>
      <c r="I14" s="94"/>
      <c r="J14" s="97"/>
      <c r="K14" s="97"/>
      <c r="L14" s="97"/>
      <c r="M14" s="97"/>
      <c r="N14" s="97"/>
      <c r="O14" s="97"/>
      <c r="P14" s="80" t="s">
        <v>2</v>
      </c>
      <c r="Q14" s="75"/>
      <c r="R14" s="97"/>
      <c r="S14" s="97"/>
      <c r="T14" s="97"/>
      <c r="U14" s="90"/>
      <c r="V14" s="97"/>
      <c r="W14" s="97"/>
      <c r="X14" s="97"/>
    </row>
    <row r="15" spans="1:24" ht="19.5" customHeight="1" x14ac:dyDescent="0.25">
      <c r="A15" s="2518"/>
      <c r="B15" s="97"/>
      <c r="C15" s="75"/>
      <c r="D15" s="75"/>
      <c r="E15" s="97"/>
      <c r="F15" s="94"/>
      <c r="G15" s="97"/>
      <c r="H15" s="80" t="s">
        <v>1</v>
      </c>
      <c r="I15" s="94"/>
      <c r="J15" s="97"/>
      <c r="K15" s="97"/>
      <c r="L15" s="97"/>
      <c r="M15" s="97"/>
      <c r="N15" s="97"/>
      <c r="O15" s="97"/>
      <c r="P15" s="80" t="s">
        <v>1</v>
      </c>
      <c r="Q15" s="75"/>
      <c r="R15" s="97"/>
      <c r="S15" s="97"/>
      <c r="T15" s="97"/>
      <c r="U15" s="90"/>
      <c r="V15" s="97"/>
      <c r="W15" s="97"/>
      <c r="X15" s="97"/>
    </row>
    <row r="16" spans="1:24" ht="19.5" customHeight="1" x14ac:dyDescent="0.25">
      <c r="A16" s="98"/>
      <c r="B16" s="98"/>
      <c r="C16" s="101"/>
      <c r="D16" s="101"/>
      <c r="E16" s="98"/>
      <c r="F16" s="98"/>
      <c r="G16" s="98"/>
      <c r="H16" s="98"/>
      <c r="I16" s="98"/>
      <c r="J16" s="98"/>
      <c r="K16" s="100"/>
      <c r="L16" s="100"/>
      <c r="M16" s="98"/>
      <c r="N16" s="98"/>
      <c r="O16" s="98"/>
      <c r="P16" s="98"/>
      <c r="Q16" s="101"/>
      <c r="R16" s="98"/>
      <c r="S16" s="98"/>
      <c r="T16" s="98"/>
      <c r="U16" s="84"/>
      <c r="V16" s="98"/>
      <c r="W16" s="98"/>
      <c r="X16" s="98"/>
    </row>
    <row r="17" spans="1:24" ht="19.5" customHeight="1" x14ac:dyDescent="0.3">
      <c r="A17" s="2517" t="s">
        <v>245</v>
      </c>
      <c r="B17" s="97"/>
      <c r="C17" s="75"/>
      <c r="D17" s="236">
        <v>164000000</v>
      </c>
      <c r="E17" s="97" t="s">
        <v>18</v>
      </c>
      <c r="F17" s="94" t="s">
        <v>17</v>
      </c>
      <c r="G17" s="97"/>
      <c r="H17" s="80" t="s">
        <v>2</v>
      </c>
      <c r="I17" s="94"/>
      <c r="J17" s="97"/>
      <c r="K17" s="97"/>
      <c r="L17" s="97"/>
      <c r="M17" s="97"/>
      <c r="N17" s="97"/>
      <c r="O17" s="97"/>
      <c r="P17" s="80" t="s">
        <v>2</v>
      </c>
      <c r="Q17" s="75"/>
      <c r="R17" s="97"/>
      <c r="S17" s="97"/>
      <c r="T17" s="97"/>
      <c r="U17" s="90"/>
      <c r="V17" s="97"/>
      <c r="W17" s="97"/>
      <c r="X17" s="97"/>
    </row>
    <row r="18" spans="1:24" ht="19.5" customHeight="1" x14ac:dyDescent="0.25">
      <c r="A18" s="2518"/>
      <c r="B18" s="97"/>
      <c r="C18" s="75"/>
      <c r="D18" s="75"/>
      <c r="E18" s="97"/>
      <c r="F18" s="94"/>
      <c r="G18" s="97"/>
      <c r="H18" s="80" t="s">
        <v>1</v>
      </c>
      <c r="I18" s="94"/>
      <c r="J18" s="97"/>
      <c r="K18" s="97"/>
      <c r="L18" s="97"/>
      <c r="M18" s="97"/>
      <c r="N18" s="97"/>
      <c r="O18" s="97"/>
      <c r="P18" s="80" t="s">
        <v>1</v>
      </c>
      <c r="Q18" s="75"/>
      <c r="R18" s="97"/>
      <c r="S18" s="97"/>
      <c r="T18" s="97"/>
      <c r="U18" s="90"/>
      <c r="V18" s="97"/>
      <c r="W18" s="97"/>
      <c r="X18" s="97"/>
    </row>
    <row r="19" spans="1:24" ht="19.5" customHeight="1" x14ac:dyDescent="0.25">
      <c r="A19" s="98"/>
      <c r="B19" s="98"/>
      <c r="C19" s="101"/>
      <c r="D19" s="101"/>
      <c r="E19" s="98"/>
      <c r="F19" s="98"/>
      <c r="G19" s="98"/>
      <c r="H19" s="98"/>
      <c r="I19" s="98"/>
      <c r="J19" s="98"/>
      <c r="K19" s="100"/>
      <c r="L19" s="100"/>
      <c r="M19" s="98"/>
      <c r="N19" s="98"/>
      <c r="O19" s="98"/>
      <c r="P19" s="98"/>
      <c r="Q19" s="101"/>
      <c r="R19" s="98"/>
      <c r="S19" s="98"/>
      <c r="T19" s="98"/>
      <c r="U19" s="84"/>
      <c r="V19" s="98"/>
      <c r="W19" s="98"/>
      <c r="X19" s="98"/>
    </row>
    <row r="20" spans="1:24" ht="19.5" customHeight="1" x14ac:dyDescent="0.3">
      <c r="A20" s="2517" t="s">
        <v>244</v>
      </c>
      <c r="B20" s="97"/>
      <c r="C20" s="75"/>
      <c r="D20" s="236">
        <v>15000000</v>
      </c>
      <c r="E20" s="97" t="s">
        <v>18</v>
      </c>
      <c r="F20" s="94" t="s">
        <v>17</v>
      </c>
      <c r="G20" s="97"/>
      <c r="H20" s="80" t="s">
        <v>2</v>
      </c>
      <c r="I20" s="94"/>
      <c r="J20" s="97"/>
      <c r="K20" s="97"/>
      <c r="L20" s="97"/>
      <c r="M20" s="97"/>
      <c r="N20" s="97"/>
      <c r="O20" s="97"/>
      <c r="P20" s="80" t="s">
        <v>2</v>
      </c>
      <c r="Q20" s="75"/>
      <c r="R20" s="97"/>
      <c r="S20" s="97"/>
      <c r="T20" s="97"/>
      <c r="U20" s="90"/>
      <c r="V20" s="97"/>
      <c r="W20" s="97"/>
      <c r="X20" s="97"/>
    </row>
    <row r="21" spans="1:24" ht="19.5" customHeight="1" x14ac:dyDescent="0.25">
      <c r="A21" s="2518"/>
      <c r="B21" s="97"/>
      <c r="C21" s="75"/>
      <c r="D21" s="75"/>
      <c r="E21" s="97"/>
      <c r="F21" s="94"/>
      <c r="G21" s="97"/>
      <c r="H21" s="80" t="s">
        <v>1</v>
      </c>
      <c r="I21" s="94"/>
      <c r="J21" s="97"/>
      <c r="K21" s="97"/>
      <c r="L21" s="97"/>
      <c r="M21" s="97"/>
      <c r="N21" s="97"/>
      <c r="O21" s="97"/>
      <c r="P21" s="80" t="s">
        <v>1</v>
      </c>
      <c r="Q21" s="75"/>
      <c r="R21" s="97"/>
      <c r="S21" s="97"/>
      <c r="T21" s="97"/>
      <c r="U21" s="90"/>
      <c r="V21" s="97"/>
      <c r="W21" s="97"/>
      <c r="X21" s="97"/>
    </row>
    <row r="22" spans="1:24" ht="38.25" customHeight="1" x14ac:dyDescent="0.25">
      <c r="A22" s="98"/>
      <c r="B22" s="98"/>
      <c r="C22" s="101"/>
      <c r="D22" s="101"/>
      <c r="E22" s="98"/>
      <c r="F22" s="98"/>
      <c r="G22" s="98"/>
      <c r="H22" s="98"/>
      <c r="I22" s="98"/>
      <c r="J22" s="98"/>
      <c r="K22" s="100"/>
      <c r="L22" s="100"/>
      <c r="M22" s="98"/>
      <c r="N22" s="98"/>
      <c r="O22" s="98"/>
      <c r="P22" s="98"/>
      <c r="Q22" s="101"/>
      <c r="R22" s="98"/>
      <c r="S22" s="98"/>
      <c r="T22" s="98"/>
      <c r="U22" s="84"/>
      <c r="V22" s="98"/>
      <c r="W22" s="98"/>
      <c r="X22" s="98"/>
    </row>
    <row r="23" spans="1:24" ht="19.5" customHeight="1" x14ac:dyDescent="0.3">
      <c r="A23" s="2517" t="s">
        <v>243</v>
      </c>
      <c r="B23" s="97"/>
      <c r="C23" s="75"/>
      <c r="D23" s="236">
        <v>3000000</v>
      </c>
      <c r="E23" s="97" t="s">
        <v>242</v>
      </c>
      <c r="F23" s="94" t="s">
        <v>17</v>
      </c>
      <c r="G23" s="97" t="s">
        <v>125</v>
      </c>
      <c r="H23" s="80" t="s">
        <v>2</v>
      </c>
      <c r="I23" s="94"/>
      <c r="J23" s="97"/>
      <c r="K23" s="97"/>
      <c r="L23" s="97"/>
      <c r="M23" s="97"/>
      <c r="N23" s="97"/>
      <c r="O23" s="97"/>
      <c r="P23" s="80" t="s">
        <v>2</v>
      </c>
      <c r="Q23" s="75"/>
      <c r="R23" s="97"/>
      <c r="S23" s="97"/>
      <c r="T23" s="97"/>
      <c r="U23" s="90"/>
      <c r="V23" s="97"/>
      <c r="W23" s="97"/>
      <c r="X23" s="97"/>
    </row>
    <row r="24" spans="1:24" ht="34.5" customHeight="1" x14ac:dyDescent="0.25">
      <c r="A24" s="2518"/>
      <c r="B24" s="97"/>
      <c r="C24" s="75"/>
      <c r="D24" s="75"/>
      <c r="E24" s="97"/>
      <c r="F24" s="94"/>
      <c r="G24" s="97"/>
      <c r="H24" s="80" t="s">
        <v>1</v>
      </c>
      <c r="I24" s="94"/>
      <c r="J24" s="97"/>
      <c r="K24" s="97"/>
      <c r="L24" s="97"/>
      <c r="M24" s="97"/>
      <c r="N24" s="97"/>
      <c r="O24" s="97"/>
      <c r="P24" s="80" t="s">
        <v>1</v>
      </c>
      <c r="Q24" s="75"/>
      <c r="R24" s="97"/>
      <c r="S24" s="97"/>
      <c r="T24" s="97"/>
      <c r="U24" s="90"/>
      <c r="V24" s="97"/>
      <c r="W24" s="97"/>
      <c r="X24" s="97"/>
    </row>
    <row r="25" spans="1:24" ht="29.25" customHeight="1" x14ac:dyDescent="0.25">
      <c r="A25" s="98"/>
      <c r="B25" s="98"/>
      <c r="C25" s="101"/>
      <c r="D25" s="101"/>
      <c r="E25" s="98"/>
      <c r="F25" s="98"/>
      <c r="G25" s="98"/>
      <c r="H25" s="98"/>
      <c r="I25" s="98"/>
      <c r="J25" s="98"/>
      <c r="K25" s="100"/>
      <c r="L25" s="100"/>
      <c r="M25" s="98"/>
      <c r="N25" s="98"/>
      <c r="O25" s="98"/>
      <c r="P25" s="98"/>
      <c r="Q25" s="101"/>
      <c r="R25" s="98"/>
      <c r="S25" s="98"/>
      <c r="T25" s="98"/>
      <c r="U25" s="84"/>
      <c r="V25" s="98"/>
      <c r="W25" s="98"/>
      <c r="X25" s="98"/>
    </row>
    <row r="26" spans="1:24" ht="19.5" customHeight="1" x14ac:dyDescent="0.3">
      <c r="A26" s="2517" t="s">
        <v>241</v>
      </c>
      <c r="B26" s="97"/>
      <c r="C26" s="75"/>
      <c r="D26" s="236">
        <v>70000000</v>
      </c>
      <c r="E26" s="97" t="s">
        <v>36</v>
      </c>
      <c r="F26" s="94" t="s">
        <v>17</v>
      </c>
      <c r="G26" s="97"/>
      <c r="H26" s="80" t="s">
        <v>2</v>
      </c>
      <c r="I26" s="94"/>
      <c r="J26" s="97"/>
      <c r="K26" s="97"/>
      <c r="L26" s="97"/>
      <c r="M26" s="97"/>
      <c r="N26" s="97"/>
      <c r="O26" s="97"/>
      <c r="P26" s="80" t="s">
        <v>2</v>
      </c>
      <c r="Q26" s="75"/>
      <c r="R26" s="97"/>
      <c r="S26" s="97"/>
      <c r="T26" s="97"/>
      <c r="U26" s="90"/>
      <c r="V26" s="97"/>
      <c r="W26" s="97"/>
      <c r="X26" s="97"/>
    </row>
    <row r="27" spans="1:24" ht="30.75" customHeight="1" x14ac:dyDescent="0.25">
      <c r="A27" s="2518"/>
      <c r="B27" s="97"/>
      <c r="C27" s="75"/>
      <c r="D27" s="75"/>
      <c r="E27" s="97"/>
      <c r="F27" s="94"/>
      <c r="G27" s="97"/>
      <c r="H27" s="80" t="s">
        <v>1</v>
      </c>
      <c r="I27" s="94"/>
      <c r="J27" s="97"/>
      <c r="K27" s="97"/>
      <c r="L27" s="97"/>
      <c r="M27" s="97"/>
      <c r="N27" s="97"/>
      <c r="O27" s="97"/>
      <c r="P27" s="80" t="s">
        <v>1</v>
      </c>
      <c r="Q27" s="75"/>
      <c r="R27" s="97"/>
      <c r="S27" s="97"/>
      <c r="T27" s="97"/>
      <c r="U27" s="90"/>
      <c r="V27" s="97"/>
      <c r="W27" s="97"/>
      <c r="X27" s="97"/>
    </row>
    <row r="28" spans="1:24" ht="36.75" customHeight="1" x14ac:dyDescent="0.25">
      <c r="A28" s="98"/>
      <c r="B28" s="98"/>
      <c r="C28" s="101"/>
      <c r="D28" s="101"/>
      <c r="E28" s="98"/>
      <c r="F28" s="98"/>
      <c r="G28" s="98"/>
      <c r="H28" s="98"/>
      <c r="I28" s="98"/>
      <c r="J28" s="98"/>
      <c r="K28" s="100"/>
      <c r="L28" s="100"/>
      <c r="M28" s="98"/>
      <c r="N28" s="98"/>
      <c r="O28" s="98"/>
      <c r="P28" s="98"/>
      <c r="Q28" s="101"/>
      <c r="R28" s="98"/>
      <c r="S28" s="98"/>
      <c r="T28" s="98"/>
      <c r="U28" s="84"/>
      <c r="V28" s="98"/>
      <c r="W28" s="98"/>
      <c r="X28" s="98"/>
    </row>
    <row r="29" spans="1:24" ht="19.5" customHeight="1" x14ac:dyDescent="0.3">
      <c r="A29" s="2517" t="s">
        <v>240</v>
      </c>
      <c r="B29" s="97"/>
      <c r="C29" s="75"/>
      <c r="D29" s="236">
        <v>30960000</v>
      </c>
      <c r="E29" s="97" t="s">
        <v>18</v>
      </c>
      <c r="F29" s="94" t="s">
        <v>17</v>
      </c>
      <c r="G29" s="97"/>
      <c r="H29" s="80" t="s">
        <v>2</v>
      </c>
      <c r="I29" s="94"/>
      <c r="J29" s="97"/>
      <c r="K29" s="97"/>
      <c r="L29" s="97"/>
      <c r="M29" s="97"/>
      <c r="N29" s="97"/>
      <c r="O29" s="97"/>
      <c r="P29" s="80" t="s">
        <v>2</v>
      </c>
      <c r="Q29" s="75"/>
      <c r="R29" s="97"/>
      <c r="S29" s="97"/>
      <c r="T29" s="97"/>
      <c r="U29" s="90"/>
      <c r="V29" s="97"/>
      <c r="W29" s="97"/>
      <c r="X29" s="97"/>
    </row>
    <row r="30" spans="1:24" ht="33" customHeight="1" x14ac:dyDescent="0.25">
      <c r="A30" s="2518"/>
      <c r="B30" s="97"/>
      <c r="C30" s="75"/>
      <c r="D30" s="75"/>
      <c r="E30" s="97"/>
      <c r="F30" s="94"/>
      <c r="G30" s="97"/>
      <c r="H30" s="80" t="s">
        <v>1</v>
      </c>
      <c r="I30" s="94"/>
      <c r="J30" s="97"/>
      <c r="K30" s="97"/>
      <c r="L30" s="97"/>
      <c r="M30" s="97"/>
      <c r="N30" s="97"/>
      <c r="O30" s="97"/>
      <c r="P30" s="80" t="s">
        <v>1</v>
      </c>
      <c r="Q30" s="75"/>
      <c r="R30" s="97"/>
      <c r="S30" s="97"/>
      <c r="T30" s="97"/>
      <c r="U30" s="90"/>
      <c r="V30" s="97"/>
      <c r="W30" s="97"/>
      <c r="X30" s="97"/>
    </row>
    <row r="31" spans="1:24" ht="19.5" customHeight="1" x14ac:dyDescent="0.25">
      <c r="A31" s="98"/>
      <c r="B31" s="98"/>
      <c r="C31" s="101"/>
      <c r="D31" s="101"/>
      <c r="E31" s="98"/>
      <c r="F31" s="98"/>
      <c r="G31" s="98"/>
      <c r="H31" s="98"/>
      <c r="I31" s="98"/>
      <c r="J31" s="98"/>
      <c r="K31" s="100"/>
      <c r="L31" s="100"/>
      <c r="M31" s="98"/>
      <c r="N31" s="98"/>
      <c r="O31" s="98"/>
      <c r="P31" s="98"/>
      <c r="Q31" s="101"/>
      <c r="R31" s="98"/>
      <c r="S31" s="98"/>
      <c r="T31" s="98"/>
      <c r="U31" s="84"/>
      <c r="V31" s="98"/>
      <c r="W31" s="98"/>
      <c r="X31" s="98"/>
    </row>
    <row r="32" spans="1:24" ht="19.5" customHeight="1" x14ac:dyDescent="0.25">
      <c r="A32" s="2526" t="s">
        <v>239</v>
      </c>
      <c r="B32" s="230"/>
      <c r="C32" s="231"/>
      <c r="D32" s="231">
        <v>10000000</v>
      </c>
      <c r="E32" s="97" t="s">
        <v>18</v>
      </c>
      <c r="F32" s="94" t="s">
        <v>17</v>
      </c>
      <c r="G32" s="230"/>
      <c r="H32" s="80" t="s">
        <v>2</v>
      </c>
      <c r="I32" s="228"/>
      <c r="J32" s="230"/>
      <c r="K32" s="233"/>
      <c r="L32" s="233"/>
      <c r="M32" s="230"/>
      <c r="N32" s="230"/>
      <c r="O32" s="230"/>
      <c r="P32" s="232"/>
      <c r="Q32" s="231"/>
      <c r="R32" s="230"/>
      <c r="S32" s="230"/>
      <c r="T32" s="230"/>
      <c r="U32" s="229"/>
      <c r="V32" s="228"/>
      <c r="W32" s="228"/>
      <c r="X32" s="228"/>
    </row>
    <row r="33" spans="1:24" ht="38.25" customHeight="1" x14ac:dyDescent="0.25">
      <c r="A33" s="2527"/>
      <c r="B33" s="230"/>
      <c r="C33" s="231"/>
      <c r="E33" s="230"/>
      <c r="F33" s="228"/>
      <c r="G33" s="230"/>
      <c r="H33" s="80" t="s">
        <v>1</v>
      </c>
      <c r="I33" s="228"/>
      <c r="J33" s="230"/>
      <c r="K33" s="233"/>
      <c r="L33" s="233"/>
      <c r="M33" s="230"/>
      <c r="N33" s="230"/>
      <c r="O33" s="230"/>
      <c r="P33" s="232"/>
      <c r="Q33" s="231"/>
      <c r="R33" s="230"/>
      <c r="S33" s="230"/>
      <c r="T33" s="230"/>
      <c r="U33" s="229"/>
      <c r="V33" s="228"/>
      <c r="W33" s="228"/>
      <c r="X33" s="228"/>
    </row>
    <row r="34" spans="1:24" ht="19.5" customHeight="1" x14ac:dyDescent="0.25">
      <c r="A34" s="227"/>
      <c r="B34" s="223"/>
      <c r="C34" s="224"/>
      <c r="D34" s="224"/>
      <c r="E34" s="223"/>
      <c r="F34" s="221"/>
      <c r="G34" s="223"/>
      <c r="H34" s="225"/>
      <c r="I34" s="221"/>
      <c r="J34" s="223"/>
      <c r="K34" s="226"/>
      <c r="L34" s="226"/>
      <c r="M34" s="223"/>
      <c r="N34" s="223"/>
      <c r="O34" s="223"/>
      <c r="P34" s="225"/>
      <c r="Q34" s="224"/>
      <c r="R34" s="223"/>
      <c r="S34" s="223"/>
      <c r="T34" s="223"/>
      <c r="U34" s="222"/>
      <c r="V34" s="221"/>
      <c r="W34" s="221"/>
      <c r="X34" s="221"/>
    </row>
    <row r="35" spans="1:24" ht="19.5" customHeight="1" x14ac:dyDescent="0.25">
      <c r="A35" s="2512" t="s">
        <v>238</v>
      </c>
      <c r="B35" s="230"/>
      <c r="C35" s="231"/>
      <c r="D35" s="231">
        <v>50000000</v>
      </c>
      <c r="E35" s="97" t="s">
        <v>36</v>
      </c>
      <c r="F35" s="94" t="s">
        <v>17</v>
      </c>
      <c r="G35" s="230"/>
      <c r="H35" s="80" t="s">
        <v>2</v>
      </c>
      <c r="I35" s="228"/>
      <c r="J35" s="230"/>
      <c r="K35" s="233"/>
      <c r="L35" s="233"/>
      <c r="M35" s="230"/>
      <c r="N35" s="230"/>
      <c r="O35" s="230"/>
      <c r="P35" s="232"/>
      <c r="Q35" s="231"/>
      <c r="R35" s="230"/>
      <c r="S35" s="230"/>
      <c r="T35" s="230"/>
      <c r="U35" s="229"/>
      <c r="V35" s="228"/>
      <c r="W35" s="228"/>
      <c r="X35" s="228"/>
    </row>
    <row r="36" spans="1:24" ht="29.25" customHeight="1" x14ac:dyDescent="0.25">
      <c r="A36" s="2513"/>
      <c r="B36" s="230"/>
      <c r="C36" s="231"/>
      <c r="D36" s="231"/>
      <c r="E36" s="230"/>
      <c r="F36" s="228"/>
      <c r="G36" s="230"/>
      <c r="H36" s="80" t="s">
        <v>1</v>
      </c>
      <c r="I36" s="228"/>
      <c r="J36" s="230"/>
      <c r="K36" s="233"/>
      <c r="L36" s="233"/>
      <c r="M36" s="230"/>
      <c r="N36" s="230"/>
      <c r="O36" s="230"/>
      <c r="P36" s="232"/>
      <c r="Q36" s="231"/>
      <c r="R36" s="230"/>
      <c r="S36" s="230"/>
      <c r="T36" s="230"/>
      <c r="U36" s="229"/>
      <c r="V36" s="228"/>
      <c r="W36" s="228"/>
      <c r="X36" s="228"/>
    </row>
    <row r="37" spans="1:24" ht="19.5" customHeight="1" x14ac:dyDescent="0.25">
      <c r="A37" s="227"/>
      <c r="B37" s="223"/>
      <c r="C37" s="224"/>
      <c r="D37" s="224"/>
      <c r="E37" s="223"/>
      <c r="F37" s="221"/>
      <c r="G37" s="223"/>
      <c r="H37" s="225"/>
      <c r="I37" s="221"/>
      <c r="J37" s="223"/>
      <c r="K37" s="226"/>
      <c r="L37" s="226"/>
      <c r="M37" s="223"/>
      <c r="N37" s="223"/>
      <c r="O37" s="223"/>
      <c r="P37" s="225"/>
      <c r="Q37" s="224"/>
      <c r="R37" s="223"/>
      <c r="S37" s="223"/>
      <c r="T37" s="223"/>
      <c r="U37" s="222"/>
      <c r="V37" s="221"/>
      <c r="W37" s="221"/>
      <c r="X37" s="221"/>
    </row>
    <row r="38" spans="1:24" ht="19.5" customHeight="1" x14ac:dyDescent="0.25">
      <c r="A38" s="2512" t="s">
        <v>237</v>
      </c>
      <c r="B38" s="230"/>
      <c r="C38" s="231"/>
      <c r="D38" s="231">
        <v>50000000</v>
      </c>
      <c r="E38" s="97" t="s">
        <v>36</v>
      </c>
      <c r="F38" s="94" t="s">
        <v>17</v>
      </c>
      <c r="G38" s="230"/>
      <c r="H38" s="80" t="s">
        <v>2</v>
      </c>
      <c r="I38" s="228"/>
      <c r="J38" s="230"/>
      <c r="K38" s="233"/>
      <c r="L38" s="233"/>
      <c r="M38" s="230"/>
      <c r="N38" s="230"/>
      <c r="O38" s="230"/>
      <c r="P38" s="232"/>
      <c r="Q38" s="231"/>
      <c r="R38" s="230"/>
      <c r="S38" s="230"/>
      <c r="T38" s="230"/>
      <c r="U38" s="229"/>
      <c r="V38" s="228"/>
      <c r="W38" s="228"/>
      <c r="X38" s="228"/>
    </row>
    <row r="39" spans="1:24" ht="19.5" customHeight="1" x14ac:dyDescent="0.25">
      <c r="A39" s="2513"/>
      <c r="B39" s="230"/>
      <c r="C39" s="231"/>
      <c r="D39" s="231"/>
      <c r="E39" s="230"/>
      <c r="F39" s="228"/>
      <c r="G39" s="230"/>
      <c r="H39" s="80" t="s">
        <v>1</v>
      </c>
      <c r="I39" s="228"/>
      <c r="J39" s="230"/>
      <c r="K39" s="233"/>
      <c r="L39" s="233"/>
      <c r="M39" s="230"/>
      <c r="N39" s="230"/>
      <c r="O39" s="230"/>
      <c r="P39" s="232"/>
      <c r="Q39" s="231"/>
      <c r="R39" s="230"/>
      <c r="S39" s="230"/>
      <c r="T39" s="230"/>
      <c r="U39" s="229"/>
      <c r="V39" s="228"/>
      <c r="W39" s="228"/>
      <c r="X39" s="228"/>
    </row>
    <row r="40" spans="1:24" ht="19.5" customHeight="1" x14ac:dyDescent="0.25">
      <c r="A40" s="227"/>
      <c r="B40" s="223"/>
      <c r="C40" s="224"/>
      <c r="D40" s="224"/>
      <c r="E40" s="223"/>
      <c r="F40" s="221"/>
      <c r="G40" s="223"/>
      <c r="H40" s="225"/>
      <c r="I40" s="221"/>
      <c r="J40" s="223"/>
      <c r="K40" s="226"/>
      <c r="L40" s="226"/>
      <c r="M40" s="223"/>
      <c r="N40" s="223"/>
      <c r="O40" s="223"/>
      <c r="P40" s="225"/>
      <c r="Q40" s="224"/>
      <c r="R40" s="223"/>
      <c r="S40" s="223"/>
      <c r="T40" s="223"/>
      <c r="U40" s="222"/>
      <c r="V40" s="221"/>
      <c r="W40" s="221"/>
      <c r="X40" s="221"/>
    </row>
    <row r="41" spans="1:24" ht="19.5" customHeight="1" x14ac:dyDescent="0.25">
      <c r="A41" s="2528" t="s">
        <v>236</v>
      </c>
      <c r="B41" s="230"/>
      <c r="C41" s="231"/>
      <c r="D41" s="231">
        <v>10000000</v>
      </c>
      <c r="E41" s="97" t="s">
        <v>36</v>
      </c>
      <c r="F41" s="94" t="s">
        <v>17</v>
      </c>
      <c r="G41" s="230"/>
      <c r="H41" s="80" t="s">
        <v>2</v>
      </c>
      <c r="I41" s="228"/>
      <c r="J41" s="230"/>
      <c r="K41" s="233"/>
      <c r="L41" s="233"/>
      <c r="M41" s="230"/>
      <c r="N41" s="230"/>
      <c r="O41" s="230"/>
      <c r="P41" s="232"/>
      <c r="Q41" s="231"/>
      <c r="R41" s="230"/>
      <c r="S41" s="230"/>
      <c r="T41" s="230"/>
      <c r="U41" s="229"/>
      <c r="V41" s="228"/>
      <c r="W41" s="228"/>
      <c r="X41" s="228"/>
    </row>
    <row r="42" spans="1:24" ht="62.25" customHeight="1" x14ac:dyDescent="0.25">
      <c r="A42" s="2529"/>
      <c r="B42" s="230"/>
      <c r="C42" s="231"/>
      <c r="D42" s="231"/>
      <c r="E42" s="230"/>
      <c r="F42" s="228"/>
      <c r="G42" s="230"/>
      <c r="H42" s="80" t="s">
        <v>1</v>
      </c>
      <c r="I42" s="228"/>
      <c r="J42" s="230"/>
      <c r="K42" s="233"/>
      <c r="L42" s="233"/>
      <c r="M42" s="230"/>
      <c r="N42" s="230"/>
      <c r="O42" s="230"/>
      <c r="P42" s="232"/>
      <c r="Q42" s="231"/>
      <c r="R42" s="230"/>
      <c r="S42" s="230"/>
      <c r="T42" s="230"/>
      <c r="U42" s="229"/>
      <c r="V42" s="228"/>
      <c r="W42" s="228"/>
      <c r="X42" s="228"/>
    </row>
    <row r="43" spans="1:24" ht="19.5" customHeight="1" x14ac:dyDescent="0.25">
      <c r="A43" s="227"/>
      <c r="B43" s="223"/>
      <c r="C43" s="224"/>
      <c r="D43" s="224"/>
      <c r="E43" s="223"/>
      <c r="F43" s="221"/>
      <c r="G43" s="223"/>
      <c r="H43" s="225"/>
      <c r="I43" s="221"/>
      <c r="J43" s="223"/>
      <c r="K43" s="226"/>
      <c r="L43" s="226"/>
      <c r="M43" s="223"/>
      <c r="N43" s="223"/>
      <c r="O43" s="223"/>
      <c r="P43" s="225"/>
      <c r="Q43" s="224"/>
      <c r="R43" s="223"/>
      <c r="S43" s="223"/>
      <c r="T43" s="223"/>
      <c r="U43" s="222"/>
      <c r="V43" s="221"/>
      <c r="W43" s="221"/>
      <c r="X43" s="221"/>
    </row>
    <row r="44" spans="1:24" ht="19.5" customHeight="1" x14ac:dyDescent="0.25">
      <c r="A44" s="2528" t="s">
        <v>235</v>
      </c>
      <c r="B44" s="230"/>
      <c r="C44" s="231"/>
      <c r="D44" s="231">
        <v>18179250</v>
      </c>
      <c r="E44" s="97" t="s">
        <v>36</v>
      </c>
      <c r="F44" s="94" t="s">
        <v>17</v>
      </c>
      <c r="G44" s="230"/>
      <c r="H44" s="80" t="s">
        <v>2</v>
      </c>
      <c r="I44" s="228"/>
      <c r="J44" s="230"/>
      <c r="K44" s="233"/>
      <c r="L44" s="233"/>
      <c r="M44" s="230"/>
      <c r="N44" s="230"/>
      <c r="O44" s="230"/>
      <c r="P44" s="232"/>
      <c r="Q44" s="231"/>
      <c r="R44" s="230"/>
      <c r="S44" s="230"/>
      <c r="T44" s="230"/>
      <c r="U44" s="229"/>
      <c r="V44" s="228"/>
      <c r="W44" s="228"/>
      <c r="X44" s="228"/>
    </row>
    <row r="45" spans="1:24" ht="44.25" customHeight="1" x14ac:dyDescent="0.25">
      <c r="A45" s="2529"/>
      <c r="B45" s="230"/>
      <c r="C45" s="231"/>
      <c r="D45" s="231"/>
      <c r="E45" s="230"/>
      <c r="F45" s="228"/>
      <c r="G45" s="230"/>
      <c r="H45" s="80" t="s">
        <v>1</v>
      </c>
      <c r="I45" s="228"/>
      <c r="J45" s="230"/>
      <c r="K45" s="233"/>
      <c r="L45" s="233"/>
      <c r="M45" s="230"/>
      <c r="N45" s="230"/>
      <c r="O45" s="230"/>
      <c r="P45" s="232"/>
      <c r="Q45" s="231"/>
      <c r="R45" s="230"/>
      <c r="S45" s="230"/>
      <c r="T45" s="230"/>
      <c r="U45" s="229"/>
      <c r="V45" s="228"/>
      <c r="W45" s="228"/>
      <c r="X45" s="228"/>
    </row>
    <row r="46" spans="1:24" ht="19.5" customHeight="1" thickBot="1" x14ac:dyDescent="0.3">
      <c r="A46" s="234"/>
      <c r="B46" s="223"/>
      <c r="C46" s="224"/>
      <c r="D46" s="224"/>
      <c r="E46" s="223"/>
      <c r="F46" s="221"/>
      <c r="G46" s="223"/>
      <c r="H46" s="225"/>
      <c r="I46" s="221"/>
      <c r="J46" s="223"/>
      <c r="K46" s="226"/>
      <c r="L46" s="226"/>
      <c r="M46" s="223"/>
      <c r="N46" s="223"/>
      <c r="O46" s="223"/>
      <c r="P46" s="225"/>
      <c r="Q46" s="224"/>
      <c r="R46" s="223"/>
      <c r="S46" s="223"/>
      <c r="T46" s="223"/>
      <c r="U46" s="222"/>
      <c r="V46" s="221"/>
      <c r="W46" s="221"/>
      <c r="X46" s="221"/>
    </row>
    <row r="47" spans="1:24" ht="19.5" customHeight="1" x14ac:dyDescent="0.25">
      <c r="A47" s="2530" t="s">
        <v>234</v>
      </c>
      <c r="B47" s="230"/>
      <c r="C47" s="231"/>
      <c r="D47" s="231">
        <v>11000000</v>
      </c>
      <c r="E47" s="230" t="s">
        <v>36</v>
      </c>
      <c r="F47" s="94" t="s">
        <v>17</v>
      </c>
      <c r="G47" s="230"/>
      <c r="H47" s="80" t="s">
        <v>2</v>
      </c>
      <c r="I47" s="228"/>
      <c r="J47" s="230"/>
      <c r="K47" s="233"/>
      <c r="L47" s="233"/>
      <c r="M47" s="230"/>
      <c r="N47" s="230"/>
      <c r="O47" s="230"/>
      <c r="P47" s="232"/>
      <c r="Q47" s="231"/>
      <c r="R47" s="230"/>
      <c r="S47" s="230"/>
      <c r="T47" s="230"/>
      <c r="U47" s="229"/>
      <c r="V47" s="228"/>
      <c r="W47" s="228"/>
      <c r="X47" s="228"/>
    </row>
    <row r="48" spans="1:24" ht="68.25" customHeight="1" thickBot="1" x14ac:dyDescent="0.3">
      <c r="A48" s="2518"/>
      <c r="B48" s="230"/>
      <c r="C48" s="231"/>
      <c r="D48" s="231"/>
      <c r="E48" s="230"/>
      <c r="F48" s="228"/>
      <c r="G48" s="230"/>
      <c r="H48" s="80" t="s">
        <v>1</v>
      </c>
      <c r="I48" s="228"/>
      <c r="J48" s="230"/>
      <c r="K48" s="233"/>
      <c r="L48" s="233"/>
      <c r="M48" s="230"/>
      <c r="N48" s="230"/>
      <c r="O48" s="230"/>
      <c r="P48" s="232"/>
      <c r="Q48" s="231"/>
      <c r="R48" s="230"/>
      <c r="S48" s="230"/>
      <c r="T48" s="230"/>
      <c r="U48" s="229"/>
      <c r="V48" s="228"/>
      <c r="W48" s="228"/>
      <c r="X48" s="228"/>
    </row>
    <row r="49" spans="1:28" ht="19.5" customHeight="1" thickTop="1" x14ac:dyDescent="0.25">
      <c r="A49" s="215" t="s">
        <v>3</v>
      </c>
      <c r="B49" s="82"/>
      <c r="C49" s="81" t="e">
        <f>C8+C11+C14+C17+C20+C23+C26+C29+#REF!</f>
        <v>#REF!</v>
      </c>
      <c r="D49" s="81">
        <f>D8+D11+D14+D17+D20+D23+D26+D29+D32+D35+D35+D38+D41+D44+D47</f>
        <v>2662139250</v>
      </c>
      <c r="E49" s="151"/>
      <c r="F49" s="86"/>
      <c r="G49" s="82"/>
      <c r="H49" s="86" t="s">
        <v>2</v>
      </c>
      <c r="I49" s="86"/>
      <c r="J49" s="82"/>
      <c r="K49" s="82"/>
      <c r="L49" s="82"/>
      <c r="M49" s="82"/>
      <c r="N49" s="82"/>
      <c r="O49" s="82"/>
      <c r="P49" s="86" t="s">
        <v>2</v>
      </c>
      <c r="Q49" s="81" t="e">
        <f>Q8+Q11+Q14+Q17+Q20+Q23+Q26+Q29+#REF!</f>
        <v>#REF!</v>
      </c>
      <c r="R49" s="82"/>
      <c r="S49" s="82"/>
      <c r="T49" s="82"/>
      <c r="U49" s="84"/>
      <c r="V49" s="214"/>
      <c r="W49" s="214"/>
      <c r="X49" s="214"/>
      <c r="Z49" s="4"/>
      <c r="AA49" s="5"/>
      <c r="AB49" s="4"/>
    </row>
    <row r="50" spans="1:28" ht="19.5" customHeight="1" x14ac:dyDescent="0.25">
      <c r="A50" s="76"/>
      <c r="B50" s="76"/>
      <c r="C50" s="75" t="e">
        <f>C9+C12+C15+C18+C21+C24+C27+C30+#REF!</f>
        <v>#REF!</v>
      </c>
      <c r="D50" s="75" t="e">
        <f>D9+D12+D15+D18+D21+D24+D27+D30+#REF!</f>
        <v>#REF!</v>
      </c>
      <c r="E50" s="76"/>
      <c r="F50" s="80"/>
      <c r="G50" s="76"/>
      <c r="H50" s="80" t="s">
        <v>1</v>
      </c>
      <c r="I50" s="80"/>
      <c r="J50" s="76"/>
      <c r="K50" s="76"/>
      <c r="L50" s="76"/>
      <c r="M50" s="76"/>
      <c r="N50" s="76"/>
      <c r="O50" s="76"/>
      <c r="P50" s="80" t="s">
        <v>1</v>
      </c>
      <c r="Q50" s="75" t="e">
        <f>Q9+Q12+Q15+Q18+Q21+Q24+Q27+Q30+#REF!</f>
        <v>#REF!</v>
      </c>
      <c r="R50" s="76"/>
      <c r="S50" s="76"/>
      <c r="T50" s="76"/>
      <c r="U50" s="78"/>
      <c r="V50" s="213"/>
      <c r="W50" s="213"/>
      <c r="X50" s="213"/>
      <c r="Z50" s="4"/>
      <c r="AA50" s="4"/>
      <c r="AB50" s="4"/>
    </row>
    <row r="51" spans="1:28" x14ac:dyDescent="0.25">
      <c r="A51" s="74" t="s">
        <v>0</v>
      </c>
      <c r="T51" s="3"/>
      <c r="U51" s="3"/>
      <c r="V51" s="5"/>
    </row>
    <row r="52" spans="1:28" x14ac:dyDescent="0.25">
      <c r="Q52" s="6"/>
      <c r="T52" s="5"/>
      <c r="U52" s="3"/>
      <c r="V52" s="4"/>
    </row>
    <row r="53" spans="1:28" x14ac:dyDescent="0.25">
      <c r="T53" s="3"/>
      <c r="U53" s="3"/>
    </row>
    <row r="54" spans="1:28" x14ac:dyDescent="0.25">
      <c r="U54" s="3"/>
    </row>
    <row r="55" spans="1:28" x14ac:dyDescent="0.25">
      <c r="U55" s="3"/>
    </row>
    <row r="56" spans="1:28" x14ac:dyDescent="0.25">
      <c r="U56" s="3"/>
    </row>
    <row r="57" spans="1:28" x14ac:dyDescent="0.25">
      <c r="U57" s="3"/>
    </row>
    <row r="58" spans="1:28" x14ac:dyDescent="0.25">
      <c r="U58" s="3"/>
    </row>
    <row r="59" spans="1:28" x14ac:dyDescent="0.25">
      <c r="U59" s="3"/>
    </row>
    <row r="60" spans="1:28" x14ac:dyDescent="0.25">
      <c r="U60" s="3"/>
    </row>
    <row r="61" spans="1:28" x14ac:dyDescent="0.25">
      <c r="U61" s="3"/>
    </row>
    <row r="62" spans="1:28" x14ac:dyDescent="0.25">
      <c r="U62" s="3"/>
    </row>
    <row r="63" spans="1:28" x14ac:dyDescent="0.25">
      <c r="U63" s="3"/>
    </row>
    <row r="64" spans="1:28"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row r="1128" spans="21:21" x14ac:dyDescent="0.25">
      <c r="U1128" s="3"/>
    </row>
    <row r="1129" spans="21:21" x14ac:dyDescent="0.25">
      <c r="U1129" s="3"/>
    </row>
    <row r="1130" spans="21:21" x14ac:dyDescent="0.25">
      <c r="U1130" s="3"/>
    </row>
    <row r="1131" spans="21:21" x14ac:dyDescent="0.25">
      <c r="U1131" s="3"/>
    </row>
    <row r="1132" spans="21:21" x14ac:dyDescent="0.25">
      <c r="U1132" s="3"/>
    </row>
    <row r="1133" spans="21:21" x14ac:dyDescent="0.25">
      <c r="U1133" s="3"/>
    </row>
    <row r="1134" spans="21:21" x14ac:dyDescent="0.25">
      <c r="U1134" s="3"/>
    </row>
    <row r="1135" spans="21:21" x14ac:dyDescent="0.25">
      <c r="U1135" s="3"/>
    </row>
    <row r="1136" spans="21:21" x14ac:dyDescent="0.25">
      <c r="U1136" s="3"/>
    </row>
    <row r="1137" spans="21:21" x14ac:dyDescent="0.25">
      <c r="U1137" s="3"/>
    </row>
    <row r="1138" spans="21:21" x14ac:dyDescent="0.25">
      <c r="U1138" s="3"/>
    </row>
    <row r="1139" spans="21:21" x14ac:dyDescent="0.25">
      <c r="U1139" s="3"/>
    </row>
    <row r="1140" spans="21:21" x14ac:dyDescent="0.25">
      <c r="U1140" s="3"/>
    </row>
    <row r="1141" spans="21:21" x14ac:dyDescent="0.25">
      <c r="U1141" s="3"/>
    </row>
    <row r="1142" spans="21:21" x14ac:dyDescent="0.25">
      <c r="U1142" s="3"/>
    </row>
    <row r="1143" spans="21:21" x14ac:dyDescent="0.25">
      <c r="U1143" s="3"/>
    </row>
    <row r="1144" spans="21:21" x14ac:dyDescent="0.25">
      <c r="U1144" s="3"/>
    </row>
    <row r="1145" spans="21:21" x14ac:dyDescent="0.25">
      <c r="U1145" s="3"/>
    </row>
    <row r="1146" spans="21:21" x14ac:dyDescent="0.25">
      <c r="U1146" s="3"/>
    </row>
    <row r="1147" spans="21:21" x14ac:dyDescent="0.25">
      <c r="U1147" s="3"/>
    </row>
    <row r="1148" spans="21:21" x14ac:dyDescent="0.25">
      <c r="U1148" s="3"/>
    </row>
    <row r="1149" spans="21:21" x14ac:dyDescent="0.25">
      <c r="U1149" s="3"/>
    </row>
    <row r="1150" spans="21:21" x14ac:dyDescent="0.25">
      <c r="U1150" s="3"/>
    </row>
    <row r="1151" spans="21:21" x14ac:dyDescent="0.25">
      <c r="U1151" s="3"/>
    </row>
  </sheetData>
  <mergeCells count="20">
    <mergeCell ref="A35:A36"/>
    <mergeCell ref="A38:A39"/>
    <mergeCell ref="A41:A42"/>
    <mergeCell ref="A44:A45"/>
    <mergeCell ref="A47:A48"/>
    <mergeCell ref="A32:A33"/>
    <mergeCell ref="A8:A9"/>
    <mergeCell ref="A11:A12"/>
    <mergeCell ref="A14:A15"/>
    <mergeCell ref="A29:A30"/>
    <mergeCell ref="A17:A18"/>
    <mergeCell ref="A20:A21"/>
    <mergeCell ref="A23:A24"/>
    <mergeCell ref="A26:A27"/>
    <mergeCell ref="Q3:T3"/>
    <mergeCell ref="C3:G3"/>
    <mergeCell ref="L3:M3"/>
    <mergeCell ref="I2:J3"/>
    <mergeCell ref="A5:A6"/>
    <mergeCell ref="N3:O3"/>
  </mergeCells>
  <pageMargins left="0.5" right="0.5" top="0.3" bottom="0.25" header="0.25" footer="0.25"/>
  <pageSetup paperSize="9" scale="27"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1" manualBreakCount="1">
    <brk id="24" max="1048575" man="1"/>
  </col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zoomScale="75" workbookViewId="0">
      <selection activeCell="G23" sqref="G23"/>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92</v>
      </c>
      <c r="B1" s="144"/>
      <c r="V1" s="3"/>
    </row>
    <row r="2" spans="1:26" x14ac:dyDescent="0.25">
      <c r="A2" s="143" t="s">
        <v>78</v>
      </c>
      <c r="B2" s="142"/>
      <c r="J2" s="2178" t="s">
        <v>77</v>
      </c>
      <c r="K2" s="2179"/>
      <c r="L2" s="141" t="s">
        <v>76</v>
      </c>
      <c r="M2" s="140"/>
      <c r="N2" s="139"/>
      <c r="V2" s="3"/>
    </row>
    <row r="3" spans="1:26" ht="33.75" customHeight="1" x14ac:dyDescent="0.25">
      <c r="A3" s="138" t="s">
        <v>91</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62</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84"/>
      <c r="B8" s="94"/>
      <c r="C8" s="94"/>
      <c r="D8" s="94"/>
      <c r="E8" s="94"/>
      <c r="F8" s="105"/>
      <c r="G8" s="94"/>
      <c r="H8" s="94"/>
      <c r="I8" s="106" t="s">
        <v>2</v>
      </c>
      <c r="J8" s="94"/>
      <c r="K8" s="94"/>
      <c r="L8" s="94"/>
      <c r="M8" s="94"/>
      <c r="N8" s="94"/>
      <c r="O8" s="94"/>
      <c r="P8" s="94"/>
      <c r="Q8" s="106" t="s">
        <v>2</v>
      </c>
      <c r="R8" s="105"/>
      <c r="S8" s="94"/>
      <c r="T8" s="104"/>
      <c r="U8" s="104"/>
      <c r="V8" s="90"/>
      <c r="W8" s="103"/>
      <c r="X8" s="94"/>
      <c r="Y8" s="94"/>
      <c r="Z8" s="94"/>
    </row>
    <row r="9" spans="1:26" ht="19.5" customHeight="1" x14ac:dyDescent="0.25">
      <c r="A9" s="2185"/>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9.5"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0</v>
      </c>
      <c r="G34" s="86"/>
      <c r="H34" s="82"/>
      <c r="I34" s="86" t="s">
        <v>2</v>
      </c>
      <c r="J34" s="82"/>
      <c r="K34" s="82"/>
      <c r="L34" s="82"/>
      <c r="M34" s="82"/>
      <c r="N34" s="82"/>
      <c r="O34" s="82"/>
      <c r="P34" s="82"/>
      <c r="Q34" s="86" t="s">
        <v>2</v>
      </c>
      <c r="R34" s="81">
        <f>R8+R11+R14+R17+R20+R23+R26+R29+R32</f>
        <v>0</v>
      </c>
      <c r="S34" s="82"/>
      <c r="T34" s="85"/>
      <c r="U34" s="85"/>
      <c r="V34" s="84"/>
      <c r="W34" s="83"/>
      <c r="X34" s="82"/>
      <c r="Y34" s="82"/>
      <c r="Z34" s="81">
        <f>Z8+Z11+Z14+Z17+Z20+Z23+Z26+Z29+Z32</f>
        <v>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view="pageLayout" zoomScale="69" zoomScaleNormal="100" zoomScalePageLayoutView="69" workbookViewId="0">
      <selection activeCell="G23" sqref="G23"/>
    </sheetView>
  </sheetViews>
  <sheetFormatPr defaultRowHeight="15.75" x14ac:dyDescent="0.25"/>
  <cols>
    <col min="1" max="1" width="36.85546875" style="1" customWidth="1"/>
    <col min="2" max="2" width="10.85546875" style="1" bestFit="1" customWidth="1"/>
    <col min="3" max="3" width="13.7109375" style="1" customWidth="1"/>
    <col min="4" max="4" width="13.42578125" style="1" customWidth="1"/>
    <col min="5" max="5" width="12" style="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92</v>
      </c>
      <c r="B1" s="180"/>
      <c r="C1" s="179"/>
      <c r="D1" s="4"/>
      <c r="E1" s="4"/>
      <c r="F1" s="4"/>
      <c r="G1" s="4"/>
      <c r="H1" s="3"/>
      <c r="T1" s="146"/>
      <c r="U1" s="146"/>
      <c r="AB1" s="146"/>
    </row>
    <row r="2" spans="1:32" ht="15.75" customHeight="1" x14ac:dyDescent="0.25">
      <c r="A2" s="143" t="s">
        <v>123</v>
      </c>
      <c r="B2" s="178"/>
      <c r="C2" s="141" t="s">
        <v>76</v>
      </c>
      <c r="D2" s="140"/>
      <c r="E2" s="139"/>
      <c r="F2" s="139"/>
      <c r="H2" s="177"/>
      <c r="I2" s="2178" t="s">
        <v>122</v>
      </c>
      <c r="J2" s="2179"/>
      <c r="T2" s="146"/>
      <c r="U2" s="176"/>
      <c r="AB2" s="176"/>
    </row>
    <row r="3" spans="1:32" s="57" customFormat="1" ht="28.5" customHeight="1" x14ac:dyDescent="0.2">
      <c r="A3" s="138" t="s">
        <v>121</v>
      </c>
      <c r="B3" s="175"/>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4.25" customHeight="1" thickBot="1" x14ac:dyDescent="0.3">
      <c r="A4" s="173" t="s">
        <v>68</v>
      </c>
      <c r="B4" s="126" t="s">
        <v>115</v>
      </c>
      <c r="C4" s="131" t="s">
        <v>114</v>
      </c>
      <c r="D4" s="126" t="s">
        <v>113</v>
      </c>
      <c r="E4" s="128" t="s">
        <v>62</v>
      </c>
      <c r="F4" s="128" t="s">
        <v>62</v>
      </c>
      <c r="G4" s="131" t="s">
        <v>62</v>
      </c>
      <c r="H4" s="131" t="s">
        <v>62</v>
      </c>
      <c r="I4" s="131" t="s">
        <v>62</v>
      </c>
      <c r="J4" s="131" t="s">
        <v>62</v>
      </c>
      <c r="K4" s="131" t="s">
        <v>62</v>
      </c>
      <c r="L4" s="131" t="s">
        <v>62</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17"/>
      <c r="F5" s="122"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24" customHeight="1" x14ac:dyDescent="0.25">
      <c r="A8" s="2521"/>
      <c r="B8" s="94"/>
      <c r="C8" s="94"/>
      <c r="D8" s="105"/>
      <c r="E8" s="94"/>
      <c r="F8" s="106" t="s">
        <v>2</v>
      </c>
      <c r="G8" s="94"/>
      <c r="H8" s="104"/>
      <c r="I8" s="104"/>
      <c r="J8" s="104"/>
      <c r="K8" s="94"/>
      <c r="L8" s="103"/>
      <c r="M8" s="106" t="s">
        <v>2</v>
      </c>
      <c r="N8" s="94"/>
      <c r="O8" s="94"/>
      <c r="P8" s="94"/>
      <c r="Q8" s="94"/>
      <c r="R8" s="94"/>
      <c r="S8" s="94"/>
      <c r="T8" s="94"/>
      <c r="U8" s="164" t="s">
        <v>2</v>
      </c>
      <c r="V8" s="103"/>
      <c r="W8" s="94"/>
      <c r="X8" s="105"/>
      <c r="Y8" s="103"/>
      <c r="Z8" s="103"/>
      <c r="AA8" s="94"/>
      <c r="AB8" s="164" t="s">
        <v>2</v>
      </c>
      <c r="AC8" s="94"/>
      <c r="AD8" s="94"/>
      <c r="AE8" s="94"/>
      <c r="AF8" s="94"/>
    </row>
    <row r="9" spans="1:32" ht="23.25" customHeight="1" x14ac:dyDescent="0.25">
      <c r="A9" s="2207"/>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9.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21.75" customHeight="1" x14ac:dyDescent="0.25">
      <c r="A11" s="2206"/>
      <c r="B11" s="159"/>
      <c r="C11" s="159"/>
      <c r="D11" s="162"/>
      <c r="E11" s="159"/>
      <c r="F11" s="161" t="s">
        <v>2</v>
      </c>
      <c r="G11" s="159"/>
      <c r="H11" s="160"/>
      <c r="I11" s="160"/>
      <c r="J11" s="160"/>
      <c r="K11" s="159"/>
      <c r="L11" s="158"/>
      <c r="M11" s="80" t="s">
        <v>2</v>
      </c>
      <c r="N11" s="97"/>
      <c r="O11" s="97"/>
      <c r="P11" s="97"/>
      <c r="Q11" s="97"/>
      <c r="R11" s="97"/>
      <c r="S11" s="97"/>
      <c r="T11" s="97"/>
      <c r="U11" s="149" t="s">
        <v>2</v>
      </c>
      <c r="V11" s="95"/>
      <c r="W11" s="97"/>
      <c r="X11" s="75"/>
      <c r="Y11" s="95"/>
      <c r="Z11" s="95"/>
      <c r="AA11" s="97"/>
      <c r="AB11" s="149" t="s">
        <v>2</v>
      </c>
      <c r="AC11" s="97"/>
      <c r="AD11" s="97"/>
      <c r="AE11" s="97"/>
      <c r="AF11" s="97"/>
    </row>
    <row r="12" spans="1:32" ht="23.25" customHeight="1" x14ac:dyDescent="0.25">
      <c r="A12" s="2207"/>
      <c r="B12" s="159"/>
      <c r="C12" s="159"/>
      <c r="D12" s="162"/>
      <c r="E12" s="159"/>
      <c r="F12" s="161" t="s">
        <v>1</v>
      </c>
      <c r="G12" s="159"/>
      <c r="H12" s="160"/>
      <c r="I12" s="160"/>
      <c r="J12" s="160"/>
      <c r="K12" s="159"/>
      <c r="L12" s="158"/>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9.5" customHeight="1" x14ac:dyDescent="0.25">
      <c r="A13" s="163"/>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21.75" customHeight="1" x14ac:dyDescent="0.25">
      <c r="A14" s="2206"/>
      <c r="B14" s="159"/>
      <c r="C14" s="159"/>
      <c r="D14" s="162"/>
      <c r="E14" s="159"/>
      <c r="F14" s="161" t="s">
        <v>2</v>
      </c>
      <c r="G14" s="159"/>
      <c r="H14" s="160"/>
      <c r="I14" s="160"/>
      <c r="J14" s="160"/>
      <c r="K14" s="159"/>
      <c r="L14" s="158"/>
      <c r="M14" s="80" t="s">
        <v>2</v>
      </c>
      <c r="N14" s="97"/>
      <c r="O14" s="97"/>
      <c r="P14" s="97"/>
      <c r="Q14" s="97"/>
      <c r="R14" s="97"/>
      <c r="S14" s="97"/>
      <c r="T14" s="97"/>
      <c r="U14" s="149" t="s">
        <v>2</v>
      </c>
      <c r="V14" s="95"/>
      <c r="W14" s="97"/>
      <c r="X14" s="75"/>
      <c r="Y14" s="95"/>
      <c r="Z14" s="95"/>
      <c r="AA14" s="97"/>
      <c r="AB14" s="149" t="s">
        <v>2</v>
      </c>
      <c r="AC14" s="95"/>
      <c r="AD14" s="95"/>
      <c r="AE14" s="95"/>
      <c r="AF14" s="95"/>
    </row>
    <row r="15" spans="1:32" ht="20.25" customHeight="1" x14ac:dyDescent="0.25">
      <c r="A15" s="2207"/>
      <c r="B15" s="159"/>
      <c r="C15" s="159"/>
      <c r="D15" s="162"/>
      <c r="E15" s="159"/>
      <c r="F15" s="161" t="s">
        <v>1</v>
      </c>
      <c r="G15" s="159"/>
      <c r="H15" s="160"/>
      <c r="I15" s="160"/>
      <c r="J15" s="160"/>
      <c r="K15" s="159"/>
      <c r="L15" s="158"/>
      <c r="M15" s="80" t="s">
        <v>1</v>
      </c>
      <c r="N15" s="97"/>
      <c r="O15" s="97"/>
      <c r="P15" s="97"/>
      <c r="Q15" s="97"/>
      <c r="R15" s="97"/>
      <c r="S15" s="97"/>
      <c r="T15" s="97"/>
      <c r="U15" s="149" t="s">
        <v>1</v>
      </c>
      <c r="V15" s="95"/>
      <c r="W15" s="97"/>
      <c r="X15" s="75"/>
      <c r="Y15" s="95"/>
      <c r="Z15" s="95"/>
      <c r="AA15" s="97"/>
      <c r="AB15" s="149" t="s">
        <v>1</v>
      </c>
      <c r="AC15" s="95"/>
      <c r="AD15" s="95"/>
      <c r="AE15" s="95"/>
      <c r="AF15" s="95"/>
    </row>
    <row r="16" spans="1:32" ht="19.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197"/>
      <c r="B17" s="159"/>
      <c r="C17" s="159"/>
      <c r="D17" s="162"/>
      <c r="E17" s="159"/>
      <c r="F17" s="161" t="s">
        <v>2</v>
      </c>
      <c r="G17" s="159"/>
      <c r="H17" s="160"/>
      <c r="I17" s="160"/>
      <c r="J17" s="160"/>
      <c r="K17" s="159"/>
      <c r="L17" s="158"/>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9.5" customHeight="1" x14ac:dyDescent="0.25">
      <c r="A18" s="2195"/>
      <c r="B18" s="159"/>
      <c r="C18" s="159"/>
      <c r="D18" s="162"/>
      <c r="E18" s="159"/>
      <c r="F18" s="161" t="s">
        <v>1</v>
      </c>
      <c r="G18" s="159"/>
      <c r="H18" s="160"/>
      <c r="I18" s="160"/>
      <c r="J18" s="160"/>
      <c r="K18" s="159"/>
      <c r="L18" s="158"/>
      <c r="M18" s="80" t="s">
        <v>1</v>
      </c>
      <c r="N18" s="97"/>
      <c r="O18" s="97"/>
      <c r="P18" s="97"/>
      <c r="Q18" s="97"/>
      <c r="R18" s="97"/>
      <c r="S18" s="97"/>
      <c r="T18" s="97"/>
      <c r="U18" s="149" t="s">
        <v>1</v>
      </c>
      <c r="V18" s="95"/>
      <c r="W18" s="97"/>
      <c r="X18" s="75"/>
      <c r="Y18" s="95"/>
      <c r="Z18" s="95"/>
      <c r="AA18" s="97"/>
      <c r="AB18" s="149" t="s">
        <v>1</v>
      </c>
      <c r="AC18" s="95"/>
      <c r="AD18" s="95"/>
      <c r="AE18" s="95"/>
      <c r="AF18" s="95"/>
    </row>
    <row r="19" spans="1:32" ht="19.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20.25" customHeight="1" x14ac:dyDescent="0.25">
      <c r="A20" s="2197"/>
      <c r="B20" s="159"/>
      <c r="C20" s="159"/>
      <c r="D20" s="162"/>
      <c r="E20" s="159"/>
      <c r="F20" s="161" t="s">
        <v>2</v>
      </c>
      <c r="G20" s="159"/>
      <c r="H20" s="160"/>
      <c r="I20" s="160"/>
      <c r="J20" s="160"/>
      <c r="K20" s="159"/>
      <c r="L20" s="158"/>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95"/>
      <c r="B21" s="159"/>
      <c r="C21" s="159"/>
      <c r="D21" s="162"/>
      <c r="E21" s="159"/>
      <c r="F21" s="161" t="s">
        <v>1</v>
      </c>
      <c r="G21" s="159"/>
      <c r="H21" s="160"/>
      <c r="I21" s="160"/>
      <c r="J21" s="160"/>
      <c r="K21" s="159"/>
      <c r="L21" s="158"/>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9.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f>D8+D11+D14+D17+D20+D23+D26+D29+D32</f>
        <v>0</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0</v>
      </c>
      <c r="Y34" s="82"/>
      <c r="Z34" s="82"/>
      <c r="AA34" s="82"/>
      <c r="AB34" s="150" t="s">
        <v>2</v>
      </c>
      <c r="AC34" s="82"/>
      <c r="AD34" s="82"/>
      <c r="AE34" s="82"/>
      <c r="AF34" s="81">
        <f>AF8+AF11+AF14+AF17+AF20+AF23+AF26+AF29+AF32</f>
        <v>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V3:W3"/>
    <mergeCell ref="I2:J3"/>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s>
  <pageMargins left="0.5" right="0.5" top="0.45289855072463769" bottom="0.1585144927536232"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31"/>
  <sheetViews>
    <sheetView view="pageBreakPreview" topLeftCell="G4" zoomScale="60" zoomScaleNormal="100" workbookViewId="0">
      <selection activeCell="X17" sqref="X17"/>
    </sheetView>
  </sheetViews>
  <sheetFormatPr defaultRowHeight="15.75" x14ac:dyDescent="0.25"/>
  <cols>
    <col min="1" max="1" width="43" style="1" customWidth="1"/>
    <col min="2" max="3" width="17.28515625" style="1" customWidth="1"/>
    <col min="4" max="4" width="20.85546875" style="1" customWidth="1"/>
    <col min="5" max="5" width="17.28515625" style="1" customWidth="1"/>
    <col min="6" max="6" width="21.140625" style="1" customWidth="1"/>
    <col min="7" max="7" width="19.28515625" style="1" customWidth="1"/>
    <col min="8" max="8" width="10.140625" style="1" customWidth="1"/>
    <col min="9" max="10" width="23" style="1" customWidth="1"/>
    <col min="11" max="11" width="25.5703125" style="1" customWidth="1"/>
    <col min="12" max="12" width="24.140625" style="1" customWidth="1"/>
    <col min="13" max="13" width="17" style="1" customWidth="1"/>
    <col min="14" max="14" width="24.140625" style="1" customWidth="1"/>
    <col min="15" max="15" width="17" style="1" customWidth="1"/>
    <col min="16" max="16" width="11" style="1" customWidth="1"/>
    <col min="17" max="17" width="19.5703125" style="1" customWidth="1"/>
    <col min="18" max="18" width="17" style="1" customWidth="1"/>
    <col min="19" max="19" width="26.140625" style="1" customWidth="1"/>
    <col min="20" max="20" width="27" style="1" customWidth="1"/>
    <col min="21" max="21" width="3.140625" style="2" customWidth="1"/>
    <col min="22" max="23" width="26.5703125" style="1" customWidth="1"/>
    <col min="24" max="24" width="26" style="1" customWidth="1"/>
    <col min="25" max="16384" width="9.140625" style="1"/>
  </cols>
  <sheetData>
    <row r="1" spans="1:24" ht="33" customHeight="1" x14ac:dyDescent="0.3">
      <c r="A1" s="73" t="s">
        <v>233</v>
      </c>
      <c r="B1" s="72"/>
      <c r="C1" s="66"/>
      <c r="D1" s="66"/>
      <c r="E1" s="66"/>
      <c r="F1" s="66"/>
      <c r="G1" s="66"/>
      <c r="H1" s="66"/>
      <c r="I1" s="66"/>
      <c r="J1" s="66"/>
      <c r="K1" s="66"/>
      <c r="L1" s="66"/>
      <c r="M1" s="66"/>
      <c r="N1" s="66"/>
      <c r="O1" s="66"/>
      <c r="P1" s="66"/>
      <c r="Q1" s="66"/>
      <c r="R1" s="66"/>
      <c r="S1" s="66"/>
      <c r="T1" s="66"/>
      <c r="U1" s="3"/>
    </row>
    <row r="2" spans="1:24" ht="30.75" customHeight="1" x14ac:dyDescent="0.3">
      <c r="A2" s="71" t="s">
        <v>78</v>
      </c>
      <c r="B2" s="70"/>
      <c r="C2" s="66"/>
      <c r="D2" s="66"/>
      <c r="E2" s="66"/>
      <c r="F2" s="66"/>
      <c r="G2" s="66"/>
      <c r="H2" s="66"/>
      <c r="I2" s="2316" t="s">
        <v>77</v>
      </c>
      <c r="J2" s="2317"/>
      <c r="K2" s="69" t="s">
        <v>76</v>
      </c>
      <c r="L2" s="68"/>
      <c r="M2" s="67"/>
      <c r="N2" s="66"/>
      <c r="O2" s="66"/>
      <c r="P2" s="66"/>
      <c r="Q2" s="66"/>
      <c r="R2" s="66"/>
      <c r="S2" s="66"/>
      <c r="T2" s="66"/>
      <c r="U2" s="3"/>
    </row>
    <row r="3" spans="1:24" s="57" customFormat="1" ht="65.25" customHeight="1" x14ac:dyDescent="0.25">
      <c r="A3" s="65" t="s">
        <v>232</v>
      </c>
      <c r="B3" s="64"/>
      <c r="C3" s="2322" t="s">
        <v>74</v>
      </c>
      <c r="D3" s="2314"/>
      <c r="E3" s="2314"/>
      <c r="F3" s="2314"/>
      <c r="G3" s="2315"/>
      <c r="H3" s="62"/>
      <c r="I3" s="2318"/>
      <c r="J3" s="2319"/>
      <c r="K3" s="63" t="s">
        <v>73</v>
      </c>
      <c r="L3" s="2314" t="s">
        <v>72</v>
      </c>
      <c r="M3" s="2315"/>
      <c r="N3" s="2322" t="s">
        <v>71</v>
      </c>
      <c r="O3" s="2315"/>
      <c r="P3" s="62"/>
      <c r="Q3" s="2322" t="s">
        <v>70</v>
      </c>
      <c r="R3" s="2314"/>
      <c r="S3" s="2314"/>
      <c r="T3" s="2314"/>
      <c r="U3" s="61"/>
      <c r="V3" s="60"/>
      <c r="W3" s="59" t="s">
        <v>69</v>
      </c>
      <c r="X3" s="58"/>
    </row>
    <row r="4" spans="1:24" s="57" customFormat="1" ht="83.25" customHeight="1" thickBot="1" x14ac:dyDescent="0.3">
      <c r="A4" s="264" t="s">
        <v>68</v>
      </c>
      <c r="B4" s="262" t="s">
        <v>67</v>
      </c>
      <c r="C4" s="262" t="s">
        <v>66</v>
      </c>
      <c r="D4" s="262" t="s">
        <v>65</v>
      </c>
      <c r="E4" s="262" t="s">
        <v>64</v>
      </c>
      <c r="F4" s="262" t="s">
        <v>63</v>
      </c>
      <c r="G4" s="263" t="s">
        <v>62</v>
      </c>
      <c r="H4" s="262" t="s">
        <v>55</v>
      </c>
      <c r="I4" s="261" t="s">
        <v>61</v>
      </c>
      <c r="J4" s="261" t="s">
        <v>56</v>
      </c>
      <c r="K4" s="262" t="s">
        <v>60</v>
      </c>
      <c r="L4" s="262" t="s">
        <v>59</v>
      </c>
      <c r="M4" s="262" t="s">
        <v>58</v>
      </c>
      <c r="N4" s="262" t="s">
        <v>57</v>
      </c>
      <c r="O4" s="261" t="s">
        <v>56</v>
      </c>
      <c r="P4" s="262" t="s">
        <v>55</v>
      </c>
      <c r="Q4" s="261" t="s">
        <v>193</v>
      </c>
      <c r="R4" s="261" t="s">
        <v>53</v>
      </c>
      <c r="S4" s="261" t="s">
        <v>52</v>
      </c>
      <c r="T4" s="260" t="s">
        <v>51</v>
      </c>
      <c r="U4" s="127"/>
      <c r="V4" s="259" t="s">
        <v>50</v>
      </c>
      <c r="W4" s="258" t="s">
        <v>49</v>
      </c>
      <c r="X4" s="258" t="s">
        <v>48</v>
      </c>
    </row>
    <row r="5" spans="1:24" ht="19.5" customHeight="1" thickTop="1" x14ac:dyDescent="0.3">
      <c r="A5" s="2320" t="s">
        <v>47</v>
      </c>
      <c r="B5" s="254"/>
      <c r="C5" s="256"/>
      <c r="D5" s="256"/>
      <c r="E5" s="254"/>
      <c r="F5" s="254" t="s">
        <v>46</v>
      </c>
      <c r="G5" s="254"/>
      <c r="H5" s="257" t="s">
        <v>2</v>
      </c>
      <c r="I5" s="254" t="s">
        <v>43</v>
      </c>
      <c r="J5" s="254" t="s">
        <v>41</v>
      </c>
      <c r="K5" s="254" t="s">
        <v>42</v>
      </c>
      <c r="L5" s="255" t="s">
        <v>45</v>
      </c>
      <c r="M5" s="255" t="s">
        <v>44</v>
      </c>
      <c r="N5" s="255" t="s">
        <v>43</v>
      </c>
      <c r="O5" s="255" t="s">
        <v>41</v>
      </c>
      <c r="P5" s="257" t="s">
        <v>2</v>
      </c>
      <c r="Q5" s="256"/>
      <c r="R5" s="255" t="s">
        <v>42</v>
      </c>
      <c r="S5" s="255" t="s">
        <v>41</v>
      </c>
      <c r="T5" s="255" t="s">
        <v>40</v>
      </c>
      <c r="U5" s="90"/>
      <c r="V5" s="117"/>
      <c r="W5" s="117"/>
      <c r="X5" s="117"/>
    </row>
    <row r="6" spans="1:24" ht="25.5" customHeight="1" x14ac:dyDescent="0.3">
      <c r="A6" s="2321"/>
      <c r="B6" s="251"/>
      <c r="C6" s="252"/>
      <c r="D6" s="252"/>
      <c r="E6" s="251"/>
      <c r="F6" s="254" t="s">
        <v>39</v>
      </c>
      <c r="G6" s="251"/>
      <c r="H6" s="253" t="s">
        <v>1</v>
      </c>
      <c r="I6" s="254"/>
      <c r="J6" s="251"/>
      <c r="K6" s="251"/>
      <c r="L6" s="251"/>
      <c r="M6" s="251"/>
      <c r="N6" s="251"/>
      <c r="O6" s="251"/>
      <c r="P6" s="253" t="s">
        <v>1</v>
      </c>
      <c r="Q6" s="252"/>
      <c r="R6" s="251"/>
      <c r="S6" s="251"/>
      <c r="T6" s="251"/>
      <c r="U6" s="90"/>
      <c r="V6" s="117"/>
      <c r="W6" s="117"/>
      <c r="X6" s="117"/>
    </row>
    <row r="7" spans="1:24" ht="33" customHeight="1" thickBot="1" x14ac:dyDescent="0.35">
      <c r="A7" s="250" t="s">
        <v>38</v>
      </c>
      <c r="B7" s="247"/>
      <c r="C7" s="248"/>
      <c r="D7" s="248"/>
      <c r="E7" s="247"/>
      <c r="F7" s="247"/>
      <c r="G7" s="247"/>
      <c r="H7" s="247"/>
      <c r="I7" s="247"/>
      <c r="J7" s="247"/>
      <c r="K7" s="249"/>
      <c r="L7" s="249"/>
      <c r="M7" s="247"/>
      <c r="N7" s="247"/>
      <c r="O7" s="247"/>
      <c r="P7" s="247"/>
      <c r="Q7" s="248"/>
      <c r="R7" s="247"/>
      <c r="S7" s="247"/>
      <c r="T7" s="247"/>
      <c r="U7" s="84"/>
      <c r="V7" s="107"/>
      <c r="W7" s="107"/>
      <c r="X7" s="107"/>
    </row>
    <row r="8" spans="1:24" ht="19.5" customHeight="1" x14ac:dyDescent="0.3">
      <c r="A8" s="2514" t="s">
        <v>231</v>
      </c>
      <c r="B8" s="239"/>
      <c r="C8" s="245"/>
      <c r="D8" s="245">
        <v>26250000</v>
      </c>
      <c r="E8" s="239" t="s">
        <v>32</v>
      </c>
      <c r="F8" s="239" t="s">
        <v>17</v>
      </c>
      <c r="G8" s="239" t="s">
        <v>147</v>
      </c>
      <c r="H8" s="246" t="s">
        <v>2</v>
      </c>
      <c r="I8" s="26" t="s">
        <v>30</v>
      </c>
      <c r="J8" s="24" t="s">
        <v>9</v>
      </c>
      <c r="K8" s="24" t="s">
        <v>29</v>
      </c>
      <c r="L8" s="24" t="s">
        <v>28</v>
      </c>
      <c r="M8" s="24" t="s">
        <v>27</v>
      </c>
      <c r="N8" s="24" t="s">
        <v>26</v>
      </c>
      <c r="O8" s="24" t="s">
        <v>9</v>
      </c>
      <c r="P8" s="16" t="s">
        <v>2</v>
      </c>
      <c r="Q8" s="15">
        <v>13158688.300000001</v>
      </c>
      <c r="R8" s="24" t="s">
        <v>9</v>
      </c>
      <c r="S8" s="24" t="s">
        <v>25</v>
      </c>
      <c r="T8" s="24" t="s">
        <v>24</v>
      </c>
      <c r="U8" s="25"/>
      <c r="V8" s="24" t="s">
        <v>9</v>
      </c>
      <c r="W8" s="24" t="s">
        <v>23</v>
      </c>
      <c r="X8" s="24" t="s">
        <v>22</v>
      </c>
    </row>
    <row r="9" spans="1:24" ht="42.75" customHeight="1" x14ac:dyDescent="0.3">
      <c r="A9" s="2515"/>
      <c r="B9" s="237"/>
      <c r="C9" s="236"/>
      <c r="D9" s="236"/>
      <c r="E9" s="237"/>
      <c r="F9" s="239"/>
      <c r="G9" s="237"/>
      <c r="H9" s="238" t="s">
        <v>1</v>
      </c>
      <c r="I9" s="239"/>
      <c r="J9" s="237"/>
      <c r="K9" s="237"/>
      <c r="L9" s="237"/>
      <c r="M9" s="237"/>
      <c r="N9" s="237"/>
      <c r="O9" s="237"/>
      <c r="P9" s="238" t="s">
        <v>1</v>
      </c>
      <c r="Q9" s="236"/>
      <c r="R9" s="237"/>
      <c r="S9" s="237"/>
      <c r="T9" s="237"/>
      <c r="U9" s="90"/>
      <c r="V9" s="97"/>
      <c r="W9" s="97"/>
      <c r="X9" s="97"/>
    </row>
    <row r="10" spans="1:24" ht="19.5" customHeight="1" x14ac:dyDescent="0.3">
      <c r="A10" s="240"/>
      <c r="B10" s="240"/>
      <c r="C10" s="244"/>
      <c r="D10" s="242"/>
      <c r="E10" s="240"/>
      <c r="F10" s="240"/>
      <c r="G10" s="240"/>
      <c r="H10" s="240"/>
      <c r="I10" s="240"/>
      <c r="J10" s="240"/>
      <c r="K10" s="243"/>
      <c r="L10" s="243"/>
      <c r="M10" s="240"/>
      <c r="N10" s="240"/>
      <c r="O10" s="240"/>
      <c r="P10" s="240"/>
      <c r="Q10" s="242"/>
      <c r="R10" s="241" t="s">
        <v>35</v>
      </c>
      <c r="S10" s="241"/>
      <c r="T10" s="240"/>
      <c r="U10" s="84"/>
      <c r="V10" s="98"/>
      <c r="W10" s="98"/>
      <c r="X10" s="98"/>
    </row>
    <row r="11" spans="1:24" ht="23.25" customHeight="1" x14ac:dyDescent="0.3">
      <c r="A11" s="2516" t="s">
        <v>230</v>
      </c>
      <c r="B11" s="237"/>
      <c r="C11" s="236"/>
      <c r="D11" s="236">
        <v>12000000</v>
      </c>
      <c r="E11" s="237" t="s">
        <v>18</v>
      </c>
      <c r="F11" s="239" t="s">
        <v>17</v>
      </c>
      <c r="G11" s="237" t="s">
        <v>16</v>
      </c>
      <c r="H11" s="238" t="s">
        <v>2</v>
      </c>
      <c r="I11" s="29" t="s">
        <v>15</v>
      </c>
      <c r="J11" s="27" t="s">
        <v>14</v>
      </c>
      <c r="K11" s="28" t="s">
        <v>13</v>
      </c>
      <c r="L11" s="28" t="s">
        <v>12</v>
      </c>
      <c r="M11" s="27" t="s">
        <v>11</v>
      </c>
      <c r="N11" s="27" t="s">
        <v>10</v>
      </c>
      <c r="O11" s="27" t="s">
        <v>9</v>
      </c>
      <c r="P11" s="16" t="s">
        <v>2</v>
      </c>
      <c r="Q11" s="15">
        <v>12000000</v>
      </c>
      <c r="R11" s="24" t="s">
        <v>9</v>
      </c>
      <c r="S11" s="24" t="s">
        <v>8</v>
      </c>
      <c r="T11" s="24" t="s">
        <v>7</v>
      </c>
      <c r="U11" s="25"/>
      <c r="V11" s="24" t="s">
        <v>6</v>
      </c>
      <c r="W11" s="24" t="s">
        <v>5</v>
      </c>
      <c r="X11" s="24" t="s">
        <v>4</v>
      </c>
    </row>
    <row r="12" spans="1:24" ht="38.25" customHeight="1" x14ac:dyDescent="0.3">
      <c r="A12" s="2515"/>
      <c r="B12" s="237"/>
      <c r="C12" s="236"/>
      <c r="D12" s="236"/>
      <c r="E12" s="237"/>
      <c r="F12" s="239"/>
      <c r="G12" s="237"/>
      <c r="H12" s="238" t="s">
        <v>1</v>
      </c>
      <c r="I12" s="239"/>
      <c r="J12" s="237"/>
      <c r="K12" s="237"/>
      <c r="L12" s="237"/>
      <c r="M12" s="237"/>
      <c r="N12" s="237"/>
      <c r="O12" s="237"/>
      <c r="P12" s="238" t="s">
        <v>1</v>
      </c>
      <c r="Q12" s="236"/>
      <c r="R12" s="237"/>
      <c r="S12" s="237"/>
      <c r="T12" s="237"/>
      <c r="U12" s="90"/>
      <c r="V12" s="97"/>
      <c r="W12" s="97"/>
      <c r="X12" s="97"/>
    </row>
    <row r="13" spans="1:24" ht="19.5" customHeight="1" x14ac:dyDescent="0.25">
      <c r="A13" s="98"/>
      <c r="B13" s="98"/>
      <c r="C13" s="101"/>
      <c r="D13" s="101"/>
      <c r="E13" s="98"/>
      <c r="F13" s="98"/>
      <c r="G13" s="98"/>
      <c r="H13" s="98"/>
      <c r="I13" s="98"/>
      <c r="J13" s="98"/>
      <c r="K13" s="100"/>
      <c r="L13" s="100"/>
      <c r="M13" s="98"/>
      <c r="N13" s="98"/>
      <c r="O13" s="98"/>
      <c r="P13" s="98"/>
      <c r="Q13" s="101"/>
      <c r="R13" s="98"/>
      <c r="S13" s="98"/>
      <c r="T13" s="98"/>
      <c r="U13" s="84"/>
      <c r="V13" s="98"/>
      <c r="W13" s="98"/>
      <c r="X13" s="98"/>
    </row>
    <row r="14" spans="1:24" ht="19.5" customHeight="1" x14ac:dyDescent="0.25">
      <c r="A14" s="2517" t="s">
        <v>229</v>
      </c>
      <c r="B14" s="97"/>
      <c r="C14" s="75"/>
      <c r="D14" s="75">
        <v>5000000</v>
      </c>
      <c r="E14" s="97" t="s">
        <v>18</v>
      </c>
      <c r="F14" s="94" t="s">
        <v>17</v>
      </c>
      <c r="G14" s="97" t="s">
        <v>209</v>
      </c>
      <c r="H14" s="80" t="s">
        <v>2</v>
      </c>
      <c r="I14" s="94" t="s">
        <v>9</v>
      </c>
      <c r="J14" s="97" t="s">
        <v>9</v>
      </c>
      <c r="K14" s="97" t="s">
        <v>9</v>
      </c>
      <c r="L14" s="97" t="s">
        <v>9</v>
      </c>
      <c r="M14" s="97" t="s">
        <v>9</v>
      </c>
      <c r="N14" s="97" t="s">
        <v>9</v>
      </c>
      <c r="O14" s="97" t="s">
        <v>9</v>
      </c>
      <c r="P14" s="80" t="s">
        <v>2</v>
      </c>
      <c r="Q14" s="75">
        <v>5000000</v>
      </c>
      <c r="R14" s="97" t="s">
        <v>9</v>
      </c>
      <c r="S14" s="97" t="s">
        <v>9</v>
      </c>
      <c r="T14" s="97" t="s">
        <v>9</v>
      </c>
      <c r="U14" s="90"/>
      <c r="V14" s="97" t="s">
        <v>9</v>
      </c>
      <c r="W14" s="97" t="s">
        <v>9</v>
      </c>
      <c r="X14" s="97" t="s">
        <v>9</v>
      </c>
    </row>
    <row r="15" spans="1:24" ht="19.5" customHeight="1" x14ac:dyDescent="0.25">
      <c r="A15" s="2518"/>
      <c r="B15" s="97"/>
      <c r="C15" s="75"/>
      <c r="D15" s="75"/>
      <c r="E15" s="97"/>
      <c r="F15" s="94"/>
      <c r="G15" s="97"/>
      <c r="H15" s="80" t="s">
        <v>1</v>
      </c>
      <c r="I15" s="94"/>
      <c r="J15" s="97"/>
      <c r="K15" s="97"/>
      <c r="L15" s="97"/>
      <c r="M15" s="97"/>
      <c r="N15" s="97"/>
      <c r="O15" s="97"/>
      <c r="P15" s="80" t="s">
        <v>1</v>
      </c>
      <c r="Q15" s="75"/>
      <c r="R15" s="97"/>
      <c r="S15" s="97"/>
      <c r="T15" s="97"/>
      <c r="U15" s="90"/>
      <c r="V15" s="97"/>
      <c r="W15" s="97"/>
      <c r="X15" s="97"/>
    </row>
    <row r="16" spans="1:24" ht="19.5" customHeight="1" x14ac:dyDescent="0.25">
      <c r="A16" s="98"/>
      <c r="B16" s="98"/>
      <c r="C16" s="101"/>
      <c r="D16" s="101"/>
      <c r="E16" s="98"/>
      <c r="F16" s="98"/>
      <c r="G16" s="98"/>
      <c r="H16" s="98"/>
      <c r="I16" s="98"/>
      <c r="J16" s="98"/>
      <c r="K16" s="100"/>
      <c r="L16" s="100"/>
      <c r="M16" s="98"/>
      <c r="N16" s="98"/>
      <c r="O16" s="98"/>
      <c r="P16" s="98"/>
      <c r="Q16" s="101"/>
      <c r="R16" s="98"/>
      <c r="S16" s="98"/>
      <c r="T16" s="98"/>
      <c r="U16" s="84"/>
      <c r="V16" s="98"/>
      <c r="W16" s="98"/>
      <c r="X16" s="98"/>
    </row>
    <row r="17" spans="1:28" ht="19.5" customHeight="1" x14ac:dyDescent="0.25">
      <c r="A17" s="2517" t="s">
        <v>228</v>
      </c>
      <c r="B17" s="97"/>
      <c r="C17" s="75"/>
      <c r="D17" s="75">
        <v>4000000</v>
      </c>
      <c r="E17" s="97" t="s">
        <v>36</v>
      </c>
      <c r="F17" s="94" t="s">
        <v>17</v>
      </c>
      <c r="G17" s="97" t="s">
        <v>125</v>
      </c>
      <c r="H17" s="80" t="s">
        <v>2</v>
      </c>
      <c r="I17" s="94" t="s">
        <v>9</v>
      </c>
      <c r="J17" s="97" t="s">
        <v>9</v>
      </c>
      <c r="K17" s="97" t="s">
        <v>9</v>
      </c>
      <c r="L17" s="97" t="s">
        <v>9</v>
      </c>
      <c r="M17" s="97" t="s">
        <v>9</v>
      </c>
      <c r="N17" s="97" t="s">
        <v>9</v>
      </c>
      <c r="O17" s="97" t="s">
        <v>9</v>
      </c>
      <c r="P17" s="80" t="s">
        <v>2</v>
      </c>
      <c r="Q17" s="75">
        <v>4000000</v>
      </c>
      <c r="R17" s="97" t="s">
        <v>9</v>
      </c>
      <c r="S17" s="97" t="s">
        <v>9</v>
      </c>
      <c r="T17" s="97" t="s">
        <v>9</v>
      </c>
      <c r="U17" s="90"/>
      <c r="V17" s="97" t="s">
        <v>9</v>
      </c>
      <c r="W17" s="97" t="s">
        <v>9</v>
      </c>
      <c r="X17" s="97" t="s">
        <v>9</v>
      </c>
    </row>
    <row r="18" spans="1:28" ht="19.5" customHeight="1" x14ac:dyDescent="0.25">
      <c r="A18" s="2518"/>
      <c r="B18" s="97"/>
      <c r="C18" s="75"/>
      <c r="D18" s="75"/>
      <c r="E18" s="97"/>
      <c r="F18" s="94"/>
      <c r="G18" s="97"/>
      <c r="H18" s="80" t="s">
        <v>1</v>
      </c>
      <c r="I18" s="94"/>
      <c r="J18" s="97"/>
      <c r="K18" s="97"/>
      <c r="L18" s="97"/>
      <c r="M18" s="97"/>
      <c r="N18" s="97"/>
      <c r="O18" s="97"/>
      <c r="P18" s="80" t="s">
        <v>1</v>
      </c>
      <c r="Q18" s="75"/>
      <c r="R18" s="97"/>
      <c r="S18" s="97"/>
      <c r="T18" s="97"/>
      <c r="U18" s="90"/>
      <c r="V18" s="97"/>
      <c r="W18" s="97"/>
      <c r="X18" s="97"/>
    </row>
    <row r="19" spans="1:28" ht="19.5" customHeight="1" x14ac:dyDescent="0.25">
      <c r="A19" s="98"/>
      <c r="B19" s="98"/>
      <c r="C19" s="101"/>
      <c r="D19" s="101"/>
      <c r="E19" s="98"/>
      <c r="F19" s="98"/>
      <c r="G19" s="98"/>
      <c r="H19" s="98"/>
      <c r="I19" s="98"/>
      <c r="J19" s="98"/>
      <c r="K19" s="100"/>
      <c r="L19" s="100"/>
      <c r="M19" s="98"/>
      <c r="N19" s="98"/>
      <c r="O19" s="98"/>
      <c r="P19" s="98"/>
      <c r="Q19" s="101"/>
      <c r="R19" s="98"/>
      <c r="S19" s="98"/>
      <c r="T19" s="98"/>
      <c r="U19" s="84"/>
      <c r="V19" s="98"/>
      <c r="W19" s="98"/>
      <c r="X19" s="98"/>
    </row>
    <row r="20" spans="1:28" ht="19.5" customHeight="1" x14ac:dyDescent="0.25">
      <c r="A20" s="2517" t="s">
        <v>227</v>
      </c>
      <c r="B20" s="97"/>
      <c r="C20" s="75"/>
      <c r="D20" s="75">
        <v>7000000</v>
      </c>
      <c r="E20" s="97" t="s">
        <v>36</v>
      </c>
      <c r="F20" s="94" t="s">
        <v>17</v>
      </c>
      <c r="G20" s="97" t="s">
        <v>16</v>
      </c>
      <c r="H20" s="80" t="s">
        <v>2</v>
      </c>
      <c r="I20" s="94"/>
      <c r="J20" s="97"/>
      <c r="K20" s="97"/>
      <c r="L20" s="97"/>
      <c r="M20" s="97"/>
      <c r="N20" s="97"/>
      <c r="O20" s="97"/>
      <c r="P20" s="80" t="s">
        <v>2</v>
      </c>
      <c r="Q20" s="75"/>
      <c r="R20" s="97"/>
      <c r="S20" s="97"/>
      <c r="T20" s="97"/>
      <c r="U20" s="90"/>
      <c r="V20" s="97"/>
      <c r="W20" s="97"/>
      <c r="X20" s="97"/>
    </row>
    <row r="21" spans="1:28" ht="19.5" customHeight="1" x14ac:dyDescent="0.25">
      <c r="A21" s="2518"/>
      <c r="B21" s="97"/>
      <c r="C21" s="75"/>
      <c r="D21" s="75"/>
      <c r="E21" s="97"/>
      <c r="F21" s="94"/>
      <c r="G21" s="97"/>
      <c r="H21" s="80" t="s">
        <v>1</v>
      </c>
      <c r="I21" s="94"/>
      <c r="J21" s="97"/>
      <c r="K21" s="97"/>
      <c r="L21" s="97"/>
      <c r="M21" s="97"/>
      <c r="N21" s="97"/>
      <c r="O21" s="97"/>
      <c r="P21" s="80" t="s">
        <v>1</v>
      </c>
      <c r="Q21" s="75"/>
      <c r="R21" s="97"/>
      <c r="S21" s="97"/>
      <c r="T21" s="97"/>
      <c r="U21" s="90"/>
      <c r="V21" s="97"/>
      <c r="W21" s="97"/>
      <c r="X21" s="97"/>
    </row>
    <row r="22" spans="1:28" ht="19.5" customHeight="1" x14ac:dyDescent="0.25">
      <c r="A22" s="98"/>
      <c r="B22" s="98"/>
      <c r="C22" s="101"/>
      <c r="D22" s="101"/>
      <c r="E22" s="98"/>
      <c r="F22" s="98"/>
      <c r="G22" s="98"/>
      <c r="H22" s="98"/>
      <c r="I22" s="98"/>
      <c r="J22" s="98"/>
      <c r="K22" s="100"/>
      <c r="L22" s="100"/>
      <c r="M22" s="98"/>
      <c r="N22" s="98"/>
      <c r="O22" s="98"/>
      <c r="P22" s="98"/>
      <c r="Q22" s="101"/>
      <c r="R22" s="98"/>
      <c r="S22" s="98"/>
      <c r="T22" s="98"/>
      <c r="U22" s="84"/>
      <c r="V22" s="98"/>
      <c r="W22" s="98"/>
      <c r="X22" s="98"/>
    </row>
    <row r="23" spans="1:28" ht="19.5" customHeight="1" x14ac:dyDescent="0.25">
      <c r="A23" s="2517" t="s">
        <v>226</v>
      </c>
      <c r="B23" s="97"/>
      <c r="C23" s="75"/>
      <c r="D23" s="75">
        <v>26000000</v>
      </c>
      <c r="E23" s="97" t="s">
        <v>36</v>
      </c>
      <c r="F23" s="94" t="s">
        <v>17</v>
      </c>
      <c r="G23" s="97" t="s">
        <v>16</v>
      </c>
      <c r="H23" s="80" t="s">
        <v>2</v>
      </c>
      <c r="I23" s="94"/>
      <c r="J23" s="97"/>
      <c r="K23" s="97"/>
      <c r="L23" s="97"/>
      <c r="M23" s="97"/>
      <c r="N23" s="97"/>
      <c r="O23" s="97"/>
      <c r="P23" s="80" t="s">
        <v>2</v>
      </c>
      <c r="Q23" s="75"/>
      <c r="R23" s="97"/>
      <c r="S23" s="97"/>
      <c r="T23" s="97"/>
      <c r="U23" s="90"/>
      <c r="V23" s="97"/>
      <c r="W23" s="97"/>
      <c r="X23" s="97"/>
    </row>
    <row r="24" spans="1:28" ht="19.5" customHeight="1" x14ac:dyDescent="0.25">
      <c r="A24" s="2518"/>
      <c r="B24" s="97"/>
      <c r="C24" s="75"/>
      <c r="D24" s="75"/>
      <c r="E24" s="97"/>
      <c r="F24" s="94"/>
      <c r="G24" s="97"/>
      <c r="H24" s="80" t="s">
        <v>1</v>
      </c>
      <c r="I24" s="94"/>
      <c r="J24" s="97"/>
      <c r="K24" s="97"/>
      <c r="L24" s="97"/>
      <c r="M24" s="97"/>
      <c r="N24" s="97"/>
      <c r="O24" s="97"/>
      <c r="P24" s="80" t="s">
        <v>1</v>
      </c>
      <c r="Q24" s="75"/>
      <c r="R24" s="97"/>
      <c r="S24" s="97"/>
      <c r="T24" s="97"/>
      <c r="U24" s="90"/>
      <c r="V24" s="97"/>
      <c r="W24" s="97"/>
      <c r="X24" s="97"/>
    </row>
    <row r="25" spans="1:28" ht="19.5" customHeight="1" x14ac:dyDescent="0.25">
      <c r="A25" s="98"/>
      <c r="B25" s="98"/>
      <c r="C25" s="101"/>
      <c r="D25" s="101"/>
      <c r="E25" s="98"/>
      <c r="F25" s="98"/>
      <c r="G25" s="98"/>
      <c r="H25" s="98"/>
      <c r="I25" s="98"/>
      <c r="J25" s="98"/>
      <c r="K25" s="100"/>
      <c r="L25" s="100"/>
      <c r="M25" s="98"/>
      <c r="N25" s="98"/>
      <c r="O25" s="98"/>
      <c r="P25" s="98"/>
      <c r="Q25" s="101"/>
      <c r="R25" s="98"/>
      <c r="S25" s="98"/>
      <c r="T25" s="98"/>
      <c r="U25" s="84"/>
      <c r="V25" s="98"/>
      <c r="W25" s="98"/>
      <c r="X25" s="98"/>
    </row>
    <row r="26" spans="1:28" ht="19.5" customHeight="1" x14ac:dyDescent="0.25">
      <c r="A26" s="2526" t="s">
        <v>225</v>
      </c>
      <c r="B26" s="97"/>
      <c r="C26" s="75"/>
      <c r="D26" s="231">
        <v>5000000</v>
      </c>
      <c r="E26" s="97" t="s">
        <v>36</v>
      </c>
      <c r="F26" s="94" t="s">
        <v>17</v>
      </c>
      <c r="G26" s="97" t="s">
        <v>125</v>
      </c>
      <c r="H26" s="80" t="s">
        <v>2</v>
      </c>
      <c r="I26" s="94"/>
      <c r="J26" s="97"/>
      <c r="K26" s="97"/>
      <c r="L26" s="97"/>
      <c r="M26" s="97"/>
      <c r="N26" s="97"/>
      <c r="O26" s="97"/>
      <c r="P26" s="80" t="s">
        <v>2</v>
      </c>
      <c r="Q26" s="75"/>
      <c r="R26" s="97"/>
      <c r="S26" s="97"/>
      <c r="T26" s="97"/>
      <c r="U26" s="90"/>
      <c r="V26" s="97"/>
      <c r="W26" s="97"/>
      <c r="X26" s="97"/>
    </row>
    <row r="27" spans="1:28" ht="19.5" customHeight="1" x14ac:dyDescent="0.25">
      <c r="A27" s="2527"/>
      <c r="B27" s="97"/>
      <c r="C27" s="75"/>
      <c r="D27" s="75"/>
      <c r="E27" s="97"/>
      <c r="F27" s="94"/>
      <c r="G27" s="97"/>
      <c r="H27" s="80" t="s">
        <v>1</v>
      </c>
      <c r="I27" s="94"/>
      <c r="J27" s="97"/>
      <c r="K27" s="97"/>
      <c r="L27" s="97"/>
      <c r="M27" s="97"/>
      <c r="N27" s="97"/>
      <c r="O27" s="97"/>
      <c r="P27" s="80" t="s">
        <v>1</v>
      </c>
      <c r="Q27" s="75"/>
      <c r="R27" s="97"/>
      <c r="S27" s="97"/>
      <c r="T27" s="97"/>
      <c r="U27" s="90"/>
      <c r="V27" s="97"/>
      <c r="W27" s="97"/>
      <c r="X27" s="97"/>
    </row>
    <row r="28" spans="1:28" ht="19.5" customHeight="1" thickBot="1" x14ac:dyDescent="0.3">
      <c r="A28" s="98"/>
      <c r="B28" s="98"/>
      <c r="C28" s="101"/>
      <c r="D28" s="101"/>
      <c r="E28" s="98"/>
      <c r="F28" s="98"/>
      <c r="G28" s="98"/>
      <c r="H28" s="98"/>
      <c r="I28" s="98"/>
      <c r="J28" s="98"/>
      <c r="K28" s="100"/>
      <c r="L28" s="100"/>
      <c r="M28" s="98"/>
      <c r="N28" s="98"/>
      <c r="O28" s="98"/>
      <c r="P28" s="98"/>
      <c r="Q28" s="101"/>
      <c r="R28" s="98"/>
      <c r="S28" s="98"/>
      <c r="T28" s="98"/>
      <c r="U28" s="84"/>
      <c r="V28" s="98"/>
      <c r="W28" s="98"/>
      <c r="X28" s="98"/>
    </row>
    <row r="29" spans="1:28" ht="19.5" customHeight="1" thickTop="1" x14ac:dyDescent="0.25">
      <c r="A29" s="215" t="s">
        <v>3</v>
      </c>
      <c r="B29" s="82"/>
      <c r="C29" s="81" t="e">
        <f>C8+C11+C14+C17+C20+C23+C26+#REF!+#REF!</f>
        <v>#REF!</v>
      </c>
      <c r="D29" s="81">
        <f>D8+D11+D14+D17+D20+D23+D26</f>
        <v>85250000</v>
      </c>
      <c r="E29" s="151"/>
      <c r="F29" s="86"/>
      <c r="G29" s="82"/>
      <c r="H29" s="86" t="s">
        <v>2</v>
      </c>
      <c r="I29" s="86"/>
      <c r="J29" s="82"/>
      <c r="K29" s="82"/>
      <c r="L29" s="82"/>
      <c r="M29" s="82"/>
      <c r="N29" s="82"/>
      <c r="O29" s="82"/>
      <c r="P29" s="86" t="s">
        <v>2</v>
      </c>
      <c r="Q29" s="81" t="e">
        <f>Q8+Q11+Q14+Q17+Q20+Q23+Q26+#REF!+#REF!</f>
        <v>#REF!</v>
      </c>
      <c r="R29" s="82"/>
      <c r="S29" s="82"/>
      <c r="T29" s="82"/>
      <c r="U29" s="84"/>
      <c r="V29" s="214"/>
      <c r="W29" s="214"/>
      <c r="X29" s="214"/>
      <c r="Z29" s="4"/>
      <c r="AA29" s="5"/>
      <c r="AB29" s="4"/>
    </row>
    <row r="30" spans="1:28" ht="19.5" customHeight="1" x14ac:dyDescent="0.25">
      <c r="A30" s="76"/>
      <c r="B30" s="76"/>
      <c r="C30" s="75" t="e">
        <f>C9+C12+C15+C18+C21+C24+C27+#REF!+#REF!</f>
        <v>#REF!</v>
      </c>
      <c r="D30" s="75" t="e">
        <f>D9+D12+D15+D18+D21+D24+D27+#REF!+#REF!</f>
        <v>#REF!</v>
      </c>
      <c r="E30" s="76"/>
      <c r="F30" s="80"/>
      <c r="G30" s="76"/>
      <c r="H30" s="80" t="s">
        <v>1</v>
      </c>
      <c r="I30" s="80"/>
      <c r="J30" s="76"/>
      <c r="K30" s="76"/>
      <c r="L30" s="76"/>
      <c r="M30" s="76"/>
      <c r="N30" s="76"/>
      <c r="O30" s="76"/>
      <c r="P30" s="80" t="s">
        <v>1</v>
      </c>
      <c r="Q30" s="75" t="e">
        <f>Q9+Q12+Q15+Q18+Q21+Q24+Q27+#REF!+#REF!</f>
        <v>#REF!</v>
      </c>
      <c r="R30" s="76"/>
      <c r="S30" s="76"/>
      <c r="T30" s="76"/>
      <c r="U30" s="78"/>
      <c r="V30" s="213"/>
      <c r="W30" s="213"/>
      <c r="X30" s="213"/>
      <c r="Z30" s="4"/>
      <c r="AA30" s="4"/>
      <c r="AB30" s="4"/>
    </row>
    <row r="31" spans="1:28" x14ac:dyDescent="0.25">
      <c r="A31" s="74" t="s">
        <v>0</v>
      </c>
      <c r="T31" s="3"/>
      <c r="U31" s="3"/>
      <c r="V31" s="5"/>
    </row>
    <row r="32" spans="1:28" x14ac:dyDescent="0.25">
      <c r="Q32" s="6"/>
      <c r="T32" s="5"/>
      <c r="U32" s="3"/>
      <c r="V32" s="4"/>
    </row>
    <row r="33" spans="20:21" x14ac:dyDescent="0.25">
      <c r="T33" s="3"/>
      <c r="U33" s="3"/>
    </row>
    <row r="34" spans="20:21" x14ac:dyDescent="0.25">
      <c r="U34" s="3"/>
    </row>
    <row r="35" spans="20:21" x14ac:dyDescent="0.25">
      <c r="U35" s="3"/>
    </row>
    <row r="36" spans="20:21" x14ac:dyDescent="0.25">
      <c r="U36" s="3"/>
    </row>
    <row r="37" spans="20:21" x14ac:dyDescent="0.25">
      <c r="U37" s="3"/>
    </row>
    <row r="38" spans="20:21" x14ac:dyDescent="0.25">
      <c r="U38" s="3"/>
    </row>
    <row r="39" spans="20:21" x14ac:dyDescent="0.25">
      <c r="U39" s="3"/>
    </row>
    <row r="40" spans="20:21" x14ac:dyDescent="0.25">
      <c r="U40" s="3"/>
    </row>
    <row r="41" spans="20:21" x14ac:dyDescent="0.25">
      <c r="U41" s="3"/>
    </row>
    <row r="42" spans="20:21" x14ac:dyDescent="0.25">
      <c r="U42" s="3"/>
    </row>
    <row r="43" spans="20:21" x14ac:dyDescent="0.25">
      <c r="U43" s="3"/>
    </row>
    <row r="44" spans="20:21" x14ac:dyDescent="0.25">
      <c r="U44" s="3"/>
    </row>
    <row r="45" spans="20:21" x14ac:dyDescent="0.25">
      <c r="U45" s="3"/>
    </row>
    <row r="46" spans="20:21" x14ac:dyDescent="0.25">
      <c r="U46" s="3"/>
    </row>
    <row r="47" spans="20:21" x14ac:dyDescent="0.25">
      <c r="U47" s="3"/>
    </row>
    <row r="48" spans="20:21"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row r="1128" spans="21:21" x14ac:dyDescent="0.25">
      <c r="U1128" s="3"/>
    </row>
    <row r="1129" spans="21:21" x14ac:dyDescent="0.25">
      <c r="U1129" s="3"/>
    </row>
    <row r="1130" spans="21:21" x14ac:dyDescent="0.25">
      <c r="U1130" s="3"/>
    </row>
    <row r="1131" spans="21:21" x14ac:dyDescent="0.25">
      <c r="U1131" s="3"/>
    </row>
  </sheetData>
  <mergeCells count="13">
    <mergeCell ref="Q3:T3"/>
    <mergeCell ref="C3:G3"/>
    <mergeCell ref="L3:M3"/>
    <mergeCell ref="I2:J3"/>
    <mergeCell ref="A5:A6"/>
    <mergeCell ref="A23:A24"/>
    <mergeCell ref="A17:A18"/>
    <mergeCell ref="A20:A21"/>
    <mergeCell ref="A26:A27"/>
    <mergeCell ref="N3:O3"/>
    <mergeCell ref="A8:A9"/>
    <mergeCell ref="A11:A12"/>
    <mergeCell ref="A14:A15"/>
  </mergeCells>
  <pageMargins left="0.19685039370078741" right="0.19685039370078741" top="0.19685039370078741" bottom="0.19685039370078741" header="0.23622047244094491" footer="0.23622047244094491"/>
  <pageSetup paperSize="8" scale="3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1" manualBreakCount="1">
    <brk id="24" max="1048575" man="1"/>
  </col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topLeftCell="B34" zoomScale="75" workbookViewId="0">
      <selection activeCell="O25" sqref="N25:O68"/>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92</v>
      </c>
      <c r="B1" s="144"/>
      <c r="V1" s="3"/>
    </row>
    <row r="2" spans="1:26" x14ac:dyDescent="0.25">
      <c r="A2" s="143" t="s">
        <v>78</v>
      </c>
      <c r="B2" s="142"/>
      <c r="J2" s="2178" t="s">
        <v>77</v>
      </c>
      <c r="K2" s="2179"/>
      <c r="L2" s="141" t="s">
        <v>76</v>
      </c>
      <c r="M2" s="140"/>
      <c r="N2" s="139"/>
      <c r="V2" s="3"/>
    </row>
    <row r="3" spans="1:26" ht="33.75" customHeight="1" x14ac:dyDescent="0.25">
      <c r="A3" s="138" t="s">
        <v>91</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62</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84"/>
      <c r="B8" s="94"/>
      <c r="C8" s="94"/>
      <c r="D8" s="94"/>
      <c r="E8" s="94"/>
      <c r="F8" s="105"/>
      <c r="G8" s="94"/>
      <c r="H8" s="94"/>
      <c r="I8" s="106" t="s">
        <v>2</v>
      </c>
      <c r="J8" s="94"/>
      <c r="K8" s="94"/>
      <c r="L8" s="94"/>
      <c r="M8" s="94"/>
      <c r="N8" s="94"/>
      <c r="O8" s="94"/>
      <c r="P8" s="94"/>
      <c r="Q8" s="106" t="s">
        <v>2</v>
      </c>
      <c r="R8" s="105"/>
      <c r="S8" s="94"/>
      <c r="T8" s="104"/>
      <c r="U8" s="104"/>
      <c r="V8" s="90"/>
      <c r="W8" s="103"/>
      <c r="X8" s="94"/>
      <c r="Y8" s="94"/>
      <c r="Z8" s="94"/>
    </row>
    <row r="9" spans="1:26" ht="19.5" customHeight="1" x14ac:dyDescent="0.25">
      <c r="A9" s="2185"/>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9.5"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0</v>
      </c>
      <c r="G34" s="86"/>
      <c r="H34" s="82"/>
      <c r="I34" s="86" t="s">
        <v>2</v>
      </c>
      <c r="J34" s="82"/>
      <c r="K34" s="82"/>
      <c r="L34" s="82"/>
      <c r="M34" s="82"/>
      <c r="N34" s="82"/>
      <c r="O34" s="82"/>
      <c r="P34" s="82"/>
      <c r="Q34" s="86" t="s">
        <v>2</v>
      </c>
      <c r="R34" s="81">
        <f>R8+R11+R14+R17+R20+R23+R26+R29+R32</f>
        <v>0</v>
      </c>
      <c r="S34" s="82"/>
      <c r="T34" s="85"/>
      <c r="U34" s="85"/>
      <c r="V34" s="84"/>
      <c r="W34" s="83"/>
      <c r="X34" s="82"/>
      <c r="Y34" s="82"/>
      <c r="Z34" s="81">
        <f>Z8+Z11+Z14+Z17+Z20+Z23+Z26+Z29+Z32</f>
        <v>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view="pageLayout" zoomScale="69" zoomScaleNormal="100" zoomScalePageLayoutView="69" workbookViewId="0">
      <selection activeCell="X17" sqref="X17"/>
    </sheetView>
  </sheetViews>
  <sheetFormatPr defaultRowHeight="15.75" x14ac:dyDescent="0.25"/>
  <cols>
    <col min="1" max="1" width="36.85546875" style="1" customWidth="1"/>
    <col min="2" max="2" width="10.85546875" style="1" bestFit="1" customWidth="1"/>
    <col min="3" max="3" width="13.7109375" style="1" customWidth="1"/>
    <col min="4" max="4" width="13.42578125" style="1" customWidth="1"/>
    <col min="5" max="5" width="12" style="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92</v>
      </c>
      <c r="B1" s="180"/>
      <c r="C1" s="179"/>
      <c r="D1" s="4"/>
      <c r="E1" s="4"/>
      <c r="F1" s="4"/>
      <c r="G1" s="4"/>
      <c r="H1" s="3"/>
      <c r="T1" s="146"/>
      <c r="U1" s="146"/>
      <c r="AB1" s="146"/>
    </row>
    <row r="2" spans="1:32" ht="15.75" customHeight="1" x14ac:dyDescent="0.25">
      <c r="A2" s="143" t="s">
        <v>123</v>
      </c>
      <c r="B2" s="178"/>
      <c r="C2" s="141" t="s">
        <v>76</v>
      </c>
      <c r="D2" s="140"/>
      <c r="E2" s="139"/>
      <c r="F2" s="139"/>
      <c r="H2" s="177"/>
      <c r="I2" s="2178" t="s">
        <v>122</v>
      </c>
      <c r="J2" s="2179"/>
      <c r="T2" s="146"/>
      <c r="U2" s="176"/>
      <c r="AB2" s="176"/>
    </row>
    <row r="3" spans="1:32" s="57" customFormat="1" ht="28.5" customHeight="1" x14ac:dyDescent="0.2">
      <c r="A3" s="138" t="s">
        <v>121</v>
      </c>
      <c r="B3" s="175"/>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4.25" customHeight="1" thickBot="1" x14ac:dyDescent="0.3">
      <c r="A4" s="173" t="s">
        <v>68</v>
      </c>
      <c r="B4" s="126" t="s">
        <v>115</v>
      </c>
      <c r="C4" s="131" t="s">
        <v>114</v>
      </c>
      <c r="D4" s="126" t="s">
        <v>113</v>
      </c>
      <c r="E4" s="128" t="s">
        <v>62</v>
      </c>
      <c r="F4" s="128" t="s">
        <v>62</v>
      </c>
      <c r="G4" s="131" t="s">
        <v>62</v>
      </c>
      <c r="H4" s="131" t="s">
        <v>62</v>
      </c>
      <c r="I4" s="131" t="s">
        <v>62</v>
      </c>
      <c r="J4" s="131" t="s">
        <v>62</v>
      </c>
      <c r="K4" s="131" t="s">
        <v>62</v>
      </c>
      <c r="L4" s="131" t="s">
        <v>62</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17"/>
      <c r="F5" s="122"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24" customHeight="1" x14ac:dyDescent="0.25">
      <c r="A8" s="2521"/>
      <c r="B8" s="94"/>
      <c r="C8" s="94"/>
      <c r="D8" s="105"/>
      <c r="E8" s="94"/>
      <c r="F8" s="106" t="s">
        <v>2</v>
      </c>
      <c r="G8" s="94"/>
      <c r="H8" s="104"/>
      <c r="I8" s="104"/>
      <c r="J8" s="104"/>
      <c r="K8" s="94"/>
      <c r="L8" s="103"/>
      <c r="M8" s="106" t="s">
        <v>2</v>
      </c>
      <c r="N8" s="94"/>
      <c r="O8" s="94"/>
      <c r="P8" s="94"/>
      <c r="Q8" s="94"/>
      <c r="R8" s="94"/>
      <c r="S8" s="94"/>
      <c r="T8" s="94"/>
      <c r="U8" s="164" t="s">
        <v>2</v>
      </c>
      <c r="V8" s="103"/>
      <c r="W8" s="94"/>
      <c r="X8" s="105"/>
      <c r="Y8" s="103"/>
      <c r="Z8" s="103"/>
      <c r="AA8" s="94"/>
      <c r="AB8" s="164" t="s">
        <v>2</v>
      </c>
      <c r="AC8" s="94"/>
      <c r="AD8" s="94"/>
      <c r="AE8" s="94"/>
      <c r="AF8" s="94"/>
    </row>
    <row r="9" spans="1:32" ht="23.25" customHeight="1" x14ac:dyDescent="0.25">
      <c r="A9" s="2207"/>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9.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21.75" customHeight="1" x14ac:dyDescent="0.25">
      <c r="A11" s="2206"/>
      <c r="B11" s="159"/>
      <c r="C11" s="159"/>
      <c r="D11" s="162"/>
      <c r="E11" s="159"/>
      <c r="F11" s="161" t="s">
        <v>2</v>
      </c>
      <c r="G11" s="159"/>
      <c r="H11" s="160"/>
      <c r="I11" s="160"/>
      <c r="J11" s="160"/>
      <c r="K11" s="159"/>
      <c r="L11" s="158"/>
      <c r="M11" s="80" t="s">
        <v>2</v>
      </c>
      <c r="N11" s="97"/>
      <c r="O11" s="97"/>
      <c r="P11" s="97"/>
      <c r="Q11" s="97"/>
      <c r="R11" s="97"/>
      <c r="S11" s="97"/>
      <c r="T11" s="97"/>
      <c r="U11" s="149" t="s">
        <v>2</v>
      </c>
      <c r="V11" s="95"/>
      <c r="W11" s="97"/>
      <c r="X11" s="75"/>
      <c r="Y11" s="95"/>
      <c r="Z11" s="95"/>
      <c r="AA11" s="97"/>
      <c r="AB11" s="149" t="s">
        <v>2</v>
      </c>
      <c r="AC11" s="97"/>
      <c r="AD11" s="97"/>
      <c r="AE11" s="97"/>
      <c r="AF11" s="97"/>
    </row>
    <row r="12" spans="1:32" ht="23.25" customHeight="1" x14ac:dyDescent="0.25">
      <c r="A12" s="2207"/>
      <c r="B12" s="159"/>
      <c r="C12" s="159"/>
      <c r="D12" s="162"/>
      <c r="E12" s="159"/>
      <c r="F12" s="161" t="s">
        <v>1</v>
      </c>
      <c r="G12" s="159"/>
      <c r="H12" s="160"/>
      <c r="I12" s="160"/>
      <c r="J12" s="160"/>
      <c r="K12" s="159"/>
      <c r="L12" s="158"/>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9.5" customHeight="1" x14ac:dyDescent="0.25">
      <c r="A13" s="163"/>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21.75" customHeight="1" x14ac:dyDescent="0.25">
      <c r="A14" s="2206"/>
      <c r="B14" s="159"/>
      <c r="C14" s="159"/>
      <c r="D14" s="162"/>
      <c r="E14" s="159"/>
      <c r="F14" s="161" t="s">
        <v>2</v>
      </c>
      <c r="G14" s="159"/>
      <c r="H14" s="160"/>
      <c r="I14" s="160"/>
      <c r="J14" s="160"/>
      <c r="K14" s="159"/>
      <c r="L14" s="158"/>
      <c r="M14" s="80" t="s">
        <v>2</v>
      </c>
      <c r="N14" s="97"/>
      <c r="O14" s="97"/>
      <c r="P14" s="97"/>
      <c r="Q14" s="97"/>
      <c r="R14" s="97"/>
      <c r="S14" s="97"/>
      <c r="T14" s="97"/>
      <c r="U14" s="149" t="s">
        <v>2</v>
      </c>
      <c r="V14" s="95"/>
      <c r="W14" s="97"/>
      <c r="X14" s="75"/>
      <c r="Y14" s="95"/>
      <c r="Z14" s="95"/>
      <c r="AA14" s="97"/>
      <c r="AB14" s="149" t="s">
        <v>2</v>
      </c>
      <c r="AC14" s="95"/>
      <c r="AD14" s="95"/>
      <c r="AE14" s="95"/>
      <c r="AF14" s="95"/>
    </row>
    <row r="15" spans="1:32" ht="20.25" customHeight="1" x14ac:dyDescent="0.25">
      <c r="A15" s="2207"/>
      <c r="B15" s="159"/>
      <c r="C15" s="159"/>
      <c r="D15" s="162"/>
      <c r="E15" s="159"/>
      <c r="F15" s="161" t="s">
        <v>1</v>
      </c>
      <c r="G15" s="159"/>
      <c r="H15" s="160"/>
      <c r="I15" s="160"/>
      <c r="J15" s="160"/>
      <c r="K15" s="159"/>
      <c r="L15" s="158"/>
      <c r="M15" s="80" t="s">
        <v>1</v>
      </c>
      <c r="N15" s="97"/>
      <c r="O15" s="97"/>
      <c r="P15" s="97"/>
      <c r="Q15" s="97"/>
      <c r="R15" s="97"/>
      <c r="S15" s="97"/>
      <c r="T15" s="97"/>
      <c r="U15" s="149" t="s">
        <v>1</v>
      </c>
      <c r="V15" s="95"/>
      <c r="W15" s="97"/>
      <c r="X15" s="75"/>
      <c r="Y15" s="95"/>
      <c r="Z15" s="95"/>
      <c r="AA15" s="97"/>
      <c r="AB15" s="149" t="s">
        <v>1</v>
      </c>
      <c r="AC15" s="95"/>
      <c r="AD15" s="95"/>
      <c r="AE15" s="95"/>
      <c r="AF15" s="95"/>
    </row>
    <row r="16" spans="1:32" ht="19.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197"/>
      <c r="B17" s="159"/>
      <c r="C17" s="159"/>
      <c r="D17" s="162"/>
      <c r="E17" s="159"/>
      <c r="F17" s="161" t="s">
        <v>2</v>
      </c>
      <c r="G17" s="159"/>
      <c r="H17" s="160"/>
      <c r="I17" s="160"/>
      <c r="J17" s="160"/>
      <c r="K17" s="159"/>
      <c r="L17" s="158"/>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9.5" customHeight="1" x14ac:dyDescent="0.25">
      <c r="A18" s="2195"/>
      <c r="B18" s="159"/>
      <c r="C18" s="159"/>
      <c r="D18" s="162"/>
      <c r="E18" s="159"/>
      <c r="F18" s="161" t="s">
        <v>1</v>
      </c>
      <c r="G18" s="159"/>
      <c r="H18" s="160"/>
      <c r="I18" s="160"/>
      <c r="J18" s="160"/>
      <c r="K18" s="159"/>
      <c r="L18" s="158"/>
      <c r="M18" s="80" t="s">
        <v>1</v>
      </c>
      <c r="N18" s="97"/>
      <c r="O18" s="97"/>
      <c r="P18" s="97"/>
      <c r="Q18" s="97"/>
      <c r="R18" s="97"/>
      <c r="S18" s="97"/>
      <c r="T18" s="97"/>
      <c r="U18" s="149" t="s">
        <v>1</v>
      </c>
      <c r="V18" s="95"/>
      <c r="W18" s="97"/>
      <c r="X18" s="75"/>
      <c r="Y18" s="95"/>
      <c r="Z18" s="95"/>
      <c r="AA18" s="97"/>
      <c r="AB18" s="149" t="s">
        <v>1</v>
      </c>
      <c r="AC18" s="95"/>
      <c r="AD18" s="95"/>
      <c r="AE18" s="95"/>
      <c r="AF18" s="95"/>
    </row>
    <row r="19" spans="1:32" ht="19.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20.25" customHeight="1" x14ac:dyDescent="0.25">
      <c r="A20" s="2197"/>
      <c r="B20" s="159"/>
      <c r="C20" s="159"/>
      <c r="D20" s="162"/>
      <c r="E20" s="159"/>
      <c r="F20" s="161" t="s">
        <v>2</v>
      </c>
      <c r="G20" s="159"/>
      <c r="H20" s="160"/>
      <c r="I20" s="160"/>
      <c r="J20" s="160"/>
      <c r="K20" s="159"/>
      <c r="L20" s="158"/>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95"/>
      <c r="B21" s="159"/>
      <c r="C21" s="159"/>
      <c r="D21" s="162"/>
      <c r="E21" s="159"/>
      <c r="F21" s="161" t="s">
        <v>1</v>
      </c>
      <c r="G21" s="159"/>
      <c r="H21" s="160"/>
      <c r="I21" s="160"/>
      <c r="J21" s="160"/>
      <c r="K21" s="159"/>
      <c r="L21" s="158"/>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9.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f>D8+D11+D14+D17+D20+D23+D26+D29+D32</f>
        <v>0</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0</v>
      </c>
      <c r="Y34" s="82"/>
      <c r="Z34" s="82"/>
      <c r="AA34" s="82"/>
      <c r="AB34" s="150" t="s">
        <v>2</v>
      </c>
      <c r="AC34" s="82"/>
      <c r="AD34" s="82"/>
      <c r="AE34" s="82"/>
      <c r="AF34" s="81">
        <f>AF8+AF11+AF14+AF17+AF20+AF23+AF26+AF29+AF32</f>
        <v>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 ref="V3:W3"/>
    <mergeCell ref="I2:J3"/>
  </mergeCells>
  <pageMargins left="0.5" right="0.5" top="0.45289855072463769" bottom="0.1585144927536232"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21"/>
  <sheetViews>
    <sheetView view="pageBreakPreview" topLeftCell="D1" zoomScale="60" zoomScaleNormal="100" workbookViewId="0">
      <selection activeCell="S10" sqref="S10"/>
    </sheetView>
  </sheetViews>
  <sheetFormatPr defaultRowHeight="15.75" x14ac:dyDescent="0.25"/>
  <cols>
    <col min="1" max="1" width="45.28515625" style="1" customWidth="1"/>
    <col min="2" max="3" width="17.28515625" style="1" customWidth="1"/>
    <col min="4" max="4" width="21.7109375" style="1" customWidth="1"/>
    <col min="5" max="5" width="17.28515625" style="1" customWidth="1"/>
    <col min="6" max="6" width="21.85546875" style="1" customWidth="1"/>
    <col min="7" max="7" width="26.140625" style="1" customWidth="1"/>
    <col min="8" max="8" width="10.140625" style="1" customWidth="1"/>
    <col min="9" max="10" width="17" style="1" customWidth="1"/>
    <col min="11" max="11" width="21" style="1" customWidth="1"/>
    <col min="12" max="15" width="17" style="1" customWidth="1"/>
    <col min="16" max="16" width="11" style="1" customWidth="1"/>
    <col min="17" max="17" width="24.140625" style="1" customWidth="1"/>
    <col min="18" max="20" width="17" style="1" customWidth="1"/>
    <col min="21" max="21" width="3.140625" style="2" customWidth="1"/>
    <col min="22" max="22" width="16.140625" style="1" customWidth="1"/>
    <col min="23" max="23" width="18.5703125" style="1" customWidth="1"/>
    <col min="24" max="24" width="22.28515625" style="1" customWidth="1"/>
    <col min="25" max="16384" width="9.140625" style="1"/>
  </cols>
  <sheetData>
    <row r="1" spans="1:24" ht="39" customHeight="1" x14ac:dyDescent="0.3">
      <c r="A1" s="73" t="s">
        <v>224</v>
      </c>
      <c r="B1" s="72"/>
      <c r="C1" s="66"/>
      <c r="D1" s="66"/>
      <c r="E1" s="66"/>
      <c r="F1" s="66"/>
      <c r="G1" s="66"/>
      <c r="H1" s="66"/>
      <c r="I1" s="66"/>
      <c r="J1" s="66"/>
      <c r="K1" s="66"/>
      <c r="L1" s="66"/>
      <c r="M1" s="66"/>
      <c r="N1" s="66"/>
      <c r="O1" s="66"/>
      <c r="P1" s="66"/>
      <c r="Q1" s="66"/>
      <c r="R1" s="66"/>
      <c r="S1" s="66"/>
      <c r="T1" s="66"/>
      <c r="U1" s="3"/>
    </row>
    <row r="2" spans="1:24" ht="42" customHeight="1" x14ac:dyDescent="0.3">
      <c r="A2" s="71" t="s">
        <v>78</v>
      </c>
      <c r="B2" s="70"/>
      <c r="C2" s="66"/>
      <c r="D2" s="66"/>
      <c r="E2" s="66"/>
      <c r="F2" s="66"/>
      <c r="G2" s="66"/>
      <c r="H2" s="66"/>
      <c r="I2" s="2316" t="s">
        <v>77</v>
      </c>
      <c r="J2" s="2317"/>
      <c r="K2" s="69" t="s">
        <v>76</v>
      </c>
      <c r="L2" s="68"/>
      <c r="M2" s="67"/>
      <c r="N2" s="66"/>
      <c r="O2" s="66"/>
      <c r="P2" s="66"/>
      <c r="Q2" s="66"/>
      <c r="R2" s="66"/>
      <c r="S2" s="66"/>
      <c r="T2" s="66"/>
      <c r="U2" s="3"/>
    </row>
    <row r="3" spans="1:24" s="57" customFormat="1" ht="60" customHeight="1" x14ac:dyDescent="0.25">
      <c r="A3" s="65" t="s">
        <v>223</v>
      </c>
      <c r="B3" s="64"/>
      <c r="C3" s="2322" t="s">
        <v>74</v>
      </c>
      <c r="D3" s="2314"/>
      <c r="E3" s="2314"/>
      <c r="F3" s="2314"/>
      <c r="G3" s="2315"/>
      <c r="H3" s="62"/>
      <c r="I3" s="2318"/>
      <c r="J3" s="2319"/>
      <c r="K3" s="63" t="s">
        <v>73</v>
      </c>
      <c r="L3" s="2314" t="s">
        <v>72</v>
      </c>
      <c r="M3" s="2315"/>
      <c r="N3" s="2322" t="s">
        <v>71</v>
      </c>
      <c r="O3" s="2315"/>
      <c r="P3" s="62"/>
      <c r="Q3" s="2322" t="s">
        <v>70</v>
      </c>
      <c r="R3" s="2314"/>
      <c r="S3" s="2314"/>
      <c r="T3" s="2314"/>
      <c r="U3" s="61"/>
      <c r="V3" s="60"/>
      <c r="W3" s="59" t="s">
        <v>69</v>
      </c>
      <c r="X3" s="58"/>
    </row>
    <row r="4" spans="1:24" s="57" customFormat="1" ht="83.25" customHeight="1" thickBot="1" x14ac:dyDescent="0.3">
      <c r="A4" s="264" t="s">
        <v>68</v>
      </c>
      <c r="B4" s="262" t="s">
        <v>67</v>
      </c>
      <c r="C4" s="262" t="s">
        <v>66</v>
      </c>
      <c r="D4" s="262" t="s">
        <v>65</v>
      </c>
      <c r="E4" s="262" t="s">
        <v>64</v>
      </c>
      <c r="F4" s="262" t="s">
        <v>63</v>
      </c>
      <c r="G4" s="263" t="s">
        <v>62</v>
      </c>
      <c r="H4" s="262" t="s">
        <v>55</v>
      </c>
      <c r="I4" s="261" t="s">
        <v>61</v>
      </c>
      <c r="J4" s="261" t="s">
        <v>56</v>
      </c>
      <c r="K4" s="262" t="s">
        <v>60</v>
      </c>
      <c r="L4" s="262" t="s">
        <v>59</v>
      </c>
      <c r="M4" s="262" t="s">
        <v>58</v>
      </c>
      <c r="N4" s="262" t="s">
        <v>57</v>
      </c>
      <c r="O4" s="261" t="s">
        <v>56</v>
      </c>
      <c r="P4" s="262" t="s">
        <v>55</v>
      </c>
      <c r="Q4" s="261" t="s">
        <v>193</v>
      </c>
      <c r="R4" s="261" t="s">
        <v>53</v>
      </c>
      <c r="S4" s="261" t="s">
        <v>52</v>
      </c>
      <c r="T4" s="260" t="s">
        <v>51</v>
      </c>
      <c r="U4" s="127"/>
      <c r="V4" s="259" t="s">
        <v>50</v>
      </c>
      <c r="W4" s="258" t="s">
        <v>49</v>
      </c>
      <c r="X4" s="258" t="s">
        <v>48</v>
      </c>
    </row>
    <row r="5" spans="1:24" ht="42" customHeight="1" thickTop="1" x14ac:dyDescent="0.3">
      <c r="A5" s="2320" t="s">
        <v>47</v>
      </c>
      <c r="B5" s="254"/>
      <c r="C5" s="256"/>
      <c r="D5" s="256"/>
      <c r="E5" s="254"/>
      <c r="F5" s="254" t="s">
        <v>46</v>
      </c>
      <c r="G5" s="254"/>
      <c r="H5" s="257" t="s">
        <v>2</v>
      </c>
      <c r="I5" s="254" t="s">
        <v>43</v>
      </c>
      <c r="J5" s="254" t="s">
        <v>41</v>
      </c>
      <c r="K5" s="254" t="s">
        <v>42</v>
      </c>
      <c r="L5" s="255" t="s">
        <v>45</v>
      </c>
      <c r="M5" s="255" t="s">
        <v>44</v>
      </c>
      <c r="N5" s="255" t="s">
        <v>43</v>
      </c>
      <c r="O5" s="255" t="s">
        <v>41</v>
      </c>
      <c r="P5" s="257" t="s">
        <v>2</v>
      </c>
      <c r="Q5" s="256"/>
      <c r="R5" s="255" t="s">
        <v>42</v>
      </c>
      <c r="S5" s="255" t="s">
        <v>41</v>
      </c>
      <c r="T5" s="255" t="s">
        <v>40</v>
      </c>
      <c r="U5" s="90"/>
      <c r="V5" s="117"/>
      <c r="W5" s="117"/>
      <c r="X5" s="117"/>
    </row>
    <row r="6" spans="1:24" ht="36.75" customHeight="1" x14ac:dyDescent="0.3">
      <c r="A6" s="2321"/>
      <c r="B6" s="251"/>
      <c r="C6" s="252"/>
      <c r="D6" s="252"/>
      <c r="E6" s="251"/>
      <c r="F6" s="254" t="s">
        <v>39</v>
      </c>
      <c r="G6" s="251"/>
      <c r="H6" s="253" t="s">
        <v>1</v>
      </c>
      <c r="I6" s="254"/>
      <c r="J6" s="251"/>
      <c r="K6" s="251"/>
      <c r="L6" s="251"/>
      <c r="M6" s="251"/>
      <c r="N6" s="251"/>
      <c r="O6" s="251"/>
      <c r="P6" s="253" t="s">
        <v>1</v>
      </c>
      <c r="Q6" s="252"/>
      <c r="R6" s="251"/>
      <c r="S6" s="251"/>
      <c r="T6" s="251"/>
      <c r="U6" s="90"/>
      <c r="V6" s="117"/>
      <c r="W6" s="117"/>
      <c r="X6" s="117"/>
    </row>
    <row r="7" spans="1:24" ht="46.5" customHeight="1" thickBot="1" x14ac:dyDescent="0.35">
      <c r="A7" s="250" t="s">
        <v>38</v>
      </c>
      <c r="B7" s="247"/>
      <c r="C7" s="248"/>
      <c r="D7" s="248"/>
      <c r="E7" s="247"/>
      <c r="F7" s="247"/>
      <c r="G7" s="247"/>
      <c r="H7" s="247"/>
      <c r="I7" s="247"/>
      <c r="J7" s="247"/>
      <c r="K7" s="249"/>
      <c r="L7" s="249"/>
      <c r="M7" s="247"/>
      <c r="N7" s="247"/>
      <c r="O7" s="247"/>
      <c r="P7" s="247"/>
      <c r="Q7" s="248"/>
      <c r="R7" s="247"/>
      <c r="S7" s="247"/>
      <c r="T7" s="247"/>
      <c r="U7" s="84"/>
      <c r="V7" s="107"/>
      <c r="W7" s="107"/>
      <c r="X7" s="107"/>
    </row>
    <row r="8" spans="1:24" ht="19.5" customHeight="1" x14ac:dyDescent="0.3">
      <c r="A8" s="2514" t="s">
        <v>222</v>
      </c>
      <c r="B8" s="239"/>
      <c r="C8" s="245"/>
      <c r="D8" s="245">
        <v>50000000</v>
      </c>
      <c r="E8" s="239" t="s">
        <v>36</v>
      </c>
      <c r="F8" s="239" t="s">
        <v>17</v>
      </c>
      <c r="G8" s="239" t="s">
        <v>16</v>
      </c>
      <c r="H8" s="246" t="s">
        <v>2</v>
      </c>
      <c r="I8" s="29" t="s">
        <v>9</v>
      </c>
      <c r="J8" s="27" t="s">
        <v>9</v>
      </c>
      <c r="K8" s="28" t="s">
        <v>9</v>
      </c>
      <c r="L8" s="28" t="s">
        <v>219</v>
      </c>
      <c r="M8" s="27" t="s">
        <v>9</v>
      </c>
      <c r="N8" s="27" t="s">
        <v>9</v>
      </c>
      <c r="O8" s="27" t="s">
        <v>9</v>
      </c>
      <c r="P8" s="16" t="s">
        <v>2</v>
      </c>
      <c r="Q8" s="15">
        <v>50000000</v>
      </c>
      <c r="R8" s="24" t="s">
        <v>9</v>
      </c>
      <c r="S8" s="24" t="s">
        <v>9</v>
      </c>
      <c r="T8" s="24" t="s">
        <v>9</v>
      </c>
      <c r="U8" s="25"/>
      <c r="V8" s="24" t="s">
        <v>9</v>
      </c>
      <c r="W8" s="24" t="s">
        <v>9</v>
      </c>
      <c r="X8" s="24" t="s">
        <v>9</v>
      </c>
    </row>
    <row r="9" spans="1:24" ht="90.75" customHeight="1" x14ac:dyDescent="0.3">
      <c r="A9" s="2515"/>
      <c r="B9" s="237"/>
      <c r="C9" s="236"/>
      <c r="D9" s="236"/>
      <c r="E9" s="237"/>
      <c r="F9" s="239"/>
      <c r="G9" s="237"/>
      <c r="H9" s="238" t="s">
        <v>1</v>
      </c>
      <c r="I9" s="239"/>
      <c r="J9" s="237"/>
      <c r="K9" s="237"/>
      <c r="L9" s="237"/>
      <c r="M9" s="237"/>
      <c r="N9" s="237"/>
      <c r="O9" s="237"/>
      <c r="P9" s="238" t="s">
        <v>1</v>
      </c>
      <c r="Q9" s="236"/>
      <c r="R9" s="237"/>
      <c r="S9" s="237"/>
      <c r="T9" s="237"/>
      <c r="U9" s="90"/>
      <c r="V9" s="97"/>
      <c r="W9" s="97"/>
      <c r="X9" s="97"/>
    </row>
    <row r="10" spans="1:24" ht="34.5" customHeight="1" x14ac:dyDescent="0.3">
      <c r="A10" s="240"/>
      <c r="B10" s="240"/>
      <c r="C10" s="244"/>
      <c r="D10" s="242"/>
      <c r="E10" s="240"/>
      <c r="F10" s="240"/>
      <c r="G10" s="240"/>
      <c r="H10" s="240"/>
      <c r="I10" s="240"/>
      <c r="J10" s="240"/>
      <c r="K10" s="243"/>
      <c r="L10" s="243"/>
      <c r="M10" s="240"/>
      <c r="N10" s="240"/>
      <c r="O10" s="240"/>
      <c r="P10" s="240"/>
      <c r="Q10" s="242"/>
      <c r="R10" s="241" t="s">
        <v>172</v>
      </c>
      <c r="S10" s="241"/>
      <c r="T10" s="240"/>
      <c r="U10" s="84"/>
      <c r="V10" s="98"/>
      <c r="W10" s="98"/>
      <c r="X10" s="98"/>
    </row>
    <row r="11" spans="1:24" ht="36" customHeight="1" x14ac:dyDescent="0.3">
      <c r="A11" s="2516" t="s">
        <v>221</v>
      </c>
      <c r="B11" s="237"/>
      <c r="C11" s="236"/>
      <c r="D11" s="236">
        <v>25000000</v>
      </c>
      <c r="E11" s="237" t="s">
        <v>36</v>
      </c>
      <c r="F11" s="239" t="s">
        <v>17</v>
      </c>
      <c r="G11" s="237" t="s">
        <v>16</v>
      </c>
      <c r="H11" s="238" t="s">
        <v>2</v>
      </c>
      <c r="I11" s="29" t="s">
        <v>9</v>
      </c>
      <c r="J11" s="27" t="s">
        <v>9</v>
      </c>
      <c r="K11" s="28" t="s">
        <v>9</v>
      </c>
      <c r="L11" s="28" t="s">
        <v>219</v>
      </c>
      <c r="M11" s="27" t="s">
        <v>9</v>
      </c>
      <c r="N11" s="27" t="s">
        <v>9</v>
      </c>
      <c r="O11" s="27" t="s">
        <v>9</v>
      </c>
      <c r="P11" s="16" t="s">
        <v>2</v>
      </c>
      <c r="Q11" s="15">
        <v>25000000</v>
      </c>
      <c r="R11" s="24" t="s">
        <v>9</v>
      </c>
      <c r="S11" s="24" t="s">
        <v>9</v>
      </c>
      <c r="T11" s="24" t="s">
        <v>9</v>
      </c>
      <c r="U11" s="25"/>
      <c r="V11" s="24" t="s">
        <v>9</v>
      </c>
      <c r="W11" s="24" t="s">
        <v>9</v>
      </c>
      <c r="X11" s="24" t="s">
        <v>9</v>
      </c>
    </row>
    <row r="12" spans="1:24" ht="75" customHeight="1" x14ac:dyDescent="0.3">
      <c r="A12" s="2515"/>
      <c r="B12" s="237"/>
      <c r="C12" s="236"/>
      <c r="D12" s="236"/>
      <c r="E12" s="237"/>
      <c r="F12" s="239"/>
      <c r="G12" s="237"/>
      <c r="H12" s="238" t="s">
        <v>1</v>
      </c>
      <c r="I12" s="239"/>
      <c r="J12" s="237"/>
      <c r="K12" s="237"/>
      <c r="L12" s="237"/>
      <c r="M12" s="237"/>
      <c r="N12" s="237"/>
      <c r="O12" s="237"/>
      <c r="P12" s="238" t="s">
        <v>1</v>
      </c>
      <c r="Q12" s="236"/>
      <c r="R12" s="237"/>
      <c r="S12" s="237"/>
      <c r="T12" s="237"/>
      <c r="U12" s="90"/>
      <c r="V12" s="97"/>
      <c r="W12" s="97"/>
      <c r="X12" s="97"/>
    </row>
    <row r="13" spans="1:24" ht="19.5" customHeight="1" x14ac:dyDescent="0.25">
      <c r="A13" s="98"/>
      <c r="B13" s="98"/>
      <c r="C13" s="101"/>
      <c r="D13" s="101"/>
      <c r="E13" s="98"/>
      <c r="F13" s="98"/>
      <c r="G13" s="98"/>
      <c r="H13" s="98"/>
      <c r="I13" s="98"/>
      <c r="J13" s="98"/>
      <c r="K13" s="100"/>
      <c r="L13" s="100"/>
      <c r="M13" s="98"/>
      <c r="N13" s="98"/>
      <c r="O13" s="98"/>
      <c r="P13" s="98"/>
      <c r="Q13" s="101"/>
      <c r="R13" s="98"/>
      <c r="S13" s="98"/>
      <c r="T13" s="98"/>
      <c r="U13" s="84"/>
      <c r="V13" s="98"/>
      <c r="W13" s="98"/>
      <c r="X13" s="98"/>
    </row>
    <row r="14" spans="1:24" ht="19.5" customHeight="1" x14ac:dyDescent="0.3">
      <c r="A14" s="2517" t="s">
        <v>220</v>
      </c>
      <c r="B14" s="97"/>
      <c r="C14" s="75"/>
      <c r="D14" s="236">
        <v>334000000</v>
      </c>
      <c r="E14" s="97" t="s">
        <v>32</v>
      </c>
      <c r="F14" s="94" t="s">
        <v>17</v>
      </c>
      <c r="G14" s="97" t="s">
        <v>147</v>
      </c>
      <c r="H14" s="80" t="s">
        <v>2</v>
      </c>
      <c r="I14" s="29" t="s">
        <v>9</v>
      </c>
      <c r="J14" s="27" t="s">
        <v>9</v>
      </c>
      <c r="K14" s="28" t="s">
        <v>9</v>
      </c>
      <c r="L14" s="28" t="s">
        <v>219</v>
      </c>
      <c r="M14" s="27" t="s">
        <v>9</v>
      </c>
      <c r="N14" s="27" t="s">
        <v>9</v>
      </c>
      <c r="O14" s="27" t="s">
        <v>9</v>
      </c>
      <c r="P14" s="16" t="s">
        <v>2</v>
      </c>
      <c r="Q14" s="15">
        <v>334000000</v>
      </c>
      <c r="R14" s="24" t="s">
        <v>9</v>
      </c>
      <c r="S14" s="24" t="s">
        <v>9</v>
      </c>
      <c r="T14" s="24" t="s">
        <v>9</v>
      </c>
      <c r="U14" s="25"/>
      <c r="V14" s="24" t="s">
        <v>9</v>
      </c>
      <c r="W14" s="24" t="s">
        <v>9</v>
      </c>
      <c r="X14" s="24" t="s">
        <v>9</v>
      </c>
    </row>
    <row r="15" spans="1:24" ht="34.5" customHeight="1" x14ac:dyDescent="0.25">
      <c r="A15" s="2518"/>
      <c r="B15" s="97"/>
      <c r="C15" s="75"/>
      <c r="D15" s="75"/>
      <c r="E15" s="97"/>
      <c r="F15" s="94"/>
      <c r="G15" s="97"/>
      <c r="H15" s="80" t="s">
        <v>1</v>
      </c>
      <c r="I15" s="94"/>
      <c r="J15" s="97"/>
      <c r="K15" s="97"/>
      <c r="L15" s="97"/>
      <c r="M15" s="97"/>
      <c r="N15" s="97"/>
      <c r="O15" s="97"/>
      <c r="P15" s="80" t="s">
        <v>1</v>
      </c>
      <c r="Q15" s="75"/>
      <c r="R15" s="97"/>
      <c r="S15" s="97"/>
      <c r="T15" s="97"/>
      <c r="U15" s="90"/>
      <c r="V15" s="97"/>
      <c r="W15" s="97"/>
      <c r="X15" s="97"/>
    </row>
    <row r="16" spans="1:24" ht="36" customHeight="1" x14ac:dyDescent="0.25">
      <c r="A16" s="98"/>
      <c r="B16" s="98"/>
      <c r="C16" s="101"/>
      <c r="D16" s="101"/>
      <c r="E16" s="98"/>
      <c r="F16" s="98"/>
      <c r="G16" s="98"/>
      <c r="H16" s="98"/>
      <c r="I16" s="98"/>
      <c r="J16" s="98"/>
      <c r="K16" s="100"/>
      <c r="L16" s="100"/>
      <c r="M16" s="98"/>
      <c r="N16" s="98"/>
      <c r="O16" s="98"/>
      <c r="P16" s="98"/>
      <c r="Q16" s="101"/>
      <c r="R16" s="98"/>
      <c r="S16" s="98"/>
      <c r="T16" s="98"/>
      <c r="U16" s="84"/>
      <c r="V16" s="98"/>
      <c r="W16" s="98"/>
      <c r="X16" s="98"/>
    </row>
    <row r="17" spans="1:28" ht="45.75" customHeight="1" x14ac:dyDescent="0.3">
      <c r="A17" s="2517" t="s">
        <v>218</v>
      </c>
      <c r="B17" s="97"/>
      <c r="C17" s="75"/>
      <c r="D17" s="236">
        <v>399000000</v>
      </c>
      <c r="E17" s="97" t="s">
        <v>32</v>
      </c>
      <c r="F17" s="94" t="s">
        <v>17</v>
      </c>
      <c r="G17" s="97" t="s">
        <v>147</v>
      </c>
      <c r="H17" s="80" t="s">
        <v>2</v>
      </c>
      <c r="I17" s="94"/>
      <c r="J17" s="97"/>
      <c r="K17" s="97"/>
      <c r="L17" s="97"/>
      <c r="M17" s="97"/>
      <c r="N17" s="97"/>
      <c r="O17" s="97"/>
      <c r="P17" s="80" t="s">
        <v>2</v>
      </c>
      <c r="Q17" s="75"/>
      <c r="R17" s="97"/>
      <c r="S17" s="97"/>
      <c r="T17" s="97"/>
      <c r="U17" s="90"/>
      <c r="V17" s="97"/>
      <c r="W17" s="97"/>
      <c r="X17" s="97"/>
    </row>
    <row r="18" spans="1:28" ht="43.5" customHeight="1" thickBot="1" x14ac:dyDescent="0.3">
      <c r="A18" s="2518"/>
      <c r="B18" s="97"/>
      <c r="C18" s="75"/>
      <c r="D18" s="75"/>
      <c r="E18" s="97"/>
      <c r="F18" s="94"/>
      <c r="G18" s="97"/>
      <c r="H18" s="80" t="s">
        <v>1</v>
      </c>
      <c r="I18" s="94"/>
      <c r="J18" s="97"/>
      <c r="K18" s="97"/>
      <c r="L18" s="97"/>
      <c r="M18" s="97"/>
      <c r="N18" s="97"/>
      <c r="O18" s="97"/>
      <c r="P18" s="80" t="s">
        <v>1</v>
      </c>
      <c r="Q18" s="75"/>
      <c r="R18" s="97"/>
      <c r="S18" s="97"/>
      <c r="T18" s="97"/>
      <c r="U18" s="90"/>
      <c r="V18" s="97"/>
      <c r="W18" s="97"/>
      <c r="X18" s="97"/>
    </row>
    <row r="19" spans="1:28" ht="42" customHeight="1" thickTop="1" x14ac:dyDescent="0.25">
      <c r="A19" s="215" t="s">
        <v>3</v>
      </c>
      <c r="B19" s="82"/>
      <c r="C19" s="81" t="e">
        <f>C8+C11+C14+C17+#REF!+#REF!+#REF!+#REF!+#REF!</f>
        <v>#REF!</v>
      </c>
      <c r="D19" s="81">
        <f>D8+D11+D14+D17</f>
        <v>808000000</v>
      </c>
      <c r="E19" s="151"/>
      <c r="F19" s="86"/>
      <c r="G19" s="82"/>
      <c r="H19" s="86" t="s">
        <v>2</v>
      </c>
      <c r="I19" s="86"/>
      <c r="J19" s="82"/>
      <c r="K19" s="82"/>
      <c r="L19" s="82"/>
      <c r="M19" s="82"/>
      <c r="N19" s="82"/>
      <c r="O19" s="82"/>
      <c r="P19" s="86" t="s">
        <v>2</v>
      </c>
      <c r="Q19" s="81" t="e">
        <f>Q8+Q11+Q14+Q17+#REF!+#REF!+#REF!+#REF!+#REF!</f>
        <v>#REF!</v>
      </c>
      <c r="R19" s="82"/>
      <c r="S19" s="82"/>
      <c r="T19" s="82"/>
      <c r="U19" s="84"/>
      <c r="V19" s="214"/>
      <c r="W19" s="214"/>
      <c r="X19" s="214"/>
      <c r="Z19" s="4"/>
      <c r="AA19" s="5"/>
      <c r="AB19" s="4"/>
    </row>
    <row r="20" spans="1:28" ht="32.25" customHeight="1" x14ac:dyDescent="0.25">
      <c r="A20" s="76"/>
      <c r="B20" s="76"/>
      <c r="C20" s="75" t="e">
        <f>C9+C12+C15+C18+#REF!+#REF!+#REF!+#REF!+#REF!</f>
        <v>#REF!</v>
      </c>
      <c r="D20" s="75">
        <f>D9+D12+D15+D18</f>
        <v>0</v>
      </c>
      <c r="E20" s="76"/>
      <c r="F20" s="80"/>
      <c r="G20" s="76"/>
      <c r="H20" s="80" t="s">
        <v>1</v>
      </c>
      <c r="I20" s="80"/>
      <c r="J20" s="76"/>
      <c r="K20" s="76"/>
      <c r="L20" s="76"/>
      <c r="M20" s="76"/>
      <c r="N20" s="76"/>
      <c r="O20" s="76"/>
      <c r="P20" s="80" t="s">
        <v>1</v>
      </c>
      <c r="Q20" s="75" t="e">
        <f>Q9+Q12+Q15+Q18+#REF!+#REF!+#REF!+#REF!+#REF!</f>
        <v>#REF!</v>
      </c>
      <c r="R20" s="76"/>
      <c r="S20" s="76"/>
      <c r="T20" s="76"/>
      <c r="U20" s="78"/>
      <c r="V20" s="213"/>
      <c r="W20" s="213"/>
      <c r="X20" s="213"/>
      <c r="Z20" s="4"/>
      <c r="AA20" s="4"/>
      <c r="AB20" s="4"/>
    </row>
    <row r="21" spans="1:28" ht="42" customHeight="1" x14ac:dyDescent="0.25">
      <c r="A21" s="74" t="s">
        <v>0</v>
      </c>
      <c r="T21" s="3"/>
      <c r="U21" s="3"/>
      <c r="V21" s="5"/>
    </row>
    <row r="22" spans="1:28" x14ac:dyDescent="0.25">
      <c r="Q22" s="6"/>
      <c r="T22" s="5"/>
      <c r="U22" s="3"/>
      <c r="V22" s="4"/>
    </row>
    <row r="23" spans="1:28" x14ac:dyDescent="0.25">
      <c r="T23" s="3"/>
      <c r="U23" s="3"/>
    </row>
    <row r="24" spans="1:28" x14ac:dyDescent="0.25">
      <c r="U24" s="3"/>
    </row>
    <row r="25" spans="1:28" x14ac:dyDescent="0.25">
      <c r="U25" s="3"/>
    </row>
    <row r="26" spans="1:28" x14ac:dyDescent="0.25">
      <c r="U26" s="3"/>
    </row>
    <row r="27" spans="1:28" x14ac:dyDescent="0.25">
      <c r="U27" s="3"/>
    </row>
    <row r="28" spans="1:28" x14ac:dyDescent="0.25">
      <c r="U28" s="3"/>
    </row>
    <row r="29" spans="1:28" x14ac:dyDescent="0.25">
      <c r="U29" s="3"/>
    </row>
    <row r="30" spans="1:28" x14ac:dyDescent="0.25">
      <c r="U30" s="3"/>
    </row>
    <row r="31" spans="1:28" x14ac:dyDescent="0.25">
      <c r="U31" s="3"/>
    </row>
    <row r="32" spans="1:28" x14ac:dyDescent="0.25">
      <c r="U32" s="3"/>
    </row>
    <row r="33" spans="21:21" x14ac:dyDescent="0.25">
      <c r="U33" s="3"/>
    </row>
    <row r="34" spans="21:21" x14ac:dyDescent="0.25">
      <c r="U34" s="3"/>
    </row>
    <row r="35" spans="21:21" x14ac:dyDescent="0.25">
      <c r="U35" s="3"/>
    </row>
    <row r="36" spans="21:21" x14ac:dyDescent="0.25">
      <c r="U36" s="3"/>
    </row>
    <row r="37" spans="21:21" x14ac:dyDescent="0.25">
      <c r="U37" s="3"/>
    </row>
    <row r="38" spans="21:21" x14ac:dyDescent="0.25">
      <c r="U38" s="3"/>
    </row>
    <row r="39" spans="21:21" x14ac:dyDescent="0.25">
      <c r="U39" s="3"/>
    </row>
    <row r="40" spans="21:21" x14ac:dyDescent="0.25">
      <c r="U40" s="3"/>
    </row>
    <row r="41" spans="21:21" x14ac:dyDescent="0.25">
      <c r="U41" s="3"/>
    </row>
    <row r="42" spans="21:21" x14ac:dyDescent="0.25">
      <c r="U42" s="3"/>
    </row>
    <row r="43" spans="21:21" x14ac:dyDescent="0.25">
      <c r="U43" s="3"/>
    </row>
    <row r="44" spans="21:21" x14ac:dyDescent="0.25">
      <c r="U44" s="3"/>
    </row>
    <row r="45" spans="21:21" x14ac:dyDescent="0.25">
      <c r="U45" s="3"/>
    </row>
    <row r="46" spans="21:21" x14ac:dyDescent="0.25">
      <c r="U46" s="3"/>
    </row>
    <row r="47" spans="21:21" x14ac:dyDescent="0.25">
      <c r="U47" s="3"/>
    </row>
    <row r="48" spans="21:21"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sheetData>
  <mergeCells count="10">
    <mergeCell ref="Q3:T3"/>
    <mergeCell ref="C3:G3"/>
    <mergeCell ref="L3:M3"/>
    <mergeCell ref="I2:J3"/>
    <mergeCell ref="A5:A6"/>
    <mergeCell ref="A8:A9"/>
    <mergeCell ref="A11:A12"/>
    <mergeCell ref="A14:A15"/>
    <mergeCell ref="A17:A18"/>
    <mergeCell ref="N3:O3"/>
  </mergeCells>
  <pageMargins left="0.19685039370078741" right="0.19685039370078741" top="0.19685039370078741" bottom="0.19685039370078741" header="0.23622047244094491" footer="0.23622047244094491"/>
  <pageSetup paperSize="8" scale="40"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1" manualBreakCount="1">
    <brk id="24" max="1048575" man="1"/>
  </col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zoomScale="75" workbookViewId="0">
      <selection activeCell="S10" sqref="S10"/>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92</v>
      </c>
      <c r="B1" s="144"/>
      <c r="V1" s="3"/>
    </row>
    <row r="2" spans="1:26" x14ac:dyDescent="0.25">
      <c r="A2" s="143" t="s">
        <v>78</v>
      </c>
      <c r="B2" s="142"/>
      <c r="J2" s="2178" t="s">
        <v>77</v>
      </c>
      <c r="K2" s="2179"/>
      <c r="L2" s="141" t="s">
        <v>76</v>
      </c>
      <c r="M2" s="140"/>
      <c r="N2" s="139"/>
      <c r="V2" s="3"/>
    </row>
    <row r="3" spans="1:26" ht="33.75" customHeight="1" x14ac:dyDescent="0.25">
      <c r="A3" s="138" t="s">
        <v>91</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62</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84"/>
      <c r="B8" s="94"/>
      <c r="C8" s="94"/>
      <c r="D8" s="94"/>
      <c r="E8" s="94"/>
      <c r="F8" s="105"/>
      <c r="G8" s="94"/>
      <c r="H8" s="94"/>
      <c r="I8" s="106" t="s">
        <v>2</v>
      </c>
      <c r="J8" s="94"/>
      <c r="K8" s="94"/>
      <c r="L8" s="94"/>
      <c r="M8" s="94"/>
      <c r="N8" s="94"/>
      <c r="O8" s="94"/>
      <c r="P8" s="94"/>
      <c r="Q8" s="106" t="s">
        <v>2</v>
      </c>
      <c r="R8" s="105"/>
      <c r="S8" s="94"/>
      <c r="T8" s="104"/>
      <c r="U8" s="104"/>
      <c r="V8" s="90"/>
      <c r="W8" s="103"/>
      <c r="X8" s="94"/>
      <c r="Y8" s="94"/>
      <c r="Z8" s="94"/>
    </row>
    <row r="9" spans="1:26" ht="19.5" customHeight="1" x14ac:dyDescent="0.25">
      <c r="A9" s="2185"/>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9.5"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0</v>
      </c>
      <c r="G34" s="86"/>
      <c r="H34" s="82"/>
      <c r="I34" s="86" t="s">
        <v>2</v>
      </c>
      <c r="J34" s="82"/>
      <c r="K34" s="82"/>
      <c r="L34" s="82"/>
      <c r="M34" s="82"/>
      <c r="N34" s="82"/>
      <c r="O34" s="82"/>
      <c r="P34" s="82"/>
      <c r="Q34" s="86" t="s">
        <v>2</v>
      </c>
      <c r="R34" s="81">
        <f>R8+R11+R14+R17+R20+R23+R26+R29+R32</f>
        <v>0</v>
      </c>
      <c r="S34" s="82"/>
      <c r="T34" s="85"/>
      <c r="U34" s="85"/>
      <c r="V34" s="84"/>
      <c r="W34" s="83"/>
      <c r="X34" s="82"/>
      <c r="Y34" s="82"/>
      <c r="Z34" s="81">
        <f>Z8+Z11+Z14+Z17+Z20+Z23+Z26+Z29+Z32</f>
        <v>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AC92"/>
  <sheetViews>
    <sheetView workbookViewId="0">
      <selection activeCell="J11" sqref="J11"/>
    </sheetView>
  </sheetViews>
  <sheetFormatPr defaultRowHeight="15" x14ac:dyDescent="0.25"/>
  <cols>
    <col min="2" max="2" width="18.140625" customWidth="1"/>
    <col min="5" max="5" width="12" customWidth="1"/>
    <col min="6" max="6" width="14.42578125" customWidth="1"/>
    <col min="7" max="18" width="9.140625" customWidth="1"/>
    <col min="19" max="19" width="11.85546875" customWidth="1"/>
    <col min="20" max="24" width="9.140625" customWidth="1"/>
  </cols>
  <sheetData>
    <row r="4" spans="2:29" x14ac:dyDescent="0.25">
      <c r="B4" s="2724"/>
      <c r="C4" s="2723"/>
      <c r="D4" s="2879" t="s">
        <v>2922</v>
      </c>
      <c r="E4" s="2878"/>
      <c r="F4" s="2877"/>
      <c r="G4" s="2874"/>
      <c r="H4" s="2874"/>
      <c r="I4" s="2874"/>
      <c r="J4" s="2876" t="s">
        <v>2921</v>
      </c>
      <c r="K4" s="2874"/>
      <c r="L4" s="2874"/>
      <c r="M4" s="2874"/>
      <c r="N4" s="2874"/>
      <c r="O4" s="2874"/>
      <c r="P4" s="2874"/>
      <c r="Q4" s="2874"/>
      <c r="R4" s="2874"/>
      <c r="S4" s="2874"/>
      <c r="T4" s="2874"/>
      <c r="U4" s="2874"/>
      <c r="V4" s="2874"/>
      <c r="W4" s="2875"/>
      <c r="X4" s="2874"/>
      <c r="Y4" s="2874"/>
      <c r="Z4" s="2874"/>
      <c r="AA4" s="2874"/>
      <c r="AB4" s="2873"/>
    </row>
    <row r="5" spans="2:29" ht="28.5" x14ac:dyDescent="0.25">
      <c r="B5" s="2872" t="s">
        <v>2920</v>
      </c>
      <c r="C5" s="2871"/>
      <c r="D5" s="2858"/>
      <c r="E5" s="2858"/>
      <c r="F5" s="2870"/>
      <c r="G5" s="589"/>
      <c r="H5" s="589"/>
      <c r="I5" s="589"/>
      <c r="J5" s="2858"/>
      <c r="K5" s="2869" t="s">
        <v>77</v>
      </c>
      <c r="L5" s="2868"/>
      <c r="M5" s="2867" t="s">
        <v>437</v>
      </c>
      <c r="N5" s="2866"/>
      <c r="O5" s="2865"/>
      <c r="P5" s="2864"/>
      <c r="Q5" s="589"/>
      <c r="R5" s="589"/>
      <c r="S5" s="589"/>
      <c r="T5" s="589"/>
      <c r="U5" s="589"/>
      <c r="V5" s="589"/>
      <c r="W5" s="590"/>
      <c r="X5" s="589"/>
      <c r="Y5" s="589"/>
      <c r="Z5" s="589"/>
      <c r="AA5" s="2863"/>
      <c r="AB5" s="2862"/>
    </row>
    <row r="6" spans="2:29" ht="71.25" x14ac:dyDescent="0.25">
      <c r="B6" s="2861" t="s">
        <v>2919</v>
      </c>
      <c r="C6" s="2860"/>
      <c r="D6" s="2853" t="s">
        <v>74</v>
      </c>
      <c r="E6" s="2852"/>
      <c r="F6" s="2852"/>
      <c r="G6" s="2852"/>
      <c r="H6" s="2852"/>
      <c r="I6" s="2859"/>
      <c r="J6" s="2858"/>
      <c r="K6" s="2857"/>
      <c r="L6" s="2856"/>
      <c r="M6" s="2855" t="s">
        <v>73</v>
      </c>
      <c r="N6" s="2852" t="s">
        <v>72</v>
      </c>
      <c r="O6" s="2854"/>
      <c r="P6" s="2853" t="s">
        <v>71</v>
      </c>
      <c r="Q6" s="2854"/>
      <c r="R6" s="589"/>
      <c r="S6" s="2853" t="s">
        <v>70</v>
      </c>
      <c r="T6" s="2852"/>
      <c r="U6" s="2852"/>
      <c r="V6" s="2852"/>
      <c r="W6" s="2851"/>
      <c r="X6" s="2850"/>
      <c r="Y6" s="2849" t="s">
        <v>69</v>
      </c>
      <c r="Z6" s="2848"/>
      <c r="AA6" s="2847"/>
      <c r="AB6" s="2846"/>
    </row>
    <row r="7" spans="2:29" ht="64.5" thickBot="1" x14ac:dyDescent="0.3">
      <c r="B7" s="2845" t="s">
        <v>2918</v>
      </c>
      <c r="C7" s="2838" t="s">
        <v>67</v>
      </c>
      <c r="D7" s="2844" t="s">
        <v>66</v>
      </c>
      <c r="E7" s="2844"/>
      <c r="F7" s="2843" t="s">
        <v>65</v>
      </c>
      <c r="G7" s="2840" t="s">
        <v>64</v>
      </c>
      <c r="H7" s="2840" t="s">
        <v>435</v>
      </c>
      <c r="I7" s="2842" t="s">
        <v>434</v>
      </c>
      <c r="J7" s="2838" t="s">
        <v>55</v>
      </c>
      <c r="K7" s="2837" t="s">
        <v>61</v>
      </c>
      <c r="L7" s="2841" t="s">
        <v>433</v>
      </c>
      <c r="M7" s="2840" t="s">
        <v>60</v>
      </c>
      <c r="N7" s="2840" t="s">
        <v>59</v>
      </c>
      <c r="O7" s="2840" t="s">
        <v>58</v>
      </c>
      <c r="P7" s="2840" t="s">
        <v>57</v>
      </c>
      <c r="Q7" s="2839" t="s">
        <v>432</v>
      </c>
      <c r="R7" s="2838" t="s">
        <v>55</v>
      </c>
      <c r="S7" s="2837" t="s">
        <v>431</v>
      </c>
      <c r="T7" s="2837" t="s">
        <v>53</v>
      </c>
      <c r="U7" s="2837" t="s">
        <v>52</v>
      </c>
      <c r="V7" s="2836" t="s">
        <v>51</v>
      </c>
      <c r="W7" s="2835"/>
      <c r="X7" s="2834" t="s">
        <v>50</v>
      </c>
      <c r="Y7" s="2833" t="s">
        <v>49</v>
      </c>
      <c r="Z7" s="2833" t="s">
        <v>48</v>
      </c>
      <c r="AA7" s="2833" t="s">
        <v>430</v>
      </c>
      <c r="AB7" s="2833" t="s">
        <v>429</v>
      </c>
      <c r="AC7" s="2832"/>
    </row>
    <row r="8" spans="2:29" ht="30.75" thickTop="1" x14ac:dyDescent="0.25">
      <c r="B8" s="2831" t="s">
        <v>47</v>
      </c>
      <c r="C8" s="2830"/>
      <c r="D8" s="2829"/>
      <c r="E8" s="2829"/>
      <c r="F8" s="2828"/>
      <c r="G8" s="2820"/>
      <c r="H8" s="2820" t="s">
        <v>46</v>
      </c>
      <c r="I8" s="2819"/>
      <c r="J8" s="2827" t="s">
        <v>2</v>
      </c>
      <c r="K8" s="2814" t="s">
        <v>43</v>
      </c>
      <c r="L8" s="2814" t="s">
        <v>41</v>
      </c>
      <c r="M8" s="2814" t="s">
        <v>42</v>
      </c>
      <c r="N8" s="2814" t="s">
        <v>428</v>
      </c>
      <c r="O8" s="2814" t="s">
        <v>44</v>
      </c>
      <c r="P8" s="2814" t="s">
        <v>42</v>
      </c>
      <c r="Q8" s="2814" t="s">
        <v>41</v>
      </c>
      <c r="R8" s="2826" t="s">
        <v>2</v>
      </c>
      <c r="S8" s="2825"/>
      <c r="T8" s="2814" t="s">
        <v>42</v>
      </c>
      <c r="U8" s="2814" t="s">
        <v>41</v>
      </c>
      <c r="V8" s="2814" t="s">
        <v>42</v>
      </c>
      <c r="W8" s="2705"/>
      <c r="X8" s="2814" t="s">
        <v>43</v>
      </c>
      <c r="Y8" s="2814" t="s">
        <v>427</v>
      </c>
      <c r="Z8" s="2814" t="s">
        <v>42</v>
      </c>
      <c r="AA8" s="2814"/>
      <c r="AB8" s="2814"/>
    </row>
    <row r="9" spans="2:29" x14ac:dyDescent="0.25">
      <c r="B9" s="2824"/>
      <c r="C9" s="2823"/>
      <c r="D9" s="2822"/>
      <c r="E9" s="2822"/>
      <c r="F9" s="1775"/>
      <c r="G9" s="2821"/>
      <c r="H9" s="2820" t="s">
        <v>39</v>
      </c>
      <c r="I9" s="2819"/>
      <c r="J9" s="2818" t="s">
        <v>1</v>
      </c>
      <c r="K9" s="2814"/>
      <c r="L9" s="2815"/>
      <c r="M9" s="2815"/>
      <c r="N9" s="2815"/>
      <c r="O9" s="2815"/>
      <c r="P9" s="2815"/>
      <c r="Q9" s="2815"/>
      <c r="R9" s="2817" t="s">
        <v>1</v>
      </c>
      <c r="S9" s="2816"/>
      <c r="T9" s="2815"/>
      <c r="U9" s="2815"/>
      <c r="V9" s="2815"/>
      <c r="W9" s="2705"/>
      <c r="X9" s="2814"/>
      <c r="Y9" s="2814"/>
      <c r="Z9" s="2814"/>
      <c r="AA9" s="2814"/>
      <c r="AB9" s="2814"/>
    </row>
    <row r="10" spans="2:29" ht="15.75" thickBot="1" x14ac:dyDescent="0.3">
      <c r="B10" s="2813" t="s">
        <v>38</v>
      </c>
      <c r="C10" s="2809"/>
      <c r="D10" s="2812"/>
      <c r="E10" s="2812"/>
      <c r="F10" s="2811"/>
      <c r="G10" s="2810"/>
      <c r="H10" s="2810"/>
      <c r="I10" s="2810"/>
      <c r="J10" s="2809"/>
      <c r="K10" s="2805"/>
      <c r="L10" s="2805"/>
      <c r="M10" s="2808"/>
      <c r="N10" s="2808"/>
      <c r="O10" s="2805"/>
      <c r="P10" s="2805"/>
      <c r="Q10" s="2805"/>
      <c r="R10" s="2807"/>
      <c r="S10" s="2806"/>
      <c r="T10" s="2805"/>
      <c r="U10" s="2805"/>
      <c r="V10" s="2805"/>
      <c r="W10" s="2696"/>
      <c r="X10" s="2805"/>
      <c r="Y10" s="2805"/>
      <c r="Z10" s="2805"/>
      <c r="AA10" s="2805"/>
      <c r="AB10" s="2805"/>
    </row>
    <row r="11" spans="2:29" ht="64.5" customHeight="1" x14ac:dyDescent="0.25">
      <c r="B11" s="2804" t="s">
        <v>2917</v>
      </c>
      <c r="C11" s="2721" t="s">
        <v>513</v>
      </c>
      <c r="D11" s="2721" t="s">
        <v>513</v>
      </c>
      <c r="E11" s="2802"/>
      <c r="F11" s="2803">
        <v>29000000</v>
      </c>
      <c r="G11" s="2780"/>
      <c r="H11" s="2726"/>
      <c r="I11" s="2726"/>
      <c r="J11" s="2721"/>
      <c r="K11" s="2708"/>
      <c r="L11" s="2708"/>
      <c r="M11" s="2708"/>
      <c r="N11" s="2708"/>
      <c r="O11" s="2708"/>
      <c r="P11" s="2708"/>
      <c r="Q11" s="2708"/>
      <c r="R11" s="2785"/>
      <c r="S11" s="2784"/>
      <c r="T11" s="2708"/>
      <c r="U11" s="2708"/>
      <c r="V11" s="2708"/>
      <c r="W11" s="2705"/>
      <c r="X11" s="2708"/>
      <c r="Y11" s="2708"/>
      <c r="Z11" s="2708"/>
      <c r="AA11" s="2708"/>
      <c r="AB11" s="2708"/>
    </row>
    <row r="12" spans="2:29" ht="81" customHeight="1" x14ac:dyDescent="0.25">
      <c r="B12" s="2777" t="s">
        <v>2916</v>
      </c>
      <c r="C12" s="2721" t="s">
        <v>2915</v>
      </c>
      <c r="D12" s="2721" t="s">
        <v>2914</v>
      </c>
      <c r="E12" s="2802"/>
      <c r="F12" s="2801">
        <v>29000000</v>
      </c>
      <c r="G12" s="2716" t="s">
        <v>18</v>
      </c>
      <c r="H12" s="2726" t="s">
        <v>513</v>
      </c>
      <c r="I12" s="2725" t="s">
        <v>2818</v>
      </c>
      <c r="J12" s="2721" t="s">
        <v>2836</v>
      </c>
      <c r="K12" s="2708" t="s">
        <v>2835</v>
      </c>
      <c r="L12" s="2708" t="s">
        <v>2834</v>
      </c>
      <c r="M12" s="2708" t="s">
        <v>2833</v>
      </c>
      <c r="N12" s="2708" t="s">
        <v>2832</v>
      </c>
      <c r="O12" s="2708" t="s">
        <v>2831</v>
      </c>
      <c r="P12" s="2708" t="s">
        <v>2830</v>
      </c>
      <c r="Q12" s="2708" t="s">
        <v>513</v>
      </c>
      <c r="R12" s="2707"/>
      <c r="S12" s="2706">
        <f>F12</f>
        <v>29000000</v>
      </c>
      <c r="T12" s="2708" t="s">
        <v>513</v>
      </c>
      <c r="U12" s="2708" t="s">
        <v>2829</v>
      </c>
      <c r="V12" s="2708" t="s">
        <v>2828</v>
      </c>
      <c r="W12" s="2705"/>
      <c r="X12" s="2708" t="s">
        <v>513</v>
      </c>
      <c r="Y12" s="2708" t="s">
        <v>2827</v>
      </c>
      <c r="Z12" s="2708" t="s">
        <v>2826</v>
      </c>
      <c r="AA12" s="2708" t="s">
        <v>2913</v>
      </c>
      <c r="AB12" s="2708" t="s">
        <v>2824</v>
      </c>
    </row>
    <row r="13" spans="2:29" x14ac:dyDescent="0.25">
      <c r="B13" s="2800"/>
      <c r="C13" s="2795"/>
      <c r="D13" s="2799"/>
      <c r="E13" s="2799"/>
      <c r="F13" s="2798"/>
      <c r="G13" s="2797"/>
      <c r="H13" s="2796"/>
      <c r="I13" s="2796"/>
      <c r="J13" s="2795" t="s">
        <v>2912</v>
      </c>
      <c r="K13" s="2794"/>
      <c r="L13" s="2790"/>
      <c r="M13" s="2790"/>
      <c r="N13" s="2790"/>
      <c r="O13" s="2790"/>
      <c r="P13" s="2790"/>
      <c r="Q13" s="2790"/>
      <c r="R13" s="2793"/>
      <c r="S13" s="2792"/>
      <c r="T13" s="2790"/>
      <c r="U13" s="2790"/>
      <c r="V13" s="2790"/>
      <c r="W13" s="2791"/>
      <c r="X13" s="2790"/>
      <c r="Y13" s="2790"/>
      <c r="Z13" s="2790"/>
      <c r="AA13" s="2790"/>
      <c r="AB13" s="2790"/>
      <c r="AC13" s="2789"/>
    </row>
    <row r="14" spans="2:29" ht="57.75" customHeight="1" x14ac:dyDescent="0.25">
      <c r="B14" s="2781" t="s">
        <v>2911</v>
      </c>
      <c r="C14" s="2721" t="s">
        <v>513</v>
      </c>
      <c r="D14" s="2721" t="s">
        <v>513</v>
      </c>
      <c r="E14" s="2721"/>
      <c r="F14" s="2788">
        <v>73000000</v>
      </c>
      <c r="G14" s="2780"/>
      <c r="H14" s="2726"/>
      <c r="I14" s="2786"/>
      <c r="J14" s="2787"/>
      <c r="K14" s="2708"/>
      <c r="L14" s="2708"/>
      <c r="M14" s="2708"/>
      <c r="N14" s="2708"/>
      <c r="O14" s="2708"/>
      <c r="P14" s="2708"/>
      <c r="Q14" s="2708"/>
      <c r="R14" s="2785"/>
      <c r="S14" s="2784"/>
      <c r="T14" s="2708"/>
      <c r="U14" s="2708"/>
      <c r="V14" s="2708"/>
      <c r="W14" s="2705"/>
      <c r="X14" s="2708"/>
      <c r="Y14" s="2708"/>
      <c r="Z14" s="2708"/>
      <c r="AA14" s="2708"/>
      <c r="AB14" s="2708"/>
    </row>
    <row r="15" spans="2:29" ht="45" x14ac:dyDescent="0.25">
      <c r="B15" s="2728" t="s">
        <v>2910</v>
      </c>
      <c r="C15" s="2721" t="s">
        <v>2909</v>
      </c>
      <c r="D15" s="2721" t="s">
        <v>2908</v>
      </c>
      <c r="E15" s="2721"/>
      <c r="F15" s="2786">
        <v>73000000</v>
      </c>
      <c r="G15" s="2716" t="s">
        <v>18</v>
      </c>
      <c r="H15" s="2726" t="s">
        <v>513</v>
      </c>
      <c r="I15" s="2725" t="s">
        <v>2818</v>
      </c>
      <c r="J15" s="2721" t="s">
        <v>2836</v>
      </c>
      <c r="K15" s="2708" t="s">
        <v>2835</v>
      </c>
      <c r="L15" s="2708" t="s">
        <v>2834</v>
      </c>
      <c r="M15" s="2708" t="s">
        <v>2833</v>
      </c>
      <c r="N15" s="2708" t="s">
        <v>2832</v>
      </c>
      <c r="O15" s="2708" t="s">
        <v>2831</v>
      </c>
      <c r="P15" s="2708" t="s">
        <v>2830</v>
      </c>
      <c r="Q15" s="2708" t="s">
        <v>513</v>
      </c>
      <c r="R15" s="2785"/>
      <c r="S15" s="2784">
        <f>F15</f>
        <v>73000000</v>
      </c>
      <c r="T15" s="2708" t="s">
        <v>513</v>
      </c>
      <c r="U15" s="2708" t="s">
        <v>2829</v>
      </c>
      <c r="V15" s="2708" t="s">
        <v>2828</v>
      </c>
      <c r="W15" s="2705"/>
      <c r="X15" s="2708" t="s">
        <v>513</v>
      </c>
      <c r="Y15" s="2708" t="s">
        <v>2827</v>
      </c>
      <c r="Z15" s="2708" t="s">
        <v>2826</v>
      </c>
      <c r="AA15" s="2708" t="s">
        <v>2852</v>
      </c>
      <c r="AB15" s="2708" t="s">
        <v>2824</v>
      </c>
    </row>
    <row r="16" spans="2:29" x14ac:dyDescent="0.25">
      <c r="B16" s="2703"/>
      <c r="C16" s="2699"/>
      <c r="D16" s="2719"/>
      <c r="E16" s="2719"/>
      <c r="F16" s="1520"/>
      <c r="G16" s="2782"/>
      <c r="H16" s="2782"/>
      <c r="I16" s="1520"/>
      <c r="J16" s="2699"/>
      <c r="K16" s="2695"/>
      <c r="L16" s="2695"/>
      <c r="M16" s="2698"/>
      <c r="N16" s="2698"/>
      <c r="O16" s="2695"/>
      <c r="P16" s="2695"/>
      <c r="Q16" s="2695"/>
      <c r="R16" s="2695"/>
      <c r="S16" s="2697"/>
      <c r="T16" s="2695"/>
      <c r="U16" s="2695"/>
      <c r="V16" s="2695"/>
      <c r="W16" s="2696"/>
      <c r="X16" s="2695"/>
      <c r="Y16" s="2695"/>
      <c r="Z16" s="2695"/>
      <c r="AA16" s="2695"/>
      <c r="AB16" s="2695"/>
    </row>
    <row r="17" spans="2:28" ht="42.75" x14ac:dyDescent="0.25">
      <c r="B17" s="2722" t="s">
        <v>2907</v>
      </c>
      <c r="C17" s="2721" t="s">
        <v>513</v>
      </c>
      <c r="D17" s="2721" t="s">
        <v>513</v>
      </c>
      <c r="E17" s="2721"/>
      <c r="F17" s="2778">
        <v>69115386</v>
      </c>
      <c r="G17" s="2780"/>
      <c r="H17" s="2726"/>
      <c r="I17" s="2727"/>
      <c r="J17" s="2709"/>
      <c r="K17" s="2708"/>
      <c r="L17" s="2708"/>
      <c r="M17" s="2708"/>
      <c r="N17" s="2708"/>
      <c r="O17" s="2708"/>
      <c r="P17" s="2708"/>
      <c r="Q17" s="2708"/>
      <c r="R17" s="2707"/>
      <c r="S17" s="2706"/>
      <c r="T17" s="2708"/>
      <c r="U17" s="2708"/>
      <c r="V17" s="2708"/>
      <c r="W17" s="2705"/>
      <c r="X17" s="2708"/>
      <c r="Y17" s="2708"/>
      <c r="Z17" s="2708"/>
      <c r="AA17" s="2708"/>
      <c r="AB17" s="2708"/>
    </row>
    <row r="18" spans="2:28" ht="42.75" x14ac:dyDescent="0.25">
      <c r="B18" s="2779" t="s">
        <v>2906</v>
      </c>
      <c r="C18" s="2721" t="s">
        <v>2901</v>
      </c>
      <c r="D18" s="2721" t="s">
        <v>2905</v>
      </c>
      <c r="E18" s="2721"/>
      <c r="F18" s="2778">
        <v>30000000</v>
      </c>
      <c r="G18" s="2716" t="s">
        <v>18</v>
      </c>
      <c r="H18" s="2726" t="s">
        <v>513</v>
      </c>
      <c r="I18" s="2725" t="s">
        <v>2818</v>
      </c>
      <c r="J18" s="2709" t="s">
        <v>2836</v>
      </c>
      <c r="K18" s="2708" t="s">
        <v>2835</v>
      </c>
      <c r="L18" s="2708" t="s">
        <v>2834</v>
      </c>
      <c r="M18" s="2708" t="s">
        <v>2833</v>
      </c>
      <c r="N18" s="2708" t="s">
        <v>2832</v>
      </c>
      <c r="O18" s="2708" t="s">
        <v>2831</v>
      </c>
      <c r="P18" s="2708" t="s">
        <v>2830</v>
      </c>
      <c r="Q18" s="2708" t="s">
        <v>513</v>
      </c>
      <c r="R18" s="2707"/>
      <c r="S18" s="2706">
        <f>F18</f>
        <v>30000000</v>
      </c>
      <c r="T18" s="2708" t="s">
        <v>513</v>
      </c>
      <c r="U18" s="2708" t="s">
        <v>2829</v>
      </c>
      <c r="V18" s="2708" t="s">
        <v>2828</v>
      </c>
      <c r="W18" s="2705"/>
      <c r="X18" s="2708" t="s">
        <v>513</v>
      </c>
      <c r="Y18" s="2708" t="s">
        <v>2827</v>
      </c>
      <c r="Z18" s="2708" t="s">
        <v>2826</v>
      </c>
      <c r="AA18" s="2708" t="s">
        <v>2852</v>
      </c>
      <c r="AB18" s="2708" t="s">
        <v>2824</v>
      </c>
    </row>
    <row r="19" spans="2:28" ht="38.25" x14ac:dyDescent="0.25">
      <c r="B19" s="2777" t="s">
        <v>2904</v>
      </c>
      <c r="C19" s="2721" t="s">
        <v>2901</v>
      </c>
      <c r="D19" s="2721" t="s">
        <v>2903</v>
      </c>
      <c r="E19" s="2783">
        <v>5000000</v>
      </c>
      <c r="F19" s="2727"/>
      <c r="G19" s="2716" t="s">
        <v>18</v>
      </c>
      <c r="H19" s="2726" t="s">
        <v>513</v>
      </c>
      <c r="I19" s="2725" t="s">
        <v>2818</v>
      </c>
      <c r="J19" s="2721" t="s">
        <v>2836</v>
      </c>
      <c r="K19" s="2708" t="s">
        <v>2835</v>
      </c>
      <c r="L19" s="2708" t="s">
        <v>2834</v>
      </c>
      <c r="M19" s="2708" t="s">
        <v>2833</v>
      </c>
      <c r="N19" s="2708" t="s">
        <v>2832</v>
      </c>
      <c r="O19" s="2708" t="s">
        <v>2831</v>
      </c>
      <c r="P19" s="2708" t="s">
        <v>2830</v>
      </c>
      <c r="Q19" s="2708" t="s">
        <v>513</v>
      </c>
      <c r="R19" s="2707"/>
      <c r="S19" s="2706">
        <f>F19</f>
        <v>0</v>
      </c>
      <c r="T19" s="2708" t="s">
        <v>513</v>
      </c>
      <c r="U19" s="2708" t="s">
        <v>2829</v>
      </c>
      <c r="V19" s="2708" t="s">
        <v>2828</v>
      </c>
      <c r="W19" s="2705"/>
      <c r="X19" s="2708" t="s">
        <v>513</v>
      </c>
      <c r="Y19" s="2708" t="s">
        <v>2827</v>
      </c>
      <c r="Z19" s="2708" t="s">
        <v>2826</v>
      </c>
      <c r="AA19" s="2708" t="s">
        <v>2852</v>
      </c>
      <c r="AB19" s="2708" t="s">
        <v>2824</v>
      </c>
    </row>
    <row r="20" spans="2:28" ht="38.25" x14ac:dyDescent="0.25">
      <c r="B20" s="2777" t="s">
        <v>2902</v>
      </c>
      <c r="C20" s="2721" t="s">
        <v>2901</v>
      </c>
      <c r="D20" s="2721" t="s">
        <v>2900</v>
      </c>
      <c r="E20" s="2783">
        <v>25000000</v>
      </c>
      <c r="F20" s="2727"/>
      <c r="G20" s="2716" t="s">
        <v>18</v>
      </c>
      <c r="H20" s="2726" t="s">
        <v>513</v>
      </c>
      <c r="I20" s="2725" t="s">
        <v>2818</v>
      </c>
      <c r="J20" s="2721" t="s">
        <v>2836</v>
      </c>
      <c r="K20" s="2708" t="s">
        <v>2835</v>
      </c>
      <c r="L20" s="2708" t="s">
        <v>2834</v>
      </c>
      <c r="M20" s="2708" t="s">
        <v>2833</v>
      </c>
      <c r="N20" s="2708" t="s">
        <v>2832</v>
      </c>
      <c r="O20" s="2708" t="s">
        <v>2831</v>
      </c>
      <c r="P20" s="2708" t="s">
        <v>2830</v>
      </c>
      <c r="Q20" s="2708" t="s">
        <v>513</v>
      </c>
      <c r="R20" s="2707"/>
      <c r="S20" s="2706">
        <f>F20</f>
        <v>0</v>
      </c>
      <c r="T20" s="2708" t="s">
        <v>513</v>
      </c>
      <c r="U20" s="2708" t="s">
        <v>2829</v>
      </c>
      <c r="V20" s="2708" t="s">
        <v>2828</v>
      </c>
      <c r="W20" s="2705"/>
      <c r="X20" s="2708" t="s">
        <v>513</v>
      </c>
      <c r="Y20" s="2708" t="s">
        <v>2827</v>
      </c>
      <c r="Z20" s="2708" t="s">
        <v>2826</v>
      </c>
      <c r="AA20" s="2708" t="s">
        <v>2852</v>
      </c>
      <c r="AB20" s="2708" t="s">
        <v>2824</v>
      </c>
    </row>
    <row r="21" spans="2:28" ht="42.75" x14ac:dyDescent="0.25">
      <c r="B21" s="2779" t="s">
        <v>2899</v>
      </c>
      <c r="C21" s="2721" t="s">
        <v>2891</v>
      </c>
      <c r="D21" s="2721" t="s">
        <v>2898</v>
      </c>
      <c r="E21" s="2721"/>
      <c r="F21" s="2778">
        <f>E22+E23+E24+E25</f>
        <v>14740386</v>
      </c>
      <c r="G21" s="2716"/>
      <c r="H21" s="2726"/>
      <c r="I21" s="2725"/>
      <c r="J21" s="2709"/>
      <c r="K21" s="2708"/>
      <c r="L21" s="2708"/>
      <c r="M21" s="2708"/>
      <c r="N21" s="2708"/>
      <c r="O21" s="2708"/>
      <c r="P21" s="2708"/>
      <c r="Q21" s="2708"/>
      <c r="R21" s="2707"/>
      <c r="S21" s="2706"/>
      <c r="T21" s="2708"/>
      <c r="U21" s="2708"/>
      <c r="V21" s="2708"/>
      <c r="W21" s="2705"/>
      <c r="X21" s="2708"/>
      <c r="Y21" s="2708"/>
      <c r="Z21" s="2708"/>
      <c r="AA21" s="2708"/>
      <c r="AB21" s="2708"/>
    </row>
    <row r="22" spans="2:28" ht="38.25" x14ac:dyDescent="0.25">
      <c r="B22" s="2777" t="s">
        <v>2897</v>
      </c>
      <c r="C22" s="2721" t="s">
        <v>2891</v>
      </c>
      <c r="D22" s="2721" t="s">
        <v>2896</v>
      </c>
      <c r="E22" s="2783">
        <v>4800000</v>
      </c>
      <c r="F22" s="2778"/>
      <c r="G22" s="2716" t="s">
        <v>18</v>
      </c>
      <c r="H22" s="2726" t="s">
        <v>513</v>
      </c>
      <c r="I22" s="2725" t="s">
        <v>2818</v>
      </c>
      <c r="J22" s="2721" t="s">
        <v>2836</v>
      </c>
      <c r="K22" s="2708" t="s">
        <v>2835</v>
      </c>
      <c r="L22" s="2708" t="s">
        <v>2834</v>
      </c>
      <c r="M22" s="2708" t="s">
        <v>2833</v>
      </c>
      <c r="N22" s="2708" t="s">
        <v>2832</v>
      </c>
      <c r="O22" s="2708" t="s">
        <v>2831</v>
      </c>
      <c r="P22" s="2708" t="s">
        <v>2830</v>
      </c>
      <c r="Q22" s="2708" t="s">
        <v>513</v>
      </c>
      <c r="R22" s="2707"/>
      <c r="S22" s="2706">
        <f>F22</f>
        <v>0</v>
      </c>
      <c r="T22" s="2708" t="s">
        <v>513</v>
      </c>
      <c r="U22" s="2708" t="s">
        <v>2829</v>
      </c>
      <c r="V22" s="2708" t="s">
        <v>2828</v>
      </c>
      <c r="W22" s="2705"/>
      <c r="X22" s="2708" t="s">
        <v>513</v>
      </c>
      <c r="Y22" s="2708" t="s">
        <v>2827</v>
      </c>
      <c r="Z22" s="2708" t="s">
        <v>2826</v>
      </c>
      <c r="AA22" s="2708" t="s">
        <v>2889</v>
      </c>
      <c r="AB22" s="2708" t="s">
        <v>2824</v>
      </c>
    </row>
    <row r="23" spans="2:28" ht="38.25" x14ac:dyDescent="0.25">
      <c r="B23" s="2777" t="s">
        <v>2895</v>
      </c>
      <c r="C23" s="2721" t="s">
        <v>2891</v>
      </c>
      <c r="D23" s="2721" t="s">
        <v>2894</v>
      </c>
      <c r="E23" s="2783">
        <v>2000000</v>
      </c>
      <c r="F23" s="2778"/>
      <c r="G23" s="2716" t="s">
        <v>18</v>
      </c>
      <c r="H23" s="2726" t="s">
        <v>513</v>
      </c>
      <c r="I23" s="2725" t="s">
        <v>2818</v>
      </c>
      <c r="J23" s="2721" t="s">
        <v>2836</v>
      </c>
      <c r="K23" s="2708" t="s">
        <v>2835</v>
      </c>
      <c r="L23" s="2708" t="s">
        <v>2834</v>
      </c>
      <c r="M23" s="2708" t="s">
        <v>2833</v>
      </c>
      <c r="N23" s="2708" t="s">
        <v>2832</v>
      </c>
      <c r="O23" s="2708" t="s">
        <v>2831</v>
      </c>
      <c r="P23" s="2708" t="s">
        <v>2830</v>
      </c>
      <c r="Q23" s="2708" t="s">
        <v>513</v>
      </c>
      <c r="R23" s="2707"/>
      <c r="S23" s="2706">
        <f>F23</f>
        <v>0</v>
      </c>
      <c r="T23" s="2708" t="s">
        <v>513</v>
      </c>
      <c r="U23" s="2708" t="s">
        <v>2829</v>
      </c>
      <c r="V23" s="2708" t="s">
        <v>2828</v>
      </c>
      <c r="W23" s="2705"/>
      <c r="X23" s="2708" t="s">
        <v>513</v>
      </c>
      <c r="Y23" s="2708" t="s">
        <v>2827</v>
      </c>
      <c r="Z23" s="2708" t="s">
        <v>2826</v>
      </c>
      <c r="AA23" s="2708" t="s">
        <v>2889</v>
      </c>
      <c r="AB23" s="2708" t="s">
        <v>2824</v>
      </c>
    </row>
    <row r="24" spans="2:28" ht="45" x14ac:dyDescent="0.25">
      <c r="B24" s="2777" t="s">
        <v>2893</v>
      </c>
      <c r="C24" s="2721" t="s">
        <v>2891</v>
      </c>
      <c r="D24" s="2721" t="s">
        <v>2890</v>
      </c>
      <c r="E24" s="2783">
        <v>2665000</v>
      </c>
      <c r="F24" s="2778"/>
      <c r="G24" s="2716" t="s">
        <v>18</v>
      </c>
      <c r="H24" s="2726" t="s">
        <v>513</v>
      </c>
      <c r="I24" s="2725" t="s">
        <v>2818</v>
      </c>
      <c r="J24" s="2721" t="s">
        <v>2836</v>
      </c>
      <c r="K24" s="2708" t="s">
        <v>2835</v>
      </c>
      <c r="L24" s="2708" t="s">
        <v>2834</v>
      </c>
      <c r="M24" s="2708" t="s">
        <v>2833</v>
      </c>
      <c r="N24" s="2708" t="s">
        <v>2832</v>
      </c>
      <c r="O24" s="2708" t="s">
        <v>2831</v>
      </c>
      <c r="P24" s="2708" t="s">
        <v>2830</v>
      </c>
      <c r="Q24" s="2708" t="s">
        <v>513</v>
      </c>
      <c r="R24" s="2707"/>
      <c r="S24" s="2706">
        <f>F24</f>
        <v>0</v>
      </c>
      <c r="T24" s="2708" t="s">
        <v>513</v>
      </c>
      <c r="U24" s="2708" t="s">
        <v>2829</v>
      </c>
      <c r="V24" s="2708" t="s">
        <v>2828</v>
      </c>
      <c r="W24" s="2705"/>
      <c r="X24" s="2708" t="s">
        <v>513</v>
      </c>
      <c r="Y24" s="2708" t="s">
        <v>2827</v>
      </c>
      <c r="Z24" s="2708" t="s">
        <v>2826</v>
      </c>
      <c r="AA24" s="2708" t="s">
        <v>2889</v>
      </c>
      <c r="AB24" s="2708" t="s">
        <v>2824</v>
      </c>
    </row>
    <row r="25" spans="2:28" ht="38.25" x14ac:dyDescent="0.25">
      <c r="B25" s="2777" t="s">
        <v>2892</v>
      </c>
      <c r="C25" s="2721" t="s">
        <v>2891</v>
      </c>
      <c r="D25" s="2721" t="s">
        <v>2890</v>
      </c>
      <c r="E25" s="2783">
        <v>5275386</v>
      </c>
      <c r="F25" s="2778"/>
      <c r="G25" s="2716" t="s">
        <v>18</v>
      </c>
      <c r="H25" s="2726" t="s">
        <v>513</v>
      </c>
      <c r="I25" s="2725" t="s">
        <v>2818</v>
      </c>
      <c r="J25" s="2721" t="s">
        <v>2836</v>
      </c>
      <c r="K25" s="2708" t="s">
        <v>2835</v>
      </c>
      <c r="L25" s="2708" t="s">
        <v>2834</v>
      </c>
      <c r="M25" s="2708" t="s">
        <v>2833</v>
      </c>
      <c r="N25" s="2708" t="s">
        <v>2832</v>
      </c>
      <c r="O25" s="2708" t="s">
        <v>2831</v>
      </c>
      <c r="P25" s="2708" t="s">
        <v>2830</v>
      </c>
      <c r="Q25" s="2708" t="s">
        <v>513</v>
      </c>
      <c r="R25" s="2707"/>
      <c r="S25" s="2706">
        <f>F25</f>
        <v>0</v>
      </c>
      <c r="T25" s="2708" t="s">
        <v>513</v>
      </c>
      <c r="U25" s="2708" t="s">
        <v>2829</v>
      </c>
      <c r="V25" s="2708" t="s">
        <v>2828</v>
      </c>
      <c r="W25" s="2705"/>
      <c r="X25" s="2708" t="s">
        <v>513</v>
      </c>
      <c r="Y25" s="2708" t="s">
        <v>2827</v>
      </c>
      <c r="Z25" s="2708" t="s">
        <v>2826</v>
      </c>
      <c r="AA25" s="2708" t="s">
        <v>2889</v>
      </c>
      <c r="AB25" s="2708" t="s">
        <v>2824</v>
      </c>
    </row>
    <row r="26" spans="2:28" ht="28.5" x14ac:dyDescent="0.25">
      <c r="B26" s="2779" t="s">
        <v>2888</v>
      </c>
      <c r="C26" s="2721" t="s">
        <v>2875</v>
      </c>
      <c r="D26" s="2721" t="s">
        <v>2887</v>
      </c>
      <c r="E26" s="2783"/>
      <c r="F26" s="2778">
        <v>12375000</v>
      </c>
      <c r="G26" s="2716"/>
      <c r="H26" s="2726"/>
      <c r="I26" s="2725"/>
      <c r="J26" s="2709"/>
      <c r="K26" s="2708"/>
      <c r="L26" s="2708"/>
      <c r="M26" s="2708"/>
      <c r="N26" s="2708"/>
      <c r="O26" s="2708"/>
      <c r="P26" s="2708"/>
      <c r="Q26" s="2708"/>
      <c r="R26" s="2707"/>
      <c r="S26" s="2706"/>
      <c r="T26" s="2708"/>
      <c r="U26" s="2708"/>
      <c r="V26" s="2708"/>
      <c r="W26" s="2705"/>
      <c r="X26" s="2708"/>
      <c r="Y26" s="2708"/>
      <c r="Z26" s="2708"/>
      <c r="AA26" s="2708"/>
      <c r="AB26" s="2708"/>
    </row>
    <row r="27" spans="2:28" ht="38.25" x14ac:dyDescent="0.25">
      <c r="B27" s="2777" t="s">
        <v>2886</v>
      </c>
      <c r="C27" s="2721" t="s">
        <v>2875</v>
      </c>
      <c r="D27" s="2721" t="s">
        <v>2885</v>
      </c>
      <c r="E27" s="2783">
        <v>480000</v>
      </c>
      <c r="F27" s="2778"/>
      <c r="G27" s="2716" t="s">
        <v>18</v>
      </c>
      <c r="H27" s="2726" t="s">
        <v>513</v>
      </c>
      <c r="I27" s="2725" t="s">
        <v>2818</v>
      </c>
      <c r="J27" s="2721" t="s">
        <v>2836</v>
      </c>
      <c r="K27" s="2708" t="s">
        <v>2835</v>
      </c>
      <c r="L27" s="2708" t="s">
        <v>2834</v>
      </c>
      <c r="M27" s="2708" t="s">
        <v>2833</v>
      </c>
      <c r="N27" s="2708" t="s">
        <v>2832</v>
      </c>
      <c r="O27" s="2708" t="s">
        <v>2831</v>
      </c>
      <c r="P27" s="2708" t="s">
        <v>2830</v>
      </c>
      <c r="Q27" s="2708" t="s">
        <v>513</v>
      </c>
      <c r="R27" s="2707"/>
      <c r="S27" s="2706">
        <f>F27</f>
        <v>0</v>
      </c>
      <c r="T27" s="2708" t="s">
        <v>513</v>
      </c>
      <c r="U27" s="2708" t="s">
        <v>2829</v>
      </c>
      <c r="V27" s="2708" t="s">
        <v>2828</v>
      </c>
      <c r="W27" s="2705"/>
      <c r="X27" s="2708" t="s">
        <v>513</v>
      </c>
      <c r="Y27" s="2708" t="s">
        <v>2827</v>
      </c>
      <c r="Z27" s="2708" t="s">
        <v>2826</v>
      </c>
      <c r="AA27" s="2708" t="s">
        <v>2873</v>
      </c>
      <c r="AB27" s="2708" t="s">
        <v>2824</v>
      </c>
    </row>
    <row r="28" spans="2:28" ht="38.25" x14ac:dyDescent="0.25">
      <c r="B28" s="2777" t="s">
        <v>2884</v>
      </c>
      <c r="C28" s="2721" t="s">
        <v>2875</v>
      </c>
      <c r="D28" s="2721" t="s">
        <v>2883</v>
      </c>
      <c r="E28" s="2783">
        <v>4750000</v>
      </c>
      <c r="F28" s="2778"/>
      <c r="G28" s="2716" t="s">
        <v>18</v>
      </c>
      <c r="H28" s="2726" t="s">
        <v>513</v>
      </c>
      <c r="I28" s="2725" t="s">
        <v>2818</v>
      </c>
      <c r="J28" s="2721" t="s">
        <v>2836</v>
      </c>
      <c r="K28" s="2708" t="s">
        <v>2835</v>
      </c>
      <c r="L28" s="2708" t="s">
        <v>2834</v>
      </c>
      <c r="M28" s="2708" t="s">
        <v>2833</v>
      </c>
      <c r="N28" s="2708" t="s">
        <v>2832</v>
      </c>
      <c r="O28" s="2708" t="s">
        <v>2831</v>
      </c>
      <c r="P28" s="2708" t="s">
        <v>2830</v>
      </c>
      <c r="Q28" s="2708" t="s">
        <v>513</v>
      </c>
      <c r="R28" s="2707"/>
      <c r="S28" s="2706">
        <f>F28</f>
        <v>0</v>
      </c>
      <c r="T28" s="2708" t="s">
        <v>513</v>
      </c>
      <c r="U28" s="2708" t="s">
        <v>2829</v>
      </c>
      <c r="V28" s="2708" t="s">
        <v>2828</v>
      </c>
      <c r="W28" s="2705"/>
      <c r="X28" s="2708" t="s">
        <v>513</v>
      </c>
      <c r="Y28" s="2708" t="s">
        <v>2827</v>
      </c>
      <c r="Z28" s="2708" t="s">
        <v>2826</v>
      </c>
      <c r="AA28" s="2708" t="s">
        <v>2873</v>
      </c>
      <c r="AB28" s="2708" t="s">
        <v>2824</v>
      </c>
    </row>
    <row r="29" spans="2:28" ht="38.25" x14ac:dyDescent="0.25">
      <c r="B29" s="2777" t="s">
        <v>2882</v>
      </c>
      <c r="C29" s="2721" t="s">
        <v>2875</v>
      </c>
      <c r="D29" s="2721" t="s">
        <v>2881</v>
      </c>
      <c r="E29" s="2783">
        <v>810000</v>
      </c>
      <c r="F29" s="2778"/>
      <c r="G29" s="2716" t="s">
        <v>18</v>
      </c>
      <c r="H29" s="2726" t="s">
        <v>513</v>
      </c>
      <c r="I29" s="2725" t="s">
        <v>2818</v>
      </c>
      <c r="J29" s="2721" t="s">
        <v>2836</v>
      </c>
      <c r="K29" s="2708" t="s">
        <v>2835</v>
      </c>
      <c r="L29" s="2708" t="s">
        <v>2834</v>
      </c>
      <c r="M29" s="2708" t="s">
        <v>2833</v>
      </c>
      <c r="N29" s="2708" t="s">
        <v>2832</v>
      </c>
      <c r="O29" s="2708" t="s">
        <v>2831</v>
      </c>
      <c r="P29" s="2708" t="s">
        <v>2830</v>
      </c>
      <c r="Q29" s="2708" t="s">
        <v>513</v>
      </c>
      <c r="R29" s="2707"/>
      <c r="S29" s="2706">
        <f>F29</f>
        <v>0</v>
      </c>
      <c r="T29" s="2708" t="s">
        <v>513</v>
      </c>
      <c r="U29" s="2708" t="s">
        <v>2829</v>
      </c>
      <c r="V29" s="2708" t="s">
        <v>2828</v>
      </c>
      <c r="W29" s="2705"/>
      <c r="X29" s="2708" t="s">
        <v>513</v>
      </c>
      <c r="Y29" s="2708" t="s">
        <v>2827</v>
      </c>
      <c r="Z29" s="2708" t="s">
        <v>2826</v>
      </c>
      <c r="AA29" s="2708" t="s">
        <v>2873</v>
      </c>
      <c r="AB29" s="2708" t="s">
        <v>2824</v>
      </c>
    </row>
    <row r="30" spans="2:28" ht="38.25" x14ac:dyDescent="0.25">
      <c r="B30" s="2777" t="s">
        <v>2880</v>
      </c>
      <c r="C30" s="2721" t="s">
        <v>2875</v>
      </c>
      <c r="D30" s="2721" t="s">
        <v>2879</v>
      </c>
      <c r="E30" s="2783">
        <v>1470000</v>
      </c>
      <c r="F30" s="2778"/>
      <c r="G30" s="2716" t="s">
        <v>18</v>
      </c>
      <c r="H30" s="2726" t="s">
        <v>513</v>
      </c>
      <c r="I30" s="2725" t="s">
        <v>2818</v>
      </c>
      <c r="J30" s="2721" t="s">
        <v>2836</v>
      </c>
      <c r="K30" s="2708" t="s">
        <v>2835</v>
      </c>
      <c r="L30" s="2708" t="s">
        <v>2834</v>
      </c>
      <c r="M30" s="2708" t="s">
        <v>2833</v>
      </c>
      <c r="N30" s="2708" t="s">
        <v>2832</v>
      </c>
      <c r="O30" s="2708" t="s">
        <v>2831</v>
      </c>
      <c r="P30" s="2708" t="s">
        <v>2830</v>
      </c>
      <c r="Q30" s="2708" t="s">
        <v>513</v>
      </c>
      <c r="R30" s="2707"/>
      <c r="S30" s="2706">
        <f>F30</f>
        <v>0</v>
      </c>
      <c r="T30" s="2708" t="s">
        <v>513</v>
      </c>
      <c r="U30" s="2708" t="s">
        <v>2829</v>
      </c>
      <c r="V30" s="2708" t="s">
        <v>2828</v>
      </c>
      <c r="W30" s="2705"/>
      <c r="X30" s="2708" t="s">
        <v>513</v>
      </c>
      <c r="Y30" s="2708" t="s">
        <v>2827</v>
      </c>
      <c r="Z30" s="2708" t="s">
        <v>2826</v>
      </c>
      <c r="AA30" s="2708" t="s">
        <v>2873</v>
      </c>
      <c r="AB30" s="2708" t="s">
        <v>2824</v>
      </c>
    </row>
    <row r="31" spans="2:28" ht="45" x14ac:dyDescent="0.25">
      <c r="B31" s="2777" t="s">
        <v>2878</v>
      </c>
      <c r="C31" s="2721" t="s">
        <v>2875</v>
      </c>
      <c r="D31" s="2721" t="s">
        <v>2877</v>
      </c>
      <c r="E31" s="2783">
        <v>1229000</v>
      </c>
      <c r="F31" s="2778"/>
      <c r="G31" s="2716" t="s">
        <v>18</v>
      </c>
      <c r="H31" s="2726" t="s">
        <v>513</v>
      </c>
      <c r="I31" s="2725" t="s">
        <v>2818</v>
      </c>
      <c r="J31" s="2721" t="s">
        <v>2836</v>
      </c>
      <c r="K31" s="2708" t="s">
        <v>2835</v>
      </c>
      <c r="L31" s="2708" t="s">
        <v>2834</v>
      </c>
      <c r="M31" s="2708" t="s">
        <v>2833</v>
      </c>
      <c r="N31" s="2708" t="s">
        <v>2832</v>
      </c>
      <c r="O31" s="2708" t="s">
        <v>2831</v>
      </c>
      <c r="P31" s="2708" t="s">
        <v>2830</v>
      </c>
      <c r="Q31" s="2708" t="s">
        <v>513</v>
      </c>
      <c r="R31" s="2707"/>
      <c r="S31" s="2706">
        <f>F31</f>
        <v>0</v>
      </c>
      <c r="T31" s="2708" t="s">
        <v>513</v>
      </c>
      <c r="U31" s="2708" t="s">
        <v>2829</v>
      </c>
      <c r="V31" s="2708" t="s">
        <v>2828</v>
      </c>
      <c r="W31" s="2705"/>
      <c r="X31" s="2708" t="s">
        <v>513</v>
      </c>
      <c r="Y31" s="2708" t="s">
        <v>2827</v>
      </c>
      <c r="Z31" s="2708" t="s">
        <v>2826</v>
      </c>
      <c r="AA31" s="2708" t="s">
        <v>2873</v>
      </c>
      <c r="AB31" s="2708" t="s">
        <v>2824</v>
      </c>
    </row>
    <row r="32" spans="2:28" ht="60" x14ac:dyDescent="0.25">
      <c r="B32" s="2777" t="s">
        <v>2876</v>
      </c>
      <c r="C32" s="2721" t="s">
        <v>2875</v>
      </c>
      <c r="D32" s="2721" t="s">
        <v>2874</v>
      </c>
      <c r="E32" s="2783">
        <v>3636000</v>
      </c>
      <c r="F32" s="2778"/>
      <c r="G32" s="2716" t="s">
        <v>18</v>
      </c>
      <c r="H32" s="2726" t="s">
        <v>513</v>
      </c>
      <c r="I32" s="2725" t="s">
        <v>2818</v>
      </c>
      <c r="J32" s="2721" t="s">
        <v>2836</v>
      </c>
      <c r="K32" s="2708" t="s">
        <v>2835</v>
      </c>
      <c r="L32" s="2708" t="s">
        <v>2834</v>
      </c>
      <c r="M32" s="2708" t="s">
        <v>2833</v>
      </c>
      <c r="N32" s="2708" t="s">
        <v>2832</v>
      </c>
      <c r="O32" s="2708" t="s">
        <v>2831</v>
      </c>
      <c r="P32" s="2708" t="s">
        <v>2830</v>
      </c>
      <c r="Q32" s="2708" t="s">
        <v>513</v>
      </c>
      <c r="R32" s="2707"/>
      <c r="S32" s="2706">
        <f>F32</f>
        <v>0</v>
      </c>
      <c r="T32" s="2708" t="s">
        <v>513</v>
      </c>
      <c r="U32" s="2708" t="s">
        <v>2829</v>
      </c>
      <c r="V32" s="2708" t="s">
        <v>2828</v>
      </c>
      <c r="W32" s="2705"/>
      <c r="X32" s="2708" t="s">
        <v>513</v>
      </c>
      <c r="Y32" s="2708" t="s">
        <v>2827</v>
      </c>
      <c r="Z32" s="2708" t="s">
        <v>2826</v>
      </c>
      <c r="AA32" s="2708" t="s">
        <v>2873</v>
      </c>
      <c r="AB32" s="2708" t="s">
        <v>2824</v>
      </c>
    </row>
    <row r="33" spans="2:28" ht="42.75" x14ac:dyDescent="0.25">
      <c r="B33" s="2779" t="s">
        <v>2872</v>
      </c>
      <c r="C33" s="2721" t="s">
        <v>2865</v>
      </c>
      <c r="D33" s="2721" t="s">
        <v>2871</v>
      </c>
      <c r="E33" s="2783"/>
      <c r="F33" s="2778">
        <v>12000000</v>
      </c>
      <c r="G33" s="2716"/>
      <c r="H33" s="2726"/>
      <c r="I33" s="2725"/>
      <c r="J33" s="2709"/>
      <c r="K33" s="2708"/>
      <c r="L33" s="2708"/>
      <c r="M33" s="2708"/>
      <c r="N33" s="2708"/>
      <c r="O33" s="2708"/>
      <c r="P33" s="2708"/>
      <c r="Q33" s="2708"/>
      <c r="R33" s="2707"/>
      <c r="S33" s="2706"/>
      <c r="T33" s="2708"/>
      <c r="U33" s="2708"/>
      <c r="V33" s="2708"/>
      <c r="W33" s="2705"/>
      <c r="X33" s="2708"/>
      <c r="Y33" s="2708"/>
      <c r="Z33" s="2708"/>
      <c r="AA33" s="2708"/>
      <c r="AB33" s="2708"/>
    </row>
    <row r="34" spans="2:28" ht="51" x14ac:dyDescent="0.25">
      <c r="B34" s="2777" t="s">
        <v>2870</v>
      </c>
      <c r="C34" s="2721" t="s">
        <v>2865</v>
      </c>
      <c r="D34" s="2721" t="s">
        <v>2869</v>
      </c>
      <c r="E34" s="2783">
        <v>8736000</v>
      </c>
      <c r="F34" s="2778"/>
      <c r="G34" s="2716" t="s">
        <v>18</v>
      </c>
      <c r="H34" s="2726" t="s">
        <v>513</v>
      </c>
      <c r="I34" s="2725" t="s">
        <v>2818</v>
      </c>
      <c r="J34" s="2721" t="s">
        <v>2836</v>
      </c>
      <c r="K34" s="2708" t="s">
        <v>2835</v>
      </c>
      <c r="L34" s="2708" t="s">
        <v>2834</v>
      </c>
      <c r="M34" s="2708" t="s">
        <v>2833</v>
      </c>
      <c r="N34" s="2708" t="s">
        <v>2832</v>
      </c>
      <c r="O34" s="2708" t="s">
        <v>2831</v>
      </c>
      <c r="P34" s="2708" t="s">
        <v>2830</v>
      </c>
      <c r="Q34" s="2708" t="s">
        <v>513</v>
      </c>
      <c r="R34" s="2707"/>
      <c r="S34" s="2706">
        <f>F34</f>
        <v>0</v>
      </c>
      <c r="T34" s="2708" t="s">
        <v>513</v>
      </c>
      <c r="U34" s="2708" t="s">
        <v>2829</v>
      </c>
      <c r="V34" s="2708" t="s">
        <v>2828</v>
      </c>
      <c r="W34" s="2705"/>
      <c r="X34" s="2708" t="s">
        <v>513</v>
      </c>
      <c r="Y34" s="2708" t="s">
        <v>2827</v>
      </c>
      <c r="Z34" s="2708" t="s">
        <v>2826</v>
      </c>
      <c r="AA34" s="2708" t="s">
        <v>2863</v>
      </c>
      <c r="AB34" s="2708" t="s">
        <v>2824</v>
      </c>
    </row>
    <row r="35" spans="2:28" ht="51" x14ac:dyDescent="0.25">
      <c r="B35" s="2777" t="s">
        <v>2868</v>
      </c>
      <c r="C35" s="2721" t="s">
        <v>2865</v>
      </c>
      <c r="D35" s="2721" t="s">
        <v>2867</v>
      </c>
      <c r="E35" s="2783">
        <v>1066520</v>
      </c>
      <c r="F35" s="2778"/>
      <c r="G35" s="2716" t="s">
        <v>18</v>
      </c>
      <c r="H35" s="2726" t="s">
        <v>513</v>
      </c>
      <c r="I35" s="2725" t="s">
        <v>2818</v>
      </c>
      <c r="J35" s="2721" t="s">
        <v>2836</v>
      </c>
      <c r="K35" s="2708" t="s">
        <v>2835</v>
      </c>
      <c r="L35" s="2708" t="s">
        <v>2834</v>
      </c>
      <c r="M35" s="2708" t="s">
        <v>2833</v>
      </c>
      <c r="N35" s="2708" t="s">
        <v>2832</v>
      </c>
      <c r="O35" s="2708" t="s">
        <v>2831</v>
      </c>
      <c r="P35" s="2708" t="s">
        <v>2830</v>
      </c>
      <c r="Q35" s="2708" t="s">
        <v>513</v>
      </c>
      <c r="R35" s="2707"/>
      <c r="S35" s="2706">
        <f>F35</f>
        <v>0</v>
      </c>
      <c r="T35" s="2708" t="s">
        <v>513</v>
      </c>
      <c r="U35" s="2708" t="s">
        <v>2829</v>
      </c>
      <c r="V35" s="2708" t="s">
        <v>2828</v>
      </c>
      <c r="W35" s="2705"/>
      <c r="X35" s="2708" t="s">
        <v>513</v>
      </c>
      <c r="Y35" s="2708" t="s">
        <v>2827</v>
      </c>
      <c r="Z35" s="2708" t="s">
        <v>2826</v>
      </c>
      <c r="AA35" s="2708" t="s">
        <v>2863</v>
      </c>
      <c r="AB35" s="2708" t="s">
        <v>2824</v>
      </c>
    </row>
    <row r="36" spans="2:28" ht="51" x14ac:dyDescent="0.25">
      <c r="B36" s="2777" t="s">
        <v>2866</v>
      </c>
      <c r="C36" s="2721" t="s">
        <v>2865</v>
      </c>
      <c r="D36" s="2721" t="s">
        <v>2864</v>
      </c>
      <c r="E36" s="2783">
        <v>2197480</v>
      </c>
      <c r="F36" s="2778"/>
      <c r="G36" s="2716" t="s">
        <v>18</v>
      </c>
      <c r="H36" s="2726" t="s">
        <v>513</v>
      </c>
      <c r="I36" s="2725" t="s">
        <v>2818</v>
      </c>
      <c r="J36" s="2721" t="s">
        <v>2836</v>
      </c>
      <c r="K36" s="2708" t="s">
        <v>2835</v>
      </c>
      <c r="L36" s="2708" t="s">
        <v>2834</v>
      </c>
      <c r="M36" s="2708" t="s">
        <v>2833</v>
      </c>
      <c r="N36" s="2708" t="s">
        <v>2832</v>
      </c>
      <c r="O36" s="2708" t="s">
        <v>2831</v>
      </c>
      <c r="P36" s="2708" t="s">
        <v>2830</v>
      </c>
      <c r="Q36" s="2708" t="s">
        <v>513</v>
      </c>
      <c r="R36" s="2707"/>
      <c r="S36" s="2706">
        <f>F36</f>
        <v>0</v>
      </c>
      <c r="T36" s="2708" t="s">
        <v>513</v>
      </c>
      <c r="U36" s="2708" t="s">
        <v>2829</v>
      </c>
      <c r="V36" s="2708" t="s">
        <v>2828</v>
      </c>
      <c r="W36" s="2705"/>
      <c r="X36" s="2708" t="s">
        <v>513</v>
      </c>
      <c r="Y36" s="2708" t="s">
        <v>2827</v>
      </c>
      <c r="Z36" s="2708" t="s">
        <v>2826</v>
      </c>
      <c r="AA36" s="2708" t="s">
        <v>2863</v>
      </c>
      <c r="AB36" s="2708" t="s">
        <v>2824</v>
      </c>
    </row>
    <row r="37" spans="2:28" ht="42.75" x14ac:dyDescent="0.25">
      <c r="B37" s="2779" t="s">
        <v>2862</v>
      </c>
      <c r="C37" s="2721" t="s">
        <v>2854</v>
      </c>
      <c r="D37" s="2721" t="s">
        <v>513</v>
      </c>
      <c r="E37" s="2783"/>
      <c r="F37" s="2778">
        <v>162721500.22</v>
      </c>
      <c r="G37" s="2716"/>
      <c r="H37" s="2726"/>
      <c r="I37" s="2725"/>
      <c r="J37" s="2709"/>
      <c r="K37" s="2708"/>
      <c r="L37" s="2708"/>
      <c r="M37" s="2708"/>
      <c r="N37" s="2708"/>
      <c r="O37" s="2708"/>
      <c r="P37" s="2708"/>
      <c r="Q37" s="2708"/>
      <c r="R37" s="2707"/>
      <c r="S37" s="2706"/>
      <c r="T37" s="2708"/>
      <c r="U37" s="2708"/>
      <c r="V37" s="2708"/>
      <c r="W37" s="2705"/>
      <c r="X37" s="2708"/>
      <c r="Y37" s="2708"/>
      <c r="Z37" s="2708"/>
      <c r="AA37" s="2708"/>
      <c r="AB37" s="2708"/>
    </row>
    <row r="38" spans="2:28" ht="28.5" x14ac:dyDescent="0.25">
      <c r="B38" s="2779" t="s">
        <v>2861</v>
      </c>
      <c r="C38" s="2721" t="s">
        <v>2854</v>
      </c>
      <c r="D38" s="2721" t="s">
        <v>2860</v>
      </c>
      <c r="E38" s="2783"/>
      <c r="F38" s="2778"/>
      <c r="G38" s="2716"/>
      <c r="H38" s="2726"/>
      <c r="I38" s="2725"/>
      <c r="J38" s="2709"/>
      <c r="K38" s="2708"/>
      <c r="L38" s="2708"/>
      <c r="M38" s="2708"/>
      <c r="N38" s="2708"/>
      <c r="O38" s="2708"/>
      <c r="P38" s="2708"/>
      <c r="Q38" s="2708"/>
      <c r="R38" s="2707"/>
      <c r="S38" s="2706"/>
      <c r="T38" s="2708"/>
      <c r="U38" s="2708"/>
      <c r="V38" s="2708"/>
      <c r="W38" s="2705"/>
      <c r="X38" s="2708"/>
      <c r="Y38" s="2708"/>
      <c r="Z38" s="2708"/>
      <c r="AA38" s="2708"/>
      <c r="AB38" s="2708"/>
    </row>
    <row r="39" spans="2:28" ht="75" x14ac:dyDescent="0.25">
      <c r="B39" s="2777" t="s">
        <v>2859</v>
      </c>
      <c r="C39" s="2721" t="s">
        <v>2854</v>
      </c>
      <c r="D39" s="2721" t="s">
        <v>2858</v>
      </c>
      <c r="E39" s="2783">
        <v>60000000</v>
      </c>
      <c r="F39" s="2778"/>
      <c r="G39" s="2716" t="s">
        <v>18</v>
      </c>
      <c r="H39" s="2726" t="s">
        <v>513</v>
      </c>
      <c r="I39" s="2725" t="s">
        <v>2818</v>
      </c>
      <c r="J39" s="2721" t="s">
        <v>2836</v>
      </c>
      <c r="K39" s="2708" t="s">
        <v>2835</v>
      </c>
      <c r="L39" s="2708" t="s">
        <v>2834</v>
      </c>
      <c r="M39" s="2708" t="s">
        <v>2833</v>
      </c>
      <c r="N39" s="2708" t="s">
        <v>2832</v>
      </c>
      <c r="O39" s="2708" t="s">
        <v>2831</v>
      </c>
      <c r="P39" s="2708" t="s">
        <v>2830</v>
      </c>
      <c r="Q39" s="2708" t="s">
        <v>513</v>
      </c>
      <c r="R39" s="2707"/>
      <c r="S39" s="2706">
        <f>F39</f>
        <v>0</v>
      </c>
      <c r="T39" s="2708" t="s">
        <v>513</v>
      </c>
      <c r="U39" s="2708" t="s">
        <v>2829</v>
      </c>
      <c r="V39" s="2708" t="s">
        <v>2828</v>
      </c>
      <c r="W39" s="2705"/>
      <c r="X39" s="2708" t="s">
        <v>513</v>
      </c>
      <c r="Y39" s="2708" t="s">
        <v>2827</v>
      </c>
      <c r="Z39" s="2708" t="s">
        <v>2826</v>
      </c>
      <c r="AA39" s="2708" t="s">
        <v>2852</v>
      </c>
      <c r="AB39" s="2708" t="s">
        <v>2824</v>
      </c>
    </row>
    <row r="40" spans="2:28" ht="105" x14ac:dyDescent="0.25">
      <c r="B40" s="2777" t="s">
        <v>2857</v>
      </c>
      <c r="C40" s="2721" t="s">
        <v>2854</v>
      </c>
      <c r="D40" s="2721" t="s">
        <v>2856</v>
      </c>
      <c r="E40" s="2783">
        <v>5760000</v>
      </c>
      <c r="F40" s="2778"/>
      <c r="G40" s="2716" t="s">
        <v>18</v>
      </c>
      <c r="H40" s="2726" t="s">
        <v>513</v>
      </c>
      <c r="I40" s="2725" t="s">
        <v>2818</v>
      </c>
      <c r="J40" s="2721" t="s">
        <v>2836</v>
      </c>
      <c r="K40" s="2708" t="s">
        <v>2835</v>
      </c>
      <c r="L40" s="2708" t="s">
        <v>2834</v>
      </c>
      <c r="M40" s="2708" t="s">
        <v>2833</v>
      </c>
      <c r="N40" s="2708" t="s">
        <v>2832</v>
      </c>
      <c r="O40" s="2708" t="s">
        <v>2831</v>
      </c>
      <c r="P40" s="2708" t="s">
        <v>2830</v>
      </c>
      <c r="Q40" s="2708" t="s">
        <v>513</v>
      </c>
      <c r="R40" s="2707"/>
      <c r="S40" s="2706">
        <f>F40</f>
        <v>0</v>
      </c>
      <c r="T40" s="2708" t="s">
        <v>513</v>
      </c>
      <c r="U40" s="2708" t="s">
        <v>2829</v>
      </c>
      <c r="V40" s="2708" t="s">
        <v>2828</v>
      </c>
      <c r="W40" s="2705"/>
      <c r="X40" s="2708" t="s">
        <v>513</v>
      </c>
      <c r="Y40" s="2708" t="s">
        <v>2827</v>
      </c>
      <c r="Z40" s="2708" t="s">
        <v>2826</v>
      </c>
      <c r="AA40" s="2708" t="s">
        <v>2852</v>
      </c>
      <c r="AB40" s="2708" t="s">
        <v>2824</v>
      </c>
    </row>
    <row r="41" spans="2:28" ht="45" x14ac:dyDescent="0.25">
      <c r="B41" s="2777" t="s">
        <v>2855</v>
      </c>
      <c r="C41" s="2721" t="s">
        <v>2854</v>
      </c>
      <c r="D41" s="2721" t="s">
        <v>2853</v>
      </c>
      <c r="E41" s="2783">
        <v>7240000</v>
      </c>
      <c r="F41" s="2778"/>
      <c r="G41" s="2716" t="s">
        <v>18</v>
      </c>
      <c r="H41" s="2726" t="s">
        <v>513</v>
      </c>
      <c r="I41" s="2725" t="s">
        <v>2818</v>
      </c>
      <c r="J41" s="2721" t="s">
        <v>2836</v>
      </c>
      <c r="K41" s="2708" t="s">
        <v>2835</v>
      </c>
      <c r="L41" s="2708" t="s">
        <v>2834</v>
      </c>
      <c r="M41" s="2708" t="s">
        <v>2833</v>
      </c>
      <c r="N41" s="2708" t="s">
        <v>2832</v>
      </c>
      <c r="O41" s="2708" t="s">
        <v>2831</v>
      </c>
      <c r="P41" s="2708" t="s">
        <v>2830</v>
      </c>
      <c r="Q41" s="2708" t="s">
        <v>513</v>
      </c>
      <c r="R41" s="2707"/>
      <c r="S41" s="2706">
        <f>F41</f>
        <v>0</v>
      </c>
      <c r="T41" s="2708" t="s">
        <v>513</v>
      </c>
      <c r="U41" s="2708" t="s">
        <v>2829</v>
      </c>
      <c r="V41" s="2708" t="s">
        <v>2828</v>
      </c>
      <c r="W41" s="2705"/>
      <c r="X41" s="2708" t="s">
        <v>513</v>
      </c>
      <c r="Y41" s="2708" t="s">
        <v>2827</v>
      </c>
      <c r="Z41" s="2708" t="s">
        <v>2826</v>
      </c>
      <c r="AA41" s="2708" t="s">
        <v>2852</v>
      </c>
      <c r="AB41" s="2708" t="s">
        <v>2824</v>
      </c>
    </row>
    <row r="42" spans="2:28" ht="42.75" x14ac:dyDescent="0.25">
      <c r="B42" s="2779" t="s">
        <v>2851</v>
      </c>
      <c r="C42" s="2721" t="s">
        <v>2838</v>
      </c>
      <c r="D42" s="2721" t="s">
        <v>2850</v>
      </c>
      <c r="E42" s="2783"/>
      <c r="F42" s="2778"/>
      <c r="G42" s="2716"/>
      <c r="H42" s="2726"/>
      <c r="I42" s="2725"/>
      <c r="J42" s="2721"/>
      <c r="K42" s="2708"/>
      <c r="L42" s="2708"/>
      <c r="M42" s="2708"/>
      <c r="N42" s="2708"/>
      <c r="O42" s="2708"/>
      <c r="P42" s="2708"/>
      <c r="Q42" s="2708"/>
      <c r="R42" s="2707"/>
      <c r="S42" s="2706"/>
      <c r="T42" s="2708"/>
      <c r="U42" s="2708"/>
      <c r="V42" s="2708"/>
      <c r="W42" s="2705"/>
      <c r="X42" s="2708"/>
      <c r="Y42" s="2708"/>
      <c r="Z42" s="2708"/>
      <c r="AA42" s="2708"/>
      <c r="AB42" s="2708"/>
    </row>
    <row r="43" spans="2:28" ht="51" x14ac:dyDescent="0.25">
      <c r="B43" s="2777" t="s">
        <v>2849</v>
      </c>
      <c r="C43" s="2721" t="s">
        <v>2838</v>
      </c>
      <c r="D43" s="2721" t="s">
        <v>2848</v>
      </c>
      <c r="E43" s="2783">
        <v>7428500</v>
      </c>
      <c r="F43" s="2778"/>
      <c r="G43" s="2716" t="s">
        <v>18</v>
      </c>
      <c r="H43" s="2726" t="s">
        <v>513</v>
      </c>
      <c r="I43" s="2725" t="s">
        <v>2818</v>
      </c>
      <c r="J43" s="2721" t="s">
        <v>2836</v>
      </c>
      <c r="K43" s="2708" t="s">
        <v>2835</v>
      </c>
      <c r="L43" s="2708" t="s">
        <v>2834</v>
      </c>
      <c r="M43" s="2708" t="s">
        <v>2833</v>
      </c>
      <c r="N43" s="2708" t="s">
        <v>2832</v>
      </c>
      <c r="O43" s="2708" t="s">
        <v>2831</v>
      </c>
      <c r="P43" s="2708" t="s">
        <v>2830</v>
      </c>
      <c r="Q43" s="2708" t="s">
        <v>513</v>
      </c>
      <c r="R43" s="2707"/>
      <c r="S43" s="2706">
        <f>F43</f>
        <v>0</v>
      </c>
      <c r="T43" s="2708" t="s">
        <v>513</v>
      </c>
      <c r="U43" s="2708" t="s">
        <v>2829</v>
      </c>
      <c r="V43" s="2708" t="s">
        <v>2828</v>
      </c>
      <c r="W43" s="2705"/>
      <c r="X43" s="2708" t="s">
        <v>513</v>
      </c>
      <c r="Y43" s="2708" t="s">
        <v>2827</v>
      </c>
      <c r="Z43" s="2708" t="s">
        <v>2826</v>
      </c>
      <c r="AA43" s="2708" t="s">
        <v>2825</v>
      </c>
      <c r="AB43" s="2708" t="s">
        <v>2824</v>
      </c>
    </row>
    <row r="44" spans="2:28" ht="51" x14ac:dyDescent="0.25">
      <c r="B44" s="2777" t="s">
        <v>2847</v>
      </c>
      <c r="C44" s="2721" t="s">
        <v>2838</v>
      </c>
      <c r="D44" s="2721" t="s">
        <v>2846</v>
      </c>
      <c r="E44" s="2783">
        <v>12793000</v>
      </c>
      <c r="F44" s="2778"/>
      <c r="G44" s="2716" t="s">
        <v>18</v>
      </c>
      <c r="H44" s="2726" t="s">
        <v>513</v>
      </c>
      <c r="I44" s="2725" t="s">
        <v>2818</v>
      </c>
      <c r="J44" s="2721" t="s">
        <v>2836</v>
      </c>
      <c r="K44" s="2708" t="s">
        <v>2835</v>
      </c>
      <c r="L44" s="2708" t="s">
        <v>2834</v>
      </c>
      <c r="M44" s="2708" t="s">
        <v>2833</v>
      </c>
      <c r="N44" s="2708" t="s">
        <v>2832</v>
      </c>
      <c r="O44" s="2708" t="s">
        <v>2831</v>
      </c>
      <c r="P44" s="2708" t="s">
        <v>2830</v>
      </c>
      <c r="Q44" s="2708" t="s">
        <v>513</v>
      </c>
      <c r="R44" s="2707"/>
      <c r="S44" s="2706">
        <f>F44</f>
        <v>0</v>
      </c>
      <c r="T44" s="2708" t="s">
        <v>513</v>
      </c>
      <c r="U44" s="2708" t="s">
        <v>2829</v>
      </c>
      <c r="V44" s="2708" t="s">
        <v>2828</v>
      </c>
      <c r="W44" s="2705"/>
      <c r="X44" s="2708" t="s">
        <v>513</v>
      </c>
      <c r="Y44" s="2708" t="s">
        <v>2827</v>
      </c>
      <c r="Z44" s="2708" t="s">
        <v>2826</v>
      </c>
      <c r="AA44" s="2708" t="s">
        <v>2825</v>
      </c>
      <c r="AB44" s="2708" t="s">
        <v>2824</v>
      </c>
    </row>
    <row r="45" spans="2:28" ht="51" x14ac:dyDescent="0.25">
      <c r="B45" s="2777" t="s">
        <v>2845</v>
      </c>
      <c r="C45" s="2721" t="s">
        <v>2838</v>
      </c>
      <c r="D45" s="2721" t="s">
        <v>2844</v>
      </c>
      <c r="E45" s="2783">
        <v>25000000</v>
      </c>
      <c r="F45" s="2778"/>
      <c r="G45" s="2716" t="s">
        <v>18</v>
      </c>
      <c r="H45" s="2726" t="s">
        <v>513</v>
      </c>
      <c r="I45" s="2725" t="s">
        <v>2818</v>
      </c>
      <c r="J45" s="2721" t="s">
        <v>2836</v>
      </c>
      <c r="K45" s="2708" t="s">
        <v>2835</v>
      </c>
      <c r="L45" s="2708" t="s">
        <v>2834</v>
      </c>
      <c r="M45" s="2708" t="s">
        <v>2833</v>
      </c>
      <c r="N45" s="2708" t="s">
        <v>2832</v>
      </c>
      <c r="O45" s="2708" t="s">
        <v>2831</v>
      </c>
      <c r="P45" s="2708" t="s">
        <v>2830</v>
      </c>
      <c r="Q45" s="2708" t="s">
        <v>513</v>
      </c>
      <c r="R45" s="2707"/>
      <c r="S45" s="2706">
        <f>F45</f>
        <v>0</v>
      </c>
      <c r="T45" s="2708" t="s">
        <v>513</v>
      </c>
      <c r="U45" s="2708" t="s">
        <v>2829</v>
      </c>
      <c r="V45" s="2708" t="s">
        <v>2828</v>
      </c>
      <c r="W45" s="2705"/>
      <c r="X45" s="2708" t="s">
        <v>513</v>
      </c>
      <c r="Y45" s="2708" t="s">
        <v>2827</v>
      </c>
      <c r="Z45" s="2708" t="s">
        <v>2826</v>
      </c>
      <c r="AA45" s="2708" t="s">
        <v>2825</v>
      </c>
      <c r="AB45" s="2708" t="s">
        <v>2824</v>
      </c>
    </row>
    <row r="46" spans="2:28" ht="51" x14ac:dyDescent="0.25">
      <c r="B46" s="2777" t="s">
        <v>2843</v>
      </c>
      <c r="C46" s="2721" t="s">
        <v>2838</v>
      </c>
      <c r="D46" s="2721" t="s">
        <v>2842</v>
      </c>
      <c r="E46" s="2783">
        <v>20000000</v>
      </c>
      <c r="F46" s="2778"/>
      <c r="G46" s="2716" t="s">
        <v>18</v>
      </c>
      <c r="H46" s="2726" t="s">
        <v>513</v>
      </c>
      <c r="I46" s="2725" t="s">
        <v>2818</v>
      </c>
      <c r="J46" s="2721" t="s">
        <v>2836</v>
      </c>
      <c r="K46" s="2708" t="s">
        <v>2835</v>
      </c>
      <c r="L46" s="2708" t="s">
        <v>2834</v>
      </c>
      <c r="M46" s="2708" t="s">
        <v>2833</v>
      </c>
      <c r="N46" s="2708" t="s">
        <v>2832</v>
      </c>
      <c r="O46" s="2708" t="s">
        <v>2831</v>
      </c>
      <c r="P46" s="2708" t="s">
        <v>2830</v>
      </c>
      <c r="Q46" s="2708" t="s">
        <v>513</v>
      </c>
      <c r="R46" s="2707"/>
      <c r="S46" s="2706">
        <f>F46</f>
        <v>0</v>
      </c>
      <c r="T46" s="2708" t="s">
        <v>513</v>
      </c>
      <c r="U46" s="2708" t="s">
        <v>2829</v>
      </c>
      <c r="V46" s="2708" t="s">
        <v>2828</v>
      </c>
      <c r="W46" s="2705"/>
      <c r="X46" s="2708" t="s">
        <v>513</v>
      </c>
      <c r="Y46" s="2708" t="s">
        <v>2827</v>
      </c>
      <c r="Z46" s="2708" t="s">
        <v>2826</v>
      </c>
      <c r="AA46" s="2708" t="s">
        <v>2825</v>
      </c>
      <c r="AB46" s="2708" t="s">
        <v>2824</v>
      </c>
    </row>
    <row r="47" spans="2:28" ht="51" x14ac:dyDescent="0.25">
      <c r="B47" s="2777" t="s">
        <v>2841</v>
      </c>
      <c r="C47" s="2721" t="s">
        <v>2838</v>
      </c>
      <c r="D47" s="2721" t="s">
        <v>2840</v>
      </c>
      <c r="E47" s="2783">
        <v>12000000</v>
      </c>
      <c r="F47" s="2778"/>
      <c r="G47" s="2716" t="s">
        <v>18</v>
      </c>
      <c r="H47" s="2726" t="s">
        <v>513</v>
      </c>
      <c r="I47" s="2725" t="s">
        <v>2818</v>
      </c>
      <c r="J47" s="2721" t="s">
        <v>2836</v>
      </c>
      <c r="K47" s="2708" t="s">
        <v>2835</v>
      </c>
      <c r="L47" s="2708" t="s">
        <v>2834</v>
      </c>
      <c r="M47" s="2708" t="s">
        <v>2833</v>
      </c>
      <c r="N47" s="2708" t="s">
        <v>2832</v>
      </c>
      <c r="O47" s="2708" t="s">
        <v>2831</v>
      </c>
      <c r="P47" s="2708" t="s">
        <v>2830</v>
      </c>
      <c r="Q47" s="2708" t="s">
        <v>513</v>
      </c>
      <c r="R47" s="2707"/>
      <c r="S47" s="2706">
        <f>F47</f>
        <v>0</v>
      </c>
      <c r="T47" s="2708" t="s">
        <v>513</v>
      </c>
      <c r="U47" s="2708" t="s">
        <v>2829</v>
      </c>
      <c r="V47" s="2708" t="s">
        <v>2828</v>
      </c>
      <c r="W47" s="2705"/>
      <c r="X47" s="2708" t="s">
        <v>513</v>
      </c>
      <c r="Y47" s="2708" t="s">
        <v>2827</v>
      </c>
      <c r="Z47" s="2708" t="s">
        <v>2826</v>
      </c>
      <c r="AA47" s="2708" t="s">
        <v>2825</v>
      </c>
      <c r="AB47" s="2708" t="s">
        <v>2824</v>
      </c>
    </row>
    <row r="48" spans="2:28" ht="51" x14ac:dyDescent="0.25">
      <c r="B48" s="2777" t="s">
        <v>2839</v>
      </c>
      <c r="C48" s="2721" t="s">
        <v>2838</v>
      </c>
      <c r="D48" s="2721" t="s">
        <v>2837</v>
      </c>
      <c r="E48" s="2783">
        <v>12500000.220000001</v>
      </c>
      <c r="F48" s="2778"/>
      <c r="G48" s="2716" t="s">
        <v>18</v>
      </c>
      <c r="H48" s="2726" t="s">
        <v>513</v>
      </c>
      <c r="I48" s="2725" t="s">
        <v>2818</v>
      </c>
      <c r="J48" s="2721" t="s">
        <v>2836</v>
      </c>
      <c r="K48" s="2708" t="s">
        <v>2835</v>
      </c>
      <c r="L48" s="2708" t="s">
        <v>2834</v>
      </c>
      <c r="M48" s="2708" t="s">
        <v>2833</v>
      </c>
      <c r="N48" s="2708" t="s">
        <v>2832</v>
      </c>
      <c r="O48" s="2708" t="s">
        <v>2831</v>
      </c>
      <c r="P48" s="2708" t="s">
        <v>2830</v>
      </c>
      <c r="Q48" s="2708" t="s">
        <v>513</v>
      </c>
      <c r="R48" s="2707"/>
      <c r="S48" s="2706">
        <f>F48</f>
        <v>0</v>
      </c>
      <c r="T48" s="2708" t="s">
        <v>513</v>
      </c>
      <c r="U48" s="2708" t="s">
        <v>2829</v>
      </c>
      <c r="V48" s="2708" t="s">
        <v>2828</v>
      </c>
      <c r="W48" s="2705"/>
      <c r="X48" s="2708" t="s">
        <v>513</v>
      </c>
      <c r="Y48" s="2708" t="s">
        <v>2827</v>
      </c>
      <c r="Z48" s="2708" t="s">
        <v>2826</v>
      </c>
      <c r="AA48" s="2708" t="s">
        <v>2825</v>
      </c>
      <c r="AB48" s="2708" t="s">
        <v>2824</v>
      </c>
    </row>
    <row r="49" spans="2:28" x14ac:dyDescent="0.25">
      <c r="B49" s="2777"/>
      <c r="C49" s="2721"/>
      <c r="D49" s="2721"/>
      <c r="E49" s="2783"/>
      <c r="F49" s="2778"/>
      <c r="G49" s="2716"/>
      <c r="H49" s="2726"/>
      <c r="I49" s="2725"/>
      <c r="J49" s="2709"/>
      <c r="K49" s="2708"/>
      <c r="L49" s="2708"/>
      <c r="M49" s="2708"/>
      <c r="N49" s="2708"/>
      <c r="O49" s="2708"/>
      <c r="P49" s="2708"/>
      <c r="Q49" s="2708"/>
      <c r="R49" s="2707"/>
      <c r="S49" s="2706"/>
      <c r="T49" s="2708"/>
      <c r="U49" s="2708"/>
      <c r="V49" s="2708"/>
      <c r="W49" s="2705"/>
      <c r="X49" s="2708"/>
      <c r="Y49" s="2708"/>
      <c r="Z49" s="2708"/>
      <c r="AA49" s="2708"/>
      <c r="AB49" s="2708"/>
    </row>
    <row r="50" spans="2:28" x14ac:dyDescent="0.25">
      <c r="B50" s="2779"/>
      <c r="C50" s="2721"/>
      <c r="D50" s="2721"/>
      <c r="E50" s="2783"/>
      <c r="F50" s="2778">
        <f>F37+F33+F26+F21+F18+F14+F11</f>
        <v>333836886.22000003</v>
      </c>
      <c r="G50" s="2716"/>
      <c r="H50" s="2726"/>
      <c r="I50" s="2725"/>
      <c r="J50" s="2709"/>
      <c r="K50" s="2708"/>
      <c r="L50" s="2708"/>
      <c r="M50" s="2708"/>
      <c r="N50" s="2708"/>
      <c r="O50" s="2708"/>
      <c r="P50" s="2708"/>
      <c r="Q50" s="2708"/>
      <c r="R50" s="2707"/>
      <c r="S50" s="2706"/>
      <c r="T50" s="2708"/>
      <c r="U50" s="2708"/>
      <c r="V50" s="2708"/>
      <c r="W50" s="2705"/>
      <c r="X50" s="2708"/>
      <c r="Y50" s="2708"/>
      <c r="Z50" s="2708"/>
      <c r="AA50" s="2708"/>
      <c r="AB50" s="2708"/>
    </row>
    <row r="51" spans="2:28" x14ac:dyDescent="0.25">
      <c r="B51" s="2779" t="s">
        <v>2823</v>
      </c>
      <c r="C51" s="2721"/>
      <c r="D51" s="2721"/>
      <c r="E51" s="2721"/>
      <c r="F51" s="2778"/>
      <c r="G51" s="2716"/>
      <c r="H51" s="2726"/>
      <c r="I51" s="2725"/>
      <c r="J51" s="2709"/>
      <c r="K51" s="2708"/>
      <c r="L51" s="2708"/>
      <c r="M51" s="2708"/>
      <c r="N51" s="2708"/>
      <c r="O51" s="2708"/>
      <c r="P51" s="2708"/>
      <c r="Q51" s="2708"/>
      <c r="R51" s="2707"/>
      <c r="S51" s="2706"/>
      <c r="T51" s="2708"/>
      <c r="U51" s="2708"/>
      <c r="V51" s="2708"/>
      <c r="W51" s="2705"/>
      <c r="X51" s="2708"/>
      <c r="Y51" s="2708"/>
      <c r="Z51" s="2708"/>
      <c r="AA51" s="2708"/>
      <c r="AB51" s="2708"/>
    </row>
    <row r="52" spans="2:28" x14ac:dyDescent="0.25">
      <c r="B52" s="2703"/>
      <c r="C52" s="2699"/>
      <c r="D52" s="2719"/>
      <c r="E52" s="2719"/>
      <c r="F52" s="1520"/>
      <c r="G52" s="2782"/>
      <c r="H52" s="2782"/>
      <c r="I52" s="1520"/>
      <c r="J52" s="2699"/>
      <c r="K52" s="2695"/>
      <c r="L52" s="2695"/>
      <c r="M52" s="2698"/>
      <c r="N52" s="2698"/>
      <c r="O52" s="2695"/>
      <c r="P52" s="2695"/>
      <c r="Q52" s="2695"/>
      <c r="R52" s="2695"/>
      <c r="S52" s="2697"/>
      <c r="T52" s="2695"/>
      <c r="U52" s="2695"/>
      <c r="V52" s="2695"/>
      <c r="W52" s="2696"/>
      <c r="X52" s="2695"/>
      <c r="Y52" s="2695"/>
      <c r="Z52" s="2695"/>
      <c r="AA52" s="2695"/>
      <c r="AB52" s="2695"/>
    </row>
    <row r="53" spans="2:28" x14ac:dyDescent="0.25">
      <c r="B53" s="2781" t="s">
        <v>2822</v>
      </c>
      <c r="C53" s="2721"/>
      <c r="D53" s="2721"/>
      <c r="E53" s="2721"/>
      <c r="F53" s="2778">
        <f>F50</f>
        <v>333836886.22000003</v>
      </c>
      <c r="G53" s="2780"/>
      <c r="H53" s="2726"/>
      <c r="I53" s="2727"/>
      <c r="J53" s="2709"/>
      <c r="K53" s="2708"/>
      <c r="L53" s="2708"/>
      <c r="M53" s="2708"/>
      <c r="N53" s="2708"/>
      <c r="O53" s="2708"/>
      <c r="P53" s="2708"/>
      <c r="Q53" s="2708"/>
      <c r="R53" s="2707"/>
      <c r="S53" s="2706"/>
      <c r="T53" s="2708"/>
      <c r="U53" s="2708"/>
      <c r="V53" s="2708"/>
      <c r="W53" s="2705"/>
      <c r="X53" s="2708"/>
      <c r="Y53" s="2708"/>
      <c r="Z53" s="2708"/>
      <c r="AA53" s="2708"/>
      <c r="AB53" s="2708"/>
    </row>
    <row r="54" spans="2:28" x14ac:dyDescent="0.25">
      <c r="B54" s="2779" t="s">
        <v>2821</v>
      </c>
      <c r="C54" s="2721"/>
      <c r="D54" s="2721"/>
      <c r="E54" s="2721"/>
      <c r="F54" s="2778">
        <f>'[1]2014 WORKS '!E40</f>
        <v>501247113.77999997</v>
      </c>
      <c r="G54" s="2716"/>
      <c r="H54" s="2726"/>
      <c r="I54" s="2725"/>
      <c r="J54" s="2709"/>
      <c r="K54" s="2708"/>
      <c r="L54" s="2708"/>
      <c r="M54" s="2708"/>
      <c r="N54" s="2708"/>
      <c r="O54" s="2708"/>
      <c r="P54" s="2708"/>
      <c r="Q54" s="2708"/>
      <c r="R54" s="2707"/>
      <c r="S54" s="2706"/>
      <c r="T54" s="2708"/>
      <c r="U54" s="2708"/>
      <c r="V54" s="2708"/>
      <c r="W54" s="2705"/>
      <c r="X54" s="2708"/>
      <c r="Y54" s="2708"/>
      <c r="Z54" s="2708"/>
      <c r="AA54" s="2708"/>
      <c r="AB54" s="2708"/>
    </row>
    <row r="55" spans="2:28" x14ac:dyDescent="0.25">
      <c r="B55" s="2779"/>
      <c r="C55" s="2721"/>
      <c r="D55" s="2721"/>
      <c r="E55" s="2721"/>
      <c r="F55" s="2727"/>
      <c r="G55" s="2716"/>
      <c r="H55" s="2726"/>
      <c r="I55" s="2725"/>
      <c r="J55" s="2709"/>
      <c r="K55" s="2708"/>
      <c r="L55" s="2708"/>
      <c r="M55" s="2708"/>
      <c r="N55" s="2708"/>
      <c r="O55" s="2708"/>
      <c r="P55" s="2708"/>
      <c r="Q55" s="2708"/>
      <c r="R55" s="2707"/>
      <c r="S55" s="2706"/>
      <c r="T55" s="2708"/>
      <c r="U55" s="2708"/>
      <c r="V55" s="2708"/>
      <c r="W55" s="2705"/>
      <c r="X55" s="2708"/>
      <c r="Y55" s="2708"/>
      <c r="Z55" s="2708"/>
      <c r="AA55" s="2708"/>
      <c r="AB55" s="2708"/>
    </row>
    <row r="56" spans="2:28" x14ac:dyDescent="0.25">
      <c r="B56" s="2779" t="s">
        <v>661</v>
      </c>
      <c r="C56" s="2721"/>
      <c r="D56" s="2721"/>
      <c r="E56" s="2721"/>
      <c r="F56" s="2778">
        <f>SUM(F53:F55)</f>
        <v>835084000</v>
      </c>
      <c r="G56" s="2716"/>
      <c r="H56" s="2726"/>
      <c r="I56" s="2725"/>
      <c r="J56" s="2709"/>
      <c r="K56" s="2708"/>
      <c r="L56" s="2708"/>
      <c r="M56" s="2708"/>
      <c r="N56" s="2708"/>
      <c r="O56" s="2708"/>
      <c r="P56" s="2708"/>
      <c r="Q56" s="2708"/>
      <c r="R56" s="2707"/>
      <c r="S56" s="2706"/>
      <c r="T56" s="2708"/>
      <c r="U56" s="2708"/>
      <c r="V56" s="2708"/>
      <c r="W56" s="2705"/>
      <c r="X56" s="2708"/>
      <c r="Y56" s="2708"/>
      <c r="Z56" s="2708"/>
      <c r="AA56" s="2708"/>
      <c r="AB56" s="2708"/>
    </row>
    <row r="57" spans="2:28" x14ac:dyDescent="0.25">
      <c r="B57" s="2777"/>
      <c r="C57" s="2721"/>
      <c r="D57" s="2721"/>
      <c r="E57" s="2721"/>
      <c r="F57" s="2727"/>
      <c r="G57" s="2716"/>
      <c r="H57" s="2726"/>
      <c r="I57" s="2725"/>
      <c r="J57" s="2709"/>
      <c r="K57" s="2708"/>
      <c r="L57" s="2708"/>
      <c r="M57" s="2708"/>
      <c r="N57" s="2708"/>
      <c r="O57" s="2708"/>
      <c r="P57" s="2708"/>
      <c r="Q57" s="2708"/>
      <c r="R57" s="2707"/>
      <c r="S57" s="2706"/>
      <c r="T57" s="2708"/>
      <c r="U57" s="2708"/>
      <c r="V57" s="2708"/>
      <c r="W57" s="2705"/>
      <c r="X57" s="2708"/>
      <c r="Y57" s="2708"/>
      <c r="Z57" s="2708"/>
      <c r="AA57" s="2708"/>
      <c r="AB57" s="2708"/>
    </row>
    <row r="58" spans="2:28" x14ac:dyDescent="0.25">
      <c r="B58" s="2758"/>
      <c r="C58" s="2737"/>
      <c r="D58" s="2737"/>
      <c r="E58" s="2737"/>
      <c r="F58" s="2739"/>
      <c r="G58" s="2749"/>
      <c r="H58" s="2734"/>
      <c r="I58" s="2736"/>
      <c r="J58" s="2732"/>
      <c r="K58" s="2729"/>
      <c r="L58" s="2729"/>
      <c r="M58" s="2729"/>
      <c r="N58" s="2729"/>
      <c r="O58" s="2729"/>
      <c r="P58" s="2729"/>
      <c r="Q58" s="2729"/>
      <c r="R58" s="2731"/>
      <c r="S58" s="2730"/>
      <c r="T58" s="2729"/>
      <c r="U58" s="2729"/>
      <c r="V58" s="2729"/>
      <c r="W58" s="2705"/>
      <c r="X58" s="2729"/>
      <c r="Y58" s="2729"/>
      <c r="Z58" s="2729"/>
      <c r="AA58" s="2729"/>
      <c r="AB58" s="2729"/>
    </row>
    <row r="59" spans="2:28" x14ac:dyDescent="0.25">
      <c r="B59" s="2776"/>
      <c r="C59" s="2737"/>
      <c r="D59" s="2743"/>
      <c r="E59" s="2743"/>
      <c r="F59" s="2775"/>
      <c r="G59" s="2742"/>
      <c r="H59" s="2734"/>
      <c r="I59" s="2741"/>
      <c r="J59" s="2732"/>
      <c r="K59" s="2729"/>
      <c r="L59" s="2740"/>
      <c r="M59" s="2740"/>
      <c r="N59" s="2740"/>
      <c r="O59" s="2740"/>
      <c r="P59" s="2740"/>
      <c r="Q59" s="2740"/>
      <c r="R59" s="2731"/>
      <c r="S59" s="2730"/>
      <c r="T59" s="2740"/>
      <c r="U59" s="2740"/>
      <c r="V59" s="2740"/>
      <c r="W59" s="2705"/>
      <c r="X59" s="2740"/>
      <c r="Y59" s="2740"/>
      <c r="Z59" s="2740"/>
      <c r="AA59" s="2740"/>
      <c r="AB59" s="2740"/>
    </row>
    <row r="60" spans="2:28" x14ac:dyDescent="0.25">
      <c r="B60" s="2751" t="s">
        <v>2820</v>
      </c>
      <c r="C60" s="2737"/>
      <c r="D60" s="2737"/>
      <c r="E60" s="2737"/>
      <c r="F60" s="2775"/>
      <c r="G60" s="2749"/>
      <c r="H60" s="2734"/>
      <c r="I60" s="2741"/>
      <c r="J60" s="2732"/>
      <c r="K60" s="2729"/>
      <c r="L60" s="2729"/>
      <c r="M60" s="2729"/>
      <c r="N60" s="2729"/>
      <c r="O60" s="2729"/>
      <c r="P60" s="2729"/>
      <c r="Q60" s="2729"/>
      <c r="R60" s="2731"/>
      <c r="S60" s="2730"/>
      <c r="T60" s="2729"/>
      <c r="U60" s="2729"/>
      <c r="V60" s="2729"/>
      <c r="W60" s="2705"/>
      <c r="X60" s="2729"/>
      <c r="Y60" s="2729"/>
      <c r="Z60" s="2729"/>
      <c r="AA60" s="2729"/>
      <c r="AB60" s="2729"/>
    </row>
    <row r="61" spans="2:28" ht="15.75" thickBot="1" x14ac:dyDescent="0.3">
      <c r="B61" s="2738"/>
      <c r="C61" s="2774"/>
      <c r="D61" s="2774"/>
      <c r="E61" s="2774"/>
      <c r="F61" s="2773"/>
      <c r="G61" s="2772"/>
      <c r="H61" s="2734"/>
      <c r="I61" s="2733"/>
      <c r="J61" s="2732"/>
      <c r="K61" s="2729"/>
      <c r="L61" s="2729"/>
      <c r="M61" s="2729"/>
      <c r="N61" s="2729"/>
      <c r="O61" s="2729"/>
      <c r="P61" s="2729"/>
      <c r="Q61" s="2729"/>
      <c r="R61" s="2731"/>
      <c r="S61" s="2730"/>
      <c r="T61" s="2729"/>
      <c r="U61" s="2729"/>
      <c r="V61" s="2729"/>
      <c r="W61" s="2705"/>
      <c r="X61" s="2729"/>
      <c r="Y61" s="2729"/>
      <c r="Z61" s="2729"/>
      <c r="AA61" s="2729"/>
      <c r="AB61" s="2729"/>
    </row>
    <row r="62" spans="2:28" ht="16.5" thickTop="1" x14ac:dyDescent="0.25">
      <c r="B62" s="2771" t="s">
        <v>18</v>
      </c>
      <c r="C62" s="2770"/>
      <c r="D62" s="2769" t="s">
        <v>2819</v>
      </c>
      <c r="E62" s="2769"/>
      <c r="F62" s="2769"/>
      <c r="G62" s="2768"/>
      <c r="H62" s="2767"/>
      <c r="I62" s="2733"/>
      <c r="J62" s="2732"/>
      <c r="K62" s="2729"/>
      <c r="L62" s="2729"/>
      <c r="M62" s="2729"/>
      <c r="N62" s="2729"/>
      <c r="O62" s="2729"/>
      <c r="P62" s="2729"/>
      <c r="Q62" s="2729"/>
      <c r="R62" s="2731"/>
      <c r="S62" s="2730"/>
      <c r="T62" s="2729"/>
      <c r="U62" s="2729"/>
      <c r="V62" s="2729"/>
      <c r="W62" s="2705"/>
      <c r="X62" s="2729"/>
      <c r="Y62" s="2729"/>
      <c r="Z62" s="2729"/>
      <c r="AA62" s="2729"/>
      <c r="AB62" s="2729"/>
    </row>
    <row r="63" spans="2:28" ht="16.5" thickBot="1" x14ac:dyDescent="0.3">
      <c r="B63" s="2766" t="s">
        <v>2818</v>
      </c>
      <c r="C63" s="2765"/>
      <c r="D63" s="2764" t="s">
        <v>2817</v>
      </c>
      <c r="E63" s="2764"/>
      <c r="F63" s="2764"/>
      <c r="G63" s="2763"/>
      <c r="H63" s="2762"/>
      <c r="I63" s="2736"/>
      <c r="J63" s="2755"/>
      <c r="K63" s="2752"/>
      <c r="L63" s="2752"/>
      <c r="M63" s="2754"/>
      <c r="N63" s="2754"/>
      <c r="O63" s="2752"/>
      <c r="P63" s="2752"/>
      <c r="Q63" s="2752"/>
      <c r="R63" s="2752"/>
      <c r="S63" s="2753"/>
      <c r="T63" s="2752"/>
      <c r="U63" s="2752"/>
      <c r="V63" s="2752"/>
      <c r="W63" s="2696"/>
      <c r="X63" s="2752"/>
      <c r="Y63" s="2752"/>
      <c r="Z63" s="2752"/>
      <c r="AA63" s="2752"/>
      <c r="AB63" s="2752"/>
    </row>
    <row r="64" spans="2:28" ht="16.5" thickTop="1" x14ac:dyDescent="0.25">
      <c r="B64" s="2761"/>
      <c r="C64" s="2760"/>
      <c r="D64" s="2760"/>
      <c r="E64" s="2760"/>
      <c r="F64" s="2759"/>
      <c r="G64" s="2749"/>
      <c r="H64" s="2734"/>
      <c r="I64" s="2736"/>
      <c r="J64" s="2732"/>
      <c r="K64" s="2729"/>
      <c r="L64" s="2729"/>
      <c r="M64" s="2729"/>
      <c r="N64" s="2729"/>
      <c r="O64" s="2729"/>
      <c r="P64" s="2729"/>
      <c r="Q64" s="2729"/>
      <c r="R64" s="2746"/>
      <c r="S64" s="2745"/>
      <c r="T64" s="2729"/>
      <c r="U64" s="2729"/>
      <c r="V64" s="2729"/>
      <c r="W64" s="2705"/>
      <c r="X64" s="2729"/>
      <c r="Y64" s="2729"/>
      <c r="Z64" s="2729"/>
      <c r="AA64" s="2729"/>
      <c r="AB64" s="2729"/>
    </row>
    <row r="65" spans="2:28" x14ac:dyDescent="0.25">
      <c r="B65" s="2758"/>
      <c r="C65" s="2737"/>
      <c r="D65" s="2737"/>
      <c r="E65" s="2737"/>
      <c r="F65" s="2736"/>
      <c r="G65" s="2735"/>
      <c r="H65" s="2734"/>
      <c r="I65" s="2733"/>
      <c r="J65" s="2732"/>
      <c r="K65" s="2729"/>
      <c r="L65" s="2729"/>
      <c r="M65" s="2729"/>
      <c r="N65" s="2729"/>
      <c r="O65" s="2729"/>
      <c r="P65" s="2729"/>
      <c r="Q65" s="2729"/>
      <c r="R65" s="2746"/>
      <c r="S65" s="2745"/>
      <c r="T65" s="2729"/>
      <c r="U65" s="2729"/>
      <c r="V65" s="2729"/>
      <c r="W65" s="2705"/>
      <c r="X65" s="2729"/>
      <c r="Y65" s="2729"/>
      <c r="Z65" s="2729"/>
      <c r="AA65" s="2729"/>
      <c r="AB65" s="2729"/>
    </row>
    <row r="66" spans="2:28" x14ac:dyDescent="0.25">
      <c r="B66" s="2758"/>
      <c r="C66" s="2737"/>
      <c r="D66" s="2737"/>
      <c r="E66" s="2737"/>
      <c r="F66" s="2736"/>
      <c r="G66" s="2735"/>
      <c r="H66" s="2734"/>
      <c r="I66" s="2733"/>
      <c r="J66" s="2732"/>
      <c r="K66" s="2729"/>
      <c r="L66" s="2729"/>
      <c r="M66" s="2729"/>
      <c r="N66" s="2729"/>
      <c r="O66" s="2729"/>
      <c r="P66" s="2729"/>
      <c r="Q66" s="2729"/>
      <c r="R66" s="2746"/>
      <c r="S66" s="2745"/>
      <c r="T66" s="2729"/>
      <c r="U66" s="2729"/>
      <c r="V66" s="2729"/>
      <c r="W66" s="2705"/>
      <c r="X66" s="2729"/>
      <c r="Y66" s="2729"/>
      <c r="Z66" s="2729"/>
      <c r="AA66" s="2729"/>
      <c r="AB66" s="2729"/>
    </row>
    <row r="67" spans="2:28" x14ac:dyDescent="0.25">
      <c r="B67" s="2758"/>
      <c r="C67" s="2737"/>
      <c r="D67" s="2737"/>
      <c r="E67" s="2737"/>
      <c r="F67" s="2736"/>
      <c r="G67" s="2735"/>
      <c r="H67" s="2734"/>
      <c r="I67" s="2733"/>
      <c r="J67" s="2732"/>
      <c r="K67" s="2729"/>
      <c r="L67" s="2729"/>
      <c r="M67" s="2729"/>
      <c r="N67" s="2729"/>
      <c r="O67" s="2729"/>
      <c r="P67" s="2729"/>
      <c r="Q67" s="2729"/>
      <c r="R67" s="2746"/>
      <c r="S67" s="2745"/>
      <c r="T67" s="2729"/>
      <c r="U67" s="2729"/>
      <c r="V67" s="2729"/>
      <c r="W67" s="2705"/>
      <c r="X67" s="2729"/>
      <c r="Y67" s="2729"/>
      <c r="Z67" s="2729"/>
      <c r="AA67" s="2729"/>
      <c r="AB67" s="2729"/>
    </row>
    <row r="68" spans="2:28" x14ac:dyDescent="0.25">
      <c r="B68" s="2757"/>
      <c r="C68" s="2755"/>
      <c r="D68" s="2748"/>
      <c r="E68" s="2748"/>
      <c r="F68" s="2736"/>
      <c r="G68" s="2756"/>
      <c r="H68" s="2756"/>
      <c r="I68" s="2736"/>
      <c r="J68" s="2755"/>
      <c r="K68" s="2752"/>
      <c r="L68" s="2752"/>
      <c r="M68" s="2754"/>
      <c r="N68" s="2754"/>
      <c r="O68" s="2752"/>
      <c r="P68" s="2752"/>
      <c r="Q68" s="2752"/>
      <c r="R68" s="2752"/>
      <c r="S68" s="2753"/>
      <c r="T68" s="2752"/>
      <c r="U68" s="2752"/>
      <c r="V68" s="2752"/>
      <c r="W68" s="2696"/>
      <c r="X68" s="2752"/>
      <c r="Y68" s="2752"/>
      <c r="Z68" s="2752"/>
      <c r="AA68" s="2752"/>
      <c r="AB68" s="2752"/>
    </row>
    <row r="69" spans="2:28" x14ac:dyDescent="0.25">
      <c r="B69" s="2751"/>
      <c r="C69" s="2737"/>
      <c r="D69" s="2737"/>
      <c r="E69" s="2737"/>
      <c r="F69" s="2739"/>
      <c r="G69" s="2749"/>
      <c r="H69" s="2734"/>
      <c r="I69" s="2736"/>
      <c r="J69" s="2732"/>
      <c r="K69" s="2729"/>
      <c r="L69" s="2729"/>
      <c r="M69" s="2729"/>
      <c r="N69" s="2729"/>
      <c r="O69" s="2729"/>
      <c r="P69" s="2729"/>
      <c r="Q69" s="2729"/>
      <c r="R69" s="2731"/>
      <c r="S69" s="2730"/>
      <c r="T69" s="2729"/>
      <c r="U69" s="2729"/>
      <c r="V69" s="2729"/>
      <c r="W69" s="2705"/>
      <c r="X69" s="2729"/>
      <c r="Y69" s="2729"/>
      <c r="Z69" s="2729"/>
      <c r="AA69" s="2729"/>
      <c r="AB69" s="2729"/>
    </row>
    <row r="70" spans="2:28" x14ac:dyDescent="0.25">
      <c r="B70" s="2738"/>
      <c r="C70" s="2737"/>
      <c r="D70" s="2737"/>
      <c r="E70" s="2737"/>
      <c r="F70" s="2736"/>
      <c r="G70" s="2735"/>
      <c r="H70" s="2734"/>
      <c r="I70" s="2733"/>
      <c r="J70" s="2732"/>
      <c r="K70" s="2729"/>
      <c r="L70" s="2729"/>
      <c r="M70" s="2729"/>
      <c r="N70" s="2729"/>
      <c r="O70" s="2729"/>
      <c r="P70" s="2729"/>
      <c r="Q70" s="2729"/>
      <c r="R70" s="2731"/>
      <c r="S70" s="2730"/>
      <c r="T70" s="2729"/>
      <c r="U70" s="2729"/>
      <c r="V70" s="2729"/>
      <c r="W70" s="2705"/>
      <c r="X70" s="2729"/>
      <c r="Y70" s="2729"/>
      <c r="Z70" s="2729"/>
      <c r="AA70" s="2729"/>
      <c r="AB70" s="2729"/>
    </row>
    <row r="71" spans="2:28" x14ac:dyDescent="0.25">
      <c r="B71" s="2757"/>
      <c r="C71" s="2755"/>
      <c r="D71" s="2748"/>
      <c r="E71" s="2748"/>
      <c r="F71" s="2736"/>
      <c r="G71" s="2756"/>
      <c r="H71" s="2756"/>
      <c r="I71" s="2736"/>
      <c r="J71" s="2755"/>
      <c r="K71" s="2752"/>
      <c r="L71" s="2752"/>
      <c r="M71" s="2754"/>
      <c r="N71" s="2754"/>
      <c r="O71" s="2752"/>
      <c r="P71" s="2752"/>
      <c r="Q71" s="2752"/>
      <c r="R71" s="2752"/>
      <c r="S71" s="2753"/>
      <c r="T71" s="2752"/>
      <c r="U71" s="2752"/>
      <c r="V71" s="2752"/>
      <c r="W71" s="2696"/>
      <c r="X71" s="2752"/>
      <c r="Y71" s="2752"/>
      <c r="Z71" s="2752"/>
      <c r="AA71" s="2752"/>
      <c r="AB71" s="2752"/>
    </row>
    <row r="72" spans="2:28" x14ac:dyDescent="0.25">
      <c r="B72" s="2751"/>
      <c r="C72" s="2737"/>
      <c r="D72" s="2737"/>
      <c r="E72" s="2737"/>
      <c r="F72" s="2739"/>
      <c r="G72" s="2749"/>
      <c r="H72" s="2734"/>
      <c r="I72" s="2736"/>
      <c r="J72" s="2732"/>
      <c r="K72" s="2729"/>
      <c r="L72" s="2729"/>
      <c r="M72" s="2729"/>
      <c r="N72" s="2729"/>
      <c r="O72" s="2729"/>
      <c r="P72" s="2729"/>
      <c r="Q72" s="2729"/>
      <c r="R72" s="2731"/>
      <c r="S72" s="2730"/>
      <c r="T72" s="2729"/>
      <c r="U72" s="2729"/>
      <c r="V72" s="2729"/>
      <c r="W72" s="2705"/>
      <c r="X72" s="2729"/>
      <c r="Y72" s="2729"/>
      <c r="Z72" s="2729"/>
      <c r="AA72" s="2729"/>
      <c r="AB72" s="2729"/>
    </row>
    <row r="73" spans="2:28" x14ac:dyDescent="0.25">
      <c r="B73" s="2738"/>
      <c r="C73" s="2737"/>
      <c r="D73" s="2737"/>
      <c r="E73" s="2737"/>
      <c r="F73" s="2736"/>
      <c r="G73" s="2735"/>
      <c r="H73" s="2734"/>
      <c r="I73" s="2733"/>
      <c r="J73" s="2732"/>
      <c r="K73" s="2729"/>
      <c r="L73" s="2729"/>
      <c r="M73" s="2729"/>
      <c r="N73" s="2729"/>
      <c r="O73" s="2729"/>
      <c r="P73" s="2729"/>
      <c r="Q73" s="2729"/>
      <c r="R73" s="2731"/>
      <c r="S73" s="2730"/>
      <c r="T73" s="2729"/>
      <c r="U73" s="2729"/>
      <c r="V73" s="2729"/>
      <c r="W73" s="2705"/>
      <c r="X73" s="2729"/>
      <c r="Y73" s="2729"/>
      <c r="Z73" s="2729"/>
      <c r="AA73" s="2729"/>
      <c r="AB73" s="2729"/>
    </row>
    <row r="74" spans="2:28" x14ac:dyDescent="0.25">
      <c r="B74" s="2738"/>
      <c r="C74" s="2737"/>
      <c r="D74" s="2737"/>
      <c r="E74" s="2737"/>
      <c r="F74" s="2736"/>
      <c r="G74" s="2735"/>
      <c r="H74" s="2734"/>
      <c r="I74" s="2733"/>
      <c r="J74" s="2732"/>
      <c r="K74" s="2729"/>
      <c r="L74" s="2729"/>
      <c r="M74" s="2729"/>
      <c r="N74" s="2729"/>
      <c r="O74" s="2729"/>
      <c r="P74" s="2729"/>
      <c r="Q74" s="2729"/>
      <c r="R74" s="2731"/>
      <c r="S74" s="2730"/>
      <c r="T74" s="2729"/>
      <c r="U74" s="2729"/>
      <c r="V74" s="2729"/>
      <c r="W74" s="2705"/>
      <c r="X74" s="2729"/>
      <c r="Y74" s="2729"/>
      <c r="Z74" s="2729"/>
      <c r="AA74" s="2729"/>
      <c r="AB74" s="2729"/>
    </row>
    <row r="75" spans="2:28" x14ac:dyDescent="0.25">
      <c r="B75" s="2738"/>
      <c r="C75" s="2737"/>
      <c r="D75" s="2737"/>
      <c r="E75" s="2737"/>
      <c r="F75" s="2736"/>
      <c r="G75" s="2735"/>
      <c r="H75" s="2734"/>
      <c r="I75" s="2733"/>
      <c r="J75" s="2732"/>
      <c r="K75" s="2729"/>
      <c r="L75" s="2729"/>
      <c r="M75" s="2729"/>
      <c r="N75" s="2729"/>
      <c r="O75" s="2729"/>
      <c r="P75" s="2729"/>
      <c r="Q75" s="2729"/>
      <c r="R75" s="2731"/>
      <c r="S75" s="2730"/>
      <c r="T75" s="2729"/>
      <c r="U75" s="2729"/>
      <c r="V75" s="2729"/>
      <c r="W75" s="2705"/>
      <c r="X75" s="2729"/>
      <c r="Y75" s="2729"/>
      <c r="Z75" s="2729"/>
      <c r="AA75" s="2729"/>
      <c r="AB75" s="2729"/>
    </row>
    <row r="76" spans="2:28" x14ac:dyDescent="0.25">
      <c r="B76" s="2738"/>
      <c r="C76" s="2737"/>
      <c r="D76" s="2737"/>
      <c r="E76" s="2737"/>
      <c r="F76" s="2736"/>
      <c r="G76" s="2735"/>
      <c r="H76" s="2734"/>
      <c r="I76" s="2733"/>
      <c r="J76" s="2732"/>
      <c r="K76" s="2729"/>
      <c r="L76" s="2729"/>
      <c r="M76" s="2729"/>
      <c r="N76" s="2729"/>
      <c r="O76" s="2729"/>
      <c r="P76" s="2729"/>
      <c r="Q76" s="2729"/>
      <c r="R76" s="2731"/>
      <c r="S76" s="2730"/>
      <c r="T76" s="2729"/>
      <c r="U76" s="2729"/>
      <c r="V76" s="2729"/>
      <c r="W76" s="2705"/>
      <c r="X76" s="2729"/>
      <c r="Y76" s="2729"/>
      <c r="Z76" s="2729"/>
      <c r="AA76" s="2729"/>
      <c r="AB76" s="2729"/>
    </row>
    <row r="77" spans="2:28" x14ac:dyDescent="0.25">
      <c r="B77" s="2744"/>
      <c r="C77" s="2737"/>
      <c r="D77" s="2743"/>
      <c r="E77" s="2743"/>
      <c r="F77" s="2750"/>
      <c r="G77" s="2749"/>
      <c r="H77" s="2734"/>
      <c r="I77" s="2748"/>
      <c r="J77" s="2747"/>
      <c r="K77" s="2729"/>
      <c r="L77" s="2729"/>
      <c r="M77" s="2729"/>
      <c r="N77" s="2729"/>
      <c r="O77" s="2729"/>
      <c r="P77" s="2729"/>
      <c r="Q77" s="2729"/>
      <c r="R77" s="2746"/>
      <c r="S77" s="2745"/>
      <c r="T77" s="2729"/>
      <c r="U77" s="2729"/>
      <c r="V77" s="2729"/>
      <c r="W77" s="2705"/>
      <c r="X77" s="2729"/>
      <c r="Y77" s="2729"/>
      <c r="Z77" s="2729"/>
      <c r="AA77" s="2729"/>
      <c r="AB77" s="2729"/>
    </row>
    <row r="78" spans="2:28" x14ac:dyDescent="0.25">
      <c r="B78" s="2744"/>
      <c r="C78" s="2737"/>
      <c r="D78" s="2743"/>
      <c r="E78" s="2743"/>
      <c r="F78" s="2739"/>
      <c r="G78" s="2742"/>
      <c r="H78" s="2734"/>
      <c r="I78" s="2741"/>
      <c r="J78" s="2732"/>
      <c r="K78" s="2729"/>
      <c r="L78" s="2740"/>
      <c r="M78" s="2740"/>
      <c r="N78" s="2740"/>
      <c r="O78" s="2740"/>
      <c r="P78" s="2740"/>
      <c r="Q78" s="2740"/>
      <c r="R78" s="2731"/>
      <c r="S78" s="2730"/>
      <c r="T78" s="2740"/>
      <c r="U78" s="2740"/>
      <c r="V78" s="2740"/>
      <c r="W78" s="2705"/>
      <c r="X78" s="2740"/>
      <c r="Y78" s="2740"/>
      <c r="Z78" s="2740"/>
      <c r="AA78" s="2740"/>
      <c r="AB78" s="2740"/>
    </row>
    <row r="79" spans="2:28" x14ac:dyDescent="0.25">
      <c r="B79" s="2738"/>
      <c r="C79" s="2737"/>
      <c r="D79" s="2737"/>
      <c r="E79" s="2737"/>
      <c r="F79" s="2736"/>
      <c r="G79" s="2735"/>
      <c r="H79" s="2734"/>
      <c r="I79" s="2733"/>
      <c r="J79" s="2732"/>
      <c r="K79" s="2729"/>
      <c r="L79" s="2729"/>
      <c r="M79" s="2729"/>
      <c r="N79" s="2729"/>
      <c r="O79" s="2729"/>
      <c r="P79" s="2729"/>
      <c r="Q79" s="2729"/>
      <c r="R79" s="2731"/>
      <c r="S79" s="2730"/>
      <c r="T79" s="2729"/>
      <c r="U79" s="2729"/>
      <c r="V79" s="2729"/>
      <c r="W79" s="2705"/>
      <c r="X79" s="2729"/>
      <c r="Y79" s="2729"/>
      <c r="Z79" s="2729"/>
      <c r="AA79" s="2729"/>
      <c r="AB79" s="2729"/>
    </row>
    <row r="80" spans="2:28" x14ac:dyDescent="0.25">
      <c r="B80" s="2738"/>
      <c r="C80" s="2737"/>
      <c r="D80" s="2737"/>
      <c r="E80" s="2737"/>
      <c r="F80" s="2736"/>
      <c r="G80" s="2735"/>
      <c r="H80" s="2734"/>
      <c r="I80" s="2733"/>
      <c r="J80" s="2732"/>
      <c r="K80" s="2729"/>
      <c r="L80" s="2729"/>
      <c r="M80" s="2729"/>
      <c r="N80" s="2729"/>
      <c r="O80" s="2729"/>
      <c r="P80" s="2729"/>
      <c r="Q80" s="2729"/>
      <c r="R80" s="2731"/>
      <c r="S80" s="2730"/>
      <c r="T80" s="2729"/>
      <c r="U80" s="2729"/>
      <c r="V80" s="2729"/>
      <c r="W80" s="2705"/>
      <c r="X80" s="2729"/>
      <c r="Y80" s="2729"/>
      <c r="Z80" s="2729"/>
      <c r="AA80" s="2729"/>
      <c r="AB80" s="2729"/>
    </row>
    <row r="81" spans="2:28" x14ac:dyDescent="0.25">
      <c r="B81" s="2738"/>
      <c r="C81" s="2737"/>
      <c r="D81" s="2737"/>
      <c r="E81" s="2737"/>
      <c r="F81" s="2736"/>
      <c r="G81" s="2735"/>
      <c r="H81" s="2734"/>
      <c r="I81" s="2733"/>
      <c r="J81" s="2732"/>
      <c r="K81" s="2729"/>
      <c r="L81" s="2729"/>
      <c r="M81" s="2729"/>
      <c r="N81" s="2729"/>
      <c r="O81" s="2729"/>
      <c r="P81" s="2729"/>
      <c r="Q81" s="2729"/>
      <c r="R81" s="2731"/>
      <c r="S81" s="2730"/>
      <c r="T81" s="2729"/>
      <c r="U81" s="2729"/>
      <c r="V81" s="2729"/>
      <c r="W81" s="2705"/>
      <c r="X81" s="2729"/>
      <c r="Y81" s="2729"/>
      <c r="Z81" s="2729"/>
      <c r="AA81" s="2729"/>
      <c r="AB81" s="2729"/>
    </row>
    <row r="82" spans="2:28" x14ac:dyDescent="0.25">
      <c r="B82" s="2738"/>
      <c r="C82" s="2737"/>
      <c r="D82" s="2737"/>
      <c r="E82" s="2737"/>
      <c r="F82" s="2736"/>
      <c r="G82" s="2735"/>
      <c r="H82" s="2734"/>
      <c r="I82" s="2733"/>
      <c r="J82" s="2732"/>
      <c r="K82" s="2729"/>
      <c r="L82" s="2729"/>
      <c r="M82" s="2729"/>
      <c r="N82" s="2729"/>
      <c r="O82" s="2729"/>
      <c r="P82" s="2729"/>
      <c r="Q82" s="2729"/>
      <c r="R82" s="2731"/>
      <c r="S82" s="2730"/>
      <c r="T82" s="2729"/>
      <c r="U82" s="2729"/>
      <c r="V82" s="2729"/>
      <c r="W82" s="2705"/>
      <c r="X82" s="2729"/>
      <c r="Y82" s="2729"/>
      <c r="Z82" s="2729"/>
      <c r="AA82" s="2729"/>
      <c r="AB82" s="2729"/>
    </row>
    <row r="83" spans="2:28" x14ac:dyDescent="0.25">
      <c r="B83" s="2738"/>
      <c r="C83" s="2737"/>
      <c r="D83" s="2737"/>
      <c r="E83" s="2737"/>
      <c r="F83" s="2739"/>
      <c r="G83" s="2735"/>
      <c r="H83" s="2734"/>
      <c r="I83" s="2733"/>
      <c r="J83" s="2732"/>
      <c r="K83" s="2729"/>
      <c r="L83" s="2729"/>
      <c r="M83" s="2729"/>
      <c r="N83" s="2729"/>
      <c r="O83" s="2729"/>
      <c r="P83" s="2729"/>
      <c r="Q83" s="2729"/>
      <c r="R83" s="2731"/>
      <c r="S83" s="2730"/>
      <c r="T83" s="2729"/>
      <c r="U83" s="2729"/>
      <c r="V83" s="2729"/>
      <c r="W83" s="2705"/>
      <c r="X83" s="2729"/>
      <c r="Y83" s="2729"/>
      <c r="Z83" s="2729"/>
      <c r="AA83" s="2729"/>
      <c r="AB83" s="2729"/>
    </row>
    <row r="84" spans="2:28" x14ac:dyDescent="0.25">
      <c r="B84" s="2738"/>
      <c r="C84" s="2737"/>
      <c r="D84" s="2737"/>
      <c r="E84" s="2737"/>
      <c r="F84" s="2736"/>
      <c r="G84" s="2735"/>
      <c r="H84" s="2734"/>
      <c r="I84" s="2733"/>
      <c r="J84" s="2732"/>
      <c r="K84" s="2729"/>
      <c r="L84" s="2729"/>
      <c r="M84" s="2729"/>
      <c r="N84" s="2729"/>
      <c r="O84" s="2729"/>
      <c r="P84" s="2729"/>
      <c r="Q84" s="2729"/>
      <c r="R84" s="2731"/>
      <c r="S84" s="2730"/>
      <c r="T84" s="2729"/>
      <c r="U84" s="2729"/>
      <c r="V84" s="2729"/>
      <c r="W84" s="2705"/>
      <c r="X84" s="2729"/>
      <c r="Y84" s="2729"/>
      <c r="Z84" s="2729"/>
      <c r="AA84" s="2729"/>
      <c r="AB84" s="2729"/>
    </row>
    <row r="85" spans="2:28" x14ac:dyDescent="0.25">
      <c r="B85" s="2728"/>
      <c r="C85" s="2721"/>
      <c r="D85" s="2721"/>
      <c r="E85" s="2721"/>
      <c r="F85" s="2727"/>
      <c r="G85" s="2716"/>
      <c r="H85" s="2726"/>
      <c r="I85" s="2725"/>
      <c r="J85" s="2709"/>
      <c r="K85" s="2708"/>
      <c r="L85" s="2708"/>
      <c r="M85" s="2708"/>
      <c r="N85" s="2708"/>
      <c r="O85" s="2708"/>
      <c r="P85" s="2708"/>
      <c r="Q85" s="2708"/>
      <c r="R85" s="2707"/>
      <c r="S85" s="2706"/>
      <c r="T85" s="2708"/>
      <c r="U85" s="2708"/>
      <c r="V85" s="2708"/>
      <c r="W85" s="2705"/>
      <c r="X85" s="2708"/>
      <c r="Y85" s="2708"/>
      <c r="Z85" s="2708"/>
      <c r="AA85" s="2708"/>
      <c r="AB85" s="2708"/>
    </row>
    <row r="86" spans="2:28" x14ac:dyDescent="0.25">
      <c r="B86" s="2724"/>
      <c r="C86" s="2723"/>
      <c r="D86" s="2723"/>
      <c r="E86" s="2723"/>
      <c r="F86" s="1498"/>
      <c r="J86" s="2723"/>
    </row>
    <row r="87" spans="2:28" x14ac:dyDescent="0.25">
      <c r="B87" s="2703"/>
      <c r="C87" s="2699"/>
      <c r="D87" s="2719"/>
      <c r="E87" s="2719"/>
      <c r="F87" s="1520"/>
      <c r="G87" s="2700"/>
      <c r="H87" s="2700"/>
      <c r="I87" s="2700"/>
      <c r="J87" s="2699"/>
      <c r="K87" s="2695"/>
      <c r="L87" s="2695"/>
      <c r="M87" s="2698"/>
      <c r="N87" s="2698"/>
      <c r="O87" s="2695"/>
      <c r="P87" s="2695"/>
      <c r="Q87" s="2695"/>
      <c r="R87" s="2695"/>
      <c r="S87" s="2697"/>
      <c r="T87" s="2695"/>
      <c r="U87" s="2695"/>
      <c r="V87" s="2695"/>
      <c r="W87" s="2696"/>
      <c r="X87" s="2695"/>
      <c r="Y87" s="2695"/>
      <c r="Z87" s="2695"/>
      <c r="AA87" s="2695"/>
      <c r="AB87" s="2695"/>
    </row>
    <row r="88" spans="2:28" x14ac:dyDescent="0.25">
      <c r="B88" s="2722"/>
      <c r="C88" s="2721"/>
      <c r="D88" s="2720"/>
      <c r="E88" s="2720"/>
      <c r="F88" s="2719"/>
      <c r="G88" s="2716"/>
      <c r="H88" s="2711"/>
      <c r="I88" s="2710"/>
      <c r="J88" s="2709"/>
      <c r="K88" s="2708"/>
      <c r="L88" s="2708"/>
      <c r="M88" s="2708"/>
      <c r="N88" s="2708"/>
      <c r="O88" s="2708"/>
      <c r="P88" s="2708"/>
      <c r="Q88" s="2708"/>
      <c r="R88" s="2707"/>
      <c r="S88" s="2706"/>
      <c r="T88" s="2708"/>
      <c r="U88" s="2708"/>
      <c r="V88" s="2708"/>
      <c r="W88" s="2705"/>
      <c r="X88" s="2708"/>
      <c r="Y88" s="2708"/>
      <c r="Z88" s="2708"/>
      <c r="AA88" s="2708"/>
      <c r="AB88" s="2708"/>
    </row>
    <row r="89" spans="2:28" x14ac:dyDescent="0.25">
      <c r="B89" s="2718"/>
      <c r="C89" s="2714"/>
      <c r="D89" s="2713"/>
      <c r="E89" s="2713"/>
      <c r="F89" s="2713"/>
      <c r="G89" s="2712"/>
      <c r="H89" s="2711"/>
      <c r="I89" s="2710"/>
      <c r="J89" s="2709"/>
      <c r="K89" s="2708"/>
      <c r="L89" s="2704"/>
      <c r="M89" s="2704"/>
      <c r="N89" s="2704"/>
      <c r="O89" s="2704"/>
      <c r="P89" s="2704"/>
      <c r="Q89" s="2704"/>
      <c r="R89" s="2707"/>
      <c r="S89" s="2706"/>
      <c r="T89" s="2704"/>
      <c r="U89" s="2704"/>
      <c r="V89" s="2704"/>
      <c r="W89" s="2705"/>
      <c r="X89" s="2704"/>
      <c r="Y89" s="2704"/>
      <c r="Z89" s="2704"/>
      <c r="AA89" s="2704"/>
      <c r="AB89" s="2704"/>
    </row>
    <row r="90" spans="2:28" x14ac:dyDescent="0.25">
      <c r="B90" s="2717"/>
      <c r="C90" s="2714"/>
      <c r="D90" s="2713"/>
      <c r="E90" s="2713"/>
      <c r="F90" s="2713"/>
      <c r="G90" s="2716"/>
      <c r="H90" s="2711"/>
      <c r="I90" s="2710"/>
      <c r="J90" s="2709"/>
      <c r="K90" s="2708"/>
      <c r="L90" s="2708"/>
      <c r="M90" s="2708"/>
      <c r="N90" s="2708"/>
      <c r="O90" s="2708"/>
      <c r="P90" s="2708"/>
      <c r="Q90" s="2708"/>
      <c r="R90" s="2707"/>
      <c r="S90" s="2706"/>
      <c r="T90" s="2708"/>
      <c r="U90" s="2708"/>
      <c r="V90" s="2708"/>
      <c r="W90" s="2705"/>
      <c r="X90" s="2708"/>
      <c r="Y90" s="2708"/>
      <c r="Z90" s="2708"/>
      <c r="AA90" s="2708"/>
      <c r="AB90" s="2708"/>
    </row>
    <row r="91" spans="2:28" x14ac:dyDescent="0.25">
      <c r="B91" s="2715"/>
      <c r="C91" s="2714"/>
      <c r="D91" s="2713"/>
      <c r="E91" s="2713"/>
      <c r="F91" s="2713"/>
      <c r="G91" s="2712"/>
      <c r="H91" s="2711"/>
      <c r="I91" s="2710"/>
      <c r="J91" s="2709"/>
      <c r="K91" s="2708"/>
      <c r="L91" s="2704"/>
      <c r="M91" s="2704"/>
      <c r="N91" s="2704"/>
      <c r="O91" s="2704"/>
      <c r="P91" s="2704"/>
      <c r="Q91" s="2704"/>
      <c r="R91" s="2707"/>
      <c r="S91" s="2706"/>
      <c r="T91" s="2704"/>
      <c r="U91" s="2704"/>
      <c r="V91" s="2704"/>
      <c r="W91" s="2705"/>
      <c r="X91" s="2704"/>
      <c r="Y91" s="2704"/>
      <c r="Z91" s="2704"/>
      <c r="AA91" s="2704"/>
      <c r="AB91" s="2704"/>
    </row>
    <row r="92" spans="2:28" x14ac:dyDescent="0.25">
      <c r="B92" s="2703"/>
      <c r="C92" s="2702"/>
      <c r="D92" s="2701"/>
      <c r="E92" s="2701"/>
      <c r="F92" s="2701"/>
      <c r="G92" s="2700"/>
      <c r="H92" s="2700"/>
      <c r="I92" s="2700"/>
      <c r="J92" s="2699"/>
      <c r="K92" s="2695"/>
      <c r="L92" s="2695"/>
      <c r="M92" s="2698"/>
      <c r="N92" s="2698"/>
      <c r="O92" s="2695"/>
      <c r="P92" s="2695"/>
      <c r="Q92" s="2695"/>
      <c r="R92" s="2695"/>
      <c r="S92" s="2697"/>
      <c r="T92" s="2695"/>
      <c r="U92" s="2695"/>
      <c r="V92" s="2695"/>
      <c r="W92" s="2696"/>
      <c r="X92" s="2695"/>
      <c r="Y92" s="2695"/>
      <c r="Z92" s="2695"/>
      <c r="AA92" s="2695"/>
      <c r="AB92" s="2695"/>
    </row>
  </sheetData>
  <mergeCells count="5">
    <mergeCell ref="K5:L6"/>
    <mergeCell ref="D6:H6"/>
    <mergeCell ref="N6:O6"/>
    <mergeCell ref="P6:Q6"/>
    <mergeCell ref="S6:V6"/>
  </mergeCell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view="pageLayout" zoomScale="69" zoomScaleNormal="100" zoomScalePageLayoutView="69" workbookViewId="0">
      <selection activeCell="S10" sqref="S10"/>
    </sheetView>
  </sheetViews>
  <sheetFormatPr defaultRowHeight="15.75" x14ac:dyDescent="0.25"/>
  <cols>
    <col min="1" max="1" width="36.85546875" style="1" customWidth="1"/>
    <col min="2" max="2" width="10.85546875" style="1" bestFit="1" customWidth="1"/>
    <col min="3" max="3" width="13.7109375" style="1" customWidth="1"/>
    <col min="4" max="4" width="13.42578125" style="1" customWidth="1"/>
    <col min="5" max="5" width="12" style="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92</v>
      </c>
      <c r="B1" s="180"/>
      <c r="C1" s="179"/>
      <c r="D1" s="4"/>
      <c r="E1" s="4"/>
      <c r="F1" s="4"/>
      <c r="G1" s="4"/>
      <c r="H1" s="3"/>
      <c r="T1" s="146"/>
      <c r="U1" s="146"/>
      <c r="AB1" s="146"/>
    </row>
    <row r="2" spans="1:32" ht="15.75" customHeight="1" x14ac:dyDescent="0.25">
      <c r="A2" s="143" t="s">
        <v>123</v>
      </c>
      <c r="B2" s="178"/>
      <c r="C2" s="141" t="s">
        <v>76</v>
      </c>
      <c r="D2" s="140"/>
      <c r="E2" s="139"/>
      <c r="F2" s="139"/>
      <c r="H2" s="177"/>
      <c r="I2" s="2178" t="s">
        <v>122</v>
      </c>
      <c r="J2" s="2179"/>
      <c r="T2" s="146"/>
      <c r="U2" s="176"/>
      <c r="AB2" s="176"/>
    </row>
    <row r="3" spans="1:32" s="57" customFormat="1" ht="28.5" customHeight="1" x14ac:dyDescent="0.2">
      <c r="A3" s="138" t="s">
        <v>121</v>
      </c>
      <c r="B3" s="175"/>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4.25" customHeight="1" thickBot="1" x14ac:dyDescent="0.3">
      <c r="A4" s="173" t="s">
        <v>68</v>
      </c>
      <c r="B4" s="126" t="s">
        <v>115</v>
      </c>
      <c r="C4" s="131" t="s">
        <v>114</v>
      </c>
      <c r="D4" s="126" t="s">
        <v>113</v>
      </c>
      <c r="E4" s="128" t="s">
        <v>62</v>
      </c>
      <c r="F4" s="128" t="s">
        <v>62</v>
      </c>
      <c r="G4" s="131" t="s">
        <v>62</v>
      </c>
      <c r="H4" s="131" t="s">
        <v>62</v>
      </c>
      <c r="I4" s="131" t="s">
        <v>62</v>
      </c>
      <c r="J4" s="131" t="s">
        <v>62</v>
      </c>
      <c r="K4" s="131" t="s">
        <v>62</v>
      </c>
      <c r="L4" s="131" t="s">
        <v>62</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17"/>
      <c r="F5" s="122"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24" customHeight="1" x14ac:dyDescent="0.25">
      <c r="A8" s="2521"/>
      <c r="B8" s="94"/>
      <c r="C8" s="94"/>
      <c r="D8" s="105"/>
      <c r="E8" s="94"/>
      <c r="F8" s="106" t="s">
        <v>2</v>
      </c>
      <c r="G8" s="94"/>
      <c r="H8" s="104"/>
      <c r="I8" s="104"/>
      <c r="J8" s="104"/>
      <c r="K8" s="94"/>
      <c r="L8" s="103"/>
      <c r="M8" s="106" t="s">
        <v>2</v>
      </c>
      <c r="N8" s="94"/>
      <c r="O8" s="94"/>
      <c r="P8" s="94"/>
      <c r="Q8" s="94"/>
      <c r="R8" s="94"/>
      <c r="S8" s="94"/>
      <c r="T8" s="94"/>
      <c r="U8" s="164" t="s">
        <v>2</v>
      </c>
      <c r="V8" s="103"/>
      <c r="W8" s="94"/>
      <c r="X8" s="105"/>
      <c r="Y8" s="103"/>
      <c r="Z8" s="103"/>
      <c r="AA8" s="94"/>
      <c r="AB8" s="164" t="s">
        <v>2</v>
      </c>
      <c r="AC8" s="94"/>
      <c r="AD8" s="94"/>
      <c r="AE8" s="94"/>
      <c r="AF8" s="94"/>
    </row>
    <row r="9" spans="1:32" ht="23.25" customHeight="1" x14ac:dyDescent="0.25">
      <c r="A9" s="2207"/>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9.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21.75" customHeight="1" x14ac:dyDescent="0.25">
      <c r="A11" s="2206"/>
      <c r="B11" s="159"/>
      <c r="C11" s="159"/>
      <c r="D11" s="162"/>
      <c r="E11" s="159"/>
      <c r="F11" s="161" t="s">
        <v>2</v>
      </c>
      <c r="G11" s="159"/>
      <c r="H11" s="160"/>
      <c r="I11" s="160"/>
      <c r="J11" s="160"/>
      <c r="K11" s="159"/>
      <c r="L11" s="158"/>
      <c r="M11" s="80" t="s">
        <v>2</v>
      </c>
      <c r="N11" s="97"/>
      <c r="O11" s="97"/>
      <c r="P11" s="97"/>
      <c r="Q11" s="97"/>
      <c r="R11" s="97"/>
      <c r="S11" s="97"/>
      <c r="T11" s="97"/>
      <c r="U11" s="149" t="s">
        <v>2</v>
      </c>
      <c r="V11" s="95"/>
      <c r="W11" s="97"/>
      <c r="X11" s="75"/>
      <c r="Y11" s="95"/>
      <c r="Z11" s="95"/>
      <c r="AA11" s="97"/>
      <c r="AB11" s="149" t="s">
        <v>2</v>
      </c>
      <c r="AC11" s="97"/>
      <c r="AD11" s="97"/>
      <c r="AE11" s="97"/>
      <c r="AF11" s="97"/>
    </row>
    <row r="12" spans="1:32" ht="23.25" customHeight="1" x14ac:dyDescent="0.25">
      <c r="A12" s="2207"/>
      <c r="B12" s="159"/>
      <c r="C12" s="159"/>
      <c r="D12" s="162"/>
      <c r="E12" s="159"/>
      <c r="F12" s="161" t="s">
        <v>1</v>
      </c>
      <c r="G12" s="159"/>
      <c r="H12" s="160"/>
      <c r="I12" s="160"/>
      <c r="J12" s="160"/>
      <c r="K12" s="159"/>
      <c r="L12" s="158"/>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9.5" customHeight="1" x14ac:dyDescent="0.25">
      <c r="A13" s="163"/>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21.75" customHeight="1" x14ac:dyDescent="0.25">
      <c r="A14" s="2206"/>
      <c r="B14" s="159"/>
      <c r="C14" s="159"/>
      <c r="D14" s="162"/>
      <c r="E14" s="159"/>
      <c r="F14" s="161" t="s">
        <v>2</v>
      </c>
      <c r="G14" s="159"/>
      <c r="H14" s="160"/>
      <c r="I14" s="160"/>
      <c r="J14" s="160"/>
      <c r="K14" s="159"/>
      <c r="L14" s="158"/>
      <c r="M14" s="80" t="s">
        <v>2</v>
      </c>
      <c r="N14" s="97"/>
      <c r="O14" s="97"/>
      <c r="P14" s="97"/>
      <c r="Q14" s="97"/>
      <c r="R14" s="97"/>
      <c r="S14" s="97"/>
      <c r="T14" s="97"/>
      <c r="U14" s="149" t="s">
        <v>2</v>
      </c>
      <c r="V14" s="95"/>
      <c r="W14" s="97"/>
      <c r="X14" s="75"/>
      <c r="Y14" s="95"/>
      <c r="Z14" s="95"/>
      <c r="AA14" s="97"/>
      <c r="AB14" s="149" t="s">
        <v>2</v>
      </c>
      <c r="AC14" s="95"/>
      <c r="AD14" s="95"/>
      <c r="AE14" s="95"/>
      <c r="AF14" s="95"/>
    </row>
    <row r="15" spans="1:32" ht="20.25" customHeight="1" x14ac:dyDescent="0.25">
      <c r="A15" s="2207"/>
      <c r="B15" s="159"/>
      <c r="C15" s="159"/>
      <c r="D15" s="162"/>
      <c r="E15" s="159"/>
      <c r="F15" s="161" t="s">
        <v>1</v>
      </c>
      <c r="G15" s="159"/>
      <c r="H15" s="160"/>
      <c r="I15" s="160"/>
      <c r="J15" s="160"/>
      <c r="K15" s="159"/>
      <c r="L15" s="158"/>
      <c r="M15" s="80" t="s">
        <v>1</v>
      </c>
      <c r="N15" s="97"/>
      <c r="O15" s="97"/>
      <c r="P15" s="97"/>
      <c r="Q15" s="97"/>
      <c r="R15" s="97"/>
      <c r="S15" s="97"/>
      <c r="T15" s="97"/>
      <c r="U15" s="149" t="s">
        <v>1</v>
      </c>
      <c r="V15" s="95"/>
      <c r="W15" s="97"/>
      <c r="X15" s="75"/>
      <c r="Y15" s="95"/>
      <c r="Z15" s="95"/>
      <c r="AA15" s="97"/>
      <c r="AB15" s="149" t="s">
        <v>1</v>
      </c>
      <c r="AC15" s="95"/>
      <c r="AD15" s="95"/>
      <c r="AE15" s="95"/>
      <c r="AF15" s="95"/>
    </row>
    <row r="16" spans="1:32" ht="19.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197"/>
      <c r="B17" s="159"/>
      <c r="C17" s="159"/>
      <c r="D17" s="162"/>
      <c r="E17" s="159"/>
      <c r="F17" s="161" t="s">
        <v>2</v>
      </c>
      <c r="G17" s="159"/>
      <c r="H17" s="160"/>
      <c r="I17" s="160"/>
      <c r="J17" s="160"/>
      <c r="K17" s="159"/>
      <c r="L17" s="158"/>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9.5" customHeight="1" x14ac:dyDescent="0.25">
      <c r="A18" s="2195"/>
      <c r="B18" s="159"/>
      <c r="C18" s="159"/>
      <c r="D18" s="162"/>
      <c r="E18" s="159"/>
      <c r="F18" s="161" t="s">
        <v>1</v>
      </c>
      <c r="G18" s="159"/>
      <c r="H18" s="160"/>
      <c r="I18" s="160"/>
      <c r="J18" s="160"/>
      <c r="K18" s="159"/>
      <c r="L18" s="158"/>
      <c r="M18" s="80" t="s">
        <v>1</v>
      </c>
      <c r="N18" s="97"/>
      <c r="O18" s="97"/>
      <c r="P18" s="97"/>
      <c r="Q18" s="97"/>
      <c r="R18" s="97"/>
      <c r="S18" s="97"/>
      <c r="T18" s="97"/>
      <c r="U18" s="149" t="s">
        <v>1</v>
      </c>
      <c r="V18" s="95"/>
      <c r="W18" s="97"/>
      <c r="X18" s="75"/>
      <c r="Y18" s="95"/>
      <c r="Z18" s="95"/>
      <c r="AA18" s="97"/>
      <c r="AB18" s="149" t="s">
        <v>1</v>
      </c>
      <c r="AC18" s="95"/>
      <c r="AD18" s="95"/>
      <c r="AE18" s="95"/>
      <c r="AF18" s="95"/>
    </row>
    <row r="19" spans="1:32" ht="19.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20.25" customHeight="1" x14ac:dyDescent="0.25">
      <c r="A20" s="2197"/>
      <c r="B20" s="159"/>
      <c r="C20" s="159"/>
      <c r="D20" s="162"/>
      <c r="E20" s="159"/>
      <c r="F20" s="161" t="s">
        <v>2</v>
      </c>
      <c r="G20" s="159"/>
      <c r="H20" s="160"/>
      <c r="I20" s="160"/>
      <c r="J20" s="160"/>
      <c r="K20" s="159"/>
      <c r="L20" s="158"/>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95"/>
      <c r="B21" s="159"/>
      <c r="C21" s="159"/>
      <c r="D21" s="162"/>
      <c r="E21" s="159"/>
      <c r="F21" s="161" t="s">
        <v>1</v>
      </c>
      <c r="G21" s="159"/>
      <c r="H21" s="160"/>
      <c r="I21" s="160"/>
      <c r="J21" s="160"/>
      <c r="K21" s="159"/>
      <c r="L21" s="158"/>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9.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f>D8+D11+D14+D17+D20+D23+D26+D29+D32</f>
        <v>0</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0</v>
      </c>
      <c r="Y34" s="82"/>
      <c r="Z34" s="82"/>
      <c r="AA34" s="82"/>
      <c r="AB34" s="150" t="s">
        <v>2</v>
      </c>
      <c r="AC34" s="82"/>
      <c r="AD34" s="82"/>
      <c r="AE34" s="82"/>
      <c r="AF34" s="81">
        <f>AF8+AF11+AF14+AF17+AF20+AF23+AF26+AF29+AF32</f>
        <v>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V3:W3"/>
    <mergeCell ref="I2:J3"/>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s>
  <pageMargins left="0.5" right="0.5" top="0.45289855072463769" bottom="0.1585144927536232"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62"/>
  <sheetViews>
    <sheetView view="pageBreakPreview" zoomScale="60" zoomScaleNormal="100" workbookViewId="0">
      <selection activeCell="E32" sqref="E32"/>
    </sheetView>
  </sheetViews>
  <sheetFormatPr defaultRowHeight="15.75" x14ac:dyDescent="0.25"/>
  <cols>
    <col min="1" max="1" width="47.5703125" style="1" customWidth="1"/>
    <col min="2" max="3" width="17.28515625" style="1" customWidth="1"/>
    <col min="4" max="4" width="21.7109375" style="1" customWidth="1"/>
    <col min="5" max="5" width="24" style="1" customWidth="1"/>
    <col min="6" max="6" width="26" style="1" customWidth="1"/>
    <col min="7" max="7" width="17.28515625" style="1" customWidth="1"/>
    <col min="8" max="8" width="10.140625" style="1" customWidth="1"/>
    <col min="9" max="10" width="17" style="1" customWidth="1"/>
    <col min="11" max="11" width="17.7109375" style="1" customWidth="1"/>
    <col min="12" max="15" width="17" style="1" customWidth="1"/>
    <col min="16" max="16" width="11" style="1" customWidth="1"/>
    <col min="17" max="20" width="17" style="1" customWidth="1"/>
    <col min="21" max="21" width="3.140625" style="2" customWidth="1"/>
    <col min="22" max="24" width="16.140625" style="1" customWidth="1"/>
    <col min="25" max="16384" width="9.140625" style="1"/>
  </cols>
  <sheetData>
    <row r="1" spans="1:24" ht="33" customHeight="1" x14ac:dyDescent="0.3">
      <c r="A1" s="73" t="s">
        <v>217</v>
      </c>
      <c r="B1" s="72"/>
      <c r="C1" s="66"/>
      <c r="D1" s="66"/>
      <c r="E1" s="66"/>
      <c r="F1" s="66"/>
      <c r="G1" s="66"/>
      <c r="H1" s="66"/>
      <c r="I1" s="66"/>
      <c r="J1" s="66"/>
      <c r="K1" s="66"/>
      <c r="L1" s="66"/>
      <c r="M1" s="66"/>
      <c r="N1" s="66"/>
      <c r="O1" s="66"/>
      <c r="P1" s="66"/>
      <c r="Q1" s="66"/>
      <c r="R1" s="66"/>
      <c r="S1" s="66"/>
      <c r="T1" s="66"/>
      <c r="U1" s="3"/>
    </row>
    <row r="2" spans="1:24" ht="30.75" customHeight="1" x14ac:dyDescent="0.3">
      <c r="A2" s="71" t="s">
        <v>78</v>
      </c>
      <c r="B2" s="70"/>
      <c r="C2" s="66"/>
      <c r="D2" s="66"/>
      <c r="E2" s="66"/>
      <c r="F2" s="66"/>
      <c r="G2" s="66"/>
      <c r="H2" s="66"/>
      <c r="I2" s="2316" t="s">
        <v>77</v>
      </c>
      <c r="J2" s="2317"/>
      <c r="K2" s="69" t="s">
        <v>76</v>
      </c>
      <c r="L2" s="68"/>
      <c r="M2" s="67"/>
      <c r="N2" s="66"/>
      <c r="O2" s="66"/>
      <c r="P2" s="66"/>
      <c r="Q2" s="66"/>
      <c r="R2" s="66"/>
      <c r="S2" s="66"/>
      <c r="T2" s="66"/>
      <c r="U2" s="3"/>
    </row>
    <row r="3" spans="1:24" s="57" customFormat="1" ht="42.75" customHeight="1" x14ac:dyDescent="0.25">
      <c r="A3" s="65" t="s">
        <v>216</v>
      </c>
      <c r="B3" s="64"/>
      <c r="C3" s="2322" t="s">
        <v>74</v>
      </c>
      <c r="D3" s="2314"/>
      <c r="E3" s="2314"/>
      <c r="F3" s="2314"/>
      <c r="G3" s="2315"/>
      <c r="H3" s="62"/>
      <c r="I3" s="2318"/>
      <c r="J3" s="2319"/>
      <c r="K3" s="63" t="s">
        <v>73</v>
      </c>
      <c r="L3" s="2314" t="s">
        <v>72</v>
      </c>
      <c r="M3" s="2315"/>
      <c r="N3" s="2322" t="s">
        <v>71</v>
      </c>
      <c r="O3" s="2315"/>
      <c r="P3" s="62"/>
      <c r="Q3" s="2322" t="s">
        <v>70</v>
      </c>
      <c r="R3" s="2314"/>
      <c r="S3" s="2314"/>
      <c r="T3" s="2314"/>
      <c r="U3" s="61"/>
      <c r="V3" s="60"/>
      <c r="W3" s="59" t="s">
        <v>69</v>
      </c>
      <c r="X3" s="58"/>
    </row>
    <row r="4" spans="1:24" s="57" customFormat="1" ht="61.5" customHeight="1" thickBot="1" x14ac:dyDescent="0.3">
      <c r="A4" s="264" t="s">
        <v>68</v>
      </c>
      <c r="B4" s="262" t="s">
        <v>67</v>
      </c>
      <c r="C4" s="262" t="s">
        <v>66</v>
      </c>
      <c r="D4" s="262" t="s">
        <v>65</v>
      </c>
      <c r="E4" s="262" t="s">
        <v>64</v>
      </c>
      <c r="F4" s="262" t="s">
        <v>63</v>
      </c>
      <c r="G4" s="263" t="s">
        <v>62</v>
      </c>
      <c r="H4" s="262" t="s">
        <v>55</v>
      </c>
      <c r="I4" s="261" t="s">
        <v>61</v>
      </c>
      <c r="J4" s="261" t="s">
        <v>56</v>
      </c>
      <c r="K4" s="262" t="s">
        <v>60</v>
      </c>
      <c r="L4" s="262" t="s">
        <v>59</v>
      </c>
      <c r="M4" s="262" t="s">
        <v>58</v>
      </c>
      <c r="N4" s="262" t="s">
        <v>57</v>
      </c>
      <c r="O4" s="261" t="s">
        <v>56</v>
      </c>
      <c r="P4" s="262" t="s">
        <v>55</v>
      </c>
      <c r="Q4" s="261" t="s">
        <v>193</v>
      </c>
      <c r="R4" s="261" t="s">
        <v>53</v>
      </c>
      <c r="S4" s="261" t="s">
        <v>52</v>
      </c>
      <c r="T4" s="260" t="s">
        <v>51</v>
      </c>
      <c r="U4" s="127"/>
      <c r="V4" s="259" t="s">
        <v>50</v>
      </c>
      <c r="W4" s="258" t="s">
        <v>49</v>
      </c>
      <c r="X4" s="258" t="s">
        <v>48</v>
      </c>
    </row>
    <row r="5" spans="1:24" ht="19.5" customHeight="1" thickTop="1" x14ac:dyDescent="0.3">
      <c r="A5" s="2320" t="s">
        <v>47</v>
      </c>
      <c r="B5" s="254"/>
      <c r="C5" s="256"/>
      <c r="D5" s="256"/>
      <c r="E5" s="254"/>
      <c r="F5" s="254" t="s">
        <v>46</v>
      </c>
      <c r="G5" s="254"/>
      <c r="H5" s="257" t="s">
        <v>2</v>
      </c>
      <c r="I5" s="254" t="s">
        <v>43</v>
      </c>
      <c r="J5" s="254" t="s">
        <v>41</v>
      </c>
      <c r="K5" s="254" t="s">
        <v>42</v>
      </c>
      <c r="L5" s="255" t="s">
        <v>45</v>
      </c>
      <c r="M5" s="255" t="s">
        <v>44</v>
      </c>
      <c r="N5" s="255" t="s">
        <v>43</v>
      </c>
      <c r="O5" s="255" t="s">
        <v>41</v>
      </c>
      <c r="P5" s="257" t="s">
        <v>2</v>
      </c>
      <c r="Q5" s="256"/>
      <c r="R5" s="255" t="s">
        <v>42</v>
      </c>
      <c r="S5" s="255" t="s">
        <v>41</v>
      </c>
      <c r="T5" s="255" t="s">
        <v>40</v>
      </c>
      <c r="U5" s="90"/>
      <c r="V5" s="117"/>
      <c r="W5" s="117"/>
      <c r="X5" s="117"/>
    </row>
    <row r="6" spans="1:24" ht="25.5" customHeight="1" x14ac:dyDescent="0.3">
      <c r="A6" s="2321"/>
      <c r="B6" s="251"/>
      <c r="C6" s="252"/>
      <c r="D6" s="252"/>
      <c r="E6" s="251"/>
      <c r="F6" s="254" t="s">
        <v>39</v>
      </c>
      <c r="G6" s="251"/>
      <c r="H6" s="253" t="s">
        <v>1</v>
      </c>
      <c r="I6" s="254"/>
      <c r="J6" s="251"/>
      <c r="K6" s="251"/>
      <c r="L6" s="251"/>
      <c r="M6" s="251"/>
      <c r="N6" s="251"/>
      <c r="O6" s="251"/>
      <c r="P6" s="253" t="s">
        <v>1</v>
      </c>
      <c r="Q6" s="252"/>
      <c r="R6" s="251"/>
      <c r="S6" s="251"/>
      <c r="T6" s="251"/>
      <c r="U6" s="90"/>
      <c r="V6" s="117"/>
      <c r="W6" s="117"/>
      <c r="X6" s="117"/>
    </row>
    <row r="7" spans="1:24" ht="33" customHeight="1" thickBot="1" x14ac:dyDescent="0.35">
      <c r="A7" s="250" t="s">
        <v>38</v>
      </c>
      <c r="B7" s="247"/>
      <c r="C7" s="248"/>
      <c r="D7" s="248"/>
      <c r="E7" s="247"/>
      <c r="F7" s="247"/>
      <c r="G7" s="247"/>
      <c r="H7" s="247"/>
      <c r="I7" s="247"/>
      <c r="J7" s="247"/>
      <c r="K7" s="249"/>
      <c r="L7" s="249"/>
      <c r="M7" s="247"/>
      <c r="N7" s="247"/>
      <c r="O7" s="247"/>
      <c r="P7" s="247"/>
      <c r="Q7" s="248"/>
      <c r="R7" s="247"/>
      <c r="S7" s="247"/>
      <c r="T7" s="247"/>
      <c r="U7" s="84"/>
      <c r="V7" s="107"/>
      <c r="W7" s="107"/>
      <c r="X7" s="107"/>
    </row>
    <row r="8" spans="1:24" ht="19.5" customHeight="1" x14ac:dyDescent="0.3">
      <c r="A8" s="2514" t="s">
        <v>215</v>
      </c>
      <c r="B8" s="239"/>
      <c r="C8" s="245"/>
      <c r="D8" s="245">
        <v>22500000</v>
      </c>
      <c r="E8" s="239" t="s">
        <v>18</v>
      </c>
      <c r="F8" s="239" t="s">
        <v>17</v>
      </c>
      <c r="G8" s="239"/>
      <c r="H8" s="246" t="s">
        <v>2</v>
      </c>
      <c r="I8" s="239"/>
      <c r="J8" s="239"/>
      <c r="K8" s="239"/>
      <c r="L8" s="239"/>
      <c r="M8" s="239"/>
      <c r="N8" s="239"/>
      <c r="O8" s="239"/>
      <c r="P8" s="246" t="s">
        <v>2</v>
      </c>
      <c r="Q8" s="245"/>
      <c r="R8" s="239"/>
      <c r="S8" s="239"/>
      <c r="T8" s="239"/>
      <c r="U8" s="90"/>
      <c r="V8" s="94"/>
      <c r="W8" s="94"/>
      <c r="X8" s="94"/>
    </row>
    <row r="9" spans="1:24" ht="32.25" customHeight="1" x14ac:dyDescent="0.3">
      <c r="A9" s="2515"/>
      <c r="B9" s="237"/>
      <c r="C9" s="236"/>
      <c r="D9" s="236"/>
      <c r="E9" s="237"/>
      <c r="F9" s="239"/>
      <c r="G9" s="237"/>
      <c r="H9" s="238" t="s">
        <v>1</v>
      </c>
      <c r="I9" s="239"/>
      <c r="J9" s="237"/>
      <c r="K9" s="237"/>
      <c r="L9" s="237"/>
      <c r="M9" s="237"/>
      <c r="N9" s="237"/>
      <c r="O9" s="237"/>
      <c r="P9" s="238" t="s">
        <v>1</v>
      </c>
      <c r="Q9" s="236"/>
      <c r="R9" s="237"/>
      <c r="S9" s="237"/>
      <c r="T9" s="237"/>
      <c r="U9" s="90"/>
      <c r="V9" s="97"/>
      <c r="W9" s="97"/>
      <c r="X9" s="97"/>
    </row>
    <row r="10" spans="1:24" ht="19.5" customHeight="1" x14ac:dyDescent="0.3">
      <c r="A10" s="240"/>
      <c r="B10" s="240"/>
      <c r="C10" s="244"/>
      <c r="D10" s="242"/>
      <c r="E10" s="240"/>
      <c r="F10" s="240"/>
      <c r="G10" s="240"/>
      <c r="H10" s="240"/>
      <c r="I10" s="240"/>
      <c r="J10" s="240"/>
      <c r="K10" s="243"/>
      <c r="L10" s="243"/>
      <c r="M10" s="240"/>
      <c r="N10" s="240"/>
      <c r="O10" s="240"/>
      <c r="P10" s="240"/>
      <c r="Q10" s="242"/>
      <c r="R10" s="241" t="s">
        <v>35</v>
      </c>
      <c r="S10" s="241"/>
      <c r="T10" s="240"/>
      <c r="U10" s="84"/>
      <c r="V10" s="98"/>
      <c r="W10" s="98"/>
      <c r="X10" s="98"/>
    </row>
    <row r="11" spans="1:24" ht="23.25" customHeight="1" x14ac:dyDescent="0.3">
      <c r="A11" s="2516" t="s">
        <v>214</v>
      </c>
      <c r="B11" s="237"/>
      <c r="C11" s="236"/>
      <c r="D11" s="236">
        <v>22500000</v>
      </c>
      <c r="E11" s="237" t="s">
        <v>18</v>
      </c>
      <c r="F11" s="239" t="s">
        <v>17</v>
      </c>
      <c r="G11" s="237"/>
      <c r="H11" s="238" t="s">
        <v>2</v>
      </c>
      <c r="I11" s="239"/>
      <c r="J11" s="237"/>
      <c r="K11" s="237"/>
      <c r="L11" s="237"/>
      <c r="M11" s="237"/>
      <c r="N11" s="237"/>
      <c r="O11" s="237"/>
      <c r="P11" s="238" t="s">
        <v>2</v>
      </c>
      <c r="Q11" s="236"/>
      <c r="R11" s="237"/>
      <c r="S11" s="237"/>
      <c r="T11" s="237"/>
      <c r="U11" s="90"/>
      <c r="V11" s="97"/>
      <c r="W11" s="97"/>
      <c r="X11" s="97"/>
    </row>
    <row r="12" spans="1:24" ht="38.25" customHeight="1" x14ac:dyDescent="0.3">
      <c r="A12" s="2515"/>
      <c r="B12" s="237"/>
      <c r="C12" s="236"/>
      <c r="D12" s="236"/>
      <c r="E12" s="237"/>
      <c r="F12" s="239"/>
      <c r="G12" s="237"/>
      <c r="H12" s="238" t="s">
        <v>1</v>
      </c>
      <c r="I12" s="239"/>
      <c r="J12" s="237"/>
      <c r="K12" s="237"/>
      <c r="L12" s="237"/>
      <c r="M12" s="237"/>
      <c r="N12" s="237"/>
      <c r="O12" s="237"/>
      <c r="P12" s="238" t="s">
        <v>1</v>
      </c>
      <c r="Q12" s="236"/>
      <c r="R12" s="237"/>
      <c r="S12" s="237"/>
      <c r="T12" s="237"/>
      <c r="U12" s="90"/>
      <c r="V12" s="97"/>
      <c r="W12" s="97"/>
      <c r="X12" s="97"/>
    </row>
    <row r="13" spans="1:24" ht="19.5" customHeight="1" x14ac:dyDescent="0.25">
      <c r="A13" s="98"/>
      <c r="B13" s="98"/>
      <c r="C13" s="101"/>
      <c r="D13" s="101"/>
      <c r="E13" s="98"/>
      <c r="F13" s="98"/>
      <c r="G13" s="98"/>
      <c r="H13" s="98"/>
      <c r="I13" s="98"/>
      <c r="J13" s="98"/>
      <c r="K13" s="100"/>
      <c r="L13" s="100"/>
      <c r="M13" s="98"/>
      <c r="N13" s="98"/>
      <c r="O13" s="98"/>
      <c r="P13" s="98"/>
      <c r="Q13" s="101"/>
      <c r="R13" s="98"/>
      <c r="S13" s="98"/>
      <c r="T13" s="98"/>
      <c r="U13" s="84"/>
      <c r="V13" s="98"/>
      <c r="W13" s="98"/>
      <c r="X13" s="98"/>
    </row>
    <row r="14" spans="1:24" ht="19.5" customHeight="1" x14ac:dyDescent="0.3">
      <c r="A14" s="2517" t="s">
        <v>213</v>
      </c>
      <c r="B14" s="97"/>
      <c r="C14" s="75"/>
      <c r="D14" s="236">
        <v>33750000</v>
      </c>
      <c r="E14" s="97" t="s">
        <v>18</v>
      </c>
      <c r="F14" s="94" t="s">
        <v>17</v>
      </c>
      <c r="G14" s="97"/>
      <c r="H14" s="80" t="s">
        <v>2</v>
      </c>
      <c r="I14" s="94"/>
      <c r="J14" s="97"/>
      <c r="K14" s="97"/>
      <c r="L14" s="97"/>
      <c r="M14" s="97"/>
      <c r="N14" s="97"/>
      <c r="O14" s="97"/>
      <c r="P14" s="80" t="s">
        <v>2</v>
      </c>
      <c r="Q14" s="75"/>
      <c r="R14" s="97"/>
      <c r="S14" s="97"/>
      <c r="T14" s="97"/>
      <c r="U14" s="90"/>
      <c r="V14" s="97"/>
      <c r="W14" s="97"/>
      <c r="X14" s="97"/>
    </row>
    <row r="15" spans="1:24" ht="19.5" customHeight="1" x14ac:dyDescent="0.25">
      <c r="A15" s="2518"/>
      <c r="B15" s="97"/>
      <c r="C15" s="75"/>
      <c r="D15" s="75"/>
      <c r="E15" s="97"/>
      <c r="F15" s="94"/>
      <c r="G15" s="97"/>
      <c r="H15" s="80" t="s">
        <v>1</v>
      </c>
      <c r="I15" s="94"/>
      <c r="J15" s="97"/>
      <c r="K15" s="97"/>
      <c r="L15" s="97"/>
      <c r="M15" s="97"/>
      <c r="N15" s="97"/>
      <c r="O15" s="97"/>
      <c r="P15" s="80" t="s">
        <v>1</v>
      </c>
      <c r="Q15" s="75"/>
      <c r="R15" s="97"/>
      <c r="S15" s="97"/>
      <c r="T15" s="97"/>
      <c r="U15" s="90"/>
      <c r="V15" s="97"/>
      <c r="W15" s="97"/>
      <c r="X15" s="97"/>
    </row>
    <row r="16" spans="1:24" ht="19.5" customHeight="1" x14ac:dyDescent="0.25">
      <c r="A16" s="98"/>
      <c r="B16" s="98"/>
      <c r="C16" s="101"/>
      <c r="D16" s="101"/>
      <c r="E16" s="98"/>
      <c r="F16" s="98"/>
      <c r="G16" s="98"/>
      <c r="H16" s="98"/>
      <c r="I16" s="98"/>
      <c r="J16" s="98"/>
      <c r="K16" s="100"/>
      <c r="L16" s="100"/>
      <c r="M16" s="98"/>
      <c r="N16" s="98"/>
      <c r="O16" s="98"/>
      <c r="P16" s="98"/>
      <c r="Q16" s="101"/>
      <c r="R16" s="98"/>
      <c r="S16" s="98"/>
      <c r="T16" s="98"/>
      <c r="U16" s="84"/>
      <c r="V16" s="98"/>
      <c r="W16" s="98"/>
      <c r="X16" s="98"/>
    </row>
    <row r="17" spans="1:24" ht="19.5" customHeight="1" x14ac:dyDescent="0.3">
      <c r="A17" s="2517" t="s">
        <v>212</v>
      </c>
      <c r="B17" s="97"/>
      <c r="C17" s="75"/>
      <c r="D17" s="236">
        <v>45000000</v>
      </c>
      <c r="E17" s="97" t="s">
        <v>18</v>
      </c>
      <c r="F17" s="94" t="s">
        <v>17</v>
      </c>
      <c r="G17" s="97"/>
      <c r="H17" s="80" t="s">
        <v>2</v>
      </c>
      <c r="I17" s="94"/>
      <c r="J17" s="97"/>
      <c r="K17" s="97"/>
      <c r="L17" s="97"/>
      <c r="M17" s="97"/>
      <c r="N17" s="97"/>
      <c r="O17" s="97"/>
      <c r="P17" s="80" t="s">
        <v>2</v>
      </c>
      <c r="Q17" s="75"/>
      <c r="R17" s="97"/>
      <c r="S17" s="97"/>
      <c r="T17" s="97"/>
      <c r="U17" s="90"/>
      <c r="V17" s="97"/>
      <c r="W17" s="97"/>
      <c r="X17" s="97"/>
    </row>
    <row r="18" spans="1:24" ht="19.5" customHeight="1" x14ac:dyDescent="0.25">
      <c r="A18" s="2518"/>
      <c r="B18" s="97"/>
      <c r="C18" s="75"/>
      <c r="D18" s="75"/>
      <c r="E18" s="97"/>
      <c r="F18" s="94"/>
      <c r="G18" s="97"/>
      <c r="H18" s="80" t="s">
        <v>1</v>
      </c>
      <c r="I18" s="94"/>
      <c r="J18" s="97"/>
      <c r="K18" s="97"/>
      <c r="L18" s="97"/>
      <c r="M18" s="97"/>
      <c r="N18" s="97"/>
      <c r="O18" s="97"/>
      <c r="P18" s="80" t="s">
        <v>1</v>
      </c>
      <c r="Q18" s="75"/>
      <c r="R18" s="97"/>
      <c r="S18" s="97"/>
      <c r="T18" s="97"/>
      <c r="U18" s="90"/>
      <c r="V18" s="97"/>
      <c r="W18" s="97"/>
      <c r="X18" s="97"/>
    </row>
    <row r="19" spans="1:24" ht="19.5" customHeight="1" x14ac:dyDescent="0.25">
      <c r="A19" s="98"/>
      <c r="B19" s="98"/>
      <c r="C19" s="101"/>
      <c r="D19" s="101"/>
      <c r="E19" s="98"/>
      <c r="F19" s="98"/>
      <c r="G19" s="98"/>
      <c r="H19" s="98"/>
      <c r="I19" s="98"/>
      <c r="J19" s="98"/>
      <c r="K19" s="100"/>
      <c r="L19" s="100"/>
      <c r="M19" s="98"/>
      <c r="N19" s="98"/>
      <c r="O19" s="98"/>
      <c r="P19" s="98"/>
      <c r="Q19" s="101"/>
      <c r="R19" s="98"/>
      <c r="S19" s="98"/>
      <c r="T19" s="98"/>
      <c r="U19" s="84"/>
      <c r="V19" s="98"/>
      <c r="W19" s="98"/>
      <c r="X19" s="98"/>
    </row>
    <row r="20" spans="1:24" ht="19.5" customHeight="1" x14ac:dyDescent="0.3">
      <c r="A20" s="2517" t="s">
        <v>211</v>
      </c>
      <c r="B20" s="97"/>
      <c r="C20" s="75"/>
      <c r="D20" s="236">
        <v>44000000</v>
      </c>
      <c r="E20" s="97" t="s">
        <v>18</v>
      </c>
      <c r="F20" s="94" t="s">
        <v>17</v>
      </c>
      <c r="G20" s="97"/>
      <c r="H20" s="80" t="s">
        <v>2</v>
      </c>
      <c r="I20" s="94"/>
      <c r="J20" s="97"/>
      <c r="K20" s="97"/>
      <c r="L20" s="97"/>
      <c r="M20" s="97"/>
      <c r="N20" s="97"/>
      <c r="O20" s="97"/>
      <c r="P20" s="80" t="s">
        <v>2</v>
      </c>
      <c r="Q20" s="75"/>
      <c r="R20" s="97"/>
      <c r="S20" s="97"/>
      <c r="T20" s="97"/>
      <c r="U20" s="90"/>
      <c r="V20" s="97"/>
      <c r="W20" s="97"/>
      <c r="X20" s="97"/>
    </row>
    <row r="21" spans="1:24" ht="19.5" customHeight="1" x14ac:dyDescent="0.25">
      <c r="A21" s="2518"/>
      <c r="B21" s="97"/>
      <c r="C21" s="75"/>
      <c r="D21" s="75"/>
      <c r="E21" s="97"/>
      <c r="F21" s="94"/>
      <c r="G21" s="97"/>
      <c r="H21" s="80" t="s">
        <v>1</v>
      </c>
      <c r="I21" s="94"/>
      <c r="J21" s="97"/>
      <c r="K21" s="97"/>
      <c r="L21" s="97"/>
      <c r="M21" s="97"/>
      <c r="N21" s="97"/>
      <c r="O21" s="97"/>
      <c r="P21" s="80" t="s">
        <v>1</v>
      </c>
      <c r="Q21" s="75"/>
      <c r="R21" s="97"/>
      <c r="S21" s="97"/>
      <c r="T21" s="97"/>
      <c r="U21" s="90"/>
      <c r="V21" s="97"/>
      <c r="W21" s="97"/>
      <c r="X21" s="97"/>
    </row>
    <row r="22" spans="1:24" ht="19.5" customHeight="1" x14ac:dyDescent="0.25">
      <c r="A22" s="98"/>
      <c r="B22" s="98"/>
      <c r="C22" s="101"/>
      <c r="D22" s="101"/>
      <c r="E22" s="98"/>
      <c r="F22" s="98"/>
      <c r="G22" s="98"/>
      <c r="H22" s="98"/>
      <c r="I22" s="98"/>
      <c r="J22" s="98"/>
      <c r="K22" s="100"/>
      <c r="L22" s="100"/>
      <c r="M22" s="98"/>
      <c r="N22" s="98"/>
      <c r="O22" s="98"/>
      <c r="P22" s="98"/>
      <c r="Q22" s="101"/>
      <c r="R22" s="98"/>
      <c r="S22" s="98"/>
      <c r="T22" s="98"/>
      <c r="U22" s="84"/>
      <c r="V22" s="98"/>
      <c r="W22" s="98"/>
      <c r="X22" s="98"/>
    </row>
    <row r="23" spans="1:24" ht="19.5" customHeight="1" x14ac:dyDescent="0.3">
      <c r="A23" s="2517" t="s">
        <v>210</v>
      </c>
      <c r="B23" s="97"/>
      <c r="C23" s="75"/>
      <c r="D23" s="236">
        <v>5500000</v>
      </c>
      <c r="E23" s="97" t="s">
        <v>209</v>
      </c>
      <c r="F23" s="94" t="s">
        <v>17</v>
      </c>
      <c r="G23" s="97"/>
      <c r="H23" s="80" t="s">
        <v>2</v>
      </c>
      <c r="I23" s="94"/>
      <c r="J23" s="97"/>
      <c r="K23" s="97"/>
      <c r="L23" s="97"/>
      <c r="M23" s="97"/>
      <c r="N23" s="97"/>
      <c r="O23" s="97"/>
      <c r="P23" s="80" t="s">
        <v>2</v>
      </c>
      <c r="Q23" s="75"/>
      <c r="R23" s="97"/>
      <c r="S23" s="97"/>
      <c r="T23" s="97"/>
      <c r="U23" s="90"/>
      <c r="V23" s="97"/>
      <c r="W23" s="97"/>
      <c r="X23" s="97"/>
    </row>
    <row r="24" spans="1:24" ht="35.25" customHeight="1" x14ac:dyDescent="0.25">
      <c r="A24" s="2518"/>
      <c r="B24" s="97"/>
      <c r="C24" s="75"/>
      <c r="D24" s="75"/>
      <c r="E24" s="97"/>
      <c r="F24" s="94"/>
      <c r="G24" s="97"/>
      <c r="H24" s="80" t="s">
        <v>1</v>
      </c>
      <c r="I24" s="94"/>
      <c r="J24" s="97"/>
      <c r="K24" s="97"/>
      <c r="L24" s="97"/>
      <c r="M24" s="97"/>
      <c r="N24" s="97"/>
      <c r="O24" s="97"/>
      <c r="P24" s="80" t="s">
        <v>1</v>
      </c>
      <c r="Q24" s="75"/>
      <c r="R24" s="97"/>
      <c r="S24" s="97"/>
      <c r="T24" s="97"/>
      <c r="U24" s="90"/>
      <c r="V24" s="97"/>
      <c r="W24" s="97"/>
      <c r="X24" s="97"/>
    </row>
    <row r="25" spans="1:24" ht="19.5" customHeight="1" x14ac:dyDescent="0.25">
      <c r="A25" s="98"/>
      <c r="B25" s="98"/>
      <c r="C25" s="101"/>
      <c r="D25" s="101"/>
      <c r="E25" s="98"/>
      <c r="F25" s="98"/>
      <c r="G25" s="98"/>
      <c r="H25" s="98"/>
      <c r="I25" s="98"/>
      <c r="J25" s="98"/>
      <c r="K25" s="100"/>
      <c r="L25" s="100"/>
      <c r="M25" s="98"/>
      <c r="N25" s="98"/>
      <c r="O25" s="98"/>
      <c r="P25" s="98"/>
      <c r="Q25" s="101"/>
      <c r="R25" s="98"/>
      <c r="S25" s="98"/>
      <c r="T25" s="98"/>
      <c r="U25" s="84"/>
      <c r="V25" s="98"/>
      <c r="W25" s="98"/>
      <c r="X25" s="98"/>
    </row>
    <row r="26" spans="1:24" ht="19.5" customHeight="1" x14ac:dyDescent="0.3">
      <c r="A26" s="2517" t="s">
        <v>208</v>
      </c>
      <c r="B26" s="97"/>
      <c r="C26" s="75"/>
      <c r="D26" s="236">
        <v>45000000</v>
      </c>
      <c r="E26" s="97" t="s">
        <v>18</v>
      </c>
      <c r="F26" s="94" t="s">
        <v>17</v>
      </c>
      <c r="G26" s="97"/>
      <c r="H26" s="80" t="s">
        <v>2</v>
      </c>
      <c r="I26" s="94"/>
      <c r="J26" s="97"/>
      <c r="K26" s="97"/>
      <c r="L26" s="97"/>
      <c r="M26" s="97"/>
      <c r="N26" s="97"/>
      <c r="O26" s="97"/>
      <c r="P26" s="80" t="s">
        <v>2</v>
      </c>
      <c r="Q26" s="75"/>
      <c r="R26" s="97"/>
      <c r="S26" s="97"/>
      <c r="T26" s="97"/>
      <c r="U26" s="90"/>
      <c r="V26" s="97"/>
      <c r="W26" s="97"/>
      <c r="X26" s="97"/>
    </row>
    <row r="27" spans="1:24" ht="19.5" customHeight="1" x14ac:dyDescent="0.25">
      <c r="A27" s="2518"/>
      <c r="B27" s="97"/>
      <c r="C27" s="75"/>
      <c r="D27" s="75"/>
      <c r="E27" s="97"/>
      <c r="F27" s="94"/>
      <c r="G27" s="97"/>
      <c r="H27" s="80" t="s">
        <v>1</v>
      </c>
      <c r="I27" s="94"/>
      <c r="J27" s="97"/>
      <c r="K27" s="97"/>
      <c r="L27" s="97"/>
      <c r="M27" s="97"/>
      <c r="N27" s="97"/>
      <c r="O27" s="97"/>
      <c r="P27" s="80" t="s">
        <v>1</v>
      </c>
      <c r="Q27" s="75"/>
      <c r="R27" s="97"/>
      <c r="S27" s="97"/>
      <c r="T27" s="97"/>
      <c r="U27" s="90"/>
      <c r="V27" s="97"/>
      <c r="W27" s="97"/>
      <c r="X27" s="97"/>
    </row>
    <row r="28" spans="1:24" ht="19.5" customHeight="1" x14ac:dyDescent="0.25">
      <c r="A28" s="98"/>
      <c r="B28" s="98"/>
      <c r="C28" s="101"/>
      <c r="D28" s="101"/>
      <c r="E28" s="98"/>
      <c r="F28" s="98"/>
      <c r="G28" s="98"/>
      <c r="H28" s="98"/>
      <c r="I28" s="98"/>
      <c r="J28" s="98"/>
      <c r="K28" s="100"/>
      <c r="L28" s="100"/>
      <c r="M28" s="98"/>
      <c r="N28" s="98"/>
      <c r="O28" s="98"/>
      <c r="P28" s="98"/>
      <c r="Q28" s="101"/>
      <c r="R28" s="98"/>
      <c r="S28" s="98"/>
      <c r="T28" s="98"/>
      <c r="U28" s="84"/>
      <c r="V28" s="98"/>
      <c r="W28" s="98"/>
      <c r="X28" s="98"/>
    </row>
    <row r="29" spans="1:24" ht="19.5" customHeight="1" x14ac:dyDescent="0.3">
      <c r="A29" s="2517" t="s">
        <v>207</v>
      </c>
      <c r="B29" s="97"/>
      <c r="C29" s="75"/>
      <c r="D29" s="236">
        <v>42000000</v>
      </c>
      <c r="E29" s="97" t="s">
        <v>18</v>
      </c>
      <c r="F29" s="94" t="s">
        <v>17</v>
      </c>
      <c r="G29" s="97"/>
      <c r="H29" s="80" t="s">
        <v>2</v>
      </c>
      <c r="I29" s="94"/>
      <c r="J29" s="97"/>
      <c r="K29" s="97"/>
      <c r="L29" s="97"/>
      <c r="M29" s="97"/>
      <c r="N29" s="97"/>
      <c r="O29" s="97"/>
      <c r="P29" s="80" t="s">
        <v>2</v>
      </c>
      <c r="Q29" s="75"/>
      <c r="R29" s="97"/>
      <c r="S29" s="97"/>
      <c r="T29" s="97"/>
      <c r="U29" s="90"/>
      <c r="V29" s="97"/>
      <c r="W29" s="97"/>
      <c r="X29" s="97"/>
    </row>
    <row r="30" spans="1:24" ht="19.5" customHeight="1" x14ac:dyDescent="0.25">
      <c r="A30" s="2518"/>
      <c r="B30" s="97"/>
      <c r="C30" s="75"/>
      <c r="D30" s="75"/>
      <c r="E30" s="97"/>
      <c r="F30" s="94"/>
      <c r="G30" s="97"/>
      <c r="H30" s="80" t="s">
        <v>1</v>
      </c>
      <c r="I30" s="94"/>
      <c r="J30" s="97"/>
      <c r="K30" s="97"/>
      <c r="L30" s="97"/>
      <c r="M30" s="97"/>
      <c r="N30" s="97"/>
      <c r="O30" s="97"/>
      <c r="P30" s="80" t="s">
        <v>1</v>
      </c>
      <c r="Q30" s="75"/>
      <c r="R30" s="97"/>
      <c r="S30" s="97"/>
      <c r="T30" s="97"/>
      <c r="U30" s="90"/>
      <c r="V30" s="97"/>
      <c r="W30" s="97"/>
      <c r="X30" s="97"/>
    </row>
    <row r="31" spans="1:24" ht="19.5" customHeight="1" x14ac:dyDescent="0.25">
      <c r="A31" s="98"/>
      <c r="B31" s="98"/>
      <c r="C31" s="101"/>
      <c r="D31" s="101"/>
      <c r="E31" s="98"/>
      <c r="F31" s="98"/>
      <c r="G31" s="98"/>
      <c r="H31" s="98"/>
      <c r="I31" s="98"/>
      <c r="J31" s="98"/>
      <c r="K31" s="100"/>
      <c r="L31" s="100"/>
      <c r="M31" s="98"/>
      <c r="N31" s="98"/>
      <c r="O31" s="98"/>
      <c r="P31" s="98"/>
      <c r="Q31" s="101"/>
      <c r="R31" s="98"/>
      <c r="S31" s="98"/>
      <c r="T31" s="98"/>
      <c r="U31" s="84"/>
      <c r="V31" s="98"/>
      <c r="W31" s="98"/>
      <c r="X31" s="98"/>
    </row>
    <row r="32" spans="1:24" ht="19.5" customHeight="1" x14ac:dyDescent="0.25">
      <c r="A32" s="2512" t="s">
        <v>206</v>
      </c>
      <c r="B32" s="230"/>
      <c r="C32" s="231"/>
      <c r="D32" s="231">
        <v>42000000</v>
      </c>
      <c r="E32" s="97" t="s">
        <v>18</v>
      </c>
      <c r="F32" s="94" t="s">
        <v>17</v>
      </c>
      <c r="G32" s="230"/>
      <c r="H32" s="80" t="s">
        <v>2</v>
      </c>
      <c r="I32" s="228"/>
      <c r="J32" s="230"/>
      <c r="K32" s="233"/>
      <c r="L32" s="233"/>
      <c r="M32" s="230"/>
      <c r="N32" s="230"/>
      <c r="O32" s="230"/>
      <c r="P32" s="80" t="s">
        <v>2</v>
      </c>
      <c r="Q32" s="231"/>
      <c r="R32" s="230"/>
      <c r="S32" s="230"/>
      <c r="T32" s="230"/>
      <c r="U32" s="229"/>
      <c r="V32" s="228"/>
      <c r="W32" s="228"/>
      <c r="X32" s="228"/>
    </row>
    <row r="33" spans="1:24" ht="19.5" customHeight="1" x14ac:dyDescent="0.25">
      <c r="A33" s="2513"/>
      <c r="B33" s="230"/>
      <c r="C33" s="231"/>
      <c r="E33" s="230"/>
      <c r="F33" s="228"/>
      <c r="G33" s="230"/>
      <c r="H33" s="80" t="s">
        <v>1</v>
      </c>
      <c r="I33" s="228"/>
      <c r="J33" s="230"/>
      <c r="K33" s="233"/>
      <c r="L33" s="233"/>
      <c r="M33" s="230"/>
      <c r="N33" s="230"/>
      <c r="O33" s="230"/>
      <c r="P33" s="80" t="s">
        <v>1</v>
      </c>
      <c r="Q33" s="231"/>
      <c r="R33" s="230"/>
      <c r="S33" s="230"/>
      <c r="T33" s="230"/>
      <c r="U33" s="229"/>
      <c r="V33" s="228"/>
      <c r="W33" s="228"/>
      <c r="X33" s="228"/>
    </row>
    <row r="34" spans="1:24" ht="19.5" customHeight="1" x14ac:dyDescent="0.25">
      <c r="A34" s="227"/>
      <c r="B34" s="223"/>
      <c r="C34" s="224"/>
      <c r="D34" s="224"/>
      <c r="E34" s="223"/>
      <c r="F34" s="221"/>
      <c r="G34" s="223"/>
      <c r="H34" s="225"/>
      <c r="I34" s="221"/>
      <c r="J34" s="223"/>
      <c r="K34" s="226"/>
      <c r="L34" s="226"/>
      <c r="M34" s="223"/>
      <c r="N34" s="223"/>
      <c r="O34" s="223"/>
      <c r="P34" s="225"/>
      <c r="Q34" s="224"/>
      <c r="R34" s="223"/>
      <c r="S34" s="223"/>
      <c r="T34" s="223"/>
      <c r="U34" s="222"/>
      <c r="V34" s="221"/>
      <c r="W34" s="221"/>
      <c r="X34" s="221"/>
    </row>
    <row r="35" spans="1:24" ht="19.5" customHeight="1" x14ac:dyDescent="0.3">
      <c r="A35" s="2517" t="s">
        <v>205</v>
      </c>
      <c r="B35" s="97"/>
      <c r="C35" s="75"/>
      <c r="D35" s="236">
        <v>20000000</v>
      </c>
      <c r="E35" s="97" t="s">
        <v>200</v>
      </c>
      <c r="F35" s="94" t="s">
        <v>17</v>
      </c>
      <c r="G35" s="97"/>
      <c r="H35" s="80" t="s">
        <v>2</v>
      </c>
      <c r="I35" s="94"/>
      <c r="J35" s="97"/>
      <c r="K35" s="97"/>
      <c r="L35" s="97"/>
      <c r="M35" s="97"/>
      <c r="N35" s="97"/>
      <c r="O35" s="97"/>
      <c r="P35" s="80" t="s">
        <v>2</v>
      </c>
      <c r="Q35" s="75"/>
      <c r="R35" s="97"/>
      <c r="S35" s="97"/>
      <c r="T35" s="97"/>
      <c r="U35" s="90"/>
      <c r="V35" s="97"/>
      <c r="W35" s="97"/>
      <c r="X35" s="97"/>
    </row>
    <row r="36" spans="1:24" ht="19.5" customHeight="1" x14ac:dyDescent="0.25">
      <c r="A36" s="2518"/>
      <c r="B36" s="97"/>
      <c r="C36" s="75"/>
      <c r="D36" s="75"/>
      <c r="E36" s="97"/>
      <c r="F36" s="94"/>
      <c r="G36" s="97"/>
      <c r="H36" s="80" t="s">
        <v>1</v>
      </c>
      <c r="I36" s="94"/>
      <c r="J36" s="97"/>
      <c r="K36" s="97"/>
      <c r="L36" s="97"/>
      <c r="M36" s="97"/>
      <c r="N36" s="97"/>
      <c r="O36" s="97"/>
      <c r="P36" s="80" t="s">
        <v>1</v>
      </c>
      <c r="Q36" s="75"/>
      <c r="R36" s="97"/>
      <c r="S36" s="97"/>
      <c r="T36" s="97"/>
      <c r="U36" s="90"/>
      <c r="V36" s="97"/>
      <c r="W36" s="97"/>
      <c r="X36" s="97"/>
    </row>
    <row r="37" spans="1:24" ht="19.5" customHeight="1" x14ac:dyDescent="0.25">
      <c r="A37" s="227"/>
      <c r="B37" s="223"/>
      <c r="C37" s="224"/>
      <c r="D37" s="224"/>
      <c r="E37" s="223"/>
      <c r="F37" s="221"/>
      <c r="G37" s="223"/>
      <c r="H37" s="225"/>
      <c r="I37" s="221"/>
      <c r="J37" s="223"/>
      <c r="K37" s="226"/>
      <c r="L37" s="226"/>
      <c r="M37" s="223"/>
      <c r="N37" s="223"/>
      <c r="O37" s="223"/>
      <c r="P37" s="225"/>
      <c r="Q37" s="224"/>
      <c r="R37" s="223"/>
      <c r="S37" s="223"/>
      <c r="T37" s="223"/>
      <c r="U37" s="222"/>
      <c r="V37" s="221"/>
      <c r="W37" s="221"/>
      <c r="X37" s="221"/>
    </row>
    <row r="38" spans="1:24" ht="19.5" customHeight="1" x14ac:dyDescent="0.25">
      <c r="A38" s="2512" t="s">
        <v>204</v>
      </c>
      <c r="B38" s="267"/>
      <c r="C38" s="266"/>
      <c r="D38" s="231">
        <v>70000000</v>
      </c>
      <c r="E38" s="97" t="s">
        <v>200</v>
      </c>
      <c r="F38" s="94" t="s">
        <v>17</v>
      </c>
      <c r="G38" s="230"/>
      <c r="H38" s="80" t="s">
        <v>2</v>
      </c>
      <c r="I38" s="228"/>
      <c r="J38" s="230"/>
      <c r="K38" s="233"/>
      <c r="L38" s="233"/>
      <c r="M38" s="230"/>
      <c r="N38" s="230"/>
      <c r="O38" s="230"/>
      <c r="P38" s="80" t="s">
        <v>2</v>
      </c>
      <c r="Q38" s="231"/>
      <c r="R38" s="230"/>
      <c r="S38" s="230"/>
      <c r="T38" s="230"/>
      <c r="U38" s="229"/>
      <c r="V38" s="228"/>
      <c r="W38" s="228"/>
      <c r="X38" s="228"/>
    </row>
    <row r="39" spans="1:24" ht="34.5" customHeight="1" x14ac:dyDescent="0.25">
      <c r="A39" s="2513"/>
      <c r="B39" s="230"/>
      <c r="C39" s="231"/>
      <c r="D39" s="231"/>
      <c r="E39" s="230"/>
      <c r="F39" s="228"/>
      <c r="G39" s="230"/>
      <c r="H39" s="80" t="s">
        <v>1</v>
      </c>
      <c r="I39" s="228"/>
      <c r="J39" s="230"/>
      <c r="K39" s="233"/>
      <c r="L39" s="233"/>
      <c r="M39" s="230"/>
      <c r="N39" s="230"/>
      <c r="O39" s="230"/>
      <c r="P39" s="80" t="s">
        <v>1</v>
      </c>
      <c r="Q39" s="231"/>
      <c r="R39" s="230"/>
      <c r="S39" s="230"/>
      <c r="T39" s="230"/>
      <c r="U39" s="229"/>
      <c r="V39" s="228"/>
      <c r="W39" s="228"/>
      <c r="X39" s="228"/>
    </row>
    <row r="40" spans="1:24" ht="19.5" customHeight="1" x14ac:dyDescent="0.25">
      <c r="A40" s="227"/>
      <c r="B40" s="223"/>
      <c r="C40" s="224"/>
      <c r="D40" s="224"/>
      <c r="E40" s="223"/>
      <c r="F40" s="221"/>
      <c r="G40" s="223"/>
      <c r="H40" s="225"/>
      <c r="I40" s="221"/>
      <c r="J40" s="223"/>
      <c r="K40" s="226"/>
      <c r="L40" s="226"/>
      <c r="M40" s="223"/>
      <c r="N40" s="223"/>
      <c r="O40" s="223"/>
      <c r="P40" s="225"/>
      <c r="Q40" s="224"/>
      <c r="R40" s="223"/>
      <c r="S40" s="223"/>
      <c r="T40" s="223"/>
      <c r="U40" s="222"/>
      <c r="V40" s="221"/>
      <c r="W40" s="221"/>
      <c r="X40" s="221"/>
    </row>
    <row r="41" spans="1:24" ht="19.5" customHeight="1" x14ac:dyDescent="0.25">
      <c r="A41" s="2512" t="s">
        <v>203</v>
      </c>
      <c r="B41" s="230"/>
      <c r="C41" s="231"/>
      <c r="D41" s="231">
        <v>12000000</v>
      </c>
      <c r="E41" s="97" t="s">
        <v>36</v>
      </c>
      <c r="F41" s="94" t="s">
        <v>17</v>
      </c>
      <c r="G41" s="230"/>
      <c r="H41" s="80" t="s">
        <v>2</v>
      </c>
      <c r="I41" s="228"/>
      <c r="J41" s="230"/>
      <c r="K41" s="233"/>
      <c r="L41" s="233"/>
      <c r="M41" s="230"/>
      <c r="N41" s="230"/>
      <c r="O41" s="230"/>
      <c r="P41" s="80" t="s">
        <v>2</v>
      </c>
      <c r="Q41" s="231"/>
      <c r="R41" s="230"/>
      <c r="S41" s="230"/>
      <c r="T41" s="230"/>
      <c r="U41" s="229"/>
      <c r="V41" s="228"/>
      <c r="W41" s="228"/>
      <c r="X41" s="228"/>
    </row>
    <row r="42" spans="1:24" ht="48" customHeight="1" x14ac:dyDescent="0.25">
      <c r="A42" s="2513"/>
      <c r="B42" s="230"/>
      <c r="C42" s="231"/>
      <c r="D42" s="231"/>
      <c r="E42" s="230"/>
      <c r="F42" s="228"/>
      <c r="G42" s="230"/>
      <c r="H42" s="80" t="s">
        <v>1</v>
      </c>
      <c r="I42" s="228"/>
      <c r="J42" s="230"/>
      <c r="K42" s="233"/>
      <c r="L42" s="233"/>
      <c r="M42" s="230"/>
      <c r="N42" s="230"/>
      <c r="O42" s="230"/>
      <c r="P42" s="80" t="s">
        <v>1</v>
      </c>
      <c r="Q42" s="231"/>
      <c r="R42" s="230"/>
      <c r="S42" s="230"/>
      <c r="T42" s="230"/>
      <c r="U42" s="229"/>
      <c r="V42" s="228"/>
      <c r="W42" s="228"/>
      <c r="X42" s="228"/>
    </row>
    <row r="43" spans="1:24" ht="19.5" customHeight="1" x14ac:dyDescent="0.25">
      <c r="A43" s="227"/>
      <c r="B43" s="223"/>
      <c r="C43" s="224"/>
      <c r="D43" s="224"/>
      <c r="E43" s="223"/>
      <c r="F43" s="221"/>
      <c r="G43" s="223"/>
      <c r="H43" s="225"/>
      <c r="I43" s="221"/>
      <c r="J43" s="223"/>
      <c r="K43" s="226"/>
      <c r="L43" s="226"/>
      <c r="M43" s="223"/>
      <c r="N43" s="223"/>
      <c r="O43" s="223"/>
      <c r="P43" s="225"/>
      <c r="Q43" s="224"/>
      <c r="R43" s="223"/>
      <c r="S43" s="223"/>
      <c r="T43" s="223"/>
      <c r="U43" s="222"/>
      <c r="V43" s="221"/>
      <c r="W43" s="221"/>
      <c r="X43" s="221"/>
    </row>
    <row r="44" spans="1:24" ht="19.5" customHeight="1" x14ac:dyDescent="0.25">
      <c r="A44" s="2528" t="s">
        <v>202</v>
      </c>
      <c r="B44" s="230"/>
      <c r="C44" s="231"/>
      <c r="D44" s="231">
        <v>30000000</v>
      </c>
      <c r="E44" s="97" t="s">
        <v>200</v>
      </c>
      <c r="F44" s="94" t="s">
        <v>17</v>
      </c>
      <c r="G44" s="230"/>
      <c r="H44" s="80" t="s">
        <v>2</v>
      </c>
      <c r="I44" s="228"/>
      <c r="J44" s="230"/>
      <c r="K44" s="233"/>
      <c r="L44" s="233"/>
      <c r="M44" s="230"/>
      <c r="N44" s="230"/>
      <c r="O44" s="230"/>
      <c r="P44" s="80" t="s">
        <v>2</v>
      </c>
      <c r="Q44" s="231"/>
      <c r="R44" s="230"/>
      <c r="S44" s="230"/>
      <c r="T44" s="230"/>
      <c r="U44" s="229"/>
      <c r="V44" s="228"/>
      <c r="W44" s="228"/>
      <c r="X44" s="228"/>
    </row>
    <row r="45" spans="1:24" ht="48.75" customHeight="1" x14ac:dyDescent="0.25">
      <c r="A45" s="2529"/>
      <c r="B45" s="230"/>
      <c r="C45" s="231"/>
      <c r="D45" s="231"/>
      <c r="E45" s="230"/>
      <c r="F45" s="228"/>
      <c r="G45" s="230"/>
      <c r="H45" s="80" t="s">
        <v>1</v>
      </c>
      <c r="I45" s="228"/>
      <c r="J45" s="230"/>
      <c r="K45" s="233"/>
      <c r="L45" s="233"/>
      <c r="M45" s="230"/>
      <c r="N45" s="230"/>
      <c r="O45" s="230"/>
      <c r="P45" s="80" t="s">
        <v>1</v>
      </c>
      <c r="Q45" s="231"/>
      <c r="R45" s="230"/>
      <c r="S45" s="230"/>
      <c r="T45" s="230"/>
      <c r="U45" s="229"/>
      <c r="V45" s="228"/>
      <c r="W45" s="228"/>
      <c r="X45" s="228"/>
    </row>
    <row r="46" spans="1:24" ht="19.5" customHeight="1" x14ac:dyDescent="0.25">
      <c r="A46" s="227"/>
      <c r="B46" s="223"/>
      <c r="C46" s="224"/>
      <c r="D46" s="224"/>
      <c r="E46" s="223"/>
      <c r="F46" s="221"/>
      <c r="G46" s="223"/>
      <c r="H46" s="225"/>
      <c r="I46" s="221"/>
      <c r="J46" s="223"/>
      <c r="K46" s="226"/>
      <c r="L46" s="226"/>
      <c r="M46" s="223"/>
      <c r="N46" s="223"/>
      <c r="O46" s="223"/>
      <c r="P46" s="225"/>
      <c r="Q46" s="224"/>
      <c r="R46" s="223"/>
      <c r="S46" s="223"/>
      <c r="T46" s="223"/>
      <c r="U46" s="222"/>
      <c r="V46" s="221"/>
      <c r="W46" s="221"/>
      <c r="X46" s="221"/>
    </row>
    <row r="47" spans="1:24" ht="19.5" customHeight="1" x14ac:dyDescent="0.25">
      <c r="A47" s="2528" t="s">
        <v>201</v>
      </c>
      <c r="B47" s="230"/>
      <c r="C47" s="231"/>
      <c r="D47" s="231">
        <v>1500000</v>
      </c>
      <c r="E47" s="97" t="s">
        <v>200</v>
      </c>
      <c r="F47" s="94" t="s">
        <v>17</v>
      </c>
      <c r="G47" s="230"/>
      <c r="H47" s="80" t="s">
        <v>2</v>
      </c>
      <c r="I47" s="228"/>
      <c r="J47" s="230"/>
      <c r="K47" s="233"/>
      <c r="L47" s="233"/>
      <c r="M47" s="230"/>
      <c r="N47" s="230"/>
      <c r="O47" s="230"/>
      <c r="P47" s="80" t="s">
        <v>2</v>
      </c>
      <c r="Q47" s="231"/>
      <c r="R47" s="230"/>
      <c r="S47" s="230"/>
      <c r="T47" s="230"/>
      <c r="U47" s="229"/>
      <c r="V47" s="228"/>
      <c r="W47" s="228"/>
      <c r="X47" s="228"/>
    </row>
    <row r="48" spans="1:24" ht="43.5" customHeight="1" x14ac:dyDescent="0.25">
      <c r="A48" s="2529"/>
      <c r="B48" s="230"/>
      <c r="C48" s="231"/>
      <c r="D48" s="231"/>
      <c r="E48" s="230"/>
      <c r="F48" s="228"/>
      <c r="G48" s="230"/>
      <c r="H48" s="80" t="s">
        <v>1</v>
      </c>
      <c r="I48" s="228"/>
      <c r="J48" s="230"/>
      <c r="K48" s="233"/>
      <c r="L48" s="233"/>
      <c r="M48" s="230"/>
      <c r="N48" s="230"/>
      <c r="O48" s="230"/>
      <c r="P48" s="80" t="s">
        <v>1</v>
      </c>
      <c r="Q48" s="231"/>
      <c r="R48" s="230"/>
      <c r="S48" s="230"/>
      <c r="T48" s="230"/>
      <c r="U48" s="229"/>
      <c r="V48" s="228"/>
      <c r="W48" s="228"/>
      <c r="X48" s="228"/>
    </row>
    <row r="49" spans="1:28" ht="19.5" customHeight="1" thickBot="1" x14ac:dyDescent="0.3">
      <c r="A49" s="234"/>
      <c r="B49" s="223"/>
      <c r="C49" s="224"/>
      <c r="D49" s="224"/>
      <c r="E49" s="223"/>
      <c r="F49" s="221"/>
      <c r="G49" s="223"/>
      <c r="H49" s="225"/>
      <c r="I49" s="221"/>
      <c r="J49" s="223"/>
      <c r="K49" s="226"/>
      <c r="L49" s="226"/>
      <c r="M49" s="223"/>
      <c r="N49" s="223"/>
      <c r="O49" s="223"/>
      <c r="P49" s="225"/>
      <c r="Q49" s="224"/>
      <c r="R49" s="223"/>
      <c r="S49" s="223"/>
      <c r="T49" s="223"/>
      <c r="U49" s="222"/>
      <c r="V49" s="221"/>
      <c r="W49" s="221"/>
      <c r="X49" s="221"/>
    </row>
    <row r="50" spans="1:28" ht="19.5" customHeight="1" x14ac:dyDescent="0.25">
      <c r="A50" s="2530" t="s">
        <v>199</v>
      </c>
      <c r="B50" s="230"/>
      <c r="C50" s="231"/>
      <c r="D50" s="231">
        <v>8000000</v>
      </c>
      <c r="E50" s="230" t="s">
        <v>198</v>
      </c>
      <c r="F50" s="94" t="s">
        <v>17</v>
      </c>
      <c r="G50" s="230"/>
      <c r="H50" s="80" t="s">
        <v>2</v>
      </c>
      <c r="I50" s="228"/>
      <c r="J50" s="230"/>
      <c r="K50" s="233"/>
      <c r="L50" s="233"/>
      <c r="M50" s="230"/>
      <c r="N50" s="230"/>
      <c r="O50" s="230"/>
      <c r="P50" s="80" t="s">
        <v>2</v>
      </c>
      <c r="Q50" s="231"/>
      <c r="R50" s="230"/>
      <c r="S50" s="230"/>
      <c r="T50" s="230"/>
      <c r="U50" s="229"/>
      <c r="V50" s="228"/>
      <c r="W50" s="228"/>
      <c r="X50" s="228"/>
    </row>
    <row r="51" spans="1:28" ht="68.25" customHeight="1" x14ac:dyDescent="0.25">
      <c r="A51" s="2518"/>
      <c r="B51" s="230"/>
      <c r="C51" s="231"/>
      <c r="D51" s="231"/>
      <c r="E51" s="230"/>
      <c r="F51" s="228"/>
      <c r="G51" s="230"/>
      <c r="H51" s="80" t="s">
        <v>1</v>
      </c>
      <c r="I51" s="228"/>
      <c r="J51" s="230"/>
      <c r="K51" s="233"/>
      <c r="L51" s="233"/>
      <c r="M51" s="230"/>
      <c r="N51" s="230"/>
      <c r="O51" s="230"/>
      <c r="P51" s="80" t="s">
        <v>1</v>
      </c>
      <c r="Q51" s="231"/>
      <c r="R51" s="230"/>
      <c r="S51" s="230"/>
      <c r="T51" s="230"/>
      <c r="U51" s="229"/>
      <c r="V51" s="228"/>
      <c r="W51" s="228"/>
      <c r="X51" s="228"/>
    </row>
    <row r="52" spans="1:28" ht="19.5" customHeight="1" x14ac:dyDescent="0.25">
      <c r="A52" s="227"/>
      <c r="B52" s="223"/>
      <c r="C52" s="224"/>
      <c r="D52" s="224"/>
      <c r="E52" s="223"/>
      <c r="F52" s="221"/>
      <c r="G52" s="223"/>
      <c r="H52" s="225"/>
      <c r="I52" s="221"/>
      <c r="J52" s="223"/>
      <c r="K52" s="226"/>
      <c r="L52" s="226"/>
      <c r="M52" s="223"/>
      <c r="N52" s="223"/>
      <c r="O52" s="223"/>
      <c r="P52" s="225"/>
      <c r="Q52" s="224"/>
      <c r="R52" s="223"/>
      <c r="S52" s="223"/>
      <c r="T52" s="223"/>
      <c r="U52" s="222"/>
      <c r="V52" s="221"/>
      <c r="W52" s="221"/>
      <c r="X52" s="221"/>
    </row>
    <row r="53" spans="1:28" ht="19.5" customHeight="1" x14ac:dyDescent="0.25">
      <c r="A53" s="2512" t="s">
        <v>197</v>
      </c>
      <c r="B53" s="230"/>
      <c r="C53" s="231"/>
      <c r="D53" s="231">
        <v>51000000</v>
      </c>
      <c r="E53" s="230" t="s">
        <v>36</v>
      </c>
      <c r="F53" s="94" t="s">
        <v>17</v>
      </c>
      <c r="G53" s="230"/>
      <c r="H53" s="80" t="s">
        <v>2</v>
      </c>
      <c r="I53" s="228"/>
      <c r="J53" s="230"/>
      <c r="K53" s="233"/>
      <c r="L53" s="233"/>
      <c r="M53" s="230"/>
      <c r="N53" s="230"/>
      <c r="O53" s="230"/>
      <c r="P53" s="80" t="s">
        <v>2</v>
      </c>
      <c r="Q53" s="231"/>
      <c r="R53" s="230"/>
      <c r="S53" s="230"/>
      <c r="T53" s="230"/>
      <c r="U53" s="229"/>
      <c r="V53" s="228"/>
      <c r="W53" s="228"/>
      <c r="X53" s="228"/>
    </row>
    <row r="54" spans="1:28" ht="32.25" customHeight="1" x14ac:dyDescent="0.25">
      <c r="A54" s="2513"/>
      <c r="B54" s="230"/>
      <c r="C54" s="231"/>
      <c r="D54" s="231"/>
      <c r="E54" s="230"/>
      <c r="F54" s="94"/>
      <c r="G54" s="230"/>
      <c r="H54" s="80" t="s">
        <v>1</v>
      </c>
      <c r="I54" s="228"/>
      <c r="J54" s="230"/>
      <c r="K54" s="233"/>
      <c r="L54" s="233"/>
      <c r="M54" s="230"/>
      <c r="N54" s="230"/>
      <c r="O54" s="230"/>
      <c r="P54" s="80" t="s">
        <v>1</v>
      </c>
      <c r="Q54" s="231"/>
      <c r="R54" s="230"/>
      <c r="S54" s="230"/>
      <c r="T54" s="230"/>
      <c r="U54" s="229"/>
      <c r="V54" s="228"/>
      <c r="W54" s="228"/>
      <c r="X54" s="228"/>
    </row>
    <row r="55" spans="1:28" ht="19.5" customHeight="1" x14ac:dyDescent="0.25">
      <c r="A55" s="227"/>
      <c r="B55" s="223"/>
      <c r="C55" s="224"/>
      <c r="D55" s="224"/>
      <c r="E55" s="223"/>
      <c r="F55" s="221"/>
      <c r="G55" s="223"/>
      <c r="H55" s="225"/>
      <c r="I55" s="221"/>
      <c r="J55" s="223"/>
      <c r="K55" s="226"/>
      <c r="L55" s="226"/>
      <c r="M55" s="223"/>
      <c r="N55" s="223"/>
      <c r="O55" s="223"/>
      <c r="P55" s="225"/>
      <c r="Q55" s="224"/>
      <c r="R55" s="223"/>
      <c r="S55" s="223"/>
      <c r="T55" s="223"/>
      <c r="U55" s="222"/>
      <c r="V55" s="221"/>
      <c r="W55" s="221"/>
      <c r="X55" s="221"/>
    </row>
    <row r="56" spans="1:28" ht="19.5" customHeight="1" x14ac:dyDescent="0.25">
      <c r="A56" s="2512" t="s">
        <v>196</v>
      </c>
      <c r="B56" s="230"/>
      <c r="C56" s="231"/>
      <c r="D56" s="231">
        <v>6000000</v>
      </c>
      <c r="E56" s="265" t="s">
        <v>36</v>
      </c>
      <c r="F56" s="94" t="s">
        <v>17</v>
      </c>
      <c r="G56" s="230"/>
      <c r="H56" s="80" t="s">
        <v>2</v>
      </c>
      <c r="I56" s="228"/>
      <c r="J56" s="230"/>
      <c r="K56" s="233"/>
      <c r="L56" s="233"/>
      <c r="M56" s="230"/>
      <c r="N56" s="230"/>
      <c r="O56" s="230"/>
      <c r="P56" s="80" t="s">
        <v>2</v>
      </c>
      <c r="Q56" s="231"/>
      <c r="R56" s="230"/>
      <c r="S56" s="230"/>
      <c r="T56" s="230"/>
      <c r="U56" s="229"/>
      <c r="V56" s="228"/>
      <c r="W56" s="228"/>
      <c r="X56" s="228"/>
    </row>
    <row r="57" spans="1:28" ht="81" customHeight="1" x14ac:dyDescent="0.25">
      <c r="A57" s="2513"/>
      <c r="B57" s="230"/>
      <c r="C57" s="231"/>
      <c r="D57" s="231"/>
      <c r="E57" s="230"/>
      <c r="F57" s="94"/>
      <c r="G57" s="230"/>
      <c r="H57" s="80" t="s">
        <v>1</v>
      </c>
      <c r="I57" s="228"/>
      <c r="J57" s="230"/>
      <c r="K57" s="233"/>
      <c r="L57" s="233"/>
      <c r="M57" s="230"/>
      <c r="N57" s="230"/>
      <c r="O57" s="230"/>
      <c r="P57" s="80" t="s">
        <v>1</v>
      </c>
      <c r="Q57" s="231"/>
      <c r="R57" s="230"/>
      <c r="S57" s="230"/>
      <c r="T57" s="230"/>
      <c r="U57" s="229"/>
      <c r="V57" s="228"/>
      <c r="W57" s="228"/>
      <c r="X57" s="228"/>
    </row>
    <row r="58" spans="1:28" ht="19.5" customHeight="1" x14ac:dyDescent="0.25">
      <c r="A58" s="227"/>
      <c r="B58" s="223"/>
      <c r="C58" s="224"/>
      <c r="D58" s="224"/>
      <c r="E58" s="223"/>
      <c r="F58" s="221"/>
      <c r="G58" s="223"/>
      <c r="H58" s="225"/>
      <c r="I58" s="221"/>
      <c r="J58" s="223"/>
      <c r="K58" s="226"/>
      <c r="L58" s="226"/>
      <c r="M58" s="223"/>
      <c r="N58" s="223"/>
      <c r="O58" s="223"/>
      <c r="P58" s="225"/>
      <c r="Q58" s="224"/>
      <c r="R58" s="223"/>
      <c r="S58" s="223"/>
      <c r="T58" s="223"/>
      <c r="U58" s="222"/>
      <c r="V58" s="221"/>
      <c r="W58" s="221"/>
      <c r="X58" s="221"/>
    </row>
    <row r="59" spans="1:28" ht="19.5" customHeight="1" thickBot="1" x14ac:dyDescent="0.3">
      <c r="A59" s="227"/>
      <c r="B59" s="223"/>
      <c r="C59" s="224"/>
      <c r="D59" s="224"/>
      <c r="E59" s="223"/>
      <c r="F59" s="221"/>
      <c r="G59" s="223"/>
      <c r="H59" s="225"/>
      <c r="I59" s="221"/>
      <c r="J59" s="223"/>
      <c r="K59" s="226"/>
      <c r="L59" s="226"/>
      <c r="M59" s="223"/>
      <c r="N59" s="223"/>
      <c r="O59" s="223"/>
      <c r="P59" s="225"/>
      <c r="Q59" s="224"/>
      <c r="R59" s="223"/>
      <c r="S59" s="223"/>
      <c r="T59" s="223"/>
      <c r="U59" s="222"/>
      <c r="V59" s="221"/>
      <c r="W59" s="221"/>
      <c r="X59" s="221"/>
    </row>
    <row r="60" spans="1:28" ht="19.5" customHeight="1" thickTop="1" x14ac:dyDescent="0.25">
      <c r="A60" s="215" t="s">
        <v>3</v>
      </c>
      <c r="B60" s="82"/>
      <c r="C60" s="81" t="e">
        <f>C8+C11+C14+C17+C20+C23+C26+C29+#REF!</f>
        <v>#REF!</v>
      </c>
      <c r="D60" s="81">
        <f>D8+D11+D14+D17+D20+D23+D26+D29+D32+D38+D38+D41+D44+D47+D50+D53+D56</f>
        <v>550750000</v>
      </c>
      <c r="E60" s="151"/>
      <c r="F60" s="86"/>
      <c r="G60" s="82"/>
      <c r="H60" s="86" t="s">
        <v>2</v>
      </c>
      <c r="I60" s="86"/>
      <c r="J60" s="82"/>
      <c r="K60" s="82"/>
      <c r="L60" s="82"/>
      <c r="M60" s="82"/>
      <c r="N60" s="82"/>
      <c r="O60" s="82"/>
      <c r="P60" s="86" t="s">
        <v>2</v>
      </c>
      <c r="Q60" s="81" t="e">
        <f>Q8+Q11+Q14+Q17+Q20+Q23+Q26+Q29+#REF!</f>
        <v>#REF!</v>
      </c>
      <c r="R60" s="82"/>
      <c r="S60" s="82"/>
      <c r="T60" s="82"/>
      <c r="U60" s="84"/>
      <c r="V60" s="214"/>
      <c r="W60" s="214"/>
      <c r="X60" s="214"/>
      <c r="Z60" s="4"/>
      <c r="AA60" s="5"/>
      <c r="AB60" s="4"/>
    </row>
    <row r="61" spans="1:28" ht="19.5" customHeight="1" x14ac:dyDescent="0.25">
      <c r="A61" s="76"/>
      <c r="B61" s="76"/>
      <c r="C61" s="75" t="e">
        <f>C9+C12+C15+C18+C21+C24+C27+C30+#REF!</f>
        <v>#REF!</v>
      </c>
      <c r="D61" s="75">
        <f>D9+D12+D15+D18+D21+D24+D27+D30</f>
        <v>0</v>
      </c>
      <c r="E61" s="76"/>
      <c r="F61" s="80"/>
      <c r="G61" s="76"/>
      <c r="H61" s="80" t="s">
        <v>1</v>
      </c>
      <c r="I61" s="80"/>
      <c r="J61" s="76"/>
      <c r="K61" s="76"/>
      <c r="L61" s="76"/>
      <c r="M61" s="76"/>
      <c r="N61" s="76"/>
      <c r="O61" s="76"/>
      <c r="P61" s="80" t="s">
        <v>1</v>
      </c>
      <c r="Q61" s="75" t="e">
        <f>Q9+Q12+Q15+Q18+Q21+Q24+Q27+Q30+#REF!</f>
        <v>#REF!</v>
      </c>
      <c r="R61" s="76"/>
      <c r="S61" s="76"/>
      <c r="T61" s="76"/>
      <c r="U61" s="78"/>
      <c r="V61" s="213"/>
      <c r="W61" s="213"/>
      <c r="X61" s="213"/>
      <c r="Z61" s="4"/>
      <c r="AA61" s="4"/>
      <c r="AB61" s="4"/>
    </row>
    <row r="62" spans="1:28" x14ac:dyDescent="0.25">
      <c r="A62" s="74" t="s">
        <v>0</v>
      </c>
      <c r="T62" s="3"/>
      <c r="U62" s="3"/>
      <c r="V62" s="5"/>
    </row>
    <row r="63" spans="1:28" x14ac:dyDescent="0.25">
      <c r="Q63" s="6"/>
      <c r="T63" s="5"/>
      <c r="U63" s="3"/>
      <c r="V63" s="4"/>
    </row>
    <row r="64" spans="1:28" x14ac:dyDescent="0.25">
      <c r="T64" s="3"/>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row r="1128" spans="21:21" x14ac:dyDescent="0.25">
      <c r="U1128" s="3"/>
    </row>
    <row r="1129" spans="21:21" x14ac:dyDescent="0.25">
      <c r="U1129" s="3"/>
    </row>
    <row r="1130" spans="21:21" x14ac:dyDescent="0.25">
      <c r="U1130" s="3"/>
    </row>
    <row r="1131" spans="21:21" x14ac:dyDescent="0.25">
      <c r="U1131" s="3"/>
    </row>
    <row r="1132" spans="21:21" x14ac:dyDescent="0.25">
      <c r="U1132" s="3"/>
    </row>
    <row r="1133" spans="21:21" x14ac:dyDescent="0.25">
      <c r="U1133" s="3"/>
    </row>
    <row r="1134" spans="21:21" x14ac:dyDescent="0.25">
      <c r="U1134" s="3"/>
    </row>
    <row r="1135" spans="21:21" x14ac:dyDescent="0.25">
      <c r="U1135" s="3"/>
    </row>
    <row r="1136" spans="21:21" x14ac:dyDescent="0.25">
      <c r="U1136" s="3"/>
    </row>
    <row r="1137" spans="21:21" x14ac:dyDescent="0.25">
      <c r="U1137" s="3"/>
    </row>
    <row r="1138" spans="21:21" x14ac:dyDescent="0.25">
      <c r="U1138" s="3"/>
    </row>
    <row r="1139" spans="21:21" x14ac:dyDescent="0.25">
      <c r="U1139" s="3"/>
    </row>
    <row r="1140" spans="21:21" x14ac:dyDescent="0.25">
      <c r="U1140" s="3"/>
    </row>
    <row r="1141" spans="21:21" x14ac:dyDescent="0.25">
      <c r="U1141" s="3"/>
    </row>
    <row r="1142" spans="21:21" x14ac:dyDescent="0.25">
      <c r="U1142" s="3"/>
    </row>
    <row r="1143" spans="21:21" x14ac:dyDescent="0.25">
      <c r="U1143" s="3"/>
    </row>
    <row r="1144" spans="21:21" x14ac:dyDescent="0.25">
      <c r="U1144" s="3"/>
    </row>
    <row r="1145" spans="21:21" x14ac:dyDescent="0.25">
      <c r="U1145" s="3"/>
    </row>
    <row r="1146" spans="21:21" x14ac:dyDescent="0.25">
      <c r="U1146" s="3"/>
    </row>
    <row r="1147" spans="21:21" x14ac:dyDescent="0.25">
      <c r="U1147" s="3"/>
    </row>
    <row r="1148" spans="21:21" x14ac:dyDescent="0.25">
      <c r="U1148" s="3"/>
    </row>
    <row r="1149" spans="21:21" x14ac:dyDescent="0.25">
      <c r="U1149" s="3"/>
    </row>
    <row r="1150" spans="21:21" x14ac:dyDescent="0.25">
      <c r="U1150" s="3"/>
    </row>
    <row r="1151" spans="21:21" x14ac:dyDescent="0.25">
      <c r="U1151" s="3"/>
    </row>
    <row r="1152" spans="21:21" x14ac:dyDescent="0.25">
      <c r="U1152" s="3"/>
    </row>
    <row r="1153" spans="21:21" x14ac:dyDescent="0.25">
      <c r="U1153" s="3"/>
    </row>
    <row r="1154" spans="21:21" x14ac:dyDescent="0.25">
      <c r="U1154" s="3"/>
    </row>
    <row r="1155" spans="21:21" x14ac:dyDescent="0.25">
      <c r="U1155" s="3"/>
    </row>
    <row r="1156" spans="21:21" x14ac:dyDescent="0.25">
      <c r="U1156" s="3"/>
    </row>
    <row r="1157" spans="21:21" x14ac:dyDescent="0.25">
      <c r="U1157" s="3"/>
    </row>
    <row r="1158" spans="21:21" x14ac:dyDescent="0.25">
      <c r="U1158" s="3"/>
    </row>
    <row r="1159" spans="21:21" x14ac:dyDescent="0.25">
      <c r="U1159" s="3"/>
    </row>
    <row r="1160" spans="21:21" x14ac:dyDescent="0.25">
      <c r="U1160" s="3"/>
    </row>
    <row r="1161" spans="21:21" x14ac:dyDescent="0.25">
      <c r="U1161" s="3"/>
    </row>
    <row r="1162" spans="21:21" x14ac:dyDescent="0.25">
      <c r="U1162" s="3"/>
    </row>
  </sheetData>
  <mergeCells count="23">
    <mergeCell ref="A5:A6"/>
    <mergeCell ref="A53:A54"/>
    <mergeCell ref="A56:A57"/>
    <mergeCell ref="A35:A36"/>
    <mergeCell ref="A41:A42"/>
    <mergeCell ref="A44:A45"/>
    <mergeCell ref="A47:A48"/>
    <mergeCell ref="A50:A51"/>
    <mergeCell ref="A38:A39"/>
    <mergeCell ref="N3:O3"/>
    <mergeCell ref="Q3:T3"/>
    <mergeCell ref="C3:G3"/>
    <mergeCell ref="L3:M3"/>
    <mergeCell ref="I2:J3"/>
    <mergeCell ref="A32:A33"/>
    <mergeCell ref="A8:A9"/>
    <mergeCell ref="A11:A12"/>
    <mergeCell ref="A14:A15"/>
    <mergeCell ref="A29:A30"/>
    <mergeCell ref="A17:A18"/>
    <mergeCell ref="A20:A21"/>
    <mergeCell ref="A23:A24"/>
    <mergeCell ref="A26:A27"/>
  </mergeCells>
  <pageMargins left="0.5" right="0.5" top="0.3" bottom="0.25" header="0.25" footer="0.25"/>
  <pageSetup paperSize="9" scale="32"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1" manualBreakCount="1">
    <brk id="24" max="1048575" man="1"/>
  </col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zoomScale="75" workbookViewId="0">
      <selection activeCell="E32" sqref="E32"/>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92</v>
      </c>
      <c r="B1" s="144"/>
      <c r="V1" s="3"/>
    </row>
    <row r="2" spans="1:26" x14ac:dyDescent="0.25">
      <c r="A2" s="143" t="s">
        <v>78</v>
      </c>
      <c r="B2" s="142"/>
      <c r="J2" s="2178" t="s">
        <v>77</v>
      </c>
      <c r="K2" s="2179"/>
      <c r="L2" s="141" t="s">
        <v>76</v>
      </c>
      <c r="M2" s="140"/>
      <c r="N2" s="139"/>
      <c r="V2" s="3"/>
    </row>
    <row r="3" spans="1:26" ht="33.75" customHeight="1" x14ac:dyDescent="0.25">
      <c r="A3" s="138" t="s">
        <v>91</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62</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84"/>
      <c r="B8" s="94"/>
      <c r="C8" s="94"/>
      <c r="D8" s="94"/>
      <c r="E8" s="94"/>
      <c r="F8" s="105"/>
      <c r="G8" s="94"/>
      <c r="H8" s="94"/>
      <c r="I8" s="106" t="s">
        <v>2</v>
      </c>
      <c r="J8" s="94"/>
      <c r="K8" s="94"/>
      <c r="L8" s="94"/>
      <c r="M8" s="94"/>
      <c r="N8" s="94"/>
      <c r="O8" s="94"/>
      <c r="P8" s="94"/>
      <c r="Q8" s="106" t="s">
        <v>2</v>
      </c>
      <c r="R8" s="105"/>
      <c r="S8" s="94"/>
      <c r="T8" s="104"/>
      <c r="U8" s="104"/>
      <c r="V8" s="90"/>
      <c r="W8" s="103"/>
      <c r="X8" s="94"/>
      <c r="Y8" s="94"/>
      <c r="Z8" s="94"/>
    </row>
    <row r="9" spans="1:26" ht="19.5" customHeight="1" x14ac:dyDescent="0.25">
      <c r="A9" s="2185"/>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9.5"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0</v>
      </c>
      <c r="G34" s="86"/>
      <c r="H34" s="82"/>
      <c r="I34" s="86" t="s">
        <v>2</v>
      </c>
      <c r="J34" s="82"/>
      <c r="K34" s="82"/>
      <c r="L34" s="82"/>
      <c r="M34" s="82"/>
      <c r="N34" s="82"/>
      <c r="O34" s="82"/>
      <c r="P34" s="82"/>
      <c r="Q34" s="86" t="s">
        <v>2</v>
      </c>
      <c r="R34" s="81">
        <f>R8+R11+R14+R17+R20+R23+R26+R29+R32</f>
        <v>0</v>
      </c>
      <c r="S34" s="82"/>
      <c r="T34" s="85"/>
      <c r="U34" s="85"/>
      <c r="V34" s="84"/>
      <c r="W34" s="83"/>
      <c r="X34" s="82"/>
      <c r="Y34" s="82"/>
      <c r="Z34" s="81">
        <f>Z8+Z11+Z14+Z17+Z20+Z23+Z26+Z29+Z32</f>
        <v>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view="pageLayout" zoomScale="69" zoomScaleNormal="100" zoomScalePageLayoutView="69" workbookViewId="0">
      <selection activeCell="E32" sqref="E32"/>
    </sheetView>
  </sheetViews>
  <sheetFormatPr defaultRowHeight="15.75" x14ac:dyDescent="0.25"/>
  <cols>
    <col min="1" max="1" width="36.85546875" style="1" customWidth="1"/>
    <col min="2" max="2" width="10.85546875" style="1" bestFit="1" customWidth="1"/>
    <col min="3" max="3" width="13.7109375" style="1" customWidth="1"/>
    <col min="4" max="4" width="13.42578125" style="1" customWidth="1"/>
    <col min="5" max="5" width="12" style="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92</v>
      </c>
      <c r="B1" s="180"/>
      <c r="C1" s="179"/>
      <c r="D1" s="4"/>
      <c r="E1" s="4"/>
      <c r="F1" s="4"/>
      <c r="G1" s="4"/>
      <c r="H1" s="3"/>
      <c r="T1" s="146"/>
      <c r="U1" s="146"/>
      <c r="AB1" s="146"/>
    </row>
    <row r="2" spans="1:32" ht="15.75" customHeight="1" x14ac:dyDescent="0.25">
      <c r="A2" s="143" t="s">
        <v>123</v>
      </c>
      <c r="B2" s="178"/>
      <c r="C2" s="141" t="s">
        <v>76</v>
      </c>
      <c r="D2" s="140"/>
      <c r="E2" s="139"/>
      <c r="F2" s="139"/>
      <c r="H2" s="177"/>
      <c r="I2" s="2178" t="s">
        <v>122</v>
      </c>
      <c r="J2" s="2179"/>
      <c r="T2" s="146"/>
      <c r="U2" s="176"/>
      <c r="AB2" s="176"/>
    </row>
    <row r="3" spans="1:32" s="57" customFormat="1" ht="28.5" customHeight="1" x14ac:dyDescent="0.2">
      <c r="A3" s="138" t="s">
        <v>121</v>
      </c>
      <c r="B3" s="175"/>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4.25" customHeight="1" thickBot="1" x14ac:dyDescent="0.3">
      <c r="A4" s="173" t="s">
        <v>68</v>
      </c>
      <c r="B4" s="126" t="s">
        <v>115</v>
      </c>
      <c r="C4" s="131" t="s">
        <v>114</v>
      </c>
      <c r="D4" s="126" t="s">
        <v>113</v>
      </c>
      <c r="E4" s="128" t="s">
        <v>62</v>
      </c>
      <c r="F4" s="128" t="s">
        <v>62</v>
      </c>
      <c r="G4" s="131" t="s">
        <v>62</v>
      </c>
      <c r="H4" s="131" t="s">
        <v>62</v>
      </c>
      <c r="I4" s="131" t="s">
        <v>62</v>
      </c>
      <c r="J4" s="131" t="s">
        <v>62</v>
      </c>
      <c r="K4" s="131" t="s">
        <v>62</v>
      </c>
      <c r="L4" s="131" t="s">
        <v>62</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17"/>
      <c r="F5" s="122"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24" customHeight="1" x14ac:dyDescent="0.25">
      <c r="A8" s="2521"/>
      <c r="B8" s="94"/>
      <c r="C8" s="94"/>
      <c r="D8" s="105"/>
      <c r="E8" s="94"/>
      <c r="F8" s="106" t="s">
        <v>2</v>
      </c>
      <c r="G8" s="94"/>
      <c r="H8" s="104"/>
      <c r="I8" s="104"/>
      <c r="J8" s="104"/>
      <c r="K8" s="94"/>
      <c r="L8" s="103"/>
      <c r="M8" s="106" t="s">
        <v>2</v>
      </c>
      <c r="N8" s="94"/>
      <c r="O8" s="94"/>
      <c r="P8" s="94"/>
      <c r="Q8" s="94"/>
      <c r="R8" s="94"/>
      <c r="S8" s="94"/>
      <c r="T8" s="94"/>
      <c r="U8" s="164" t="s">
        <v>2</v>
      </c>
      <c r="V8" s="103"/>
      <c r="W8" s="94"/>
      <c r="X8" s="105"/>
      <c r="Y8" s="103"/>
      <c r="Z8" s="103"/>
      <c r="AA8" s="94"/>
      <c r="AB8" s="164" t="s">
        <v>2</v>
      </c>
      <c r="AC8" s="94"/>
      <c r="AD8" s="94"/>
      <c r="AE8" s="94"/>
      <c r="AF8" s="94"/>
    </row>
    <row r="9" spans="1:32" ht="23.25" customHeight="1" x14ac:dyDescent="0.25">
      <c r="A9" s="2207"/>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9.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21.75" customHeight="1" x14ac:dyDescent="0.25">
      <c r="A11" s="2206"/>
      <c r="B11" s="159"/>
      <c r="C11" s="159"/>
      <c r="D11" s="162"/>
      <c r="E11" s="159"/>
      <c r="F11" s="161" t="s">
        <v>2</v>
      </c>
      <c r="G11" s="159"/>
      <c r="H11" s="160"/>
      <c r="I11" s="160"/>
      <c r="J11" s="160"/>
      <c r="K11" s="159"/>
      <c r="L11" s="158"/>
      <c r="M11" s="80" t="s">
        <v>2</v>
      </c>
      <c r="N11" s="97"/>
      <c r="O11" s="97"/>
      <c r="P11" s="97"/>
      <c r="Q11" s="97"/>
      <c r="R11" s="97"/>
      <c r="S11" s="97"/>
      <c r="T11" s="97"/>
      <c r="U11" s="149" t="s">
        <v>2</v>
      </c>
      <c r="V11" s="95"/>
      <c r="W11" s="97"/>
      <c r="X11" s="75"/>
      <c r="Y11" s="95"/>
      <c r="Z11" s="95"/>
      <c r="AA11" s="97"/>
      <c r="AB11" s="149" t="s">
        <v>2</v>
      </c>
      <c r="AC11" s="97"/>
      <c r="AD11" s="97"/>
      <c r="AE11" s="97"/>
      <c r="AF11" s="97"/>
    </row>
    <row r="12" spans="1:32" ht="23.25" customHeight="1" x14ac:dyDescent="0.25">
      <c r="A12" s="2207"/>
      <c r="B12" s="159"/>
      <c r="C12" s="159"/>
      <c r="D12" s="162"/>
      <c r="E12" s="159"/>
      <c r="F12" s="161" t="s">
        <v>1</v>
      </c>
      <c r="G12" s="159"/>
      <c r="H12" s="160"/>
      <c r="I12" s="160"/>
      <c r="J12" s="160"/>
      <c r="K12" s="159"/>
      <c r="L12" s="158"/>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9.5" customHeight="1" x14ac:dyDescent="0.25">
      <c r="A13" s="163"/>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21.75" customHeight="1" x14ac:dyDescent="0.25">
      <c r="A14" s="2206"/>
      <c r="B14" s="159"/>
      <c r="C14" s="159"/>
      <c r="D14" s="162"/>
      <c r="E14" s="159"/>
      <c r="F14" s="161" t="s">
        <v>2</v>
      </c>
      <c r="G14" s="159"/>
      <c r="H14" s="160"/>
      <c r="I14" s="160"/>
      <c r="J14" s="160"/>
      <c r="K14" s="159"/>
      <c r="L14" s="158"/>
      <c r="M14" s="80" t="s">
        <v>2</v>
      </c>
      <c r="N14" s="97"/>
      <c r="O14" s="97"/>
      <c r="P14" s="97"/>
      <c r="Q14" s="97"/>
      <c r="R14" s="97"/>
      <c r="S14" s="97"/>
      <c r="T14" s="97"/>
      <c r="U14" s="149" t="s">
        <v>2</v>
      </c>
      <c r="V14" s="95"/>
      <c r="W14" s="97"/>
      <c r="X14" s="75"/>
      <c r="Y14" s="95"/>
      <c r="Z14" s="95"/>
      <c r="AA14" s="97"/>
      <c r="AB14" s="149" t="s">
        <v>2</v>
      </c>
      <c r="AC14" s="95"/>
      <c r="AD14" s="95"/>
      <c r="AE14" s="95"/>
      <c r="AF14" s="95"/>
    </row>
    <row r="15" spans="1:32" ht="20.25" customHeight="1" x14ac:dyDescent="0.25">
      <c r="A15" s="2207"/>
      <c r="B15" s="159"/>
      <c r="C15" s="159"/>
      <c r="D15" s="162"/>
      <c r="E15" s="159"/>
      <c r="F15" s="161" t="s">
        <v>1</v>
      </c>
      <c r="G15" s="159"/>
      <c r="H15" s="160"/>
      <c r="I15" s="160"/>
      <c r="J15" s="160"/>
      <c r="K15" s="159"/>
      <c r="L15" s="158"/>
      <c r="M15" s="80" t="s">
        <v>1</v>
      </c>
      <c r="N15" s="97"/>
      <c r="O15" s="97"/>
      <c r="P15" s="97"/>
      <c r="Q15" s="97"/>
      <c r="R15" s="97"/>
      <c r="S15" s="97"/>
      <c r="T15" s="97"/>
      <c r="U15" s="149" t="s">
        <v>1</v>
      </c>
      <c r="V15" s="95"/>
      <c r="W15" s="97"/>
      <c r="X15" s="75"/>
      <c r="Y15" s="95"/>
      <c r="Z15" s="95"/>
      <c r="AA15" s="97"/>
      <c r="AB15" s="149" t="s">
        <v>1</v>
      </c>
      <c r="AC15" s="95"/>
      <c r="AD15" s="95"/>
      <c r="AE15" s="95"/>
      <c r="AF15" s="95"/>
    </row>
    <row r="16" spans="1:32" ht="19.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197"/>
      <c r="B17" s="159"/>
      <c r="C17" s="159"/>
      <c r="D17" s="162"/>
      <c r="E17" s="159"/>
      <c r="F17" s="161" t="s">
        <v>2</v>
      </c>
      <c r="G17" s="159"/>
      <c r="H17" s="160"/>
      <c r="I17" s="160"/>
      <c r="J17" s="160"/>
      <c r="K17" s="159"/>
      <c r="L17" s="158"/>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9.5" customHeight="1" x14ac:dyDescent="0.25">
      <c r="A18" s="2195"/>
      <c r="B18" s="159"/>
      <c r="C18" s="159"/>
      <c r="D18" s="162"/>
      <c r="E18" s="159"/>
      <c r="F18" s="161" t="s">
        <v>1</v>
      </c>
      <c r="G18" s="159"/>
      <c r="H18" s="160"/>
      <c r="I18" s="160"/>
      <c r="J18" s="160"/>
      <c r="K18" s="159"/>
      <c r="L18" s="158"/>
      <c r="M18" s="80" t="s">
        <v>1</v>
      </c>
      <c r="N18" s="97"/>
      <c r="O18" s="97"/>
      <c r="P18" s="97"/>
      <c r="Q18" s="97"/>
      <c r="R18" s="97"/>
      <c r="S18" s="97"/>
      <c r="T18" s="97"/>
      <c r="U18" s="149" t="s">
        <v>1</v>
      </c>
      <c r="V18" s="95"/>
      <c r="W18" s="97"/>
      <c r="X18" s="75"/>
      <c r="Y18" s="95"/>
      <c r="Z18" s="95"/>
      <c r="AA18" s="97"/>
      <c r="AB18" s="149" t="s">
        <v>1</v>
      </c>
      <c r="AC18" s="95"/>
      <c r="AD18" s="95"/>
      <c r="AE18" s="95"/>
      <c r="AF18" s="95"/>
    </row>
    <row r="19" spans="1:32" ht="19.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20.25" customHeight="1" x14ac:dyDescent="0.25">
      <c r="A20" s="2197"/>
      <c r="B20" s="159"/>
      <c r="C20" s="159"/>
      <c r="D20" s="162"/>
      <c r="E20" s="159"/>
      <c r="F20" s="161" t="s">
        <v>2</v>
      </c>
      <c r="G20" s="159"/>
      <c r="H20" s="160"/>
      <c r="I20" s="160"/>
      <c r="J20" s="160"/>
      <c r="K20" s="159"/>
      <c r="L20" s="158"/>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95"/>
      <c r="B21" s="159"/>
      <c r="C21" s="159"/>
      <c r="D21" s="162"/>
      <c r="E21" s="159"/>
      <c r="F21" s="161" t="s">
        <v>1</v>
      </c>
      <c r="G21" s="159"/>
      <c r="H21" s="160"/>
      <c r="I21" s="160"/>
      <c r="J21" s="160"/>
      <c r="K21" s="159"/>
      <c r="L21" s="158"/>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9.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f>D8+D11+D14+D17+D20+D23+D26+D29+D32</f>
        <v>0</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0</v>
      </c>
      <c r="Y34" s="82"/>
      <c r="Z34" s="82"/>
      <c r="AA34" s="82"/>
      <c r="AB34" s="150" t="s">
        <v>2</v>
      </c>
      <c r="AC34" s="82"/>
      <c r="AD34" s="82"/>
      <c r="AE34" s="82"/>
      <c r="AF34" s="81">
        <f>AF8+AF11+AF14+AF17+AF20+AF23+AF26+AF29+AF32</f>
        <v>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V3:W3"/>
    <mergeCell ref="I2:J3"/>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s>
  <pageMargins left="0.5" right="0.5" top="0.45289855072463769" bottom="0.1585144927536232"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27"/>
  <sheetViews>
    <sheetView view="pageBreakPreview" zoomScale="60" zoomScaleNormal="100" workbookViewId="0">
      <selection activeCell="A2" sqref="A2"/>
    </sheetView>
  </sheetViews>
  <sheetFormatPr defaultRowHeight="15.75" x14ac:dyDescent="0.25"/>
  <cols>
    <col min="1" max="1" width="46.85546875" style="1" customWidth="1"/>
    <col min="2" max="3" width="17.28515625" style="1" customWidth="1"/>
    <col min="4" max="4" width="21.7109375" style="1" customWidth="1"/>
    <col min="5" max="7" width="17.28515625" style="1" customWidth="1"/>
    <col min="8" max="8" width="10.140625" style="1" customWidth="1"/>
    <col min="9" max="10" width="17" style="1" customWidth="1"/>
    <col min="11" max="11" width="17.7109375" style="1" customWidth="1"/>
    <col min="12" max="15" width="17" style="1" customWidth="1"/>
    <col min="16" max="16" width="11" style="1" customWidth="1"/>
    <col min="17" max="20" width="17" style="1" customWidth="1"/>
    <col min="21" max="21" width="3.140625" style="2" customWidth="1"/>
    <col min="22" max="24" width="16.140625" style="1" customWidth="1"/>
    <col min="25" max="16384" width="9.140625" style="1"/>
  </cols>
  <sheetData>
    <row r="1" spans="1:24" ht="83.25" customHeight="1" x14ac:dyDescent="0.3">
      <c r="A1" s="73" t="s">
        <v>195</v>
      </c>
      <c r="B1" s="72"/>
      <c r="C1" s="66"/>
      <c r="D1" s="66"/>
      <c r="E1" s="66"/>
      <c r="F1" s="66"/>
      <c r="G1" s="66"/>
      <c r="H1" s="66"/>
      <c r="I1" s="66"/>
      <c r="J1" s="66"/>
      <c r="K1" s="66"/>
      <c r="L1" s="66"/>
      <c r="M1" s="66"/>
      <c r="N1" s="66"/>
      <c r="O1" s="66"/>
      <c r="P1" s="66"/>
      <c r="Q1" s="66"/>
      <c r="R1" s="66"/>
      <c r="S1" s="66"/>
      <c r="T1" s="66"/>
      <c r="U1" s="3"/>
    </row>
    <row r="2" spans="1:24" ht="64.5" customHeight="1" x14ac:dyDescent="0.3">
      <c r="A2" s="71" t="s">
        <v>78</v>
      </c>
      <c r="B2" s="70"/>
      <c r="C2" s="66"/>
      <c r="D2" s="66"/>
      <c r="E2" s="66"/>
      <c r="F2" s="66"/>
      <c r="G2" s="66"/>
      <c r="H2" s="66"/>
      <c r="I2" s="2316" t="s">
        <v>77</v>
      </c>
      <c r="J2" s="2317"/>
      <c r="K2" s="69" t="s">
        <v>76</v>
      </c>
      <c r="L2" s="68"/>
      <c r="M2" s="67"/>
      <c r="N2" s="66"/>
      <c r="O2" s="66"/>
      <c r="P2" s="66"/>
      <c r="Q2" s="66"/>
      <c r="R2" s="66"/>
      <c r="S2" s="66"/>
      <c r="T2" s="66"/>
      <c r="U2" s="3"/>
    </row>
    <row r="3" spans="1:24" s="57" customFormat="1" ht="89.25" customHeight="1" x14ac:dyDescent="0.25">
      <c r="A3" s="65" t="s">
        <v>194</v>
      </c>
      <c r="B3" s="64"/>
      <c r="C3" s="2322" t="s">
        <v>74</v>
      </c>
      <c r="D3" s="2314"/>
      <c r="E3" s="2314"/>
      <c r="F3" s="2314"/>
      <c r="G3" s="2315"/>
      <c r="H3" s="62"/>
      <c r="I3" s="2318"/>
      <c r="J3" s="2319"/>
      <c r="K3" s="63" t="s">
        <v>73</v>
      </c>
      <c r="L3" s="2314" t="s">
        <v>72</v>
      </c>
      <c r="M3" s="2315"/>
      <c r="N3" s="2322" t="s">
        <v>71</v>
      </c>
      <c r="O3" s="2315"/>
      <c r="P3" s="62"/>
      <c r="Q3" s="2322" t="s">
        <v>70</v>
      </c>
      <c r="R3" s="2314"/>
      <c r="S3" s="2314"/>
      <c r="T3" s="2314"/>
      <c r="U3" s="61"/>
      <c r="V3" s="60"/>
      <c r="W3" s="59" t="s">
        <v>69</v>
      </c>
      <c r="X3" s="58"/>
    </row>
    <row r="4" spans="1:24" s="57" customFormat="1" ht="61.5" customHeight="1" thickBot="1" x14ac:dyDescent="0.3">
      <c r="A4" s="264" t="s">
        <v>68</v>
      </c>
      <c r="B4" s="262" t="s">
        <v>67</v>
      </c>
      <c r="C4" s="262" t="s">
        <v>66</v>
      </c>
      <c r="D4" s="262" t="s">
        <v>65</v>
      </c>
      <c r="E4" s="262" t="s">
        <v>64</v>
      </c>
      <c r="F4" s="262" t="s">
        <v>63</v>
      </c>
      <c r="G4" s="263" t="s">
        <v>62</v>
      </c>
      <c r="H4" s="262" t="s">
        <v>55</v>
      </c>
      <c r="I4" s="261" t="s">
        <v>61</v>
      </c>
      <c r="J4" s="261" t="s">
        <v>56</v>
      </c>
      <c r="K4" s="262" t="s">
        <v>60</v>
      </c>
      <c r="L4" s="262" t="s">
        <v>59</v>
      </c>
      <c r="M4" s="262" t="s">
        <v>58</v>
      </c>
      <c r="N4" s="262" t="s">
        <v>57</v>
      </c>
      <c r="O4" s="261" t="s">
        <v>56</v>
      </c>
      <c r="P4" s="262" t="s">
        <v>55</v>
      </c>
      <c r="Q4" s="261" t="s">
        <v>193</v>
      </c>
      <c r="R4" s="261" t="s">
        <v>53</v>
      </c>
      <c r="S4" s="261" t="s">
        <v>52</v>
      </c>
      <c r="T4" s="260" t="s">
        <v>51</v>
      </c>
      <c r="U4" s="127"/>
      <c r="V4" s="259" t="s">
        <v>50</v>
      </c>
      <c r="W4" s="258" t="s">
        <v>49</v>
      </c>
      <c r="X4" s="258" t="s">
        <v>48</v>
      </c>
    </row>
    <row r="5" spans="1:24" ht="66" customHeight="1" thickTop="1" x14ac:dyDescent="0.3">
      <c r="A5" s="2320" t="s">
        <v>47</v>
      </c>
      <c r="B5" s="254"/>
      <c r="C5" s="256"/>
      <c r="D5" s="256"/>
      <c r="E5" s="254"/>
      <c r="F5" s="254" t="s">
        <v>46</v>
      </c>
      <c r="G5" s="254"/>
      <c r="H5" s="257" t="s">
        <v>2</v>
      </c>
      <c r="I5" s="254" t="s">
        <v>43</v>
      </c>
      <c r="J5" s="254" t="s">
        <v>41</v>
      </c>
      <c r="K5" s="254" t="s">
        <v>42</v>
      </c>
      <c r="L5" s="255" t="s">
        <v>45</v>
      </c>
      <c r="M5" s="255" t="s">
        <v>44</v>
      </c>
      <c r="N5" s="255" t="s">
        <v>43</v>
      </c>
      <c r="O5" s="255" t="s">
        <v>41</v>
      </c>
      <c r="P5" s="257" t="s">
        <v>2</v>
      </c>
      <c r="Q5" s="256"/>
      <c r="R5" s="255" t="s">
        <v>42</v>
      </c>
      <c r="S5" s="255" t="s">
        <v>41</v>
      </c>
      <c r="T5" s="255" t="s">
        <v>40</v>
      </c>
      <c r="U5" s="90"/>
      <c r="V5" s="117"/>
      <c r="W5" s="117"/>
      <c r="X5" s="117"/>
    </row>
    <row r="6" spans="1:24" ht="45.75" customHeight="1" x14ac:dyDescent="0.3">
      <c r="A6" s="2321"/>
      <c r="B6" s="251"/>
      <c r="C6" s="252"/>
      <c r="D6" s="252"/>
      <c r="E6" s="251"/>
      <c r="F6" s="254" t="s">
        <v>39</v>
      </c>
      <c r="G6" s="251"/>
      <c r="H6" s="253" t="s">
        <v>1</v>
      </c>
      <c r="I6" s="254"/>
      <c r="J6" s="251"/>
      <c r="K6" s="251"/>
      <c r="L6" s="251"/>
      <c r="M6" s="251"/>
      <c r="N6" s="251"/>
      <c r="O6" s="251"/>
      <c r="P6" s="253" t="s">
        <v>1</v>
      </c>
      <c r="Q6" s="252"/>
      <c r="R6" s="251"/>
      <c r="S6" s="251"/>
      <c r="T6" s="251"/>
      <c r="U6" s="90"/>
      <c r="V6" s="117"/>
      <c r="W6" s="117"/>
      <c r="X6" s="117"/>
    </row>
    <row r="7" spans="1:24" ht="64.5" customHeight="1" thickBot="1" x14ac:dyDescent="0.35">
      <c r="A7" s="250" t="s">
        <v>38</v>
      </c>
      <c r="B7" s="247"/>
      <c r="C7" s="248"/>
      <c r="D7" s="248"/>
      <c r="E7" s="247"/>
      <c r="F7" s="247"/>
      <c r="G7" s="247"/>
      <c r="H7" s="247"/>
      <c r="I7" s="247"/>
      <c r="J7" s="247"/>
      <c r="K7" s="249"/>
      <c r="L7" s="249"/>
      <c r="M7" s="247"/>
      <c r="N7" s="247"/>
      <c r="O7" s="247"/>
      <c r="P7" s="247"/>
      <c r="Q7" s="248"/>
      <c r="R7" s="247"/>
      <c r="S7" s="247"/>
      <c r="T7" s="247"/>
      <c r="U7" s="84"/>
      <c r="V7" s="107"/>
      <c r="W7" s="107"/>
      <c r="X7" s="107"/>
    </row>
    <row r="8" spans="1:24" ht="45.75" customHeight="1" x14ac:dyDescent="0.3">
      <c r="A8" s="2514" t="s">
        <v>192</v>
      </c>
      <c r="B8" s="239"/>
      <c r="C8" s="245"/>
      <c r="D8" s="245">
        <v>5760000</v>
      </c>
      <c r="E8" s="239" t="s">
        <v>36</v>
      </c>
      <c r="F8" s="239" t="s">
        <v>17</v>
      </c>
      <c r="G8" s="239"/>
      <c r="H8" s="246" t="s">
        <v>2</v>
      </c>
      <c r="I8" s="239"/>
      <c r="J8" s="239"/>
      <c r="K8" s="239"/>
      <c r="L8" s="239"/>
      <c r="M8" s="239"/>
      <c r="N8" s="239"/>
      <c r="O8" s="239"/>
      <c r="P8" s="246" t="s">
        <v>2</v>
      </c>
      <c r="Q8" s="245"/>
      <c r="R8" s="239"/>
      <c r="S8" s="239"/>
      <c r="T8" s="239"/>
      <c r="U8" s="90"/>
      <c r="V8" s="94"/>
      <c r="W8" s="94"/>
      <c r="X8" s="94"/>
    </row>
    <row r="9" spans="1:24" ht="53.25" customHeight="1" x14ac:dyDescent="0.3">
      <c r="A9" s="2515"/>
      <c r="B9" s="237"/>
      <c r="C9" s="236"/>
      <c r="D9" s="236"/>
      <c r="E9" s="237"/>
      <c r="F9" s="239"/>
      <c r="G9" s="237"/>
      <c r="H9" s="238" t="s">
        <v>1</v>
      </c>
      <c r="I9" s="239"/>
      <c r="J9" s="237"/>
      <c r="K9" s="237"/>
      <c r="L9" s="237"/>
      <c r="M9" s="237"/>
      <c r="N9" s="237"/>
      <c r="O9" s="237"/>
      <c r="P9" s="238" t="s">
        <v>1</v>
      </c>
      <c r="Q9" s="236"/>
      <c r="R9" s="237"/>
      <c r="S9" s="237"/>
      <c r="T9" s="237"/>
      <c r="U9" s="90"/>
      <c r="V9" s="97"/>
      <c r="W9" s="97"/>
      <c r="X9" s="97"/>
    </row>
    <row r="10" spans="1:24" ht="42" customHeight="1" x14ac:dyDescent="0.3">
      <c r="A10" s="240"/>
      <c r="B10" s="240"/>
      <c r="C10" s="244"/>
      <c r="D10" s="242"/>
      <c r="E10" s="240"/>
      <c r="F10" s="240"/>
      <c r="G10" s="240"/>
      <c r="H10" s="240"/>
      <c r="I10" s="240"/>
      <c r="J10" s="240"/>
      <c r="K10" s="243"/>
      <c r="L10" s="243"/>
      <c r="M10" s="240"/>
      <c r="N10" s="240"/>
      <c r="O10" s="240"/>
      <c r="P10" s="240"/>
      <c r="Q10" s="242"/>
      <c r="R10" s="241" t="s">
        <v>35</v>
      </c>
      <c r="S10" s="241"/>
      <c r="T10" s="240"/>
      <c r="U10" s="84"/>
      <c r="V10" s="98"/>
      <c r="W10" s="98"/>
      <c r="X10" s="98"/>
    </row>
    <row r="11" spans="1:24" ht="66.75" customHeight="1" x14ac:dyDescent="0.3">
      <c r="A11" s="2516" t="s">
        <v>191</v>
      </c>
      <c r="B11" s="237"/>
      <c r="C11" s="236"/>
      <c r="D11" s="236">
        <v>6000000</v>
      </c>
      <c r="E11" s="237" t="s">
        <v>36</v>
      </c>
      <c r="F11" s="239" t="s">
        <v>17</v>
      </c>
      <c r="G11" s="237"/>
      <c r="H11" s="238" t="s">
        <v>2</v>
      </c>
      <c r="I11" s="239"/>
      <c r="J11" s="237"/>
      <c r="K11" s="237"/>
      <c r="L11" s="237"/>
      <c r="M11" s="237"/>
      <c r="N11" s="237"/>
      <c r="O11" s="237"/>
      <c r="P11" s="238" t="s">
        <v>2</v>
      </c>
      <c r="Q11" s="236"/>
      <c r="R11" s="237"/>
      <c r="S11" s="237"/>
      <c r="T11" s="237"/>
      <c r="U11" s="90"/>
      <c r="V11" s="97"/>
      <c r="W11" s="97"/>
      <c r="X11" s="97"/>
    </row>
    <row r="12" spans="1:24" ht="38.25" customHeight="1" x14ac:dyDescent="0.3">
      <c r="A12" s="2515"/>
      <c r="B12" s="237"/>
      <c r="C12" s="236"/>
      <c r="D12" s="236"/>
      <c r="E12" s="237"/>
      <c r="F12" s="239"/>
      <c r="G12" s="237"/>
      <c r="H12" s="238" t="s">
        <v>1</v>
      </c>
      <c r="I12" s="239"/>
      <c r="J12" s="237"/>
      <c r="K12" s="237"/>
      <c r="L12" s="237"/>
      <c r="M12" s="237"/>
      <c r="N12" s="237"/>
      <c r="O12" s="237"/>
      <c r="P12" s="238" t="s">
        <v>1</v>
      </c>
      <c r="Q12" s="236"/>
      <c r="R12" s="237"/>
      <c r="S12" s="237"/>
      <c r="T12" s="237"/>
      <c r="U12" s="90"/>
      <c r="V12" s="97"/>
      <c r="W12" s="97"/>
      <c r="X12" s="97"/>
    </row>
    <row r="13" spans="1:24" ht="47.25" customHeight="1" x14ac:dyDescent="0.25">
      <c r="A13" s="98"/>
      <c r="B13" s="98"/>
      <c r="C13" s="101"/>
      <c r="D13" s="101"/>
      <c r="E13" s="98"/>
      <c r="F13" s="98"/>
      <c r="G13" s="98"/>
      <c r="H13" s="98"/>
      <c r="I13" s="98"/>
      <c r="J13" s="98"/>
      <c r="K13" s="100"/>
      <c r="L13" s="100"/>
      <c r="M13" s="98"/>
      <c r="N13" s="98"/>
      <c r="O13" s="98"/>
      <c r="P13" s="98"/>
      <c r="Q13" s="101"/>
      <c r="R13" s="98"/>
      <c r="S13" s="98"/>
      <c r="T13" s="98"/>
      <c r="U13" s="84"/>
      <c r="V13" s="98"/>
      <c r="W13" s="98"/>
      <c r="X13" s="98"/>
    </row>
    <row r="14" spans="1:24" ht="55.5" customHeight="1" x14ac:dyDescent="0.3">
      <c r="A14" s="2517" t="s">
        <v>190</v>
      </c>
      <c r="B14" s="97"/>
      <c r="C14" s="75"/>
      <c r="D14" s="236">
        <v>6000000</v>
      </c>
      <c r="E14" s="97" t="s">
        <v>32</v>
      </c>
      <c r="F14" s="94" t="s">
        <v>17</v>
      </c>
      <c r="G14" s="97"/>
      <c r="H14" s="80" t="s">
        <v>2</v>
      </c>
      <c r="I14" s="94"/>
      <c r="J14" s="97"/>
      <c r="K14" s="97"/>
      <c r="L14" s="97"/>
      <c r="M14" s="97"/>
      <c r="N14" s="97"/>
      <c r="O14" s="97"/>
      <c r="P14" s="80" t="s">
        <v>2</v>
      </c>
      <c r="Q14" s="75"/>
      <c r="R14" s="97"/>
      <c r="S14" s="97"/>
      <c r="T14" s="97"/>
      <c r="U14" s="90"/>
      <c r="V14" s="97"/>
      <c r="W14" s="97"/>
      <c r="X14" s="97"/>
    </row>
    <row r="15" spans="1:24" ht="19.5" customHeight="1" x14ac:dyDescent="0.25">
      <c r="A15" s="2518"/>
      <c r="B15" s="97"/>
      <c r="C15" s="75"/>
      <c r="D15" s="75"/>
      <c r="E15" s="97"/>
      <c r="F15" s="94"/>
      <c r="G15" s="97"/>
      <c r="H15" s="80" t="s">
        <v>1</v>
      </c>
      <c r="I15" s="94"/>
      <c r="J15" s="97"/>
      <c r="K15" s="97"/>
      <c r="L15" s="97"/>
      <c r="M15" s="97"/>
      <c r="N15" s="97"/>
      <c r="O15" s="97"/>
      <c r="P15" s="80" t="s">
        <v>1</v>
      </c>
      <c r="Q15" s="75"/>
      <c r="R15" s="97"/>
      <c r="S15" s="97"/>
      <c r="T15" s="97"/>
      <c r="U15" s="90"/>
      <c r="V15" s="97"/>
      <c r="W15" s="97"/>
      <c r="X15" s="97"/>
    </row>
    <row r="16" spans="1:24" ht="51.75" customHeight="1" x14ac:dyDescent="0.25">
      <c r="A16" s="98"/>
      <c r="B16" s="98"/>
      <c r="C16" s="101"/>
      <c r="D16" s="101"/>
      <c r="E16" s="98"/>
      <c r="F16" s="98"/>
      <c r="G16" s="98"/>
      <c r="H16" s="98"/>
      <c r="I16" s="98"/>
      <c r="J16" s="98"/>
      <c r="K16" s="100"/>
      <c r="L16" s="100"/>
      <c r="M16" s="98"/>
      <c r="N16" s="98"/>
      <c r="O16" s="98"/>
      <c r="P16" s="98"/>
      <c r="Q16" s="101"/>
      <c r="R16" s="98"/>
      <c r="S16" s="98"/>
      <c r="T16" s="98"/>
      <c r="U16" s="84"/>
      <c r="V16" s="98"/>
      <c r="W16" s="98"/>
      <c r="X16" s="98"/>
    </row>
    <row r="17" spans="1:28" ht="54.75" customHeight="1" x14ac:dyDescent="0.3">
      <c r="A17" s="2524" t="s">
        <v>189</v>
      </c>
      <c r="B17" s="97"/>
      <c r="C17" s="75"/>
      <c r="D17" s="236">
        <v>6000000</v>
      </c>
      <c r="E17" s="97" t="s">
        <v>36</v>
      </c>
      <c r="F17" s="94" t="s">
        <v>17</v>
      </c>
      <c r="G17" s="97"/>
      <c r="H17" s="80" t="s">
        <v>2</v>
      </c>
      <c r="I17" s="94"/>
      <c r="J17" s="97"/>
      <c r="K17" s="97"/>
      <c r="L17" s="97"/>
      <c r="M17" s="97"/>
      <c r="N17" s="97"/>
      <c r="O17" s="97"/>
      <c r="P17" s="80" t="s">
        <v>2</v>
      </c>
      <c r="Q17" s="75"/>
      <c r="R17" s="97"/>
      <c r="S17" s="97"/>
      <c r="T17" s="97"/>
      <c r="U17" s="90"/>
      <c r="V17" s="97"/>
      <c r="W17" s="97"/>
      <c r="X17" s="97"/>
    </row>
    <row r="18" spans="1:28" ht="53.25" customHeight="1" x14ac:dyDescent="0.25">
      <c r="A18" s="2525"/>
      <c r="B18" s="97"/>
      <c r="C18" s="75"/>
      <c r="D18" s="75"/>
      <c r="E18" s="97"/>
      <c r="F18" s="94"/>
      <c r="G18" s="97"/>
      <c r="H18" s="80" t="s">
        <v>1</v>
      </c>
      <c r="I18" s="94"/>
      <c r="J18" s="97"/>
      <c r="K18" s="97"/>
      <c r="L18" s="97"/>
      <c r="M18" s="97"/>
      <c r="N18" s="97"/>
      <c r="O18" s="97"/>
      <c r="P18" s="80" t="s">
        <v>1</v>
      </c>
      <c r="Q18" s="75"/>
      <c r="R18" s="97"/>
      <c r="S18" s="97"/>
      <c r="T18" s="97"/>
      <c r="U18" s="90"/>
      <c r="V18" s="97"/>
      <c r="W18" s="97"/>
      <c r="X18" s="97"/>
    </row>
    <row r="19" spans="1:28" ht="19.5" customHeight="1" x14ac:dyDescent="0.25">
      <c r="A19" s="98"/>
      <c r="B19" s="98"/>
      <c r="C19" s="101"/>
      <c r="D19" s="101"/>
      <c r="E19" s="98"/>
      <c r="F19" s="98"/>
      <c r="G19" s="98"/>
      <c r="H19" s="98"/>
      <c r="I19" s="98"/>
      <c r="J19" s="98"/>
      <c r="K19" s="100"/>
      <c r="L19" s="100"/>
      <c r="M19" s="98"/>
      <c r="N19" s="98"/>
      <c r="O19" s="98"/>
      <c r="P19" s="98"/>
      <c r="Q19" s="101"/>
      <c r="R19" s="98"/>
      <c r="S19" s="98"/>
      <c r="T19" s="98"/>
      <c r="U19" s="84"/>
      <c r="V19" s="98"/>
      <c r="W19" s="98"/>
      <c r="X19" s="98"/>
    </row>
    <row r="20" spans="1:28" ht="47.25" customHeight="1" x14ac:dyDescent="0.3">
      <c r="A20" s="2517" t="s">
        <v>188</v>
      </c>
      <c r="B20" s="97"/>
      <c r="C20" s="75"/>
      <c r="D20" s="236">
        <v>11000000</v>
      </c>
      <c r="E20" s="97" t="s">
        <v>36</v>
      </c>
      <c r="F20" s="94" t="s">
        <v>17</v>
      </c>
      <c r="G20" s="97"/>
      <c r="H20" s="80" t="s">
        <v>2</v>
      </c>
      <c r="I20" s="94"/>
      <c r="J20" s="97"/>
      <c r="K20" s="97"/>
      <c r="L20" s="97"/>
      <c r="M20" s="97"/>
      <c r="N20" s="97"/>
      <c r="O20" s="97"/>
      <c r="P20" s="80" t="s">
        <v>2</v>
      </c>
      <c r="Q20" s="75"/>
      <c r="R20" s="97"/>
      <c r="S20" s="97"/>
      <c r="T20" s="97"/>
      <c r="U20" s="90"/>
      <c r="V20" s="97"/>
      <c r="W20" s="97"/>
      <c r="X20" s="97"/>
    </row>
    <row r="21" spans="1:28" ht="70.5" customHeight="1" x14ac:dyDescent="0.25">
      <c r="A21" s="2518"/>
      <c r="B21" s="97"/>
      <c r="C21" s="75"/>
      <c r="D21" s="75"/>
      <c r="E21" s="97"/>
      <c r="F21" s="94"/>
      <c r="G21" s="97"/>
      <c r="H21" s="80" t="s">
        <v>1</v>
      </c>
      <c r="I21" s="94"/>
      <c r="J21" s="97"/>
      <c r="K21" s="97"/>
      <c r="L21" s="97"/>
      <c r="M21" s="97"/>
      <c r="N21" s="97"/>
      <c r="O21" s="97"/>
      <c r="P21" s="80" t="s">
        <v>1</v>
      </c>
      <c r="Q21" s="75"/>
      <c r="R21" s="97"/>
      <c r="S21" s="97"/>
      <c r="T21" s="97"/>
      <c r="U21" s="90"/>
      <c r="V21" s="97"/>
      <c r="W21" s="97"/>
      <c r="X21" s="97"/>
    </row>
    <row r="22" spans="1:28" ht="43.5" customHeight="1" x14ac:dyDescent="0.25">
      <c r="A22" s="98"/>
      <c r="B22" s="98"/>
      <c r="C22" s="101"/>
      <c r="D22" s="101"/>
      <c r="E22" s="98"/>
      <c r="F22" s="98"/>
      <c r="G22" s="98"/>
      <c r="H22" s="98"/>
      <c r="I22" s="98"/>
      <c r="J22" s="98"/>
      <c r="K22" s="100"/>
      <c r="L22" s="100"/>
      <c r="M22" s="98"/>
      <c r="N22" s="98"/>
      <c r="O22" s="98"/>
      <c r="P22" s="98"/>
      <c r="Q22" s="101"/>
      <c r="R22" s="98"/>
      <c r="S22" s="98"/>
      <c r="T22" s="98"/>
      <c r="U22" s="84"/>
      <c r="V22" s="98"/>
      <c r="W22" s="98"/>
      <c r="X22" s="98"/>
    </row>
    <row r="23" spans="1:28" ht="54.75" customHeight="1" x14ac:dyDescent="0.3">
      <c r="A23" s="2517" t="s">
        <v>187</v>
      </c>
      <c r="B23" s="97"/>
      <c r="C23" s="75"/>
      <c r="D23" s="236">
        <v>4500000</v>
      </c>
      <c r="E23" s="97" t="s">
        <v>16</v>
      </c>
      <c r="F23" s="94" t="s">
        <v>17</v>
      </c>
      <c r="G23" s="97"/>
      <c r="H23" s="80" t="s">
        <v>2</v>
      </c>
      <c r="I23" s="94"/>
      <c r="J23" s="97"/>
      <c r="K23" s="97"/>
      <c r="L23" s="97"/>
      <c r="M23" s="97"/>
      <c r="N23" s="97"/>
      <c r="O23" s="97"/>
      <c r="P23" s="80" t="s">
        <v>2</v>
      </c>
      <c r="Q23" s="75"/>
      <c r="R23" s="97"/>
      <c r="S23" s="97"/>
      <c r="T23" s="97"/>
      <c r="U23" s="90"/>
      <c r="V23" s="97"/>
      <c r="W23" s="97"/>
      <c r="X23" s="97"/>
    </row>
    <row r="24" spans="1:28" ht="68.25" customHeight="1" thickBot="1" x14ac:dyDescent="0.3">
      <c r="A24" s="2518"/>
      <c r="B24" s="97"/>
      <c r="C24" s="75"/>
      <c r="D24" s="75"/>
      <c r="E24" s="97"/>
      <c r="F24" s="94"/>
      <c r="G24" s="97"/>
      <c r="H24" s="80" t="s">
        <v>1</v>
      </c>
      <c r="I24" s="94"/>
      <c r="J24" s="97"/>
      <c r="K24" s="97"/>
      <c r="L24" s="97"/>
      <c r="M24" s="97"/>
      <c r="N24" s="97"/>
      <c r="O24" s="97"/>
      <c r="P24" s="80" t="s">
        <v>1</v>
      </c>
      <c r="Q24" s="75"/>
      <c r="R24" s="97"/>
      <c r="S24" s="97"/>
      <c r="T24" s="97"/>
      <c r="U24" s="90"/>
      <c r="V24" s="97"/>
      <c r="W24" s="97"/>
      <c r="X24" s="97"/>
    </row>
    <row r="25" spans="1:28" ht="33" customHeight="1" thickTop="1" x14ac:dyDescent="0.25">
      <c r="A25" s="215" t="s">
        <v>3</v>
      </c>
      <c r="B25" s="82"/>
      <c r="C25" s="81" t="e">
        <f>C8+C11+C14+C17+C20+C23+#REF!+#REF!+#REF!</f>
        <v>#REF!</v>
      </c>
      <c r="D25" s="81">
        <f>D8+D11+D14+D17+D20+D23</f>
        <v>39260000</v>
      </c>
      <c r="E25" s="151"/>
      <c r="F25" s="86"/>
      <c r="G25" s="82"/>
      <c r="H25" s="86" t="s">
        <v>2</v>
      </c>
      <c r="I25" s="86"/>
      <c r="J25" s="82"/>
      <c r="K25" s="82"/>
      <c r="L25" s="82"/>
      <c r="M25" s="82"/>
      <c r="N25" s="82"/>
      <c r="O25" s="82"/>
      <c r="P25" s="86" t="s">
        <v>2</v>
      </c>
      <c r="Q25" s="81" t="e">
        <f>Q8+Q11+Q14+Q17+Q20+Q23+#REF!+#REF!+#REF!</f>
        <v>#REF!</v>
      </c>
      <c r="R25" s="82"/>
      <c r="S25" s="82"/>
      <c r="T25" s="82"/>
      <c r="U25" s="84"/>
      <c r="V25" s="214"/>
      <c r="W25" s="214"/>
      <c r="X25" s="214"/>
      <c r="Z25" s="4"/>
      <c r="AA25" s="5"/>
      <c r="AB25" s="4"/>
    </row>
    <row r="26" spans="1:28" ht="19.5" customHeight="1" x14ac:dyDescent="0.25">
      <c r="A26" s="76"/>
      <c r="B26" s="76"/>
      <c r="C26" s="75" t="e">
        <f>C9+C12+C15+C18+C21+C24+#REF!+#REF!+#REF!</f>
        <v>#REF!</v>
      </c>
      <c r="D26" s="75" t="e">
        <f>D9+D12+D15+D18+D21+D24+#REF!+#REF!+#REF!</f>
        <v>#REF!</v>
      </c>
      <c r="E26" s="76"/>
      <c r="F26" s="80"/>
      <c r="G26" s="76"/>
      <c r="H26" s="80" t="s">
        <v>1</v>
      </c>
      <c r="I26" s="80"/>
      <c r="J26" s="76"/>
      <c r="K26" s="76"/>
      <c r="L26" s="76"/>
      <c r="M26" s="76"/>
      <c r="N26" s="76"/>
      <c r="O26" s="76"/>
      <c r="P26" s="80" t="s">
        <v>1</v>
      </c>
      <c r="Q26" s="75" t="e">
        <f>Q9+Q12+Q15+Q18+Q21+Q24+#REF!+#REF!+#REF!</f>
        <v>#REF!</v>
      </c>
      <c r="R26" s="76"/>
      <c r="S26" s="76"/>
      <c r="T26" s="76"/>
      <c r="U26" s="78"/>
      <c r="V26" s="213"/>
      <c r="W26" s="213"/>
      <c r="X26" s="213"/>
      <c r="Z26" s="4"/>
      <c r="AA26" s="4"/>
      <c r="AB26" s="4"/>
    </row>
    <row r="27" spans="1:28" x14ac:dyDescent="0.25">
      <c r="A27" s="74" t="s">
        <v>0</v>
      </c>
      <c r="T27" s="3"/>
      <c r="U27" s="3"/>
      <c r="V27" s="5"/>
    </row>
    <row r="28" spans="1:28" x14ac:dyDescent="0.25">
      <c r="Q28" s="6"/>
      <c r="T28" s="5"/>
      <c r="U28" s="3"/>
      <c r="V28" s="4"/>
    </row>
    <row r="29" spans="1:28" x14ac:dyDescent="0.25">
      <c r="T29" s="3"/>
      <c r="U29" s="3"/>
    </row>
    <row r="30" spans="1:28" x14ac:dyDescent="0.25">
      <c r="U30" s="3"/>
    </row>
    <row r="31" spans="1:28" x14ac:dyDescent="0.25">
      <c r="U31" s="3"/>
    </row>
    <row r="32" spans="1:28" x14ac:dyDescent="0.25">
      <c r="U32" s="3"/>
    </row>
    <row r="33" spans="21:21" x14ac:dyDescent="0.25">
      <c r="U33" s="3"/>
    </row>
    <row r="34" spans="21:21" x14ac:dyDescent="0.25">
      <c r="U34" s="3"/>
    </row>
    <row r="35" spans="21:21" x14ac:dyDescent="0.25">
      <c r="U35" s="3"/>
    </row>
    <row r="36" spans="21:21" x14ac:dyDescent="0.25">
      <c r="U36" s="3"/>
    </row>
    <row r="37" spans="21:21" x14ac:dyDescent="0.25">
      <c r="U37" s="3"/>
    </row>
    <row r="38" spans="21:21" x14ac:dyDescent="0.25">
      <c r="U38" s="3"/>
    </row>
    <row r="39" spans="21:21" x14ac:dyDescent="0.25">
      <c r="U39" s="3"/>
    </row>
    <row r="40" spans="21:21" x14ac:dyDescent="0.25">
      <c r="U40" s="3"/>
    </row>
    <row r="41" spans="21:21" x14ac:dyDescent="0.25">
      <c r="U41" s="3"/>
    </row>
    <row r="42" spans="21:21" x14ac:dyDescent="0.25">
      <c r="U42" s="3"/>
    </row>
    <row r="43" spans="21:21" x14ac:dyDescent="0.25">
      <c r="U43" s="3"/>
    </row>
    <row r="44" spans="21:21" x14ac:dyDescent="0.25">
      <c r="U44" s="3"/>
    </row>
    <row r="45" spans="21:21" x14ac:dyDescent="0.25">
      <c r="U45" s="3"/>
    </row>
    <row r="46" spans="21:21" x14ac:dyDescent="0.25">
      <c r="U46" s="3"/>
    </row>
    <row r="47" spans="21:21" x14ac:dyDescent="0.25">
      <c r="U47" s="3"/>
    </row>
    <row r="48" spans="21:21"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sheetData>
  <mergeCells count="12">
    <mergeCell ref="A5:A6"/>
    <mergeCell ref="N3:O3"/>
    <mergeCell ref="Q3:T3"/>
    <mergeCell ref="C3:G3"/>
    <mergeCell ref="L3:M3"/>
    <mergeCell ref="I2:J3"/>
    <mergeCell ref="A8:A9"/>
    <mergeCell ref="A11:A12"/>
    <mergeCell ref="A14:A15"/>
    <mergeCell ref="A20:A21"/>
    <mergeCell ref="A23:A24"/>
    <mergeCell ref="A17:A18"/>
  </mergeCells>
  <pageMargins left="0.5" right="0.5" top="0.3" bottom="0.25" header="0.25" footer="0.25"/>
  <pageSetup paperSize="9" scale="31"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rowBreaks count="1" manualBreakCount="1">
    <brk id="26" max="23" man="1"/>
  </rowBreaks>
  <colBreaks count="1" manualBreakCount="1">
    <brk id="24" max="1048575" man="1"/>
  </col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zoomScale="75" workbookViewId="0">
      <selection activeCell="A2" sqref="A2"/>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92</v>
      </c>
      <c r="B1" s="144"/>
      <c r="V1" s="3"/>
    </row>
    <row r="2" spans="1:26" x14ac:dyDescent="0.25">
      <c r="A2" s="143" t="s">
        <v>78</v>
      </c>
      <c r="B2" s="142"/>
      <c r="J2" s="2178" t="s">
        <v>77</v>
      </c>
      <c r="K2" s="2179"/>
      <c r="L2" s="141" t="s">
        <v>76</v>
      </c>
      <c r="M2" s="140"/>
      <c r="N2" s="139"/>
      <c r="V2" s="3"/>
    </row>
    <row r="3" spans="1:26" ht="33.75" customHeight="1" x14ac:dyDescent="0.25">
      <c r="A3" s="138" t="s">
        <v>91</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62</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84"/>
      <c r="B8" s="94"/>
      <c r="C8" s="94"/>
      <c r="D8" s="94"/>
      <c r="E8" s="94"/>
      <c r="F8" s="105"/>
      <c r="G8" s="94"/>
      <c r="H8" s="94"/>
      <c r="I8" s="106" t="s">
        <v>2</v>
      </c>
      <c r="J8" s="94"/>
      <c r="K8" s="94"/>
      <c r="L8" s="94"/>
      <c r="M8" s="94"/>
      <c r="N8" s="94"/>
      <c r="O8" s="94"/>
      <c r="P8" s="94"/>
      <c r="Q8" s="106" t="s">
        <v>2</v>
      </c>
      <c r="R8" s="105"/>
      <c r="S8" s="94"/>
      <c r="T8" s="104"/>
      <c r="U8" s="104"/>
      <c r="V8" s="90"/>
      <c r="W8" s="103"/>
      <c r="X8" s="94"/>
      <c r="Y8" s="94"/>
      <c r="Z8" s="94"/>
    </row>
    <row r="9" spans="1:26" ht="19.5" customHeight="1" x14ac:dyDescent="0.25">
      <c r="A9" s="2185"/>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9.5"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0</v>
      </c>
      <c r="G34" s="86"/>
      <c r="H34" s="82"/>
      <c r="I34" s="86" t="s">
        <v>2</v>
      </c>
      <c r="J34" s="82"/>
      <c r="K34" s="82"/>
      <c r="L34" s="82"/>
      <c r="M34" s="82"/>
      <c r="N34" s="82"/>
      <c r="O34" s="82"/>
      <c r="P34" s="82"/>
      <c r="Q34" s="86" t="s">
        <v>2</v>
      </c>
      <c r="R34" s="81">
        <f>R8+R11+R14+R17+R20+R23+R26+R29+R32</f>
        <v>0</v>
      </c>
      <c r="S34" s="82"/>
      <c r="T34" s="85"/>
      <c r="U34" s="85"/>
      <c r="V34" s="84"/>
      <c r="W34" s="83"/>
      <c r="X34" s="82"/>
      <c r="Y34" s="82"/>
      <c r="Z34" s="81">
        <f>Z8+Z11+Z14+Z17+Z20+Z23+Z26+Z29+Z32</f>
        <v>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view="pageLayout" zoomScale="69" zoomScaleNormal="100" zoomScalePageLayoutView="69" workbookViewId="0">
      <selection activeCell="A2" sqref="A2"/>
    </sheetView>
  </sheetViews>
  <sheetFormatPr defaultRowHeight="15.75" x14ac:dyDescent="0.25"/>
  <cols>
    <col min="1" max="1" width="36.85546875" style="1" customWidth="1"/>
    <col min="2" max="2" width="10.85546875" style="1" bestFit="1" customWidth="1"/>
    <col min="3" max="3" width="13.7109375" style="1" customWidth="1"/>
    <col min="4" max="4" width="13.42578125" style="1" customWidth="1"/>
    <col min="5" max="5" width="12" style="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92</v>
      </c>
      <c r="B1" s="180"/>
      <c r="C1" s="179"/>
      <c r="D1" s="4"/>
      <c r="E1" s="4"/>
      <c r="F1" s="4"/>
      <c r="G1" s="4"/>
      <c r="H1" s="3"/>
      <c r="T1" s="146"/>
      <c r="U1" s="146"/>
      <c r="AB1" s="146"/>
    </row>
    <row r="2" spans="1:32" ht="15.75" customHeight="1" x14ac:dyDescent="0.25">
      <c r="A2" s="143" t="s">
        <v>123</v>
      </c>
      <c r="B2" s="178"/>
      <c r="C2" s="141" t="s">
        <v>76</v>
      </c>
      <c r="D2" s="140"/>
      <c r="E2" s="139"/>
      <c r="F2" s="139"/>
      <c r="H2" s="177"/>
      <c r="I2" s="2178" t="s">
        <v>122</v>
      </c>
      <c r="J2" s="2179"/>
      <c r="T2" s="146"/>
      <c r="U2" s="176"/>
      <c r="AB2" s="176"/>
    </row>
    <row r="3" spans="1:32" s="57" customFormat="1" ht="28.5" customHeight="1" x14ac:dyDescent="0.2">
      <c r="A3" s="138" t="s">
        <v>121</v>
      </c>
      <c r="B3" s="175"/>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4.25" customHeight="1" thickBot="1" x14ac:dyDescent="0.3">
      <c r="A4" s="173" t="s">
        <v>68</v>
      </c>
      <c r="B4" s="126" t="s">
        <v>115</v>
      </c>
      <c r="C4" s="131" t="s">
        <v>114</v>
      </c>
      <c r="D4" s="126" t="s">
        <v>113</v>
      </c>
      <c r="E4" s="128" t="s">
        <v>62</v>
      </c>
      <c r="F4" s="128" t="s">
        <v>62</v>
      </c>
      <c r="G4" s="131" t="s">
        <v>62</v>
      </c>
      <c r="H4" s="131" t="s">
        <v>62</v>
      </c>
      <c r="I4" s="131" t="s">
        <v>62</v>
      </c>
      <c r="J4" s="131" t="s">
        <v>62</v>
      </c>
      <c r="K4" s="131" t="s">
        <v>62</v>
      </c>
      <c r="L4" s="131" t="s">
        <v>62</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17"/>
      <c r="F5" s="122"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24" customHeight="1" x14ac:dyDescent="0.25">
      <c r="A8" s="2521"/>
      <c r="B8" s="94"/>
      <c r="C8" s="94"/>
      <c r="D8" s="105"/>
      <c r="E8" s="94"/>
      <c r="F8" s="106" t="s">
        <v>2</v>
      </c>
      <c r="G8" s="94"/>
      <c r="H8" s="104"/>
      <c r="I8" s="104"/>
      <c r="J8" s="104"/>
      <c r="K8" s="94"/>
      <c r="L8" s="103"/>
      <c r="M8" s="106" t="s">
        <v>2</v>
      </c>
      <c r="N8" s="94"/>
      <c r="O8" s="94"/>
      <c r="P8" s="94"/>
      <c r="Q8" s="94"/>
      <c r="R8" s="94"/>
      <c r="S8" s="94"/>
      <c r="T8" s="94"/>
      <c r="U8" s="164" t="s">
        <v>2</v>
      </c>
      <c r="V8" s="103"/>
      <c r="W8" s="94"/>
      <c r="X8" s="105"/>
      <c r="Y8" s="103"/>
      <c r="Z8" s="103"/>
      <c r="AA8" s="94"/>
      <c r="AB8" s="164" t="s">
        <v>2</v>
      </c>
      <c r="AC8" s="94"/>
      <c r="AD8" s="94"/>
      <c r="AE8" s="94"/>
      <c r="AF8" s="94"/>
    </row>
    <row r="9" spans="1:32" ht="23.25" customHeight="1" x14ac:dyDescent="0.25">
      <c r="A9" s="2207"/>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9.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21.75" customHeight="1" x14ac:dyDescent="0.25">
      <c r="A11" s="2206"/>
      <c r="B11" s="159"/>
      <c r="C11" s="159"/>
      <c r="D11" s="162"/>
      <c r="E11" s="159"/>
      <c r="F11" s="161" t="s">
        <v>2</v>
      </c>
      <c r="G11" s="159"/>
      <c r="H11" s="160"/>
      <c r="I11" s="160"/>
      <c r="J11" s="160"/>
      <c r="K11" s="159"/>
      <c r="L11" s="158"/>
      <c r="M11" s="80" t="s">
        <v>2</v>
      </c>
      <c r="N11" s="97"/>
      <c r="O11" s="97"/>
      <c r="P11" s="97"/>
      <c r="Q11" s="97"/>
      <c r="R11" s="97"/>
      <c r="S11" s="97"/>
      <c r="T11" s="97"/>
      <c r="U11" s="149" t="s">
        <v>2</v>
      </c>
      <c r="V11" s="95"/>
      <c r="W11" s="97"/>
      <c r="X11" s="75"/>
      <c r="Y11" s="95"/>
      <c r="Z11" s="95"/>
      <c r="AA11" s="97"/>
      <c r="AB11" s="149" t="s">
        <v>2</v>
      </c>
      <c r="AC11" s="97"/>
      <c r="AD11" s="97"/>
      <c r="AE11" s="97"/>
      <c r="AF11" s="97"/>
    </row>
    <row r="12" spans="1:32" ht="23.25" customHeight="1" x14ac:dyDescent="0.25">
      <c r="A12" s="2207"/>
      <c r="B12" s="159"/>
      <c r="C12" s="159"/>
      <c r="D12" s="162"/>
      <c r="E12" s="159"/>
      <c r="F12" s="161" t="s">
        <v>1</v>
      </c>
      <c r="G12" s="159"/>
      <c r="H12" s="160"/>
      <c r="I12" s="160"/>
      <c r="J12" s="160"/>
      <c r="K12" s="159"/>
      <c r="L12" s="158"/>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9.5" customHeight="1" x14ac:dyDescent="0.25">
      <c r="A13" s="163"/>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21.75" customHeight="1" x14ac:dyDescent="0.25">
      <c r="A14" s="2206"/>
      <c r="B14" s="159"/>
      <c r="C14" s="159"/>
      <c r="D14" s="162"/>
      <c r="E14" s="159"/>
      <c r="F14" s="161" t="s">
        <v>2</v>
      </c>
      <c r="G14" s="159"/>
      <c r="H14" s="160"/>
      <c r="I14" s="160"/>
      <c r="J14" s="160"/>
      <c r="K14" s="159"/>
      <c r="L14" s="158"/>
      <c r="M14" s="80" t="s">
        <v>2</v>
      </c>
      <c r="N14" s="97"/>
      <c r="O14" s="97"/>
      <c r="P14" s="97"/>
      <c r="Q14" s="97"/>
      <c r="R14" s="97"/>
      <c r="S14" s="97"/>
      <c r="T14" s="97"/>
      <c r="U14" s="149" t="s">
        <v>2</v>
      </c>
      <c r="V14" s="95"/>
      <c r="W14" s="97"/>
      <c r="X14" s="75"/>
      <c r="Y14" s="95"/>
      <c r="Z14" s="95"/>
      <c r="AA14" s="97"/>
      <c r="AB14" s="149" t="s">
        <v>2</v>
      </c>
      <c r="AC14" s="95"/>
      <c r="AD14" s="95"/>
      <c r="AE14" s="95"/>
      <c r="AF14" s="95"/>
    </row>
    <row r="15" spans="1:32" ht="20.25" customHeight="1" x14ac:dyDescent="0.25">
      <c r="A15" s="2207"/>
      <c r="B15" s="159"/>
      <c r="C15" s="159"/>
      <c r="D15" s="162"/>
      <c r="E15" s="159"/>
      <c r="F15" s="161" t="s">
        <v>1</v>
      </c>
      <c r="G15" s="159"/>
      <c r="H15" s="160"/>
      <c r="I15" s="160"/>
      <c r="J15" s="160"/>
      <c r="K15" s="159"/>
      <c r="L15" s="158"/>
      <c r="M15" s="80" t="s">
        <v>1</v>
      </c>
      <c r="N15" s="97"/>
      <c r="O15" s="97"/>
      <c r="P15" s="97"/>
      <c r="Q15" s="97"/>
      <c r="R15" s="97"/>
      <c r="S15" s="97"/>
      <c r="T15" s="97"/>
      <c r="U15" s="149" t="s">
        <v>1</v>
      </c>
      <c r="V15" s="95"/>
      <c r="W15" s="97"/>
      <c r="X15" s="75"/>
      <c r="Y15" s="95"/>
      <c r="Z15" s="95"/>
      <c r="AA15" s="97"/>
      <c r="AB15" s="149" t="s">
        <v>1</v>
      </c>
      <c r="AC15" s="95"/>
      <c r="AD15" s="95"/>
      <c r="AE15" s="95"/>
      <c r="AF15" s="95"/>
    </row>
    <row r="16" spans="1:32" ht="19.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197"/>
      <c r="B17" s="159"/>
      <c r="C17" s="159"/>
      <c r="D17" s="162"/>
      <c r="E17" s="159"/>
      <c r="F17" s="161" t="s">
        <v>2</v>
      </c>
      <c r="G17" s="159"/>
      <c r="H17" s="160"/>
      <c r="I17" s="160"/>
      <c r="J17" s="160"/>
      <c r="K17" s="159"/>
      <c r="L17" s="158"/>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9.5" customHeight="1" x14ac:dyDescent="0.25">
      <c r="A18" s="2195"/>
      <c r="B18" s="159"/>
      <c r="C18" s="159"/>
      <c r="D18" s="162"/>
      <c r="E18" s="159"/>
      <c r="F18" s="161" t="s">
        <v>1</v>
      </c>
      <c r="G18" s="159"/>
      <c r="H18" s="160"/>
      <c r="I18" s="160"/>
      <c r="J18" s="160"/>
      <c r="K18" s="159"/>
      <c r="L18" s="158"/>
      <c r="M18" s="80" t="s">
        <v>1</v>
      </c>
      <c r="N18" s="97"/>
      <c r="O18" s="97"/>
      <c r="P18" s="97"/>
      <c r="Q18" s="97"/>
      <c r="R18" s="97"/>
      <c r="S18" s="97"/>
      <c r="T18" s="97"/>
      <c r="U18" s="149" t="s">
        <v>1</v>
      </c>
      <c r="V18" s="95"/>
      <c r="W18" s="97"/>
      <c r="X18" s="75"/>
      <c r="Y18" s="95"/>
      <c r="Z18" s="95"/>
      <c r="AA18" s="97"/>
      <c r="AB18" s="149" t="s">
        <v>1</v>
      </c>
      <c r="AC18" s="95"/>
      <c r="AD18" s="95"/>
      <c r="AE18" s="95"/>
      <c r="AF18" s="95"/>
    </row>
    <row r="19" spans="1:32" ht="19.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20.25" customHeight="1" x14ac:dyDescent="0.25">
      <c r="A20" s="2197"/>
      <c r="B20" s="159"/>
      <c r="C20" s="159"/>
      <c r="D20" s="162"/>
      <c r="E20" s="159"/>
      <c r="F20" s="161" t="s">
        <v>2</v>
      </c>
      <c r="G20" s="159"/>
      <c r="H20" s="160"/>
      <c r="I20" s="160"/>
      <c r="J20" s="160"/>
      <c r="K20" s="159"/>
      <c r="L20" s="158"/>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95"/>
      <c r="B21" s="159"/>
      <c r="C21" s="159"/>
      <c r="D21" s="162"/>
      <c r="E21" s="159"/>
      <c r="F21" s="161" t="s">
        <v>1</v>
      </c>
      <c r="G21" s="159"/>
      <c r="H21" s="160"/>
      <c r="I21" s="160"/>
      <c r="J21" s="160"/>
      <c r="K21" s="159"/>
      <c r="L21" s="158"/>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9.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f>D8+D11+D14+D17+D20+D23+D26+D29+D32</f>
        <v>0</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0</v>
      </c>
      <c r="Y34" s="82"/>
      <c r="Z34" s="82"/>
      <c r="AA34" s="82"/>
      <c r="AB34" s="150" t="s">
        <v>2</v>
      </c>
      <c r="AC34" s="82"/>
      <c r="AD34" s="82"/>
      <c r="AE34" s="82"/>
      <c r="AF34" s="81">
        <f>AF8+AF11+AF14+AF17+AF20+AF23+AF26+AF29+AF32</f>
        <v>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V3:W3"/>
    <mergeCell ref="I2:J3"/>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s>
  <pageMargins left="0.5" right="0.5" top="0.45289855072463769" bottom="0.1585144927536232"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63"/>
  <sheetViews>
    <sheetView view="pageBreakPreview" topLeftCell="B1" zoomScale="60" zoomScaleNormal="100" workbookViewId="0">
      <selection activeCell="E20" sqref="E20"/>
    </sheetView>
  </sheetViews>
  <sheetFormatPr defaultRowHeight="15.75" x14ac:dyDescent="0.25"/>
  <cols>
    <col min="1" max="1" width="58" style="1" customWidth="1"/>
    <col min="2" max="3" width="17.28515625" style="1" customWidth="1"/>
    <col min="4" max="4" width="21.7109375" style="1" customWidth="1"/>
    <col min="5" max="5" width="17.28515625" style="1" customWidth="1"/>
    <col min="6" max="6" width="23.28515625" style="1" customWidth="1"/>
    <col min="7" max="7" width="17.28515625" style="1" customWidth="1"/>
    <col min="8" max="8" width="10.140625" style="1" customWidth="1"/>
    <col min="9" max="9" width="26.28515625" style="1" customWidth="1"/>
    <col min="10" max="11" width="25.140625" style="1" customWidth="1"/>
    <col min="12" max="12" width="27.7109375" style="1" customWidth="1"/>
    <col min="13" max="13" width="17" style="1" customWidth="1"/>
    <col min="14" max="14" width="24.42578125" style="1" customWidth="1"/>
    <col min="15" max="15" width="17" style="1" customWidth="1"/>
    <col min="16" max="16" width="11" style="1" customWidth="1"/>
    <col min="17" max="17" width="19.7109375" style="1" customWidth="1"/>
    <col min="18" max="18" width="17" style="1" customWidth="1"/>
    <col min="19" max="19" width="24.140625" style="1" customWidth="1"/>
    <col min="20" max="20" width="27" style="1" customWidth="1"/>
    <col min="21" max="21" width="3.140625" style="2" customWidth="1"/>
    <col min="22" max="22" width="25.140625" style="1" customWidth="1"/>
    <col min="23" max="23" width="23" style="1" customWidth="1"/>
    <col min="24" max="24" width="27.5703125" style="1" customWidth="1"/>
    <col min="25" max="16384" width="9.140625" style="1"/>
  </cols>
  <sheetData>
    <row r="1" spans="1:24" s="7" customFormat="1" ht="33" customHeight="1" x14ac:dyDescent="0.3">
      <c r="A1" s="196" t="s">
        <v>186</v>
      </c>
      <c r="B1" s="195"/>
      <c r="U1" s="9"/>
    </row>
    <row r="2" spans="1:24" s="7" customFormat="1" ht="30.75" customHeight="1" x14ac:dyDescent="0.3">
      <c r="A2" s="194" t="s">
        <v>78</v>
      </c>
      <c r="B2" s="193"/>
      <c r="I2" s="2499" t="s">
        <v>77</v>
      </c>
      <c r="J2" s="2500"/>
      <c r="K2" s="192" t="s">
        <v>76</v>
      </c>
      <c r="L2" s="191"/>
      <c r="M2" s="190"/>
      <c r="U2" s="9"/>
    </row>
    <row r="3" spans="1:24" s="48" customFormat="1" ht="74.25" customHeight="1" x14ac:dyDescent="0.25">
      <c r="A3" s="189" t="s">
        <v>185</v>
      </c>
      <c r="B3" s="188"/>
      <c r="C3" s="2503" t="s">
        <v>74</v>
      </c>
      <c r="D3" s="2497"/>
      <c r="E3" s="2497"/>
      <c r="F3" s="2497"/>
      <c r="G3" s="2498"/>
      <c r="I3" s="2501"/>
      <c r="J3" s="2502"/>
      <c r="K3" s="187" t="s">
        <v>73</v>
      </c>
      <c r="L3" s="2497" t="s">
        <v>72</v>
      </c>
      <c r="M3" s="2498"/>
      <c r="N3" s="2503" t="s">
        <v>71</v>
      </c>
      <c r="O3" s="2498"/>
      <c r="Q3" s="2503" t="s">
        <v>70</v>
      </c>
      <c r="R3" s="2497"/>
      <c r="S3" s="2497"/>
      <c r="T3" s="2497"/>
      <c r="U3" s="186"/>
      <c r="V3" s="185"/>
      <c r="W3" s="184" t="s">
        <v>69</v>
      </c>
      <c r="X3" s="183"/>
    </row>
    <row r="4" spans="1:24" s="48" customFormat="1" ht="81.75" customHeight="1" thickBot="1" x14ac:dyDescent="0.3">
      <c r="A4" s="56" t="s">
        <v>68</v>
      </c>
      <c r="B4" s="54" t="s">
        <v>67</v>
      </c>
      <c r="C4" s="54" t="s">
        <v>66</v>
      </c>
      <c r="D4" s="54" t="s">
        <v>65</v>
      </c>
      <c r="E4" s="54" t="s">
        <v>64</v>
      </c>
      <c r="F4" s="54" t="s">
        <v>63</v>
      </c>
      <c r="G4" s="55" t="s">
        <v>62</v>
      </c>
      <c r="H4" s="54" t="s">
        <v>55</v>
      </c>
      <c r="I4" s="53" t="s">
        <v>61</v>
      </c>
      <c r="J4" s="53" t="s">
        <v>56</v>
      </c>
      <c r="K4" s="54" t="s">
        <v>60</v>
      </c>
      <c r="L4" s="54" t="s">
        <v>59</v>
      </c>
      <c r="M4" s="54" t="s">
        <v>58</v>
      </c>
      <c r="N4" s="54" t="s">
        <v>57</v>
      </c>
      <c r="O4" s="53" t="s">
        <v>56</v>
      </c>
      <c r="P4" s="54" t="s">
        <v>55</v>
      </c>
      <c r="Q4" s="53" t="s">
        <v>54</v>
      </c>
      <c r="R4" s="53" t="s">
        <v>53</v>
      </c>
      <c r="S4" s="53" t="s">
        <v>52</v>
      </c>
      <c r="T4" s="52" t="s">
        <v>51</v>
      </c>
      <c r="U4" s="51"/>
      <c r="V4" s="50" t="s">
        <v>50</v>
      </c>
      <c r="W4" s="49" t="s">
        <v>49</v>
      </c>
      <c r="X4" s="49" t="s">
        <v>48</v>
      </c>
    </row>
    <row r="5" spans="1:24" s="7" customFormat="1" ht="19.5" customHeight="1" thickTop="1" x14ac:dyDescent="0.3">
      <c r="A5" s="2507" t="s">
        <v>47</v>
      </c>
      <c r="B5" s="41"/>
      <c r="C5" s="46"/>
      <c r="D5" s="46"/>
      <c r="E5" s="41"/>
      <c r="F5" s="41" t="s">
        <v>46</v>
      </c>
      <c r="G5" s="41"/>
      <c r="H5" s="47" t="s">
        <v>2</v>
      </c>
      <c r="I5" s="41" t="s">
        <v>43</v>
      </c>
      <c r="J5" s="41" t="s">
        <v>41</v>
      </c>
      <c r="K5" s="41" t="s">
        <v>42</v>
      </c>
      <c r="L5" s="45" t="s">
        <v>45</v>
      </c>
      <c r="M5" s="45" t="s">
        <v>44</v>
      </c>
      <c r="N5" s="45" t="s">
        <v>43</v>
      </c>
      <c r="O5" s="45" t="s">
        <v>41</v>
      </c>
      <c r="P5" s="47" t="s">
        <v>2</v>
      </c>
      <c r="Q5" s="46"/>
      <c r="R5" s="45" t="s">
        <v>42</v>
      </c>
      <c r="S5" s="45" t="s">
        <v>41</v>
      </c>
      <c r="T5" s="45" t="s">
        <v>40</v>
      </c>
      <c r="U5" s="25"/>
      <c r="V5" s="41"/>
      <c r="W5" s="41"/>
      <c r="X5" s="41"/>
    </row>
    <row r="6" spans="1:24" s="7" customFormat="1" ht="25.5" customHeight="1" x14ac:dyDescent="0.3">
      <c r="A6" s="2508"/>
      <c r="B6" s="42"/>
      <c r="C6" s="43"/>
      <c r="D6" s="43"/>
      <c r="E6" s="42"/>
      <c r="F6" s="41" t="s">
        <v>39</v>
      </c>
      <c r="G6" s="42"/>
      <c r="H6" s="44" t="s">
        <v>1</v>
      </c>
      <c r="I6" s="41"/>
      <c r="J6" s="42"/>
      <c r="K6" s="42"/>
      <c r="L6" s="42"/>
      <c r="M6" s="42"/>
      <c r="N6" s="42"/>
      <c r="O6" s="42"/>
      <c r="P6" s="44" t="s">
        <v>1</v>
      </c>
      <c r="Q6" s="43"/>
      <c r="R6" s="42"/>
      <c r="S6" s="42"/>
      <c r="T6" s="42"/>
      <c r="U6" s="25"/>
      <c r="V6" s="41"/>
      <c r="W6" s="41"/>
      <c r="X6" s="41"/>
    </row>
    <row r="7" spans="1:24" s="7" customFormat="1" ht="33" customHeight="1" thickBot="1" x14ac:dyDescent="0.35">
      <c r="A7" s="40" t="s">
        <v>38</v>
      </c>
      <c r="B7" s="37"/>
      <c r="C7" s="38"/>
      <c r="D7" s="38"/>
      <c r="E7" s="37"/>
      <c r="F7" s="37"/>
      <c r="G7" s="37"/>
      <c r="H7" s="37"/>
      <c r="I7" s="37"/>
      <c r="J7" s="37"/>
      <c r="K7" s="39"/>
      <c r="L7" s="39"/>
      <c r="M7" s="37"/>
      <c r="N7" s="37"/>
      <c r="O7" s="37"/>
      <c r="P7" s="37"/>
      <c r="Q7" s="38"/>
      <c r="R7" s="37"/>
      <c r="S7" s="37"/>
      <c r="T7" s="37"/>
      <c r="U7" s="18"/>
      <c r="V7" s="37"/>
      <c r="W7" s="37"/>
      <c r="X7" s="37"/>
    </row>
    <row r="8" spans="1:24" s="7" customFormat="1" ht="19.5" customHeight="1" x14ac:dyDescent="0.3">
      <c r="A8" s="2533" t="s">
        <v>184</v>
      </c>
      <c r="B8" s="26"/>
      <c r="C8" s="35"/>
      <c r="D8" s="35">
        <v>13158688.300000001</v>
      </c>
      <c r="E8" s="26" t="s">
        <v>32</v>
      </c>
      <c r="F8" s="26" t="s">
        <v>17</v>
      </c>
      <c r="G8" s="26" t="s">
        <v>147</v>
      </c>
      <c r="H8" s="36" t="s">
        <v>2</v>
      </c>
      <c r="I8" s="26" t="s">
        <v>30</v>
      </c>
      <c r="J8" s="24" t="s">
        <v>9</v>
      </c>
      <c r="K8" s="24" t="s">
        <v>29</v>
      </c>
      <c r="L8" s="24" t="s">
        <v>28</v>
      </c>
      <c r="M8" s="24" t="s">
        <v>27</v>
      </c>
      <c r="N8" s="24" t="s">
        <v>26</v>
      </c>
      <c r="O8" s="24" t="s">
        <v>9</v>
      </c>
      <c r="P8" s="16" t="s">
        <v>2</v>
      </c>
      <c r="Q8" s="15">
        <v>13158688.300000001</v>
      </c>
      <c r="R8" s="24" t="s">
        <v>9</v>
      </c>
      <c r="S8" s="24" t="s">
        <v>25</v>
      </c>
      <c r="T8" s="24" t="s">
        <v>24</v>
      </c>
      <c r="U8" s="25"/>
      <c r="V8" s="24" t="s">
        <v>9</v>
      </c>
      <c r="W8" s="24" t="s">
        <v>23</v>
      </c>
      <c r="X8" s="24" t="s">
        <v>22</v>
      </c>
    </row>
    <row r="9" spans="1:24" s="7" customFormat="1" ht="43.5" customHeight="1" x14ac:dyDescent="0.3">
      <c r="A9" s="2534"/>
      <c r="B9" s="24"/>
      <c r="C9" s="15"/>
      <c r="D9" s="15"/>
      <c r="E9" s="24"/>
      <c r="F9" s="26"/>
      <c r="G9" s="24"/>
      <c r="H9" s="16" t="s">
        <v>1</v>
      </c>
      <c r="I9" s="26"/>
      <c r="J9" s="24"/>
      <c r="K9" s="24"/>
      <c r="L9" s="24"/>
      <c r="M9" s="24"/>
      <c r="N9" s="24"/>
      <c r="O9" s="24"/>
      <c r="P9" s="16" t="s">
        <v>1</v>
      </c>
      <c r="Q9" s="15"/>
      <c r="R9" s="24"/>
      <c r="S9" s="24"/>
      <c r="T9" s="24"/>
      <c r="U9" s="25"/>
      <c r="V9" s="24"/>
      <c r="W9" s="24"/>
      <c r="X9" s="24"/>
    </row>
    <row r="10" spans="1:24" s="7" customFormat="1" ht="19.5" customHeight="1" x14ac:dyDescent="0.3">
      <c r="A10" s="30"/>
      <c r="B10" s="30"/>
      <c r="C10" s="34"/>
      <c r="D10" s="31"/>
      <c r="E10" s="30"/>
      <c r="F10" s="30"/>
      <c r="G10" s="30"/>
      <c r="H10" s="30"/>
      <c r="I10" s="30"/>
      <c r="J10" s="30"/>
      <c r="K10" s="32"/>
      <c r="L10" s="32"/>
      <c r="M10" s="30"/>
      <c r="N10" s="30"/>
      <c r="O10" s="30"/>
      <c r="P10" s="30"/>
      <c r="Q10" s="31"/>
      <c r="R10" s="33" t="s">
        <v>35</v>
      </c>
      <c r="S10" s="33"/>
      <c r="T10" s="30"/>
      <c r="U10" s="18"/>
      <c r="V10" s="30"/>
      <c r="W10" s="30"/>
      <c r="X10" s="30"/>
    </row>
    <row r="11" spans="1:24" s="7" customFormat="1" ht="23.25" customHeight="1" x14ac:dyDescent="0.3">
      <c r="A11" s="2535" t="s">
        <v>183</v>
      </c>
      <c r="B11" s="24"/>
      <c r="C11" s="15"/>
      <c r="D11" s="15">
        <v>60422549.359999999</v>
      </c>
      <c r="E11" s="24" t="s">
        <v>32</v>
      </c>
      <c r="F11" s="26" t="s">
        <v>17</v>
      </c>
      <c r="G11" s="24" t="s">
        <v>147</v>
      </c>
      <c r="H11" s="16" t="s">
        <v>2</v>
      </c>
      <c r="I11" s="26" t="s">
        <v>30</v>
      </c>
      <c r="J11" s="24" t="s">
        <v>9</v>
      </c>
      <c r="K11" s="24" t="s">
        <v>29</v>
      </c>
      <c r="L11" s="24" t="s">
        <v>28</v>
      </c>
      <c r="M11" s="24" t="s">
        <v>27</v>
      </c>
      <c r="N11" s="24" t="s">
        <v>26</v>
      </c>
      <c r="O11" s="24" t="s">
        <v>9</v>
      </c>
      <c r="P11" s="16" t="s">
        <v>2</v>
      </c>
      <c r="Q11" s="15">
        <v>60422549.359999999</v>
      </c>
      <c r="R11" s="24" t="s">
        <v>9</v>
      </c>
      <c r="S11" s="24" t="s">
        <v>25</v>
      </c>
      <c r="T11" s="24" t="s">
        <v>24</v>
      </c>
      <c r="U11" s="25"/>
      <c r="V11" s="24" t="s">
        <v>9</v>
      </c>
      <c r="W11" s="24" t="s">
        <v>23</v>
      </c>
      <c r="X11" s="24" t="s">
        <v>22</v>
      </c>
    </row>
    <row r="12" spans="1:24" s="7" customFormat="1" ht="38.25" customHeight="1" x14ac:dyDescent="0.3">
      <c r="A12" s="2534"/>
      <c r="B12" s="24"/>
      <c r="C12" s="15"/>
      <c r="F12" s="26"/>
      <c r="G12" s="24"/>
      <c r="H12" s="16" t="s">
        <v>1</v>
      </c>
      <c r="I12" s="26"/>
      <c r="J12" s="24"/>
      <c r="K12" s="24"/>
      <c r="L12" s="24"/>
      <c r="M12" s="24"/>
      <c r="N12" s="24"/>
      <c r="O12" s="24"/>
      <c r="P12" s="16" t="s">
        <v>1</v>
      </c>
      <c r="Q12" s="15"/>
      <c r="R12" s="24"/>
      <c r="S12" s="24"/>
      <c r="T12" s="24"/>
      <c r="U12" s="25"/>
      <c r="V12" s="24"/>
      <c r="W12" s="24"/>
      <c r="X12" s="24"/>
    </row>
    <row r="13" spans="1:24" s="7" customFormat="1" ht="19.5" customHeight="1" x14ac:dyDescent="0.3">
      <c r="A13" s="30"/>
      <c r="B13" s="30"/>
      <c r="C13" s="31"/>
      <c r="D13" s="31"/>
      <c r="E13" s="30"/>
      <c r="F13" s="30"/>
      <c r="G13" s="30"/>
      <c r="H13" s="30"/>
      <c r="I13" s="30"/>
      <c r="J13" s="30"/>
      <c r="K13" s="32"/>
      <c r="L13" s="32"/>
      <c r="M13" s="30"/>
      <c r="N13" s="30"/>
      <c r="O13" s="30"/>
      <c r="P13" s="30"/>
      <c r="Q13" s="31"/>
      <c r="R13" s="30"/>
      <c r="S13" s="30"/>
      <c r="T13" s="30"/>
      <c r="U13" s="18"/>
      <c r="V13" s="30"/>
      <c r="W13" s="30"/>
      <c r="X13" s="30"/>
    </row>
    <row r="14" spans="1:24" s="7" customFormat="1" ht="19.5" customHeight="1" x14ac:dyDescent="0.3">
      <c r="A14" s="2535" t="s">
        <v>182</v>
      </c>
      <c r="B14" s="24"/>
      <c r="C14" s="15"/>
      <c r="D14" s="15">
        <v>7049297.4199999999</v>
      </c>
      <c r="E14" s="24" t="s">
        <v>32</v>
      </c>
      <c r="F14" s="26" t="s">
        <v>17</v>
      </c>
      <c r="G14" s="24" t="s">
        <v>147</v>
      </c>
      <c r="H14" s="16" t="s">
        <v>2</v>
      </c>
      <c r="I14" s="26" t="s">
        <v>30</v>
      </c>
      <c r="J14" s="24" t="s">
        <v>9</v>
      </c>
      <c r="K14" s="24" t="s">
        <v>29</v>
      </c>
      <c r="L14" s="24" t="s">
        <v>28</v>
      </c>
      <c r="M14" s="24" t="s">
        <v>27</v>
      </c>
      <c r="N14" s="24" t="s">
        <v>26</v>
      </c>
      <c r="O14" s="24" t="s">
        <v>9</v>
      </c>
      <c r="P14" s="16" t="s">
        <v>2</v>
      </c>
      <c r="Q14" s="15">
        <v>7049297.4199999999</v>
      </c>
      <c r="R14" s="24" t="s">
        <v>9</v>
      </c>
      <c r="S14" s="24" t="s">
        <v>25</v>
      </c>
      <c r="T14" s="24" t="s">
        <v>24</v>
      </c>
      <c r="U14" s="25"/>
      <c r="V14" s="24" t="s">
        <v>9</v>
      </c>
      <c r="W14" s="24" t="s">
        <v>23</v>
      </c>
      <c r="X14" s="24" t="s">
        <v>22</v>
      </c>
    </row>
    <row r="15" spans="1:24" s="7" customFormat="1" ht="19.5" customHeight="1" x14ac:dyDescent="0.3">
      <c r="A15" s="2534"/>
      <c r="B15" s="24"/>
      <c r="C15" s="15"/>
      <c r="D15" s="15"/>
      <c r="E15" s="24"/>
      <c r="F15" s="26"/>
      <c r="G15" s="24"/>
      <c r="H15" s="16" t="s">
        <v>1</v>
      </c>
      <c r="I15" s="26"/>
      <c r="J15" s="24"/>
      <c r="K15" s="24"/>
      <c r="L15" s="24"/>
      <c r="M15" s="24"/>
      <c r="N15" s="24"/>
      <c r="O15" s="24"/>
      <c r="P15" s="16" t="s">
        <v>1</v>
      </c>
      <c r="Q15" s="15"/>
      <c r="R15" s="24"/>
      <c r="S15" s="24"/>
      <c r="T15" s="24"/>
      <c r="U15" s="25"/>
      <c r="V15" s="24"/>
      <c r="W15" s="24"/>
      <c r="X15" s="24"/>
    </row>
    <row r="16" spans="1:24" s="7" customFormat="1" ht="19.5" customHeight="1" x14ac:dyDescent="0.3">
      <c r="A16" s="30"/>
      <c r="B16" s="30"/>
      <c r="C16" s="31"/>
      <c r="D16" s="31"/>
      <c r="E16" s="30"/>
      <c r="F16" s="30"/>
      <c r="G16" s="30"/>
      <c r="H16" s="30"/>
      <c r="I16" s="30"/>
      <c r="J16" s="30"/>
      <c r="K16" s="32"/>
      <c r="L16" s="32"/>
      <c r="M16" s="30"/>
      <c r="N16" s="30"/>
      <c r="O16" s="30"/>
      <c r="P16" s="30"/>
      <c r="Q16" s="31"/>
      <c r="R16" s="30"/>
      <c r="S16" s="30"/>
      <c r="T16" s="30"/>
      <c r="U16" s="18"/>
      <c r="V16" s="30"/>
      <c r="W16" s="30"/>
      <c r="X16" s="30"/>
    </row>
    <row r="17" spans="1:24" s="7" customFormat="1" ht="19.5" customHeight="1" x14ac:dyDescent="0.3">
      <c r="A17" s="2535" t="s">
        <v>181</v>
      </c>
      <c r="B17" s="24"/>
      <c r="C17" s="15"/>
      <c r="D17" s="15">
        <v>14098594.85</v>
      </c>
      <c r="E17" s="24" t="s">
        <v>32</v>
      </c>
      <c r="F17" s="26" t="s">
        <v>17</v>
      </c>
      <c r="G17" s="24" t="s">
        <v>147</v>
      </c>
      <c r="H17" s="16" t="s">
        <v>2</v>
      </c>
      <c r="I17" s="26" t="s">
        <v>30</v>
      </c>
      <c r="J17" s="24" t="s">
        <v>9</v>
      </c>
      <c r="K17" s="24" t="s">
        <v>29</v>
      </c>
      <c r="L17" s="24" t="s">
        <v>28</v>
      </c>
      <c r="M17" s="24" t="s">
        <v>27</v>
      </c>
      <c r="N17" s="24" t="s">
        <v>26</v>
      </c>
      <c r="O17" s="24" t="s">
        <v>9</v>
      </c>
      <c r="P17" s="16" t="s">
        <v>2</v>
      </c>
      <c r="Q17" s="15">
        <v>14098594.85</v>
      </c>
      <c r="R17" s="24" t="s">
        <v>9</v>
      </c>
      <c r="S17" s="24" t="s">
        <v>25</v>
      </c>
      <c r="T17" s="24" t="s">
        <v>24</v>
      </c>
      <c r="U17" s="25"/>
      <c r="V17" s="24" t="s">
        <v>9</v>
      </c>
      <c r="W17" s="24" t="s">
        <v>23</v>
      </c>
      <c r="X17" s="24" t="s">
        <v>22</v>
      </c>
    </row>
    <row r="18" spans="1:24" s="7" customFormat="1" ht="19.5" customHeight="1" x14ac:dyDescent="0.3">
      <c r="A18" s="2534"/>
      <c r="B18" s="24"/>
      <c r="C18" s="15"/>
      <c r="D18" s="15"/>
      <c r="E18" s="24"/>
      <c r="F18" s="26"/>
      <c r="G18" s="24"/>
      <c r="H18" s="16" t="s">
        <v>1</v>
      </c>
      <c r="I18" s="26"/>
      <c r="J18" s="24"/>
      <c r="K18" s="24"/>
      <c r="L18" s="24"/>
      <c r="M18" s="24"/>
      <c r="N18" s="24"/>
      <c r="O18" s="24"/>
      <c r="P18" s="16" t="s">
        <v>1</v>
      </c>
      <c r="Q18" s="15"/>
      <c r="R18" s="24"/>
      <c r="S18" s="24"/>
      <c r="T18" s="24"/>
      <c r="U18" s="25"/>
      <c r="V18" s="24"/>
      <c r="W18" s="24"/>
      <c r="X18" s="24"/>
    </row>
    <row r="19" spans="1:24" s="7" customFormat="1" ht="19.5" customHeight="1" x14ac:dyDescent="0.3">
      <c r="A19" s="30"/>
      <c r="B19" s="30"/>
      <c r="C19" s="31"/>
      <c r="D19" s="31"/>
      <c r="E19" s="30"/>
      <c r="F19" s="30"/>
      <c r="G19" s="30"/>
      <c r="H19" s="30"/>
      <c r="I19" s="30"/>
      <c r="J19" s="30"/>
      <c r="K19" s="32"/>
      <c r="L19" s="32"/>
      <c r="M19" s="30"/>
      <c r="N19" s="30"/>
      <c r="O19" s="30"/>
      <c r="P19" s="30"/>
      <c r="Q19" s="31"/>
      <c r="R19" s="30"/>
      <c r="S19" s="30"/>
      <c r="T19" s="30"/>
      <c r="U19" s="18"/>
      <c r="V19" s="30"/>
      <c r="W19" s="30"/>
      <c r="X19" s="30"/>
    </row>
    <row r="20" spans="1:24" s="7" customFormat="1" ht="19.5" customHeight="1" x14ac:dyDescent="0.3">
      <c r="A20" s="2535" t="s">
        <v>180</v>
      </c>
      <c r="B20" s="24"/>
      <c r="C20" s="15"/>
      <c r="D20" s="15">
        <v>56394379.399999999</v>
      </c>
      <c r="E20" s="24" t="s">
        <v>32</v>
      </c>
      <c r="F20" s="26" t="s">
        <v>17</v>
      </c>
      <c r="G20" s="24" t="s">
        <v>147</v>
      </c>
      <c r="H20" s="16" t="s">
        <v>2</v>
      </c>
      <c r="I20" s="26" t="s">
        <v>30</v>
      </c>
      <c r="J20" s="24" t="s">
        <v>9</v>
      </c>
      <c r="K20" s="24" t="s">
        <v>29</v>
      </c>
      <c r="L20" s="24" t="s">
        <v>28</v>
      </c>
      <c r="M20" s="24" t="s">
        <v>27</v>
      </c>
      <c r="N20" s="24" t="s">
        <v>26</v>
      </c>
      <c r="O20" s="24" t="s">
        <v>9</v>
      </c>
      <c r="P20" s="16" t="s">
        <v>2</v>
      </c>
      <c r="Q20" s="15">
        <v>8118209.6200000001</v>
      </c>
      <c r="R20" s="24" t="s">
        <v>9</v>
      </c>
      <c r="S20" s="24" t="s">
        <v>25</v>
      </c>
      <c r="T20" s="24" t="s">
        <v>24</v>
      </c>
      <c r="U20" s="25"/>
      <c r="V20" s="24" t="s">
        <v>9</v>
      </c>
      <c r="W20" s="24" t="s">
        <v>23</v>
      </c>
      <c r="X20" s="24" t="s">
        <v>22</v>
      </c>
    </row>
    <row r="21" spans="1:24" s="7" customFormat="1" ht="19.5" customHeight="1" x14ac:dyDescent="0.3">
      <c r="A21" s="2534"/>
      <c r="B21" s="24"/>
      <c r="C21" s="15"/>
      <c r="D21" s="15"/>
      <c r="E21" s="24"/>
      <c r="F21" s="26"/>
      <c r="G21" s="24"/>
      <c r="H21" s="16" t="s">
        <v>1</v>
      </c>
      <c r="I21" s="26"/>
      <c r="J21" s="24"/>
      <c r="K21" s="24"/>
      <c r="L21" s="24"/>
      <c r="M21" s="24"/>
      <c r="N21" s="24"/>
      <c r="O21" s="24"/>
      <c r="P21" s="16" t="s">
        <v>1</v>
      </c>
      <c r="Q21" s="15"/>
      <c r="R21" s="24"/>
      <c r="S21" s="24"/>
      <c r="T21" s="24"/>
      <c r="U21" s="25"/>
      <c r="V21" s="24"/>
      <c r="W21" s="24"/>
      <c r="X21" s="24"/>
    </row>
    <row r="22" spans="1:24" s="7" customFormat="1" ht="19.5" customHeight="1" x14ac:dyDescent="0.3">
      <c r="A22" s="30"/>
      <c r="B22" s="30"/>
      <c r="C22" s="31"/>
      <c r="D22" s="31"/>
      <c r="E22" s="30"/>
      <c r="F22" s="30"/>
      <c r="G22" s="30"/>
      <c r="H22" s="30"/>
      <c r="I22" s="30"/>
      <c r="J22" s="30"/>
      <c r="K22" s="32"/>
      <c r="L22" s="32"/>
      <c r="M22" s="30"/>
      <c r="N22" s="30"/>
      <c r="O22" s="30"/>
      <c r="P22" s="30"/>
      <c r="Q22" s="31"/>
      <c r="R22" s="30"/>
      <c r="S22" s="30"/>
      <c r="T22" s="30"/>
      <c r="U22" s="18"/>
      <c r="V22" s="30"/>
      <c r="W22" s="30"/>
      <c r="X22" s="30"/>
    </row>
    <row r="23" spans="1:24" s="7" customFormat="1" ht="19.5" customHeight="1" x14ac:dyDescent="0.3">
      <c r="A23" s="2535" t="s">
        <v>179</v>
      </c>
      <c r="B23" s="24"/>
      <c r="C23" s="15"/>
      <c r="D23" s="15">
        <v>8118209.6200000001</v>
      </c>
      <c r="E23" s="24" t="s">
        <v>36</v>
      </c>
      <c r="F23" s="26" t="s">
        <v>17</v>
      </c>
      <c r="G23" s="24" t="s">
        <v>16</v>
      </c>
      <c r="H23" s="16" t="s">
        <v>2</v>
      </c>
      <c r="I23" s="26"/>
      <c r="J23" s="24"/>
      <c r="K23" s="24"/>
      <c r="L23" s="24"/>
      <c r="M23" s="24"/>
      <c r="N23" s="24"/>
      <c r="O23" s="24"/>
      <c r="P23" s="16" t="s">
        <v>2</v>
      </c>
      <c r="Q23" s="15"/>
      <c r="R23" s="24"/>
      <c r="S23" s="24"/>
      <c r="T23" s="24"/>
      <c r="U23" s="25"/>
      <c r="V23" s="24"/>
      <c r="W23" s="24"/>
      <c r="X23" s="24"/>
    </row>
    <row r="24" spans="1:24" s="7" customFormat="1" ht="34.5" customHeight="1" x14ac:dyDescent="0.3">
      <c r="A24" s="2534"/>
      <c r="B24" s="24"/>
      <c r="C24" s="15"/>
      <c r="D24" s="15"/>
      <c r="E24" s="24"/>
      <c r="F24" s="26"/>
      <c r="G24" s="24"/>
      <c r="H24" s="16" t="s">
        <v>1</v>
      </c>
      <c r="I24" s="26"/>
      <c r="J24" s="24"/>
      <c r="K24" s="24"/>
      <c r="L24" s="24"/>
      <c r="M24" s="24"/>
      <c r="N24" s="24"/>
      <c r="O24" s="24"/>
      <c r="P24" s="16" t="s">
        <v>1</v>
      </c>
      <c r="Q24" s="15"/>
      <c r="R24" s="24"/>
      <c r="S24" s="24"/>
      <c r="T24" s="24"/>
      <c r="U24" s="25"/>
      <c r="V24" s="24"/>
      <c r="W24" s="24"/>
      <c r="X24" s="24"/>
    </row>
    <row r="25" spans="1:24" s="7" customFormat="1" ht="19.5" customHeight="1" x14ac:dyDescent="0.3">
      <c r="A25" s="30"/>
      <c r="B25" s="30"/>
      <c r="C25" s="31"/>
      <c r="D25" s="31"/>
      <c r="E25" s="30"/>
      <c r="F25" s="30"/>
      <c r="G25" s="30"/>
      <c r="H25" s="30"/>
      <c r="I25" s="30"/>
      <c r="J25" s="30"/>
      <c r="K25" s="32"/>
      <c r="L25" s="32"/>
      <c r="M25" s="30"/>
      <c r="N25" s="30"/>
      <c r="O25" s="30"/>
      <c r="P25" s="30"/>
      <c r="Q25" s="31"/>
      <c r="R25" s="30"/>
      <c r="S25" s="30"/>
      <c r="T25" s="30"/>
      <c r="U25" s="18"/>
      <c r="V25" s="30"/>
      <c r="W25" s="30"/>
      <c r="X25" s="30"/>
    </row>
    <row r="26" spans="1:24" s="7" customFormat="1" ht="19.5" customHeight="1" x14ac:dyDescent="0.3">
      <c r="A26" s="2535" t="s">
        <v>178</v>
      </c>
      <c r="B26" s="24"/>
      <c r="C26" s="15"/>
      <c r="D26" s="15">
        <v>2621945.6</v>
      </c>
      <c r="E26" s="24" t="s">
        <v>36</v>
      </c>
      <c r="F26" s="26" t="s">
        <v>17</v>
      </c>
      <c r="G26" s="24" t="s">
        <v>125</v>
      </c>
      <c r="H26" s="16" t="s">
        <v>2</v>
      </c>
      <c r="I26" s="26"/>
      <c r="J26" s="24"/>
      <c r="K26" s="24"/>
      <c r="L26" s="24"/>
      <c r="M26" s="24"/>
      <c r="N26" s="24"/>
      <c r="O26" s="24"/>
      <c r="P26" s="16" t="s">
        <v>2</v>
      </c>
      <c r="Q26" s="15"/>
      <c r="R26" s="24"/>
      <c r="S26" s="24"/>
      <c r="T26" s="24"/>
      <c r="U26" s="25"/>
      <c r="V26" s="24"/>
      <c r="W26" s="24"/>
      <c r="X26" s="24"/>
    </row>
    <row r="27" spans="1:24" s="7" customFormat="1" ht="19.5" customHeight="1" x14ac:dyDescent="0.3">
      <c r="A27" s="2534"/>
      <c r="B27" s="24"/>
      <c r="C27" s="15"/>
      <c r="D27" s="15"/>
      <c r="E27" s="24"/>
      <c r="F27" s="26"/>
      <c r="G27" s="24"/>
      <c r="H27" s="16" t="s">
        <v>1</v>
      </c>
      <c r="I27" s="26"/>
      <c r="J27" s="24"/>
      <c r="K27" s="24"/>
      <c r="L27" s="24"/>
      <c r="M27" s="24"/>
      <c r="N27" s="24"/>
      <c r="O27" s="24"/>
      <c r="P27" s="16" t="s">
        <v>1</v>
      </c>
      <c r="Q27" s="15"/>
      <c r="R27" s="24"/>
      <c r="S27" s="24"/>
      <c r="T27" s="24"/>
      <c r="U27" s="25"/>
      <c r="V27" s="24"/>
      <c r="W27" s="24"/>
      <c r="X27" s="24"/>
    </row>
    <row r="28" spans="1:24" s="7" customFormat="1" ht="19.5" customHeight="1" x14ac:dyDescent="0.3">
      <c r="A28" s="30"/>
      <c r="B28" s="30"/>
      <c r="C28" s="31"/>
      <c r="D28" s="31"/>
      <c r="E28" s="30"/>
      <c r="F28" s="30"/>
      <c r="G28" s="30"/>
      <c r="H28" s="30"/>
      <c r="I28" s="30"/>
      <c r="J28" s="30"/>
      <c r="K28" s="32"/>
      <c r="L28" s="32"/>
      <c r="M28" s="30"/>
      <c r="N28" s="30"/>
      <c r="O28" s="30"/>
      <c r="P28" s="30"/>
      <c r="Q28" s="31"/>
      <c r="R28" s="30"/>
      <c r="S28" s="30"/>
      <c r="T28" s="30"/>
      <c r="U28" s="18"/>
      <c r="V28" s="30"/>
      <c r="W28" s="30"/>
      <c r="X28" s="30"/>
    </row>
    <row r="29" spans="1:24" s="7" customFormat="1" ht="19.5" customHeight="1" x14ac:dyDescent="0.3">
      <c r="A29" s="2535" t="s">
        <v>177</v>
      </c>
      <c r="B29" s="24"/>
      <c r="C29" s="15"/>
      <c r="D29" s="15">
        <v>4192306.75</v>
      </c>
      <c r="E29" s="24" t="s">
        <v>36</v>
      </c>
      <c r="F29" s="26" t="s">
        <v>17</v>
      </c>
      <c r="G29" s="24" t="s">
        <v>125</v>
      </c>
      <c r="H29" s="16" t="s">
        <v>2</v>
      </c>
      <c r="I29" s="26"/>
      <c r="J29" s="24"/>
      <c r="K29" s="24"/>
      <c r="L29" s="24"/>
      <c r="M29" s="24"/>
      <c r="N29" s="24"/>
      <c r="O29" s="24"/>
      <c r="P29" s="16" t="s">
        <v>2</v>
      </c>
      <c r="Q29" s="15"/>
      <c r="R29" s="24"/>
      <c r="S29" s="24"/>
      <c r="T29" s="24"/>
      <c r="U29" s="25"/>
      <c r="V29" s="24"/>
      <c r="W29" s="24"/>
      <c r="X29" s="24"/>
    </row>
    <row r="30" spans="1:24" s="7" customFormat="1" ht="57.75" customHeight="1" x14ac:dyDescent="0.3">
      <c r="A30" s="2534"/>
      <c r="B30" s="24"/>
      <c r="C30" s="15"/>
      <c r="D30" s="15"/>
      <c r="E30" s="24"/>
      <c r="F30" s="26"/>
      <c r="G30" s="24"/>
      <c r="H30" s="16" t="s">
        <v>1</v>
      </c>
      <c r="I30" s="26"/>
      <c r="J30" s="24"/>
      <c r="K30" s="24"/>
      <c r="L30" s="24"/>
      <c r="M30" s="24"/>
      <c r="N30" s="24"/>
      <c r="O30" s="24"/>
      <c r="P30" s="16" t="s">
        <v>1</v>
      </c>
      <c r="Q30" s="15"/>
      <c r="R30" s="24"/>
      <c r="S30" s="24"/>
      <c r="T30" s="24"/>
      <c r="U30" s="25"/>
      <c r="V30" s="24"/>
      <c r="W30" s="24"/>
      <c r="X30" s="24"/>
    </row>
    <row r="31" spans="1:24" s="7" customFormat="1" ht="19.5" customHeight="1" x14ac:dyDescent="0.3">
      <c r="A31" s="30"/>
      <c r="B31" s="30"/>
      <c r="C31" s="31"/>
      <c r="D31" s="31"/>
      <c r="E31" s="30"/>
      <c r="F31" s="30"/>
      <c r="G31" s="30"/>
      <c r="H31" s="30"/>
      <c r="I31" s="30"/>
      <c r="J31" s="30"/>
      <c r="K31" s="32"/>
      <c r="L31" s="32"/>
      <c r="M31" s="30"/>
      <c r="N31" s="30"/>
      <c r="O31" s="30"/>
      <c r="P31" s="30"/>
      <c r="Q31" s="31"/>
      <c r="R31" s="30"/>
      <c r="S31" s="30"/>
      <c r="T31" s="30"/>
      <c r="U31" s="18"/>
      <c r="V31" s="30"/>
      <c r="W31" s="30"/>
      <c r="X31" s="30"/>
    </row>
    <row r="32" spans="1:24" s="7" customFormat="1" ht="19.5" customHeight="1" x14ac:dyDescent="0.3">
      <c r="A32" s="2531" t="s">
        <v>176</v>
      </c>
      <c r="B32" s="208"/>
      <c r="C32" s="182"/>
      <c r="D32" s="182">
        <v>11250000</v>
      </c>
      <c r="E32" s="24" t="s">
        <v>18</v>
      </c>
      <c r="F32" s="26" t="s">
        <v>17</v>
      </c>
      <c r="G32" s="208" t="s">
        <v>16</v>
      </c>
      <c r="H32" s="16" t="s">
        <v>2</v>
      </c>
      <c r="I32" s="206" t="s">
        <v>141</v>
      </c>
      <c r="J32" s="208" t="s">
        <v>14</v>
      </c>
      <c r="K32" s="209" t="s">
        <v>13</v>
      </c>
      <c r="L32" s="209" t="s">
        <v>140</v>
      </c>
      <c r="M32" s="208" t="s">
        <v>11</v>
      </c>
      <c r="N32" s="208" t="s">
        <v>10</v>
      </c>
      <c r="O32" s="208" t="s">
        <v>9</v>
      </c>
      <c r="P32" s="235"/>
      <c r="Q32" s="182">
        <v>11250000</v>
      </c>
      <c r="R32" s="208" t="s">
        <v>9</v>
      </c>
      <c r="S32" s="208" t="s">
        <v>8</v>
      </c>
      <c r="T32" s="208" t="s">
        <v>7</v>
      </c>
      <c r="U32" s="207"/>
      <c r="V32" s="206" t="s">
        <v>6</v>
      </c>
      <c r="W32" s="206" t="s">
        <v>5</v>
      </c>
      <c r="X32" s="206" t="s">
        <v>4</v>
      </c>
    </row>
    <row r="33" spans="1:24" s="7" customFormat="1" ht="19.5" customHeight="1" x14ac:dyDescent="0.3">
      <c r="A33" s="2532"/>
      <c r="B33" s="208"/>
      <c r="C33" s="182"/>
      <c r="E33" s="208"/>
      <c r="F33" s="206"/>
      <c r="G33" s="208"/>
      <c r="H33" s="16" t="s">
        <v>1</v>
      </c>
      <c r="I33" s="206"/>
      <c r="J33" s="208"/>
      <c r="K33" s="209"/>
      <c r="L33" s="209"/>
      <c r="M33" s="208"/>
      <c r="N33" s="208"/>
      <c r="O33" s="208"/>
      <c r="P33" s="235"/>
      <c r="Q33" s="182"/>
      <c r="R33" s="208"/>
      <c r="S33" s="208"/>
      <c r="T33" s="208"/>
      <c r="U33" s="207"/>
      <c r="V33" s="206"/>
      <c r="W33" s="206"/>
      <c r="X33" s="206"/>
    </row>
    <row r="34" spans="1:24" s="7" customFormat="1" ht="19.5" customHeight="1" x14ac:dyDescent="0.3">
      <c r="A34" s="205"/>
      <c r="B34" s="201"/>
      <c r="C34" s="202"/>
      <c r="D34" s="202"/>
      <c r="E34" s="201"/>
      <c r="F34" s="199"/>
      <c r="G34" s="201"/>
      <c r="H34" s="203"/>
      <c r="I34" s="199"/>
      <c r="J34" s="201"/>
      <c r="K34" s="204"/>
      <c r="L34" s="204"/>
      <c r="M34" s="201"/>
      <c r="N34" s="201"/>
      <c r="O34" s="201"/>
      <c r="P34" s="203"/>
      <c r="Q34" s="202"/>
      <c r="R34" s="201"/>
      <c r="S34" s="201"/>
      <c r="T34" s="201"/>
      <c r="U34" s="200"/>
      <c r="V34" s="199"/>
      <c r="W34" s="199"/>
      <c r="X34" s="199"/>
    </row>
    <row r="35" spans="1:24" ht="19.5" customHeight="1" x14ac:dyDescent="0.25">
      <c r="A35" s="2526"/>
      <c r="B35" s="230"/>
      <c r="C35" s="231"/>
      <c r="D35" s="231"/>
      <c r="E35" s="97"/>
      <c r="F35" s="94" t="s">
        <v>17</v>
      </c>
      <c r="G35" s="230"/>
      <c r="H35" s="80" t="s">
        <v>2</v>
      </c>
      <c r="I35" s="228"/>
      <c r="J35" s="230"/>
      <c r="K35" s="233"/>
      <c r="L35" s="233"/>
      <c r="M35" s="230"/>
      <c r="N35" s="230"/>
      <c r="O35" s="230"/>
      <c r="P35" s="232"/>
      <c r="Q35" s="231"/>
      <c r="R35" s="230"/>
      <c r="S35" s="230"/>
      <c r="T35" s="230"/>
      <c r="U35" s="229"/>
      <c r="V35" s="228"/>
      <c r="W35" s="228"/>
      <c r="X35" s="228"/>
    </row>
    <row r="36" spans="1:24" ht="19.5" customHeight="1" x14ac:dyDescent="0.25">
      <c r="A36" s="2527"/>
      <c r="B36" s="230"/>
      <c r="C36" s="231"/>
      <c r="D36" s="231"/>
      <c r="E36" s="230"/>
      <c r="F36" s="228"/>
      <c r="G36" s="230"/>
      <c r="H36" s="80" t="s">
        <v>1</v>
      </c>
      <c r="I36" s="228"/>
      <c r="J36" s="230"/>
      <c r="K36" s="233"/>
      <c r="L36" s="233"/>
      <c r="M36" s="230"/>
      <c r="N36" s="230"/>
      <c r="O36" s="230"/>
      <c r="P36" s="232"/>
      <c r="Q36" s="231"/>
      <c r="R36" s="230"/>
      <c r="S36" s="230"/>
      <c r="T36" s="230"/>
      <c r="U36" s="229"/>
      <c r="V36" s="228"/>
      <c r="W36" s="228"/>
      <c r="X36" s="228"/>
    </row>
    <row r="37" spans="1:24" ht="19.5" customHeight="1" x14ac:dyDescent="0.25">
      <c r="A37" s="227"/>
      <c r="B37" s="223"/>
      <c r="C37" s="224"/>
      <c r="D37" s="224"/>
      <c r="E37" s="223"/>
      <c r="F37" s="221"/>
      <c r="G37" s="223"/>
      <c r="H37" s="225"/>
      <c r="I37" s="221"/>
      <c r="J37" s="223"/>
      <c r="K37" s="226"/>
      <c r="L37" s="226"/>
      <c r="M37" s="223"/>
      <c r="N37" s="223"/>
      <c r="O37" s="223"/>
      <c r="P37" s="225"/>
      <c r="Q37" s="224"/>
      <c r="R37" s="223"/>
      <c r="S37" s="223"/>
      <c r="T37" s="223"/>
      <c r="U37" s="222"/>
      <c r="V37" s="221"/>
      <c r="W37" s="221"/>
      <c r="X37" s="221"/>
    </row>
    <row r="38" spans="1:24" ht="19.5" customHeight="1" x14ac:dyDescent="0.25">
      <c r="A38" s="2512"/>
      <c r="B38" s="230"/>
      <c r="C38" s="231"/>
      <c r="D38" s="231"/>
      <c r="E38" s="97"/>
      <c r="F38" s="94" t="s">
        <v>17</v>
      </c>
      <c r="G38" s="230"/>
      <c r="H38" s="80" t="s">
        <v>2</v>
      </c>
      <c r="I38" s="228"/>
      <c r="J38" s="230"/>
      <c r="K38" s="233"/>
      <c r="L38" s="233"/>
      <c r="M38" s="230"/>
      <c r="N38" s="230"/>
      <c r="O38" s="230"/>
      <c r="P38" s="232"/>
      <c r="Q38" s="231"/>
      <c r="R38" s="230"/>
      <c r="S38" s="230"/>
      <c r="T38" s="230"/>
      <c r="U38" s="229"/>
      <c r="V38" s="228"/>
      <c r="W38" s="228"/>
      <c r="X38" s="228"/>
    </row>
    <row r="39" spans="1:24" ht="19.5" customHeight="1" x14ac:dyDescent="0.25">
      <c r="A39" s="2513"/>
      <c r="B39" s="230"/>
      <c r="C39" s="231"/>
      <c r="D39" s="231"/>
      <c r="E39" s="230"/>
      <c r="F39" s="228"/>
      <c r="G39" s="230"/>
      <c r="H39" s="80" t="s">
        <v>1</v>
      </c>
      <c r="I39" s="228"/>
      <c r="J39" s="230"/>
      <c r="K39" s="233"/>
      <c r="L39" s="233"/>
      <c r="M39" s="230"/>
      <c r="N39" s="230"/>
      <c r="O39" s="230"/>
      <c r="P39" s="232"/>
      <c r="Q39" s="231"/>
      <c r="R39" s="230"/>
      <c r="S39" s="230"/>
      <c r="T39" s="230"/>
      <c r="U39" s="229"/>
      <c r="V39" s="228"/>
      <c r="W39" s="228"/>
      <c r="X39" s="228"/>
    </row>
    <row r="40" spans="1:24" ht="19.5" customHeight="1" x14ac:dyDescent="0.25">
      <c r="A40" s="227"/>
      <c r="B40" s="223"/>
      <c r="C40" s="224"/>
      <c r="D40" s="224"/>
      <c r="E40" s="223"/>
      <c r="F40" s="221"/>
      <c r="G40" s="223"/>
      <c r="H40" s="225"/>
      <c r="I40" s="221"/>
      <c r="J40" s="223"/>
      <c r="K40" s="226"/>
      <c r="L40" s="226"/>
      <c r="M40" s="223"/>
      <c r="N40" s="223"/>
      <c r="O40" s="223"/>
      <c r="P40" s="225"/>
      <c r="Q40" s="224"/>
      <c r="R40" s="223"/>
      <c r="S40" s="223"/>
      <c r="T40" s="223"/>
      <c r="U40" s="222"/>
      <c r="V40" s="221"/>
      <c r="W40" s="221"/>
      <c r="X40" s="221"/>
    </row>
    <row r="41" spans="1:24" ht="19.5" customHeight="1" x14ac:dyDescent="0.25">
      <c r="A41" s="2528"/>
      <c r="B41" s="230"/>
      <c r="C41" s="231"/>
      <c r="D41" s="231"/>
      <c r="E41" s="97"/>
      <c r="F41" s="94" t="s">
        <v>17</v>
      </c>
      <c r="G41" s="230"/>
      <c r="H41" s="80" t="s">
        <v>2</v>
      </c>
      <c r="I41" s="228"/>
      <c r="J41" s="230"/>
      <c r="K41" s="233"/>
      <c r="L41" s="233"/>
      <c r="M41" s="230"/>
      <c r="N41" s="230"/>
      <c r="O41" s="230"/>
      <c r="P41" s="232"/>
      <c r="Q41" s="231"/>
      <c r="R41" s="230"/>
      <c r="S41" s="230"/>
      <c r="T41" s="230"/>
      <c r="U41" s="229"/>
      <c r="V41" s="228"/>
      <c r="W41" s="228"/>
      <c r="X41" s="228"/>
    </row>
    <row r="42" spans="1:24" ht="19.5" customHeight="1" x14ac:dyDescent="0.25">
      <c r="A42" s="2529"/>
      <c r="B42" s="230"/>
      <c r="C42" s="231"/>
      <c r="D42" s="231"/>
      <c r="E42" s="230"/>
      <c r="F42" s="228"/>
      <c r="G42" s="230"/>
      <c r="H42" s="80" t="s">
        <v>1</v>
      </c>
      <c r="I42" s="228"/>
      <c r="J42" s="230"/>
      <c r="K42" s="233"/>
      <c r="L42" s="233"/>
      <c r="M42" s="230"/>
      <c r="N42" s="230"/>
      <c r="O42" s="230"/>
      <c r="P42" s="232"/>
      <c r="Q42" s="231"/>
      <c r="R42" s="230"/>
      <c r="S42" s="230"/>
      <c r="T42" s="230"/>
      <c r="U42" s="229"/>
      <c r="V42" s="228"/>
      <c r="W42" s="228"/>
      <c r="X42" s="228"/>
    </row>
    <row r="43" spans="1:24" ht="19.5" customHeight="1" x14ac:dyDescent="0.25">
      <c r="A43" s="227"/>
      <c r="B43" s="223"/>
      <c r="C43" s="224"/>
      <c r="D43" s="224"/>
      <c r="E43" s="223"/>
      <c r="F43" s="221"/>
      <c r="G43" s="223"/>
      <c r="H43" s="225"/>
      <c r="I43" s="221"/>
      <c r="J43" s="223"/>
      <c r="K43" s="226"/>
      <c r="L43" s="226"/>
      <c r="M43" s="223"/>
      <c r="N43" s="223"/>
      <c r="O43" s="223"/>
      <c r="P43" s="225"/>
      <c r="Q43" s="224"/>
      <c r="R43" s="223"/>
      <c r="S43" s="223"/>
      <c r="T43" s="223"/>
      <c r="U43" s="222"/>
      <c r="V43" s="221"/>
      <c r="W43" s="221"/>
      <c r="X43" s="221"/>
    </row>
    <row r="44" spans="1:24" ht="19.5" customHeight="1" x14ac:dyDescent="0.25">
      <c r="A44" s="2528"/>
      <c r="B44" s="230"/>
      <c r="C44" s="231"/>
      <c r="D44" s="231"/>
      <c r="E44" s="97"/>
      <c r="F44" s="94" t="s">
        <v>17</v>
      </c>
      <c r="G44" s="230"/>
      <c r="H44" s="80" t="s">
        <v>2</v>
      </c>
      <c r="I44" s="228"/>
      <c r="J44" s="230"/>
      <c r="K44" s="233"/>
      <c r="L44" s="233"/>
      <c r="M44" s="230"/>
      <c r="N44" s="230"/>
      <c r="O44" s="230"/>
      <c r="P44" s="232"/>
      <c r="Q44" s="231"/>
      <c r="R44" s="230"/>
      <c r="S44" s="230"/>
      <c r="T44" s="230"/>
      <c r="U44" s="229"/>
      <c r="V44" s="228"/>
      <c r="W44" s="228"/>
      <c r="X44" s="228"/>
    </row>
    <row r="45" spans="1:24" ht="19.5" customHeight="1" x14ac:dyDescent="0.25">
      <c r="A45" s="2529"/>
      <c r="B45" s="230"/>
      <c r="C45" s="231"/>
      <c r="D45" s="231"/>
      <c r="E45" s="230"/>
      <c r="F45" s="228"/>
      <c r="G45" s="230"/>
      <c r="H45" s="80" t="s">
        <v>1</v>
      </c>
      <c r="I45" s="228"/>
      <c r="J45" s="230"/>
      <c r="K45" s="233"/>
      <c r="L45" s="233"/>
      <c r="M45" s="230"/>
      <c r="N45" s="230"/>
      <c r="O45" s="230"/>
      <c r="P45" s="232"/>
      <c r="Q45" s="231"/>
      <c r="R45" s="230"/>
      <c r="S45" s="230"/>
      <c r="T45" s="230"/>
      <c r="U45" s="229"/>
      <c r="V45" s="228"/>
      <c r="W45" s="228"/>
      <c r="X45" s="228"/>
    </row>
    <row r="46" spans="1:24" ht="19.5" customHeight="1" thickBot="1" x14ac:dyDescent="0.3">
      <c r="A46" s="234"/>
      <c r="B46" s="223"/>
      <c r="C46" s="224"/>
      <c r="D46" s="224"/>
      <c r="E46" s="223"/>
      <c r="F46" s="221"/>
      <c r="G46" s="223"/>
      <c r="H46" s="225"/>
      <c r="I46" s="221"/>
      <c r="J46" s="223"/>
      <c r="K46" s="226"/>
      <c r="L46" s="226"/>
      <c r="M46" s="223"/>
      <c r="N46" s="223"/>
      <c r="O46" s="223"/>
      <c r="P46" s="225"/>
      <c r="Q46" s="224"/>
      <c r="R46" s="223"/>
      <c r="S46" s="223"/>
      <c r="T46" s="223"/>
      <c r="U46" s="222"/>
      <c r="V46" s="221"/>
      <c r="W46" s="221"/>
      <c r="X46" s="221"/>
    </row>
    <row r="47" spans="1:24" ht="19.5" customHeight="1" x14ac:dyDescent="0.25">
      <c r="A47" s="2530"/>
      <c r="B47" s="230"/>
      <c r="C47" s="231"/>
      <c r="D47" s="231"/>
      <c r="E47" s="230"/>
      <c r="F47" s="94" t="s">
        <v>17</v>
      </c>
      <c r="G47" s="230"/>
      <c r="H47" s="80" t="s">
        <v>2</v>
      </c>
      <c r="I47" s="228"/>
      <c r="J47" s="230"/>
      <c r="K47" s="233"/>
      <c r="L47" s="233"/>
      <c r="M47" s="230"/>
      <c r="N47" s="230"/>
      <c r="O47" s="230"/>
      <c r="P47" s="232"/>
      <c r="Q47" s="231"/>
      <c r="R47" s="230"/>
      <c r="S47" s="230"/>
      <c r="T47" s="230"/>
      <c r="U47" s="229"/>
      <c r="V47" s="228"/>
      <c r="W47" s="228"/>
      <c r="X47" s="228"/>
    </row>
    <row r="48" spans="1:24" ht="51" customHeight="1" x14ac:dyDescent="0.25">
      <c r="A48" s="2518"/>
      <c r="B48" s="230"/>
      <c r="C48" s="231"/>
      <c r="D48" s="231"/>
      <c r="E48" s="230"/>
      <c r="F48" s="228"/>
      <c r="G48" s="230"/>
      <c r="H48" s="80" t="s">
        <v>1</v>
      </c>
      <c r="I48" s="228"/>
      <c r="J48" s="230"/>
      <c r="K48" s="233"/>
      <c r="L48" s="233"/>
      <c r="M48" s="230"/>
      <c r="N48" s="230"/>
      <c r="O48" s="230"/>
      <c r="P48" s="232"/>
      <c r="Q48" s="231"/>
      <c r="R48" s="230"/>
      <c r="S48" s="230"/>
      <c r="T48" s="230"/>
      <c r="U48" s="229"/>
      <c r="V48" s="228"/>
      <c r="W48" s="228"/>
      <c r="X48" s="228"/>
    </row>
    <row r="49" spans="1:28" ht="19.5" customHeight="1" x14ac:dyDescent="0.25">
      <c r="A49" s="227"/>
      <c r="B49" s="223"/>
      <c r="C49" s="224"/>
      <c r="D49" s="224"/>
      <c r="E49" s="223"/>
      <c r="F49" s="221"/>
      <c r="G49" s="223"/>
      <c r="H49" s="225"/>
      <c r="I49" s="221"/>
      <c r="J49" s="223"/>
      <c r="K49" s="226"/>
      <c r="L49" s="226"/>
      <c r="M49" s="223"/>
      <c r="N49" s="223"/>
      <c r="O49" s="223"/>
      <c r="P49" s="225"/>
      <c r="Q49" s="224"/>
      <c r="R49" s="223"/>
      <c r="S49" s="223"/>
      <c r="T49" s="223"/>
      <c r="U49" s="222"/>
      <c r="V49" s="221"/>
      <c r="W49" s="221"/>
      <c r="X49" s="221"/>
    </row>
    <row r="50" spans="1:28" ht="19.5" customHeight="1" x14ac:dyDescent="0.25">
      <c r="A50" s="2512"/>
      <c r="B50" s="230"/>
      <c r="C50" s="231"/>
      <c r="D50" s="231"/>
      <c r="E50" s="230"/>
      <c r="F50" s="94" t="s">
        <v>17</v>
      </c>
      <c r="G50" s="230"/>
      <c r="H50" s="80" t="s">
        <v>2</v>
      </c>
      <c r="I50" s="228"/>
      <c r="J50" s="230"/>
      <c r="K50" s="233"/>
      <c r="L50" s="233"/>
      <c r="M50" s="230"/>
      <c r="N50" s="230"/>
      <c r="O50" s="230"/>
      <c r="P50" s="232"/>
      <c r="Q50" s="231"/>
      <c r="R50" s="230"/>
      <c r="S50" s="230"/>
      <c r="T50" s="230"/>
      <c r="U50" s="229"/>
      <c r="V50" s="228"/>
      <c r="W50" s="228"/>
      <c r="X50" s="228"/>
    </row>
    <row r="51" spans="1:28" ht="19.5" customHeight="1" x14ac:dyDescent="0.25">
      <c r="A51" s="2513"/>
      <c r="B51" s="230"/>
      <c r="C51" s="231"/>
      <c r="D51" s="231"/>
      <c r="E51" s="230"/>
      <c r="F51" s="228"/>
      <c r="G51" s="230"/>
      <c r="H51" s="80" t="s">
        <v>1</v>
      </c>
      <c r="I51" s="228"/>
      <c r="J51" s="230"/>
      <c r="K51" s="233"/>
      <c r="L51" s="233"/>
      <c r="M51" s="230"/>
      <c r="N51" s="230"/>
      <c r="O51" s="230"/>
      <c r="P51" s="232"/>
      <c r="Q51" s="231"/>
      <c r="R51" s="230"/>
      <c r="S51" s="230"/>
      <c r="T51" s="230"/>
      <c r="U51" s="229"/>
      <c r="V51" s="228"/>
      <c r="W51" s="228"/>
      <c r="X51" s="228"/>
    </row>
    <row r="52" spans="1:28" ht="19.5" customHeight="1" x14ac:dyDescent="0.25">
      <c r="A52" s="227"/>
      <c r="B52" s="223"/>
      <c r="C52" s="224"/>
      <c r="D52" s="224"/>
      <c r="E52" s="223"/>
      <c r="F52" s="221"/>
      <c r="G52" s="223"/>
      <c r="H52" s="225"/>
      <c r="I52" s="221"/>
      <c r="J52" s="223"/>
      <c r="K52" s="226"/>
      <c r="L52" s="226"/>
      <c r="M52" s="223"/>
      <c r="N52" s="223"/>
      <c r="O52" s="223"/>
      <c r="P52" s="225"/>
      <c r="Q52" s="224"/>
      <c r="R52" s="223"/>
      <c r="S52" s="223"/>
      <c r="T52" s="223"/>
      <c r="U52" s="222"/>
      <c r="V52" s="221"/>
      <c r="W52" s="221"/>
      <c r="X52" s="221"/>
    </row>
    <row r="53" spans="1:28" ht="19.5" customHeight="1" x14ac:dyDescent="0.25">
      <c r="A53" s="2536"/>
      <c r="B53" s="217"/>
      <c r="C53" s="218"/>
      <c r="D53" s="218"/>
      <c r="E53" s="217"/>
      <c r="F53" s="94" t="s">
        <v>17</v>
      </c>
      <c r="G53" s="217"/>
      <c r="H53" s="80" t="s">
        <v>2</v>
      </c>
      <c r="I53" s="216"/>
      <c r="J53" s="217"/>
      <c r="K53" s="220"/>
      <c r="L53" s="220"/>
      <c r="M53" s="217"/>
      <c r="N53" s="217"/>
      <c r="O53" s="217"/>
      <c r="P53" s="219"/>
      <c r="Q53" s="218"/>
      <c r="R53" s="217"/>
      <c r="S53" s="217"/>
      <c r="T53" s="217"/>
      <c r="U53" s="84"/>
      <c r="V53" s="216"/>
      <c r="W53" s="216"/>
      <c r="X53" s="216"/>
    </row>
    <row r="54" spans="1:28" ht="30.75" customHeight="1" x14ac:dyDescent="0.25">
      <c r="A54" s="2537"/>
      <c r="B54" s="217"/>
      <c r="C54" s="218"/>
      <c r="D54" s="218"/>
      <c r="E54" s="217"/>
      <c r="F54" s="216"/>
      <c r="G54" s="217"/>
      <c r="H54" s="80" t="s">
        <v>1</v>
      </c>
      <c r="I54" s="216"/>
      <c r="J54" s="217"/>
      <c r="K54" s="220"/>
      <c r="L54" s="220"/>
      <c r="M54" s="217"/>
      <c r="N54" s="217"/>
      <c r="O54" s="217"/>
      <c r="P54" s="219"/>
      <c r="Q54" s="218"/>
      <c r="R54" s="217"/>
      <c r="S54" s="217"/>
      <c r="T54" s="217"/>
      <c r="U54" s="84"/>
      <c r="V54" s="216"/>
      <c r="W54" s="216"/>
      <c r="X54" s="216"/>
    </row>
    <row r="55" spans="1:28" ht="19.5" customHeight="1" x14ac:dyDescent="0.25">
      <c r="A55" s="227"/>
      <c r="B55" s="223"/>
      <c r="C55" s="224"/>
      <c r="D55" s="224"/>
      <c r="E55" s="223"/>
      <c r="F55" s="221"/>
      <c r="G55" s="223"/>
      <c r="H55" s="225"/>
      <c r="I55" s="221"/>
      <c r="J55" s="223"/>
      <c r="K55" s="226"/>
      <c r="L55" s="226"/>
      <c r="M55" s="223"/>
      <c r="N55" s="223"/>
      <c r="O55" s="223"/>
      <c r="P55" s="225"/>
      <c r="Q55" s="224"/>
      <c r="R55" s="223"/>
      <c r="S55" s="223"/>
      <c r="T55" s="223"/>
      <c r="U55" s="222"/>
      <c r="V55" s="221"/>
      <c r="W55" s="221"/>
      <c r="X55" s="221"/>
    </row>
    <row r="56" spans="1:28" ht="19.5" customHeight="1" x14ac:dyDescent="0.25">
      <c r="A56" s="2538"/>
      <c r="B56" s="217"/>
      <c r="C56" s="218"/>
      <c r="D56" s="218"/>
      <c r="E56" s="217"/>
      <c r="F56" s="94" t="s">
        <v>17</v>
      </c>
      <c r="G56" s="217"/>
      <c r="H56" s="219"/>
      <c r="I56" s="216"/>
      <c r="J56" s="217"/>
      <c r="K56" s="220"/>
      <c r="L56" s="220"/>
      <c r="M56" s="217"/>
      <c r="N56" s="217"/>
      <c r="O56" s="217"/>
      <c r="P56" s="219"/>
      <c r="Q56" s="218"/>
      <c r="R56" s="217"/>
      <c r="S56" s="217"/>
      <c r="T56" s="217"/>
      <c r="U56" s="84"/>
      <c r="V56" s="216"/>
      <c r="W56" s="216"/>
      <c r="X56" s="216"/>
    </row>
    <row r="57" spans="1:28" ht="19.5" customHeight="1" x14ac:dyDescent="0.25">
      <c r="A57" s="2539"/>
      <c r="B57" s="217"/>
      <c r="C57" s="218"/>
      <c r="D57" s="218"/>
      <c r="E57" s="217"/>
      <c r="F57" s="216"/>
      <c r="G57" s="217"/>
      <c r="H57" s="219"/>
      <c r="I57" s="216"/>
      <c r="J57" s="217"/>
      <c r="K57" s="220"/>
      <c r="L57" s="220"/>
      <c r="M57" s="217"/>
      <c r="N57" s="217"/>
      <c r="O57" s="217"/>
      <c r="P57" s="219"/>
      <c r="Q57" s="218"/>
      <c r="R57" s="217"/>
      <c r="S57" s="217"/>
      <c r="T57" s="217"/>
      <c r="U57" s="84"/>
      <c r="V57" s="216"/>
      <c r="W57" s="216"/>
      <c r="X57" s="216"/>
    </row>
    <row r="58" spans="1:28" ht="19.5" customHeight="1" x14ac:dyDescent="0.25">
      <c r="A58" s="227"/>
      <c r="B58" s="223"/>
      <c r="C58" s="224"/>
      <c r="D58" s="224"/>
      <c r="E58" s="223"/>
      <c r="F58" s="221"/>
      <c r="G58" s="223"/>
      <c r="H58" s="225"/>
      <c r="I58" s="221"/>
      <c r="J58" s="223"/>
      <c r="K58" s="226"/>
      <c r="L58" s="226"/>
      <c r="M58" s="223"/>
      <c r="N58" s="223"/>
      <c r="O58" s="223"/>
      <c r="P58" s="225"/>
      <c r="Q58" s="224"/>
      <c r="R58" s="223"/>
      <c r="S58" s="223"/>
      <c r="T58" s="223"/>
      <c r="U58" s="222"/>
      <c r="V58" s="221"/>
      <c r="W58" s="221"/>
      <c r="X58" s="221"/>
    </row>
    <row r="59" spans="1:28" ht="19.5" customHeight="1" x14ac:dyDescent="0.25">
      <c r="A59" s="2540"/>
      <c r="B59" s="217"/>
      <c r="C59" s="218"/>
      <c r="D59" s="218"/>
      <c r="E59" s="217"/>
      <c r="F59" s="94" t="s">
        <v>17</v>
      </c>
      <c r="G59" s="217"/>
      <c r="H59" s="219"/>
      <c r="I59" s="216"/>
      <c r="J59" s="217"/>
      <c r="K59" s="220"/>
      <c r="L59" s="220"/>
      <c r="M59" s="217"/>
      <c r="N59" s="217"/>
      <c r="O59" s="217"/>
      <c r="P59" s="219"/>
      <c r="Q59" s="218"/>
      <c r="R59" s="217"/>
      <c r="S59" s="217"/>
      <c r="T59" s="217"/>
      <c r="U59" s="84"/>
      <c r="V59" s="216"/>
      <c r="W59" s="216"/>
      <c r="X59" s="216"/>
    </row>
    <row r="60" spans="1:28" ht="19.5" customHeight="1" thickBot="1" x14ac:dyDescent="0.3">
      <c r="A60" s="2541"/>
      <c r="B60" s="217"/>
      <c r="C60" s="218"/>
      <c r="D60" s="218"/>
      <c r="E60" s="217"/>
      <c r="F60" s="216"/>
      <c r="G60" s="217"/>
      <c r="H60" s="219"/>
      <c r="I60" s="216"/>
      <c r="J60" s="217"/>
      <c r="K60" s="220"/>
      <c r="L60" s="220"/>
      <c r="M60" s="217"/>
      <c r="N60" s="217"/>
      <c r="O60" s="217"/>
      <c r="P60" s="219"/>
      <c r="Q60" s="218"/>
      <c r="R60" s="217"/>
      <c r="S60" s="217"/>
      <c r="T60" s="217"/>
      <c r="U60" s="84"/>
      <c r="V60" s="216"/>
      <c r="W60" s="216"/>
      <c r="X60" s="216"/>
    </row>
    <row r="61" spans="1:28" ht="19.5" customHeight="1" thickTop="1" x14ac:dyDescent="0.25">
      <c r="A61" s="215" t="s">
        <v>3</v>
      </c>
      <c r="B61" s="82"/>
      <c r="C61" s="81" t="e">
        <f>C8+C11+C14+C17+C20+C23+C26+C29+#REF!</f>
        <v>#REF!</v>
      </c>
      <c r="D61" s="81" t="e">
        <f>D8+#REF!+D14+D17+D20+D23+D26+D29+D32+D35+D35+D38+D41+D44+D47+D50+D53+D56+D59</f>
        <v>#REF!</v>
      </c>
      <c r="E61" s="151"/>
      <c r="F61" s="86"/>
      <c r="G61" s="82"/>
      <c r="H61" s="86" t="s">
        <v>2</v>
      </c>
      <c r="I61" s="86"/>
      <c r="J61" s="82"/>
      <c r="K61" s="82"/>
      <c r="L61" s="82"/>
      <c r="M61" s="82"/>
      <c r="N61" s="82"/>
      <c r="O61" s="82"/>
      <c r="P61" s="86" t="s">
        <v>2</v>
      </c>
      <c r="Q61" s="81" t="e">
        <f>Q8+Q11+Q14+Q17+Q20+Q23+Q26+Q29+#REF!</f>
        <v>#REF!</v>
      </c>
      <c r="R61" s="82"/>
      <c r="S61" s="82"/>
      <c r="T61" s="82"/>
      <c r="U61" s="84"/>
      <c r="V61" s="214"/>
      <c r="W61" s="214"/>
      <c r="X61" s="214"/>
      <c r="Z61" s="4"/>
      <c r="AA61" s="5"/>
      <c r="AB61" s="4"/>
    </row>
    <row r="62" spans="1:28" ht="19.5" customHeight="1" x14ac:dyDescent="0.25">
      <c r="A62" s="76"/>
      <c r="B62" s="76"/>
      <c r="C62" s="75" t="e">
        <f>C9+C12+C15+C18+C21+C24+C27+C30+#REF!</f>
        <v>#REF!</v>
      </c>
      <c r="D62" s="75" t="e">
        <f>D9+D11+D15+D18+D21+D24+D27+D30+#REF!</f>
        <v>#REF!</v>
      </c>
      <c r="E62" s="76"/>
      <c r="F62" s="80"/>
      <c r="G62" s="76"/>
      <c r="H62" s="80" t="s">
        <v>1</v>
      </c>
      <c r="I62" s="80"/>
      <c r="J62" s="76"/>
      <c r="K62" s="76"/>
      <c r="L62" s="76"/>
      <c r="M62" s="76"/>
      <c r="N62" s="76"/>
      <c r="O62" s="76"/>
      <c r="P62" s="80" t="s">
        <v>1</v>
      </c>
      <c r="Q62" s="75" t="e">
        <f>Q9+Q12+Q15+Q18+Q21+Q24+Q27+Q30+#REF!</f>
        <v>#REF!</v>
      </c>
      <c r="R62" s="76"/>
      <c r="S62" s="76"/>
      <c r="T62" s="76"/>
      <c r="U62" s="78"/>
      <c r="V62" s="213"/>
      <c r="W62" s="213"/>
      <c r="X62" s="213"/>
      <c r="Z62" s="4"/>
      <c r="AA62" s="4"/>
      <c r="AB62" s="4"/>
    </row>
    <row r="63" spans="1:28" x14ac:dyDescent="0.25">
      <c r="A63" s="74" t="s">
        <v>0</v>
      </c>
      <c r="T63" s="3"/>
      <c r="U63" s="3"/>
      <c r="V63" s="5"/>
    </row>
    <row r="64" spans="1:28" x14ac:dyDescent="0.25">
      <c r="Q64" s="6"/>
      <c r="T64" s="5"/>
      <c r="U64" s="3"/>
      <c r="V64" s="4"/>
    </row>
    <row r="65" spans="20:21" x14ac:dyDescent="0.25">
      <c r="T65" s="3"/>
      <c r="U65" s="3"/>
    </row>
    <row r="66" spans="20:21" x14ac:dyDescent="0.25">
      <c r="U66" s="3"/>
    </row>
    <row r="67" spans="20:21" x14ac:dyDescent="0.25">
      <c r="U67" s="3"/>
    </row>
    <row r="68" spans="20:21" x14ac:dyDescent="0.25">
      <c r="U68" s="3"/>
    </row>
    <row r="69" spans="20:21" x14ac:dyDescent="0.25">
      <c r="U69" s="3"/>
    </row>
    <row r="70" spans="20:21" x14ac:dyDescent="0.25">
      <c r="U70" s="3"/>
    </row>
    <row r="71" spans="20:21" x14ac:dyDescent="0.25">
      <c r="U71" s="3"/>
    </row>
    <row r="72" spans="20:21" x14ac:dyDescent="0.25">
      <c r="U72" s="3"/>
    </row>
    <row r="73" spans="20:21" x14ac:dyDescent="0.25">
      <c r="U73" s="3"/>
    </row>
    <row r="74" spans="20:21" x14ac:dyDescent="0.25">
      <c r="U74" s="3"/>
    </row>
    <row r="75" spans="20:21" x14ac:dyDescent="0.25">
      <c r="U75" s="3"/>
    </row>
    <row r="76" spans="20:21" x14ac:dyDescent="0.25">
      <c r="U76" s="3"/>
    </row>
    <row r="77" spans="20:21" x14ac:dyDescent="0.25">
      <c r="U77" s="3"/>
    </row>
    <row r="78" spans="20:21" x14ac:dyDescent="0.25">
      <c r="U78" s="3"/>
    </row>
    <row r="79" spans="20:21" x14ac:dyDescent="0.25">
      <c r="U79" s="3"/>
    </row>
    <row r="80" spans="20: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row r="1128" spans="21:21" x14ac:dyDescent="0.25">
      <c r="U1128" s="3"/>
    </row>
    <row r="1129" spans="21:21" x14ac:dyDescent="0.25">
      <c r="U1129" s="3"/>
    </row>
    <row r="1130" spans="21:21" x14ac:dyDescent="0.25">
      <c r="U1130" s="3"/>
    </row>
    <row r="1131" spans="21:21" x14ac:dyDescent="0.25">
      <c r="U1131" s="3"/>
    </row>
    <row r="1132" spans="21:21" x14ac:dyDescent="0.25">
      <c r="U1132" s="3"/>
    </row>
    <row r="1133" spans="21:21" x14ac:dyDescent="0.25">
      <c r="U1133" s="3"/>
    </row>
    <row r="1134" spans="21:21" x14ac:dyDescent="0.25">
      <c r="U1134" s="3"/>
    </row>
    <row r="1135" spans="21:21" x14ac:dyDescent="0.25">
      <c r="U1135" s="3"/>
    </row>
    <row r="1136" spans="21:21" x14ac:dyDescent="0.25">
      <c r="U1136" s="3"/>
    </row>
    <row r="1137" spans="21:21" x14ac:dyDescent="0.25">
      <c r="U1137" s="3"/>
    </row>
    <row r="1138" spans="21:21" x14ac:dyDescent="0.25">
      <c r="U1138" s="3"/>
    </row>
    <row r="1139" spans="21:21" x14ac:dyDescent="0.25">
      <c r="U1139" s="3"/>
    </row>
    <row r="1140" spans="21:21" x14ac:dyDescent="0.25">
      <c r="U1140" s="3"/>
    </row>
    <row r="1141" spans="21:21" x14ac:dyDescent="0.25">
      <c r="U1141" s="3"/>
    </row>
    <row r="1142" spans="21:21" x14ac:dyDescent="0.25">
      <c r="U1142" s="3"/>
    </row>
    <row r="1143" spans="21:21" x14ac:dyDescent="0.25">
      <c r="U1143" s="3"/>
    </row>
    <row r="1144" spans="21:21" x14ac:dyDescent="0.25">
      <c r="U1144" s="3"/>
    </row>
    <row r="1145" spans="21:21" x14ac:dyDescent="0.25">
      <c r="U1145" s="3"/>
    </row>
    <row r="1146" spans="21:21" x14ac:dyDescent="0.25">
      <c r="U1146" s="3"/>
    </row>
    <row r="1147" spans="21:21" x14ac:dyDescent="0.25">
      <c r="U1147" s="3"/>
    </row>
    <row r="1148" spans="21:21" x14ac:dyDescent="0.25">
      <c r="U1148" s="3"/>
    </row>
    <row r="1149" spans="21:21" x14ac:dyDescent="0.25">
      <c r="U1149" s="3"/>
    </row>
    <row r="1150" spans="21:21" x14ac:dyDescent="0.25">
      <c r="U1150" s="3"/>
    </row>
    <row r="1151" spans="21:21" x14ac:dyDescent="0.25">
      <c r="U1151" s="3"/>
    </row>
    <row r="1152" spans="21:21" x14ac:dyDescent="0.25">
      <c r="U1152" s="3"/>
    </row>
    <row r="1153" spans="21:21" x14ac:dyDescent="0.25">
      <c r="U1153" s="3"/>
    </row>
    <row r="1154" spans="21:21" x14ac:dyDescent="0.25">
      <c r="U1154" s="3"/>
    </row>
    <row r="1155" spans="21:21" x14ac:dyDescent="0.25">
      <c r="U1155" s="3"/>
    </row>
    <row r="1156" spans="21:21" x14ac:dyDescent="0.25">
      <c r="U1156" s="3"/>
    </row>
    <row r="1157" spans="21:21" x14ac:dyDescent="0.25">
      <c r="U1157" s="3"/>
    </row>
    <row r="1158" spans="21:21" x14ac:dyDescent="0.25">
      <c r="U1158" s="3"/>
    </row>
    <row r="1159" spans="21:21" x14ac:dyDescent="0.25">
      <c r="U1159" s="3"/>
    </row>
    <row r="1160" spans="21:21" x14ac:dyDescent="0.25">
      <c r="U1160" s="3"/>
    </row>
    <row r="1161" spans="21:21" x14ac:dyDescent="0.25">
      <c r="U1161" s="3"/>
    </row>
    <row r="1162" spans="21:21" x14ac:dyDescent="0.25">
      <c r="U1162" s="3"/>
    </row>
    <row r="1163" spans="21:21" x14ac:dyDescent="0.25">
      <c r="U1163" s="3"/>
    </row>
  </sheetData>
  <mergeCells count="24">
    <mergeCell ref="A5:A6"/>
    <mergeCell ref="A53:A54"/>
    <mergeCell ref="A56:A57"/>
    <mergeCell ref="A59:A60"/>
    <mergeCell ref="A35:A36"/>
    <mergeCell ref="A38:A39"/>
    <mergeCell ref="A41:A42"/>
    <mergeCell ref="A44:A45"/>
    <mergeCell ref="A47:A48"/>
    <mergeCell ref="A50:A51"/>
    <mergeCell ref="N3:O3"/>
    <mergeCell ref="Q3:T3"/>
    <mergeCell ref="C3:G3"/>
    <mergeCell ref="L3:M3"/>
    <mergeCell ref="I2:J3"/>
    <mergeCell ref="A32:A33"/>
    <mergeCell ref="A8:A9"/>
    <mergeCell ref="A11:A12"/>
    <mergeCell ref="A14:A15"/>
    <mergeCell ref="A29:A30"/>
    <mergeCell ref="A17:A18"/>
    <mergeCell ref="A20:A21"/>
    <mergeCell ref="A23:A24"/>
    <mergeCell ref="A26:A27"/>
  </mergeCells>
  <pageMargins left="0.19685039370078741" right="0.19685039370078741" top="0.19685039370078741" bottom="0.19685039370078741" header="0.23622047244094491" footer="0.23622047244094491"/>
  <pageSetup paperSize="8" scale="34"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1" manualBreakCount="1">
    <brk id="24" max="104857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zoomScale="75" workbookViewId="0">
      <selection activeCell="Q21" sqref="Q21"/>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92</v>
      </c>
      <c r="B1" s="144"/>
      <c r="V1" s="3"/>
    </row>
    <row r="2" spans="1:26" x14ac:dyDescent="0.25">
      <c r="A2" s="143" t="s">
        <v>78</v>
      </c>
      <c r="B2" s="142"/>
      <c r="J2" s="2178" t="s">
        <v>77</v>
      </c>
      <c r="K2" s="2179"/>
      <c r="L2" s="141" t="s">
        <v>76</v>
      </c>
      <c r="M2" s="140"/>
      <c r="N2" s="139"/>
      <c r="V2" s="3"/>
    </row>
    <row r="3" spans="1:26" ht="33.75" customHeight="1" x14ac:dyDescent="0.25">
      <c r="A3" s="138" t="s">
        <v>91</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62</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84"/>
      <c r="B8" s="94"/>
      <c r="C8" s="94"/>
      <c r="D8" s="94"/>
      <c r="E8" s="94"/>
      <c r="F8" s="105"/>
      <c r="G8" s="94"/>
      <c r="H8" s="94"/>
      <c r="I8" s="106" t="s">
        <v>2</v>
      </c>
      <c r="J8" s="94"/>
      <c r="K8" s="94"/>
      <c r="L8" s="94"/>
      <c r="M8" s="94"/>
      <c r="N8" s="94"/>
      <c r="O8" s="94"/>
      <c r="P8" s="94"/>
      <c r="Q8" s="106" t="s">
        <v>2</v>
      </c>
      <c r="R8" s="105"/>
      <c r="S8" s="94"/>
      <c r="T8" s="104"/>
      <c r="U8" s="104"/>
      <c r="V8" s="90"/>
      <c r="W8" s="103"/>
      <c r="X8" s="94"/>
      <c r="Y8" s="94"/>
      <c r="Z8" s="94"/>
    </row>
    <row r="9" spans="1:26" ht="19.5" customHeight="1" x14ac:dyDescent="0.25">
      <c r="A9" s="2185"/>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9.5"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0</v>
      </c>
      <c r="G34" s="86"/>
      <c r="H34" s="82"/>
      <c r="I34" s="86" t="s">
        <v>2</v>
      </c>
      <c r="J34" s="82"/>
      <c r="K34" s="82"/>
      <c r="L34" s="82"/>
      <c r="M34" s="82"/>
      <c r="N34" s="82"/>
      <c r="O34" s="82"/>
      <c r="P34" s="82"/>
      <c r="Q34" s="86" t="s">
        <v>2</v>
      </c>
      <c r="R34" s="81">
        <f>R8+R11+R14+R17+R20+R23+R26+R29+R32</f>
        <v>0</v>
      </c>
      <c r="S34" s="82"/>
      <c r="T34" s="85"/>
      <c r="U34" s="85"/>
      <c r="V34" s="84"/>
      <c r="W34" s="83"/>
      <c r="X34" s="82"/>
      <c r="Y34" s="82"/>
      <c r="Z34" s="81">
        <f>Z8+Z11+Z14+Z17+Z20+Z23+Z26+Z29+Z32</f>
        <v>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view="pageLayout" zoomScale="69" zoomScaleNormal="100" zoomScalePageLayoutView="69" workbookViewId="0">
      <selection activeCell="Q21" sqref="Q21"/>
    </sheetView>
  </sheetViews>
  <sheetFormatPr defaultRowHeight="15.75" x14ac:dyDescent="0.25"/>
  <cols>
    <col min="1" max="1" width="36.85546875" style="1" customWidth="1"/>
    <col min="2" max="2" width="10.85546875" style="1" bestFit="1" customWidth="1"/>
    <col min="3" max="3" width="13.7109375" style="1" customWidth="1"/>
    <col min="4" max="4" width="13.42578125" style="1" customWidth="1"/>
    <col min="5" max="5" width="12" style="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92</v>
      </c>
      <c r="B1" s="180"/>
      <c r="C1" s="179"/>
      <c r="D1" s="4"/>
      <c r="E1" s="4"/>
      <c r="F1" s="4"/>
      <c r="G1" s="4"/>
      <c r="H1" s="3"/>
      <c r="T1" s="146"/>
      <c r="U1" s="146"/>
      <c r="AB1" s="146"/>
    </row>
    <row r="2" spans="1:32" ht="15.75" customHeight="1" x14ac:dyDescent="0.25">
      <c r="A2" s="143" t="s">
        <v>123</v>
      </c>
      <c r="B2" s="178"/>
      <c r="C2" s="141" t="s">
        <v>76</v>
      </c>
      <c r="D2" s="140"/>
      <c r="E2" s="139"/>
      <c r="F2" s="139"/>
      <c r="H2" s="177"/>
      <c r="I2" s="2178" t="s">
        <v>122</v>
      </c>
      <c r="J2" s="2179"/>
      <c r="T2" s="146"/>
      <c r="U2" s="176"/>
      <c r="AB2" s="176"/>
    </row>
    <row r="3" spans="1:32" s="57" customFormat="1" ht="28.5" customHeight="1" x14ac:dyDescent="0.2">
      <c r="A3" s="138" t="s">
        <v>121</v>
      </c>
      <c r="B3" s="175"/>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4.25" customHeight="1" thickBot="1" x14ac:dyDescent="0.3">
      <c r="A4" s="173" t="s">
        <v>68</v>
      </c>
      <c r="B4" s="126" t="s">
        <v>115</v>
      </c>
      <c r="C4" s="131" t="s">
        <v>114</v>
      </c>
      <c r="D4" s="126" t="s">
        <v>113</v>
      </c>
      <c r="E4" s="128" t="s">
        <v>62</v>
      </c>
      <c r="F4" s="128" t="s">
        <v>62</v>
      </c>
      <c r="G4" s="131" t="s">
        <v>62</v>
      </c>
      <c r="H4" s="131" t="s">
        <v>62</v>
      </c>
      <c r="I4" s="131" t="s">
        <v>62</v>
      </c>
      <c r="J4" s="131" t="s">
        <v>62</v>
      </c>
      <c r="K4" s="131" t="s">
        <v>62</v>
      </c>
      <c r="L4" s="131" t="s">
        <v>62</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17"/>
      <c r="F5" s="122"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24" customHeight="1" x14ac:dyDescent="0.25">
      <c r="A8" s="2521"/>
      <c r="B8" s="94"/>
      <c r="C8" s="94"/>
      <c r="D8" s="105"/>
      <c r="E8" s="94"/>
      <c r="F8" s="106" t="s">
        <v>2</v>
      </c>
      <c r="G8" s="94"/>
      <c r="H8" s="104"/>
      <c r="I8" s="104"/>
      <c r="J8" s="104"/>
      <c r="K8" s="94"/>
      <c r="L8" s="103"/>
      <c r="M8" s="106" t="s">
        <v>2</v>
      </c>
      <c r="N8" s="94"/>
      <c r="O8" s="94"/>
      <c r="P8" s="94"/>
      <c r="Q8" s="94"/>
      <c r="R8" s="94"/>
      <c r="S8" s="94"/>
      <c r="T8" s="94"/>
      <c r="U8" s="164" t="s">
        <v>2</v>
      </c>
      <c r="V8" s="103"/>
      <c r="W8" s="94"/>
      <c r="X8" s="105"/>
      <c r="Y8" s="103"/>
      <c r="Z8" s="103"/>
      <c r="AA8" s="94"/>
      <c r="AB8" s="164" t="s">
        <v>2</v>
      </c>
      <c r="AC8" s="94"/>
      <c r="AD8" s="94"/>
      <c r="AE8" s="94"/>
      <c r="AF8" s="94"/>
    </row>
    <row r="9" spans="1:32" ht="23.25" customHeight="1" x14ac:dyDescent="0.25">
      <c r="A9" s="2207"/>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9.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21.75" customHeight="1" x14ac:dyDescent="0.25">
      <c r="A11" s="2206"/>
      <c r="B11" s="159"/>
      <c r="C11" s="159"/>
      <c r="D11" s="162"/>
      <c r="E11" s="159"/>
      <c r="F11" s="161" t="s">
        <v>2</v>
      </c>
      <c r="G11" s="159"/>
      <c r="H11" s="160"/>
      <c r="I11" s="160"/>
      <c r="J11" s="160"/>
      <c r="K11" s="159"/>
      <c r="L11" s="158"/>
      <c r="M11" s="80" t="s">
        <v>2</v>
      </c>
      <c r="N11" s="97"/>
      <c r="O11" s="97"/>
      <c r="P11" s="97"/>
      <c r="Q11" s="97"/>
      <c r="R11" s="97"/>
      <c r="S11" s="97"/>
      <c r="T11" s="97"/>
      <c r="U11" s="149" t="s">
        <v>2</v>
      </c>
      <c r="V11" s="95"/>
      <c r="W11" s="97"/>
      <c r="X11" s="75"/>
      <c r="Y11" s="95"/>
      <c r="Z11" s="95"/>
      <c r="AA11" s="97"/>
      <c r="AB11" s="149" t="s">
        <v>2</v>
      </c>
      <c r="AC11" s="97"/>
      <c r="AD11" s="97"/>
      <c r="AE11" s="97"/>
      <c r="AF11" s="97"/>
    </row>
    <row r="12" spans="1:32" ht="23.25" customHeight="1" x14ac:dyDescent="0.25">
      <c r="A12" s="2207"/>
      <c r="B12" s="159"/>
      <c r="C12" s="159"/>
      <c r="D12" s="162"/>
      <c r="E12" s="159"/>
      <c r="F12" s="161" t="s">
        <v>1</v>
      </c>
      <c r="G12" s="159"/>
      <c r="H12" s="160"/>
      <c r="I12" s="160"/>
      <c r="J12" s="160"/>
      <c r="K12" s="159"/>
      <c r="L12" s="158"/>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9.5" customHeight="1" x14ac:dyDescent="0.25">
      <c r="A13" s="163"/>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21.75" customHeight="1" x14ac:dyDescent="0.25">
      <c r="A14" s="2206"/>
      <c r="B14" s="159"/>
      <c r="C14" s="159"/>
      <c r="D14" s="162"/>
      <c r="E14" s="159"/>
      <c r="F14" s="161" t="s">
        <v>2</v>
      </c>
      <c r="G14" s="159"/>
      <c r="H14" s="160"/>
      <c r="I14" s="160"/>
      <c r="J14" s="160"/>
      <c r="K14" s="159"/>
      <c r="L14" s="158"/>
      <c r="M14" s="80" t="s">
        <v>2</v>
      </c>
      <c r="N14" s="97"/>
      <c r="O14" s="97"/>
      <c r="P14" s="97"/>
      <c r="Q14" s="97"/>
      <c r="R14" s="97"/>
      <c r="S14" s="97"/>
      <c r="T14" s="97"/>
      <c r="U14" s="149" t="s">
        <v>2</v>
      </c>
      <c r="V14" s="95"/>
      <c r="W14" s="97"/>
      <c r="X14" s="75"/>
      <c r="Y14" s="95"/>
      <c r="Z14" s="95"/>
      <c r="AA14" s="97"/>
      <c r="AB14" s="149" t="s">
        <v>2</v>
      </c>
      <c r="AC14" s="95"/>
      <c r="AD14" s="95"/>
      <c r="AE14" s="95"/>
      <c r="AF14" s="95"/>
    </row>
    <row r="15" spans="1:32" ht="20.25" customHeight="1" x14ac:dyDescent="0.25">
      <c r="A15" s="2207"/>
      <c r="B15" s="159"/>
      <c r="C15" s="159"/>
      <c r="D15" s="162"/>
      <c r="E15" s="159"/>
      <c r="F15" s="161" t="s">
        <v>1</v>
      </c>
      <c r="G15" s="159"/>
      <c r="H15" s="160"/>
      <c r="I15" s="160"/>
      <c r="J15" s="160"/>
      <c r="K15" s="159"/>
      <c r="L15" s="158"/>
      <c r="M15" s="80" t="s">
        <v>1</v>
      </c>
      <c r="N15" s="97"/>
      <c r="O15" s="97"/>
      <c r="P15" s="97"/>
      <c r="Q15" s="97"/>
      <c r="R15" s="97"/>
      <c r="S15" s="97"/>
      <c r="T15" s="97"/>
      <c r="U15" s="149" t="s">
        <v>1</v>
      </c>
      <c r="V15" s="95"/>
      <c r="W15" s="97"/>
      <c r="X15" s="75"/>
      <c r="Y15" s="95"/>
      <c r="Z15" s="95"/>
      <c r="AA15" s="97"/>
      <c r="AB15" s="149" t="s">
        <v>1</v>
      </c>
      <c r="AC15" s="95"/>
      <c r="AD15" s="95"/>
      <c r="AE15" s="95"/>
      <c r="AF15" s="95"/>
    </row>
    <row r="16" spans="1:32" ht="19.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197"/>
      <c r="B17" s="159"/>
      <c r="C17" s="159"/>
      <c r="D17" s="162"/>
      <c r="E17" s="159"/>
      <c r="F17" s="161" t="s">
        <v>2</v>
      </c>
      <c r="G17" s="159"/>
      <c r="H17" s="160"/>
      <c r="I17" s="160"/>
      <c r="J17" s="160"/>
      <c r="K17" s="159"/>
      <c r="L17" s="158"/>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9.5" customHeight="1" x14ac:dyDescent="0.25">
      <c r="A18" s="2195"/>
      <c r="B18" s="159"/>
      <c r="C18" s="159"/>
      <c r="D18" s="162"/>
      <c r="E18" s="159"/>
      <c r="F18" s="161" t="s">
        <v>1</v>
      </c>
      <c r="G18" s="159"/>
      <c r="H18" s="160"/>
      <c r="I18" s="160"/>
      <c r="J18" s="160"/>
      <c r="K18" s="159"/>
      <c r="L18" s="158"/>
      <c r="M18" s="80" t="s">
        <v>1</v>
      </c>
      <c r="N18" s="97"/>
      <c r="O18" s="97"/>
      <c r="P18" s="97"/>
      <c r="Q18" s="97"/>
      <c r="R18" s="97"/>
      <c r="S18" s="97"/>
      <c r="T18" s="97"/>
      <c r="U18" s="149" t="s">
        <v>1</v>
      </c>
      <c r="V18" s="95"/>
      <c r="W18" s="97"/>
      <c r="X18" s="75"/>
      <c r="Y18" s="95"/>
      <c r="Z18" s="95"/>
      <c r="AA18" s="97"/>
      <c r="AB18" s="149" t="s">
        <v>1</v>
      </c>
      <c r="AC18" s="95"/>
      <c r="AD18" s="95"/>
      <c r="AE18" s="95"/>
      <c r="AF18" s="95"/>
    </row>
    <row r="19" spans="1:32" ht="19.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20.25" customHeight="1" x14ac:dyDescent="0.25">
      <c r="A20" s="2197"/>
      <c r="B20" s="159"/>
      <c r="C20" s="159"/>
      <c r="D20" s="162"/>
      <c r="E20" s="159"/>
      <c r="F20" s="161" t="s">
        <v>2</v>
      </c>
      <c r="G20" s="159"/>
      <c r="H20" s="160"/>
      <c r="I20" s="160"/>
      <c r="J20" s="160"/>
      <c r="K20" s="159"/>
      <c r="L20" s="158"/>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95"/>
      <c r="B21" s="159"/>
      <c r="C21" s="159"/>
      <c r="D21" s="162"/>
      <c r="E21" s="159"/>
      <c r="F21" s="161" t="s">
        <v>1</v>
      </c>
      <c r="G21" s="159"/>
      <c r="H21" s="160"/>
      <c r="I21" s="160"/>
      <c r="J21" s="160"/>
      <c r="K21" s="159"/>
      <c r="L21" s="158"/>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9.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f>D8+D11+D14+D17+D20+D23+D26+D29+D32</f>
        <v>0</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0</v>
      </c>
      <c r="Y34" s="82"/>
      <c r="Z34" s="82"/>
      <c r="AA34" s="82"/>
      <c r="AB34" s="150" t="s">
        <v>2</v>
      </c>
      <c r="AC34" s="82"/>
      <c r="AD34" s="82"/>
      <c r="AE34" s="82"/>
      <c r="AF34" s="81">
        <f>AF8+AF11+AF14+AF17+AF20+AF23+AF26+AF29+AF32</f>
        <v>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V3:W3"/>
    <mergeCell ref="I2:J3"/>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s>
  <pageMargins left="0.5" right="0.5" top="0.45289855072463769" bottom="0.1585144927536232"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A242"/>
  <sheetViews>
    <sheetView workbookViewId="0">
      <selection sqref="A1:XFD1048576"/>
    </sheetView>
  </sheetViews>
  <sheetFormatPr defaultColWidth="6.7109375" defaultRowHeight="15" x14ac:dyDescent="0.25"/>
  <cols>
    <col min="1" max="1" width="18.42578125" style="2882" customWidth="1"/>
    <col min="2" max="2" width="7" style="2881" customWidth="1"/>
    <col min="3" max="3" width="6.85546875" style="2881" customWidth="1"/>
    <col min="4" max="4" width="14.7109375" style="2881" customWidth="1"/>
    <col min="5" max="5" width="15.5703125" style="2880" customWidth="1"/>
    <col min="6" max="6" width="8.42578125" customWidth="1"/>
    <col min="7" max="7" width="5.85546875" customWidth="1"/>
    <col min="8" max="8" width="13" customWidth="1"/>
    <col min="9" max="9" width="6.85546875" customWidth="1"/>
    <col min="10" max="11" width="6.7109375" customWidth="1"/>
    <col min="12" max="12" width="7.7109375" customWidth="1"/>
    <col min="13" max="17" width="6.7109375" customWidth="1"/>
    <col min="18" max="18" width="11.5703125" style="1498" customWidth="1"/>
    <col min="19" max="19" width="7.7109375" customWidth="1"/>
    <col min="20" max="20" width="7.85546875" customWidth="1"/>
    <col min="21" max="21" width="8.28515625" customWidth="1"/>
    <col min="22" max="22" width="2.42578125" customWidth="1"/>
    <col min="23" max="23" width="13.42578125" customWidth="1"/>
    <col min="24" max="24" width="6.7109375" customWidth="1"/>
    <col min="25" max="25" width="7.7109375" customWidth="1"/>
    <col min="27" max="27" width="6.28515625" customWidth="1"/>
  </cols>
  <sheetData>
    <row r="4" spans="1:27" ht="85.5" x14ac:dyDescent="0.25">
      <c r="A4" s="3022" t="s">
        <v>2952</v>
      </c>
      <c r="B4" s="3021"/>
      <c r="C4" s="2874"/>
      <c r="D4" s="2874"/>
      <c r="E4" s="3024"/>
      <c r="F4" s="3023"/>
      <c r="G4" s="3023"/>
      <c r="H4" s="3023"/>
      <c r="I4" s="3023" t="s">
        <v>438</v>
      </c>
      <c r="J4" s="3023"/>
      <c r="K4" s="3023"/>
      <c r="L4" s="3023"/>
      <c r="M4" s="3023"/>
      <c r="N4" s="3023"/>
      <c r="O4" s="3023"/>
      <c r="P4" s="3023"/>
      <c r="Q4" s="3023"/>
      <c r="R4" s="2877"/>
      <c r="S4" s="3023"/>
      <c r="T4" s="3023"/>
      <c r="U4" s="3023"/>
      <c r="V4" s="2875"/>
      <c r="W4" s="2874"/>
      <c r="X4" s="2874"/>
      <c r="Y4" s="2874"/>
      <c r="Z4" s="2874"/>
      <c r="AA4" s="2873"/>
    </row>
    <row r="5" spans="1:27" ht="28.5" x14ac:dyDescent="0.25">
      <c r="A5" s="3022" t="s">
        <v>78</v>
      </c>
      <c r="B5" s="3021"/>
      <c r="C5" s="589"/>
      <c r="D5" s="589"/>
      <c r="E5" s="3020"/>
      <c r="F5" s="3010"/>
      <c r="G5" s="3010"/>
      <c r="H5" s="3010"/>
      <c r="I5" s="3010"/>
      <c r="J5" s="2869" t="s">
        <v>77</v>
      </c>
      <c r="K5" s="2868"/>
      <c r="L5" s="779" t="s">
        <v>437</v>
      </c>
      <c r="M5" s="3019"/>
      <c r="N5" s="3018"/>
      <c r="O5" s="3017"/>
      <c r="P5" s="3010"/>
      <c r="Q5" s="3010"/>
      <c r="R5" s="2870"/>
      <c r="S5" s="3010"/>
      <c r="T5" s="3010"/>
      <c r="U5" s="3010"/>
      <c r="V5" s="590"/>
      <c r="W5" s="589"/>
      <c r="X5" s="589"/>
      <c r="Y5" s="589"/>
      <c r="Z5" s="2863"/>
      <c r="AA5" s="2862"/>
    </row>
    <row r="6" spans="1:27" ht="71.25" x14ac:dyDescent="0.25">
      <c r="A6" s="3016" t="s">
        <v>2919</v>
      </c>
      <c r="B6" s="3015"/>
      <c r="C6" s="3009" t="s">
        <v>74</v>
      </c>
      <c r="D6" s="3008"/>
      <c r="E6" s="3008"/>
      <c r="F6" s="3008"/>
      <c r="G6" s="3008"/>
      <c r="H6" s="3014"/>
      <c r="I6" s="3010"/>
      <c r="J6" s="2857"/>
      <c r="K6" s="2856"/>
      <c r="L6" s="3013" t="s">
        <v>73</v>
      </c>
      <c r="M6" s="3012" t="s">
        <v>72</v>
      </c>
      <c r="N6" s="3011"/>
      <c r="O6" s="3012" t="s">
        <v>71</v>
      </c>
      <c r="P6" s="3011"/>
      <c r="Q6" s="3010"/>
      <c r="R6" s="3009" t="s">
        <v>70</v>
      </c>
      <c r="S6" s="3008"/>
      <c r="T6" s="3008"/>
      <c r="U6" s="3008"/>
      <c r="V6" s="2851"/>
      <c r="W6" s="2850"/>
      <c r="X6" s="2849" t="s">
        <v>69</v>
      </c>
      <c r="Y6" s="2848"/>
      <c r="Z6" s="2847"/>
      <c r="AA6" s="2846"/>
    </row>
    <row r="7" spans="1:27" ht="97.5" customHeight="1" thickBot="1" x14ac:dyDescent="0.3">
      <c r="A7" s="3007" t="s">
        <v>2951</v>
      </c>
      <c r="B7" s="3005" t="s">
        <v>67</v>
      </c>
      <c r="C7" s="3005" t="s">
        <v>66</v>
      </c>
      <c r="D7" s="3005"/>
      <c r="E7" s="3006" t="s">
        <v>65</v>
      </c>
      <c r="F7" s="3004" t="s">
        <v>64</v>
      </c>
      <c r="G7" s="3005" t="s">
        <v>435</v>
      </c>
      <c r="H7" s="2842" t="s">
        <v>434</v>
      </c>
      <c r="I7" s="3005" t="s">
        <v>55</v>
      </c>
      <c r="J7" s="3001" t="s">
        <v>61</v>
      </c>
      <c r="K7" s="3003" t="s">
        <v>433</v>
      </c>
      <c r="L7" s="3004" t="s">
        <v>60</v>
      </c>
      <c r="M7" s="3002" t="s">
        <v>59</v>
      </c>
      <c r="N7" s="3002" t="s">
        <v>58</v>
      </c>
      <c r="O7" s="3002" t="s">
        <v>57</v>
      </c>
      <c r="P7" s="3003" t="s">
        <v>432</v>
      </c>
      <c r="Q7" s="3002" t="s">
        <v>55</v>
      </c>
      <c r="R7" s="3001" t="s">
        <v>431</v>
      </c>
      <c r="S7" s="3000" t="s">
        <v>53</v>
      </c>
      <c r="T7" s="3000" t="s">
        <v>52</v>
      </c>
      <c r="U7" s="2999" t="s">
        <v>51</v>
      </c>
      <c r="V7" s="2998"/>
      <c r="W7" s="2997" t="s">
        <v>2950</v>
      </c>
      <c r="X7" s="2996" t="s">
        <v>49</v>
      </c>
      <c r="Y7" s="2996" t="s">
        <v>48</v>
      </c>
      <c r="Z7" s="2996" t="s">
        <v>430</v>
      </c>
      <c r="AA7" s="1778" t="s">
        <v>429</v>
      </c>
    </row>
    <row r="8" spans="1:27" ht="26.25" thickTop="1" x14ac:dyDescent="0.25">
      <c r="A8" s="2995" t="s">
        <v>47</v>
      </c>
      <c r="B8" s="2994"/>
      <c r="C8" s="2993"/>
      <c r="D8" s="2993"/>
      <c r="E8" s="2992"/>
      <c r="F8" s="2991"/>
      <c r="G8" s="2820" t="s">
        <v>46</v>
      </c>
      <c r="H8" s="2820"/>
      <c r="I8" s="2827" t="s">
        <v>2</v>
      </c>
      <c r="J8" s="2979" t="s">
        <v>43</v>
      </c>
      <c r="K8" s="2979" t="s">
        <v>41</v>
      </c>
      <c r="L8" s="2979" t="s">
        <v>42</v>
      </c>
      <c r="M8" s="2987" t="s">
        <v>428</v>
      </c>
      <c r="N8" s="2987" t="s">
        <v>44</v>
      </c>
      <c r="O8" s="2987" t="s">
        <v>42</v>
      </c>
      <c r="P8" s="2987" t="s">
        <v>41</v>
      </c>
      <c r="Q8" s="2990" t="s">
        <v>2</v>
      </c>
      <c r="R8" s="2989"/>
      <c r="S8" s="2988" t="s">
        <v>42</v>
      </c>
      <c r="T8" s="2987" t="s">
        <v>41</v>
      </c>
      <c r="U8" s="2987" t="s">
        <v>42</v>
      </c>
      <c r="V8" s="2918"/>
      <c r="W8" s="2987" t="s">
        <v>43</v>
      </c>
      <c r="X8" s="2987" t="s">
        <v>427</v>
      </c>
      <c r="Y8" s="2987" t="s">
        <v>42</v>
      </c>
      <c r="Z8" s="2987"/>
      <c r="AA8" s="2987"/>
    </row>
    <row r="9" spans="1:27" ht="15.75" x14ac:dyDescent="0.25">
      <c r="A9" s="2986"/>
      <c r="B9" s="2985"/>
      <c r="C9" s="2984"/>
      <c r="D9" s="2984"/>
      <c r="E9" s="2983"/>
      <c r="F9" s="2982"/>
      <c r="G9" s="2820" t="s">
        <v>39</v>
      </c>
      <c r="H9" s="2821"/>
      <c r="I9" s="2818" t="s">
        <v>1</v>
      </c>
      <c r="J9" s="2979"/>
      <c r="K9" s="2980"/>
      <c r="L9" s="2980"/>
      <c r="M9" s="2980"/>
      <c r="N9" s="2980"/>
      <c r="O9" s="2980"/>
      <c r="P9" s="2980"/>
      <c r="Q9" s="2981" t="s">
        <v>1</v>
      </c>
      <c r="R9" s="1773"/>
      <c r="S9" s="2821"/>
      <c r="T9" s="2980"/>
      <c r="U9" s="2980"/>
      <c r="V9" s="2918"/>
      <c r="W9" s="2979"/>
      <c r="X9" s="2979"/>
      <c r="Y9" s="2979"/>
      <c r="Z9" s="2979"/>
      <c r="AA9" s="2979"/>
    </row>
    <row r="10" spans="1:27" ht="16.5" thickBot="1" x14ac:dyDescent="0.3">
      <c r="A10" s="2813" t="s">
        <v>38</v>
      </c>
      <c r="B10" s="2978"/>
      <c r="C10" s="2977"/>
      <c r="D10" s="2977"/>
      <c r="E10" s="2976"/>
      <c r="F10" s="2975"/>
      <c r="G10" s="2810"/>
      <c r="H10" s="2810" t="s">
        <v>2949</v>
      </c>
      <c r="I10" s="2809"/>
      <c r="J10" s="2972"/>
      <c r="K10" s="2972"/>
      <c r="L10" s="2974"/>
      <c r="M10" s="2974"/>
      <c r="N10" s="2972"/>
      <c r="O10" s="2972"/>
      <c r="P10" s="2972"/>
      <c r="Q10" s="2972"/>
      <c r="R10" s="2973"/>
      <c r="S10" s="2810"/>
      <c r="T10" s="2972"/>
      <c r="U10" s="2972"/>
      <c r="V10" s="2935"/>
      <c r="W10" s="2972"/>
      <c r="X10" s="2972"/>
      <c r="Y10" s="2972"/>
      <c r="Z10" s="2972"/>
      <c r="AA10" s="2972"/>
    </row>
    <row r="11" spans="1:27" ht="15.75" x14ac:dyDescent="0.25">
      <c r="A11" s="2971" t="s">
        <v>2948</v>
      </c>
      <c r="B11" s="2721" t="s">
        <v>2936</v>
      </c>
      <c r="C11" s="2970"/>
      <c r="D11" s="2970"/>
      <c r="E11" s="2969">
        <v>327096830</v>
      </c>
      <c r="F11" s="2968"/>
      <c r="G11" s="2726"/>
      <c r="H11" s="2726"/>
      <c r="I11" s="2930"/>
      <c r="J11" s="2780"/>
      <c r="K11" s="2780"/>
      <c r="L11" s="2780"/>
      <c r="M11" s="2780"/>
      <c r="N11" s="2780"/>
      <c r="O11" s="2780"/>
      <c r="P11" s="2780"/>
      <c r="Q11" s="2967"/>
      <c r="R11" s="2966"/>
      <c r="S11" s="2726"/>
      <c r="T11" s="2780"/>
      <c r="U11" s="2780"/>
      <c r="V11" s="2918"/>
      <c r="W11" s="2965"/>
      <c r="X11" s="2780"/>
      <c r="Y11" s="2780"/>
      <c r="Z11" s="2780"/>
      <c r="AA11" s="2780"/>
    </row>
    <row r="12" spans="1:27" ht="22.5" x14ac:dyDescent="0.25">
      <c r="A12" s="2956"/>
      <c r="B12" s="2712"/>
      <c r="C12" s="2931"/>
      <c r="D12" s="2931"/>
      <c r="E12" s="2944"/>
      <c r="F12" s="1665"/>
      <c r="G12" s="2726"/>
      <c r="H12" s="1660"/>
      <c r="I12" s="2709" t="s">
        <v>2912</v>
      </c>
      <c r="J12" s="2780"/>
      <c r="K12" s="1661"/>
      <c r="L12" s="1661"/>
      <c r="M12" s="1661"/>
      <c r="N12" s="1661"/>
      <c r="O12" s="1661"/>
      <c r="P12" s="1661"/>
      <c r="Q12" s="2929"/>
      <c r="R12" s="1700"/>
      <c r="S12" s="1660"/>
      <c r="T12" s="1661"/>
      <c r="U12" s="1661"/>
      <c r="V12" s="2918"/>
      <c r="W12" s="1661"/>
      <c r="X12" s="1661"/>
      <c r="Y12" s="1661"/>
      <c r="Z12" s="1661"/>
      <c r="AA12" s="1661"/>
    </row>
    <row r="13" spans="1:27" ht="63.75" x14ac:dyDescent="0.25">
      <c r="A13" s="2960" t="s">
        <v>2947</v>
      </c>
      <c r="B13" s="2721" t="s">
        <v>2936</v>
      </c>
      <c r="C13" s="2931" t="s">
        <v>2946</v>
      </c>
      <c r="D13" s="2931"/>
      <c r="E13" s="2944">
        <v>13081686</v>
      </c>
      <c r="F13" s="2716" t="s">
        <v>18</v>
      </c>
      <c r="G13" s="2726" t="s">
        <v>513</v>
      </c>
      <c r="H13" s="2725" t="s">
        <v>2818</v>
      </c>
      <c r="I13" s="2930" t="s">
        <v>2836</v>
      </c>
      <c r="J13" s="2780" t="s">
        <v>2835</v>
      </c>
      <c r="K13" s="2780" t="s">
        <v>2834</v>
      </c>
      <c r="L13" s="2780" t="s">
        <v>2833</v>
      </c>
      <c r="M13" s="2780" t="s">
        <v>2832</v>
      </c>
      <c r="N13" s="2780" t="s">
        <v>2831</v>
      </c>
      <c r="O13" s="2780" t="s">
        <v>2830</v>
      </c>
      <c r="P13" s="2780" t="s">
        <v>513</v>
      </c>
      <c r="Q13" s="2929"/>
      <c r="R13" s="1700">
        <f>E13</f>
        <v>13081686</v>
      </c>
      <c r="S13" s="2726" t="s">
        <v>513</v>
      </c>
      <c r="T13" s="2780" t="s">
        <v>2926</v>
      </c>
      <c r="U13" s="2780" t="s">
        <v>2925</v>
      </c>
      <c r="V13" s="2918"/>
      <c r="W13" s="2950">
        <f>R13*15%</f>
        <v>1962252.9</v>
      </c>
      <c r="X13" s="2928" t="s">
        <v>513</v>
      </c>
      <c r="Y13" s="2928" t="s">
        <v>2924</v>
      </c>
      <c r="Z13" s="2928" t="s">
        <v>2923</v>
      </c>
      <c r="AA13" s="2928" t="s">
        <v>2824</v>
      </c>
    </row>
    <row r="14" spans="1:27" ht="76.5" x14ac:dyDescent="0.25">
      <c r="A14" s="2960" t="s">
        <v>2945</v>
      </c>
      <c r="B14" s="2721" t="s">
        <v>2936</v>
      </c>
      <c r="C14" s="2931" t="s">
        <v>2944</v>
      </c>
      <c r="D14" s="2931"/>
      <c r="E14" s="2944">
        <v>29308071</v>
      </c>
      <c r="F14" s="2716" t="s">
        <v>18</v>
      </c>
      <c r="G14" s="2726" t="s">
        <v>513</v>
      </c>
      <c r="H14" s="2725" t="s">
        <v>2818</v>
      </c>
      <c r="I14" s="2930" t="s">
        <v>2836</v>
      </c>
      <c r="J14" s="2780" t="s">
        <v>2835</v>
      </c>
      <c r="K14" s="2780" t="s">
        <v>2834</v>
      </c>
      <c r="L14" s="2780" t="s">
        <v>2833</v>
      </c>
      <c r="M14" s="2780" t="s">
        <v>2832</v>
      </c>
      <c r="N14" s="2780" t="s">
        <v>2831</v>
      </c>
      <c r="O14" s="2780" t="s">
        <v>2830</v>
      </c>
      <c r="P14" s="2780" t="s">
        <v>513</v>
      </c>
      <c r="Q14" s="2929"/>
      <c r="R14" s="1700">
        <f>E14</f>
        <v>29308071</v>
      </c>
      <c r="S14" s="2726" t="s">
        <v>513</v>
      </c>
      <c r="T14" s="2780" t="s">
        <v>2926</v>
      </c>
      <c r="U14" s="2780" t="s">
        <v>2925</v>
      </c>
      <c r="V14" s="2918"/>
      <c r="W14" s="2950">
        <f>R14*15%</f>
        <v>4396210.6499999994</v>
      </c>
      <c r="X14" s="2928" t="s">
        <v>513</v>
      </c>
      <c r="Y14" s="2928" t="s">
        <v>2924</v>
      </c>
      <c r="Z14" s="2928" t="s">
        <v>2923</v>
      </c>
      <c r="AA14" s="2928" t="s">
        <v>2824</v>
      </c>
    </row>
    <row r="15" spans="1:27" ht="56.25" x14ac:dyDescent="0.25">
      <c r="A15" s="2955" t="s">
        <v>2943</v>
      </c>
      <c r="B15" s="2721" t="s">
        <v>2936</v>
      </c>
      <c r="C15" s="2931" t="s">
        <v>2942</v>
      </c>
      <c r="D15" s="2931"/>
      <c r="E15" s="2964">
        <f>D16+D17+D18+D19+D20</f>
        <v>284707072</v>
      </c>
      <c r="F15" s="2716" t="s">
        <v>18</v>
      </c>
      <c r="G15" s="2726" t="s">
        <v>513</v>
      </c>
      <c r="H15" s="2725" t="s">
        <v>2818</v>
      </c>
      <c r="I15" s="2930" t="s">
        <v>2836</v>
      </c>
      <c r="J15" s="2780" t="s">
        <v>2835</v>
      </c>
      <c r="K15" s="2780" t="s">
        <v>2834</v>
      </c>
      <c r="L15" s="2780" t="s">
        <v>2833</v>
      </c>
      <c r="M15" s="2780" t="s">
        <v>2832</v>
      </c>
      <c r="N15" s="2780" t="s">
        <v>2831</v>
      </c>
      <c r="O15" s="2780" t="s">
        <v>2830</v>
      </c>
      <c r="P15" s="2780" t="s">
        <v>513</v>
      </c>
      <c r="Q15" s="2929"/>
      <c r="R15" s="1700">
        <f>E15</f>
        <v>284707072</v>
      </c>
      <c r="S15" s="2726" t="s">
        <v>513</v>
      </c>
      <c r="T15" s="2780" t="s">
        <v>2926</v>
      </c>
      <c r="U15" s="2780" t="s">
        <v>2925</v>
      </c>
      <c r="V15" s="2918"/>
      <c r="W15" s="2950">
        <f>R15*15%</f>
        <v>42706060.799999997</v>
      </c>
      <c r="X15" s="2928" t="s">
        <v>513</v>
      </c>
      <c r="Y15" s="2928" t="s">
        <v>2924</v>
      </c>
      <c r="Z15" s="2928" t="s">
        <v>2923</v>
      </c>
      <c r="AA15" s="2928" t="s">
        <v>2824</v>
      </c>
    </row>
    <row r="16" spans="1:27" ht="56.25" x14ac:dyDescent="0.25">
      <c r="A16" s="2960" t="s">
        <v>2941</v>
      </c>
      <c r="B16" s="2721" t="s">
        <v>2936</v>
      </c>
      <c r="C16" s="2931"/>
      <c r="D16" s="2961">
        <v>100273113</v>
      </c>
      <c r="E16" s="2962"/>
      <c r="F16" s="2716" t="s">
        <v>18</v>
      </c>
      <c r="G16" s="2726" t="s">
        <v>513</v>
      </c>
      <c r="H16" s="2725" t="s">
        <v>2818</v>
      </c>
      <c r="I16" s="2930" t="s">
        <v>2836</v>
      </c>
      <c r="J16" s="2780" t="s">
        <v>2835</v>
      </c>
      <c r="K16" s="2780" t="s">
        <v>2834</v>
      </c>
      <c r="L16" s="2780" t="s">
        <v>2833</v>
      </c>
      <c r="M16" s="2780" t="s">
        <v>2832</v>
      </c>
      <c r="N16" s="2780" t="s">
        <v>2831</v>
      </c>
      <c r="O16" s="2780" t="s">
        <v>2830</v>
      </c>
      <c r="P16" s="2780" t="s">
        <v>513</v>
      </c>
      <c r="Q16" s="2929"/>
      <c r="R16" s="1700">
        <f>D16</f>
        <v>100273113</v>
      </c>
      <c r="S16" s="2726" t="s">
        <v>513</v>
      </c>
      <c r="T16" s="2780" t="s">
        <v>2926</v>
      </c>
      <c r="U16" s="2780" t="s">
        <v>2925</v>
      </c>
      <c r="V16" s="2918"/>
      <c r="W16" s="2950">
        <f>R16*15%</f>
        <v>15040966.949999999</v>
      </c>
      <c r="X16" s="2928" t="s">
        <v>513</v>
      </c>
      <c r="Y16" s="2928" t="s">
        <v>2924</v>
      </c>
      <c r="Z16" s="2928" t="s">
        <v>2923</v>
      </c>
      <c r="AA16" s="2928" t="s">
        <v>2824</v>
      </c>
    </row>
    <row r="17" spans="1:27" ht="56.25" x14ac:dyDescent="0.25">
      <c r="A17" s="2960" t="s">
        <v>2940</v>
      </c>
      <c r="B17" s="2721" t="s">
        <v>2936</v>
      </c>
      <c r="C17" s="2931"/>
      <c r="D17" s="2961">
        <v>51283050</v>
      </c>
      <c r="E17" s="2962"/>
      <c r="F17" s="2716" t="s">
        <v>18</v>
      </c>
      <c r="G17" s="2726" t="s">
        <v>513</v>
      </c>
      <c r="H17" s="2725" t="s">
        <v>2818</v>
      </c>
      <c r="I17" s="2930" t="s">
        <v>2836</v>
      </c>
      <c r="J17" s="2780" t="s">
        <v>2835</v>
      </c>
      <c r="K17" s="2780" t="s">
        <v>2834</v>
      </c>
      <c r="L17" s="2780" t="s">
        <v>2833</v>
      </c>
      <c r="M17" s="2780" t="s">
        <v>2832</v>
      </c>
      <c r="N17" s="2780" t="s">
        <v>2831</v>
      </c>
      <c r="O17" s="2780" t="s">
        <v>2830</v>
      </c>
      <c r="P17" s="2780" t="s">
        <v>513</v>
      </c>
      <c r="Q17" s="2929"/>
      <c r="R17" s="1700">
        <f>D17</f>
        <v>51283050</v>
      </c>
      <c r="S17" s="2726" t="s">
        <v>513</v>
      </c>
      <c r="T17" s="2780" t="s">
        <v>2926</v>
      </c>
      <c r="U17" s="2780" t="s">
        <v>2925</v>
      </c>
      <c r="V17" s="2918"/>
      <c r="W17" s="2950">
        <f>R17*15%</f>
        <v>7692457.5</v>
      </c>
      <c r="X17" s="2928" t="s">
        <v>513</v>
      </c>
      <c r="Y17" s="2928" t="s">
        <v>2924</v>
      </c>
      <c r="Z17" s="2928" t="s">
        <v>2923</v>
      </c>
      <c r="AA17" s="2928" t="s">
        <v>2824</v>
      </c>
    </row>
    <row r="18" spans="1:27" ht="63.75" x14ac:dyDescent="0.25">
      <c r="A18" s="2960" t="s">
        <v>2939</v>
      </c>
      <c r="B18" s="2721" t="s">
        <v>2936</v>
      </c>
      <c r="C18" s="2931"/>
      <c r="D18" s="2963">
        <f>33506800.13+8624912.63+4358272.85-0.25</f>
        <v>46489985.359999999</v>
      </c>
      <c r="E18" s="2962"/>
      <c r="F18" s="2716" t="s">
        <v>18</v>
      </c>
      <c r="G18" s="2726" t="s">
        <v>513</v>
      </c>
      <c r="H18" s="2725" t="s">
        <v>2818</v>
      </c>
      <c r="I18" s="2930" t="s">
        <v>2836</v>
      </c>
      <c r="J18" s="2780" t="s">
        <v>2835</v>
      </c>
      <c r="K18" s="2780" t="s">
        <v>2834</v>
      </c>
      <c r="L18" s="2780" t="s">
        <v>2833</v>
      </c>
      <c r="M18" s="2780" t="s">
        <v>2832</v>
      </c>
      <c r="N18" s="2780" t="s">
        <v>2831</v>
      </c>
      <c r="O18" s="2780" t="s">
        <v>2830</v>
      </c>
      <c r="P18" s="2780" t="s">
        <v>513</v>
      </c>
      <c r="Q18" s="2929"/>
      <c r="R18" s="1700">
        <f>D18</f>
        <v>46489985.359999999</v>
      </c>
      <c r="S18" s="2726" t="s">
        <v>513</v>
      </c>
      <c r="T18" s="2780" t="s">
        <v>2926</v>
      </c>
      <c r="U18" s="2780" t="s">
        <v>2925</v>
      </c>
      <c r="V18" s="2918"/>
      <c r="W18" s="2950">
        <f>R18*15%</f>
        <v>6973497.8039999995</v>
      </c>
      <c r="X18" s="2928" t="s">
        <v>513</v>
      </c>
      <c r="Y18" s="2928" t="s">
        <v>2924</v>
      </c>
      <c r="Z18" s="2928" t="s">
        <v>2923</v>
      </c>
      <c r="AA18" s="2928" t="s">
        <v>2824</v>
      </c>
    </row>
    <row r="19" spans="1:27" ht="56.25" x14ac:dyDescent="0.25">
      <c r="A19" s="2960" t="s">
        <v>2938</v>
      </c>
      <c r="B19" s="2721" t="s">
        <v>2936</v>
      </c>
      <c r="C19" s="2931"/>
      <c r="D19" s="2961">
        <v>60602538.810000002</v>
      </c>
      <c r="E19" s="2962"/>
      <c r="F19" s="2716" t="s">
        <v>18</v>
      </c>
      <c r="G19" s="2726" t="s">
        <v>513</v>
      </c>
      <c r="H19" s="2725" t="s">
        <v>2818</v>
      </c>
      <c r="I19" s="2930" t="s">
        <v>2836</v>
      </c>
      <c r="J19" s="2780" t="s">
        <v>2835</v>
      </c>
      <c r="K19" s="2780" t="s">
        <v>2834</v>
      </c>
      <c r="L19" s="2780" t="s">
        <v>2833</v>
      </c>
      <c r="M19" s="2780" t="s">
        <v>2832</v>
      </c>
      <c r="N19" s="2780" t="s">
        <v>2831</v>
      </c>
      <c r="O19" s="2780" t="s">
        <v>2830</v>
      </c>
      <c r="P19" s="2780" t="s">
        <v>513</v>
      </c>
      <c r="Q19" s="2929"/>
      <c r="R19" s="1700">
        <f>D19</f>
        <v>60602538.810000002</v>
      </c>
      <c r="S19" s="2726" t="s">
        <v>513</v>
      </c>
      <c r="T19" s="2780" t="s">
        <v>2926</v>
      </c>
      <c r="U19" s="2780" t="s">
        <v>2925</v>
      </c>
      <c r="V19" s="2918"/>
      <c r="W19" s="2950">
        <f>R19*15%</f>
        <v>9090380.8214999996</v>
      </c>
      <c r="X19" s="2928" t="s">
        <v>513</v>
      </c>
      <c r="Y19" s="2928" t="s">
        <v>2924</v>
      </c>
      <c r="Z19" s="2928" t="s">
        <v>2923</v>
      </c>
      <c r="AA19" s="2928" t="s">
        <v>2824</v>
      </c>
    </row>
    <row r="20" spans="1:27" ht="56.25" x14ac:dyDescent="0.25">
      <c r="A20" s="2960" t="s">
        <v>2937</v>
      </c>
      <c r="B20" s="2721" t="s">
        <v>2936</v>
      </c>
      <c r="C20" s="2931"/>
      <c r="D20" s="2961">
        <v>26058384.829999998</v>
      </c>
      <c r="E20" s="2961"/>
      <c r="F20" s="2716" t="s">
        <v>18</v>
      </c>
      <c r="G20" s="2726" t="s">
        <v>513</v>
      </c>
      <c r="H20" s="2725" t="s">
        <v>2818</v>
      </c>
      <c r="I20" s="2930" t="s">
        <v>2836</v>
      </c>
      <c r="J20" s="2780" t="s">
        <v>2835</v>
      </c>
      <c r="K20" s="2780" t="s">
        <v>2834</v>
      </c>
      <c r="L20" s="2780" t="s">
        <v>2833</v>
      </c>
      <c r="M20" s="2780" t="s">
        <v>2832</v>
      </c>
      <c r="N20" s="2780" t="s">
        <v>2831</v>
      </c>
      <c r="O20" s="2780" t="s">
        <v>2830</v>
      </c>
      <c r="P20" s="2780" t="s">
        <v>513</v>
      </c>
      <c r="Q20" s="2929"/>
      <c r="R20" s="1700">
        <f>D20</f>
        <v>26058384.829999998</v>
      </c>
      <c r="S20" s="2726" t="s">
        <v>513</v>
      </c>
      <c r="T20" s="2780" t="s">
        <v>2926</v>
      </c>
      <c r="U20" s="2780" t="s">
        <v>2925</v>
      </c>
      <c r="V20" s="2918"/>
      <c r="W20" s="2950">
        <f>R20*15%</f>
        <v>3908757.7244999995</v>
      </c>
      <c r="X20" s="2928" t="s">
        <v>513</v>
      </c>
      <c r="Y20" s="2928" t="s">
        <v>2924</v>
      </c>
      <c r="Z20" s="2928" t="s">
        <v>2923</v>
      </c>
      <c r="AA20" s="2928" t="s">
        <v>2824</v>
      </c>
    </row>
    <row r="21" spans="1:27" x14ac:dyDescent="0.25">
      <c r="A21" s="2960"/>
      <c r="B21" s="2721"/>
      <c r="C21" s="2931"/>
      <c r="D21" s="2931"/>
      <c r="E21" s="2944"/>
      <c r="F21" s="2716"/>
      <c r="G21" s="2726"/>
      <c r="H21" s="2725"/>
      <c r="I21" s="2930"/>
      <c r="J21" s="2780"/>
      <c r="K21" s="2780"/>
      <c r="L21" s="2780"/>
      <c r="M21" s="2780"/>
      <c r="N21" s="2780"/>
      <c r="O21" s="2780"/>
      <c r="P21" s="2780"/>
      <c r="Q21" s="2929"/>
      <c r="R21" s="1700"/>
      <c r="S21" s="2726"/>
      <c r="T21" s="2780"/>
      <c r="U21" s="2780"/>
      <c r="V21" s="2918"/>
      <c r="W21" s="2950"/>
      <c r="X21" s="2928"/>
      <c r="Y21" s="2928"/>
      <c r="Z21" s="2928"/>
      <c r="AA21" s="2928"/>
    </row>
    <row r="22" spans="1:27" x14ac:dyDescent="0.25">
      <c r="A22" s="2959"/>
      <c r="B22" s="2700"/>
      <c r="C22" s="2915"/>
      <c r="D22" s="2915"/>
      <c r="E22" s="2914"/>
      <c r="F22" s="2915"/>
      <c r="G22" s="2958"/>
      <c r="H22" s="2782"/>
      <c r="I22" s="2699"/>
      <c r="J22" s="2912"/>
      <c r="K22" s="2912"/>
      <c r="L22" s="2942"/>
      <c r="M22" s="2942"/>
      <c r="N22" s="2912"/>
      <c r="O22" s="2912"/>
      <c r="P22" s="2912"/>
      <c r="Q22" s="2912"/>
      <c r="R22" s="1734"/>
      <c r="S22" s="2782"/>
      <c r="T22" s="2912"/>
      <c r="U22" s="2912"/>
      <c r="V22" s="2935"/>
      <c r="W22" s="2912"/>
      <c r="X22" s="2912"/>
      <c r="Y22" s="2912"/>
      <c r="Z22" s="2912"/>
      <c r="AA22" s="2912"/>
    </row>
    <row r="23" spans="1:27" ht="15" customHeight="1" x14ac:dyDescent="0.25">
      <c r="A23" s="2957" t="s">
        <v>2935</v>
      </c>
      <c r="B23" s="2712"/>
      <c r="C23" s="2931"/>
      <c r="D23" s="2931"/>
      <c r="E23" s="2725"/>
      <c r="F23" s="2716"/>
      <c r="G23" s="2726"/>
      <c r="H23" s="2726"/>
      <c r="I23" s="2930" t="s">
        <v>2836</v>
      </c>
      <c r="J23" s="2780"/>
      <c r="K23" s="2780"/>
      <c r="L23" s="2780"/>
      <c r="M23" s="2780"/>
      <c r="N23" s="2780"/>
      <c r="O23" s="2780"/>
      <c r="P23" s="2780"/>
      <c r="Q23" s="2929"/>
      <c r="R23" s="1700"/>
      <c r="S23" s="2726"/>
      <c r="T23" s="2780"/>
      <c r="U23" s="2780"/>
      <c r="V23" s="2918"/>
      <c r="W23" s="2780"/>
      <c r="X23" s="2928"/>
      <c r="Y23" s="2928"/>
      <c r="Z23" s="2928"/>
      <c r="AA23" s="2928"/>
    </row>
    <row r="24" spans="1:27" ht="36" customHeight="1" x14ac:dyDescent="0.25">
      <c r="A24" s="2956"/>
      <c r="B24" s="2712"/>
      <c r="C24" s="2931"/>
      <c r="D24" s="2931"/>
      <c r="E24" s="2951">
        <v>158929245</v>
      </c>
      <c r="F24" s="2712"/>
      <c r="G24" s="2726"/>
      <c r="H24" s="1660"/>
      <c r="I24" s="2709" t="s">
        <v>2912</v>
      </c>
      <c r="J24" s="2780"/>
      <c r="K24" s="1661"/>
      <c r="L24" s="1661"/>
      <c r="M24" s="1661"/>
      <c r="N24" s="1661"/>
      <c r="O24" s="1661"/>
      <c r="P24" s="1661"/>
      <c r="Q24" s="2929"/>
      <c r="R24" s="1700"/>
      <c r="S24" s="1660"/>
      <c r="T24" s="1661"/>
      <c r="U24" s="1661"/>
      <c r="V24" s="2918"/>
      <c r="W24" s="1661"/>
      <c r="X24" s="2943"/>
      <c r="Y24" s="2943"/>
      <c r="Z24" s="2943"/>
      <c r="AA24" s="2943"/>
    </row>
    <row r="25" spans="1:27" ht="39" customHeight="1" x14ac:dyDescent="0.25">
      <c r="A25" s="2955" t="s">
        <v>2934</v>
      </c>
      <c r="B25" s="2721" t="s">
        <v>2929</v>
      </c>
      <c r="C25" s="2931"/>
      <c r="D25" s="2931">
        <v>24237052.48</v>
      </c>
      <c r="E25" s="2951"/>
      <c r="F25" s="2716" t="s">
        <v>18</v>
      </c>
      <c r="G25" s="2726" t="s">
        <v>513</v>
      </c>
      <c r="H25" s="2725" t="s">
        <v>2818</v>
      </c>
      <c r="I25" s="2930" t="s">
        <v>2836</v>
      </c>
      <c r="J25" s="2780" t="s">
        <v>2835</v>
      </c>
      <c r="K25" s="2780" t="s">
        <v>2834</v>
      </c>
      <c r="L25" s="2780" t="s">
        <v>2833</v>
      </c>
      <c r="M25" s="2780" t="s">
        <v>2832</v>
      </c>
      <c r="N25" s="2780" t="s">
        <v>2831</v>
      </c>
      <c r="O25" s="2780" t="s">
        <v>2830</v>
      </c>
      <c r="P25" s="2780" t="s">
        <v>513</v>
      </c>
      <c r="Q25" s="2929"/>
      <c r="R25" s="1700">
        <f>D25</f>
        <v>24237052.48</v>
      </c>
      <c r="S25" s="2726" t="s">
        <v>513</v>
      </c>
      <c r="T25" s="2780" t="s">
        <v>2926</v>
      </c>
      <c r="U25" s="2780" t="s">
        <v>2925</v>
      </c>
      <c r="V25" s="2918"/>
      <c r="W25" s="2950">
        <f>R25*15%</f>
        <v>3635557.872</v>
      </c>
      <c r="X25" s="2928" t="s">
        <v>513</v>
      </c>
      <c r="Y25" s="2928" t="s">
        <v>2924</v>
      </c>
      <c r="Z25" s="2928" t="s">
        <v>2923</v>
      </c>
      <c r="AA25" s="2928" t="s">
        <v>2824</v>
      </c>
    </row>
    <row r="26" spans="1:27" ht="37.5" customHeight="1" x14ac:dyDescent="0.25">
      <c r="A26" s="2955" t="s">
        <v>2933</v>
      </c>
      <c r="B26" s="2721" t="s">
        <v>2929</v>
      </c>
      <c r="C26" s="2931"/>
      <c r="D26" s="2931">
        <v>46519152.020000003</v>
      </c>
      <c r="E26" s="2951"/>
      <c r="F26" s="2716" t="s">
        <v>18</v>
      </c>
      <c r="G26" s="2726" t="s">
        <v>513</v>
      </c>
      <c r="H26" s="2725" t="s">
        <v>2818</v>
      </c>
      <c r="I26" s="2930" t="s">
        <v>2836</v>
      </c>
      <c r="J26" s="2780" t="s">
        <v>2835</v>
      </c>
      <c r="K26" s="2780" t="s">
        <v>2834</v>
      </c>
      <c r="L26" s="2780" t="s">
        <v>2833</v>
      </c>
      <c r="M26" s="2780" t="s">
        <v>2832</v>
      </c>
      <c r="N26" s="2780" t="s">
        <v>2831</v>
      </c>
      <c r="O26" s="2780" t="s">
        <v>2830</v>
      </c>
      <c r="P26" s="2780" t="s">
        <v>513</v>
      </c>
      <c r="Q26" s="2929"/>
      <c r="R26" s="1700">
        <f>D26</f>
        <v>46519152.020000003</v>
      </c>
      <c r="S26" s="2726" t="s">
        <v>513</v>
      </c>
      <c r="T26" s="2780" t="s">
        <v>2926</v>
      </c>
      <c r="U26" s="2780" t="s">
        <v>2925</v>
      </c>
      <c r="V26" s="2918"/>
      <c r="W26" s="2950">
        <f>R26*15%</f>
        <v>6977872.8030000003</v>
      </c>
      <c r="X26" s="2928" t="s">
        <v>513</v>
      </c>
      <c r="Y26" s="2928" t="s">
        <v>2924</v>
      </c>
      <c r="Z26" s="2928" t="s">
        <v>2923</v>
      </c>
      <c r="AA26" s="2928" t="s">
        <v>2824</v>
      </c>
    </row>
    <row r="27" spans="1:27" ht="39" customHeight="1" x14ac:dyDescent="0.25">
      <c r="A27" s="2955" t="s">
        <v>2932</v>
      </c>
      <c r="B27" s="2721" t="s">
        <v>2929</v>
      </c>
      <c r="C27" s="2931"/>
      <c r="D27" s="2931">
        <v>35419860</v>
      </c>
      <c r="E27" s="2951"/>
      <c r="F27" s="2716" t="s">
        <v>18</v>
      </c>
      <c r="G27" s="2726" t="s">
        <v>513</v>
      </c>
      <c r="H27" s="2725" t="s">
        <v>2818</v>
      </c>
      <c r="I27" s="2930" t="s">
        <v>2836</v>
      </c>
      <c r="J27" s="2780" t="s">
        <v>2835</v>
      </c>
      <c r="K27" s="2780" t="s">
        <v>2834</v>
      </c>
      <c r="L27" s="2780" t="s">
        <v>2833</v>
      </c>
      <c r="M27" s="2780" t="s">
        <v>2832</v>
      </c>
      <c r="N27" s="2780" t="s">
        <v>2831</v>
      </c>
      <c r="O27" s="2780" t="s">
        <v>2830</v>
      </c>
      <c r="P27" s="2780" t="s">
        <v>513</v>
      </c>
      <c r="Q27" s="2929"/>
      <c r="R27" s="1700">
        <f>D27</f>
        <v>35419860</v>
      </c>
      <c r="S27" s="2726" t="s">
        <v>513</v>
      </c>
      <c r="T27" s="2780" t="s">
        <v>2926</v>
      </c>
      <c r="U27" s="2780" t="s">
        <v>2925</v>
      </c>
      <c r="V27" s="2918"/>
      <c r="W27" s="2950">
        <f>R27*15%</f>
        <v>5312979</v>
      </c>
      <c r="X27" s="2928" t="s">
        <v>513</v>
      </c>
      <c r="Y27" s="2928" t="s">
        <v>2924</v>
      </c>
      <c r="Z27" s="2928" t="s">
        <v>2923</v>
      </c>
      <c r="AA27" s="2928" t="s">
        <v>2824</v>
      </c>
    </row>
    <row r="28" spans="1:27" ht="38.25" customHeight="1" x14ac:dyDescent="0.25">
      <c r="A28" s="2955" t="s">
        <v>2931</v>
      </c>
      <c r="B28" s="2721" t="s">
        <v>2929</v>
      </c>
      <c r="C28" s="2931"/>
      <c r="D28" s="2931">
        <f>46334757.51-0.28</f>
        <v>46334757.229999997</v>
      </c>
      <c r="E28" s="2951"/>
      <c r="F28" s="2716" t="s">
        <v>18</v>
      </c>
      <c r="G28" s="2726" t="s">
        <v>513</v>
      </c>
      <c r="H28" s="2725" t="s">
        <v>2818</v>
      </c>
      <c r="I28" s="2930" t="s">
        <v>2836</v>
      </c>
      <c r="J28" s="2780" t="s">
        <v>2835</v>
      </c>
      <c r="K28" s="2780" t="s">
        <v>2834</v>
      </c>
      <c r="L28" s="2780" t="s">
        <v>2833</v>
      </c>
      <c r="M28" s="2780" t="s">
        <v>2832</v>
      </c>
      <c r="N28" s="2780" t="s">
        <v>2831</v>
      </c>
      <c r="O28" s="2780" t="s">
        <v>2830</v>
      </c>
      <c r="P28" s="2780" t="s">
        <v>513</v>
      </c>
      <c r="Q28" s="2929"/>
      <c r="R28" s="1700">
        <f>D28</f>
        <v>46334757.229999997</v>
      </c>
      <c r="S28" s="2726" t="s">
        <v>513</v>
      </c>
      <c r="T28" s="2780" t="s">
        <v>2926</v>
      </c>
      <c r="U28" s="2780" t="s">
        <v>2925</v>
      </c>
      <c r="V28" s="2918"/>
      <c r="W28" s="2950">
        <f>R28*15%</f>
        <v>6950213.5844999989</v>
      </c>
      <c r="X28" s="2928" t="s">
        <v>513</v>
      </c>
      <c r="Y28" s="2928" t="s">
        <v>2924</v>
      </c>
      <c r="Z28" s="2928" t="s">
        <v>2923</v>
      </c>
      <c r="AA28" s="2928" t="s">
        <v>2824</v>
      </c>
    </row>
    <row r="29" spans="1:27" ht="39.75" customHeight="1" x14ac:dyDescent="0.25">
      <c r="A29" s="2955" t="s">
        <v>2930</v>
      </c>
      <c r="B29" s="2721" t="s">
        <v>2929</v>
      </c>
      <c r="C29" s="2931"/>
      <c r="D29" s="2931">
        <v>6418423.2699999996</v>
      </c>
      <c r="E29" s="2951"/>
      <c r="F29" s="2716" t="s">
        <v>18</v>
      </c>
      <c r="G29" s="2726" t="s">
        <v>513</v>
      </c>
      <c r="H29" s="2725" t="s">
        <v>2818</v>
      </c>
      <c r="I29" s="2930" t="s">
        <v>2836</v>
      </c>
      <c r="J29" s="2780" t="s">
        <v>2835</v>
      </c>
      <c r="K29" s="2780" t="s">
        <v>2834</v>
      </c>
      <c r="L29" s="2780" t="s">
        <v>2833</v>
      </c>
      <c r="M29" s="2780" t="s">
        <v>2832</v>
      </c>
      <c r="N29" s="2780" t="s">
        <v>2831</v>
      </c>
      <c r="O29" s="2780" t="s">
        <v>2830</v>
      </c>
      <c r="P29" s="2780" t="s">
        <v>513</v>
      </c>
      <c r="Q29" s="2929"/>
      <c r="R29" s="1700">
        <f>D29</f>
        <v>6418423.2699999996</v>
      </c>
      <c r="S29" s="2726" t="s">
        <v>513</v>
      </c>
      <c r="T29" s="2780" t="s">
        <v>2926</v>
      </c>
      <c r="U29" s="2780" t="s">
        <v>2925</v>
      </c>
      <c r="V29" s="2918"/>
      <c r="W29" s="2950">
        <f>R29*15%</f>
        <v>962763.49049999984</v>
      </c>
      <c r="X29" s="2928" t="s">
        <v>513</v>
      </c>
      <c r="Y29" s="2928" t="s">
        <v>2924</v>
      </c>
      <c r="Z29" s="2928" t="s">
        <v>2923</v>
      </c>
      <c r="AA29" s="2928" t="s">
        <v>2824</v>
      </c>
    </row>
    <row r="30" spans="1:27" ht="33.75" customHeight="1" x14ac:dyDescent="0.25">
      <c r="A30" s="2955"/>
      <c r="B30" s="2712"/>
      <c r="C30" s="2931"/>
      <c r="D30" s="2931"/>
      <c r="E30" s="2951"/>
      <c r="F30" s="2712"/>
      <c r="G30" s="2726"/>
      <c r="H30" s="1660"/>
      <c r="I30" s="2709"/>
      <c r="J30" s="2780"/>
      <c r="K30" s="1661"/>
      <c r="L30" s="2954"/>
      <c r="M30" s="2954"/>
      <c r="N30" s="1661"/>
      <c r="O30" s="1661"/>
      <c r="P30" s="1661"/>
      <c r="Q30" s="2929"/>
      <c r="R30" s="1700"/>
      <c r="S30" s="1660"/>
      <c r="T30" s="1661"/>
      <c r="U30" s="1661"/>
      <c r="V30" s="2918"/>
      <c r="W30" s="1661"/>
      <c r="X30" s="2943"/>
      <c r="Y30" s="2943"/>
      <c r="Z30" s="2943"/>
      <c r="AA30" s="2943"/>
    </row>
    <row r="31" spans="1:27" ht="33.75" customHeight="1" x14ac:dyDescent="0.25">
      <c r="A31" s="2955"/>
      <c r="B31" s="2712"/>
      <c r="C31" s="2931"/>
      <c r="D31" s="2931"/>
      <c r="E31" s="2951"/>
      <c r="F31" s="2712"/>
      <c r="G31" s="2726"/>
      <c r="H31" s="1660"/>
      <c r="I31" s="2709"/>
      <c r="J31" s="2780"/>
      <c r="K31" s="1661"/>
      <c r="L31" s="2954"/>
      <c r="M31" s="2954"/>
      <c r="N31" s="1661"/>
      <c r="O31" s="1661"/>
      <c r="P31" s="1661"/>
      <c r="Q31" s="2929"/>
      <c r="R31" s="1700"/>
      <c r="S31" s="1660"/>
      <c r="T31" s="1661"/>
      <c r="U31" s="1661"/>
      <c r="V31" s="2918"/>
      <c r="W31" s="1661"/>
      <c r="X31" s="2943"/>
      <c r="Y31" s="2943"/>
      <c r="Z31" s="2943"/>
      <c r="AA31" s="2943"/>
    </row>
    <row r="32" spans="1:27" x14ac:dyDescent="0.25">
      <c r="A32" s="2703"/>
      <c r="B32" s="2700"/>
      <c r="C32" s="2915"/>
      <c r="D32" s="2915"/>
      <c r="E32" s="2914"/>
      <c r="F32" s="2700"/>
      <c r="G32" s="2782"/>
      <c r="H32" s="2782"/>
      <c r="I32" s="2699"/>
      <c r="J32" s="2912"/>
      <c r="K32" s="2912"/>
      <c r="L32" s="2942"/>
      <c r="M32" s="2942"/>
      <c r="N32" s="2912"/>
      <c r="O32" s="2912"/>
      <c r="P32" s="2912"/>
      <c r="Q32" s="2912"/>
      <c r="R32" s="1734"/>
      <c r="S32" s="2782"/>
      <c r="T32" s="2912"/>
      <c r="U32" s="2912"/>
      <c r="V32" s="2935"/>
      <c r="W32" s="2912"/>
      <c r="X32" s="2911"/>
      <c r="Y32" s="2911"/>
      <c r="Z32" s="2911"/>
      <c r="AA32" s="2911"/>
    </row>
    <row r="33" spans="1:27" ht="22.5" x14ac:dyDescent="0.25">
      <c r="A33" s="2953"/>
      <c r="B33" s="2712"/>
      <c r="C33" s="2931"/>
      <c r="D33" s="2931"/>
      <c r="E33" s="2944"/>
      <c r="F33" s="2712"/>
      <c r="G33" s="2726"/>
      <c r="H33" s="1660"/>
      <c r="I33" s="2709" t="s">
        <v>2912</v>
      </c>
      <c r="J33" s="2780"/>
      <c r="K33" s="1661"/>
      <c r="L33" s="1661"/>
      <c r="M33" s="1661"/>
      <c r="N33" s="1661"/>
      <c r="O33" s="1661"/>
      <c r="P33" s="1661"/>
      <c r="Q33" s="2929"/>
      <c r="R33" s="1700"/>
      <c r="S33" s="1660"/>
      <c r="T33" s="1661"/>
      <c r="U33" s="1661"/>
      <c r="V33" s="2918"/>
      <c r="W33" s="1661"/>
      <c r="X33" s="2943"/>
      <c r="Y33" s="2943"/>
      <c r="Z33" s="2943"/>
      <c r="AA33" s="2943"/>
    </row>
    <row r="34" spans="1:27" ht="56.25" x14ac:dyDescent="0.25">
      <c r="A34" s="2952" t="s">
        <v>2928</v>
      </c>
      <c r="B34" s="2721" t="s">
        <v>2927</v>
      </c>
      <c r="C34" s="2931" t="s">
        <v>2903</v>
      </c>
      <c r="D34" s="2931"/>
      <c r="E34" s="2951">
        <v>15221038.779999999</v>
      </c>
      <c r="F34" s="2716" t="s">
        <v>18</v>
      </c>
      <c r="G34" s="2726" t="s">
        <v>513</v>
      </c>
      <c r="H34" s="2725" t="s">
        <v>2818</v>
      </c>
      <c r="I34" s="2930" t="s">
        <v>2836</v>
      </c>
      <c r="J34" s="2780" t="s">
        <v>2835</v>
      </c>
      <c r="K34" s="2780" t="s">
        <v>2834</v>
      </c>
      <c r="L34" s="2780" t="s">
        <v>2833</v>
      </c>
      <c r="M34" s="2780" t="s">
        <v>2832</v>
      </c>
      <c r="N34" s="2780" t="s">
        <v>2831</v>
      </c>
      <c r="O34" s="2780" t="s">
        <v>2830</v>
      </c>
      <c r="P34" s="2780" t="s">
        <v>513</v>
      </c>
      <c r="Q34" s="2929"/>
      <c r="R34" s="1700">
        <f>E34</f>
        <v>15221038.779999999</v>
      </c>
      <c r="S34" s="2726" t="s">
        <v>513</v>
      </c>
      <c r="T34" s="2780" t="s">
        <v>2926</v>
      </c>
      <c r="U34" s="2780" t="s">
        <v>2925</v>
      </c>
      <c r="V34" s="2918"/>
      <c r="W34" s="2950">
        <f>R34*15%</f>
        <v>2283155.8169999998</v>
      </c>
      <c r="X34" s="2928" t="s">
        <v>513</v>
      </c>
      <c r="Y34" s="2928" t="s">
        <v>2924</v>
      </c>
      <c r="Z34" s="2928" t="s">
        <v>2923</v>
      </c>
      <c r="AA34" s="2928" t="s">
        <v>2824</v>
      </c>
    </row>
    <row r="35" spans="1:27" ht="22.5" x14ac:dyDescent="0.25">
      <c r="A35" s="2949"/>
      <c r="B35" s="2712"/>
      <c r="C35" s="2931"/>
      <c r="D35" s="2931"/>
      <c r="E35" s="2944"/>
      <c r="F35" s="2712"/>
      <c r="G35" s="2726"/>
      <c r="H35" s="2944"/>
      <c r="I35" s="2709" t="s">
        <v>2912</v>
      </c>
      <c r="J35" s="2780"/>
      <c r="K35" s="1661"/>
      <c r="L35" s="1661"/>
      <c r="M35" s="1661"/>
      <c r="N35" s="1661"/>
      <c r="O35" s="1661"/>
      <c r="P35" s="1661"/>
      <c r="Q35" s="2929"/>
      <c r="R35" s="1700"/>
      <c r="S35" s="1660"/>
      <c r="T35" s="1661"/>
      <c r="U35" s="1661"/>
      <c r="V35" s="2918"/>
      <c r="W35" s="1661"/>
      <c r="X35" s="2943"/>
      <c r="Y35" s="2943"/>
      <c r="Z35" s="2943"/>
      <c r="AA35" s="2943"/>
    </row>
    <row r="36" spans="1:27" x14ac:dyDescent="0.25">
      <c r="A36" s="2941"/>
      <c r="B36" s="2700"/>
      <c r="C36" s="2915"/>
      <c r="D36" s="2915"/>
      <c r="E36" s="2914"/>
      <c r="F36" s="2940"/>
      <c r="G36" s="2936"/>
      <c r="H36" s="2914"/>
      <c r="I36" s="2939"/>
      <c r="J36" s="2934"/>
      <c r="K36" s="2934"/>
      <c r="L36" s="2938"/>
      <c r="M36" s="2938"/>
      <c r="N36" s="2934"/>
      <c r="O36" s="2934"/>
      <c r="P36" s="2934"/>
      <c r="Q36" s="2937"/>
      <c r="R36" s="1734"/>
      <c r="S36" s="2936"/>
      <c r="T36" s="2934"/>
      <c r="U36" s="2934"/>
      <c r="V36" s="2935"/>
      <c r="W36" s="2934"/>
      <c r="X36" s="2933"/>
      <c r="Y36" s="2933"/>
      <c r="Z36" s="2933"/>
      <c r="AA36" s="2933"/>
    </row>
    <row r="37" spans="1:27" x14ac:dyDescent="0.25">
      <c r="A37" s="2932"/>
      <c r="B37" s="2712"/>
      <c r="C37" s="2931"/>
      <c r="D37" s="2931"/>
      <c r="E37" s="2914"/>
      <c r="F37" s="2716"/>
      <c r="G37" s="2726"/>
      <c r="H37" s="2726"/>
      <c r="I37" s="2930"/>
      <c r="J37" s="2780"/>
      <c r="K37" s="2780"/>
      <c r="L37" s="2780"/>
      <c r="M37" s="2780"/>
      <c r="N37" s="2780"/>
      <c r="O37" s="2780"/>
      <c r="P37" s="2780"/>
      <c r="Q37" s="2929"/>
      <c r="R37" s="1700"/>
      <c r="S37" s="2726"/>
      <c r="T37" s="2780"/>
      <c r="U37" s="2780"/>
      <c r="V37" s="2918"/>
      <c r="W37" s="2780"/>
      <c r="X37" s="2928"/>
      <c r="Y37" s="2928"/>
      <c r="Z37" s="2928"/>
      <c r="AA37" s="2928"/>
    </row>
    <row r="38" spans="1:27" x14ac:dyDescent="0.25">
      <c r="A38" s="2948"/>
      <c r="B38" s="2712"/>
      <c r="C38" s="2931"/>
      <c r="D38" s="2931"/>
      <c r="E38" s="2944"/>
      <c r="F38" s="2712"/>
      <c r="G38" s="2726"/>
      <c r="H38" s="1660"/>
      <c r="I38" s="2709"/>
      <c r="J38" s="2780"/>
      <c r="K38" s="1661"/>
      <c r="L38" s="1661"/>
      <c r="M38" s="1661"/>
      <c r="N38" s="1661"/>
      <c r="O38" s="1661"/>
      <c r="P38" s="1661"/>
      <c r="Q38" s="2929"/>
      <c r="R38" s="1700"/>
      <c r="S38" s="1660"/>
      <c r="T38" s="1661"/>
      <c r="U38" s="1661"/>
      <c r="V38" s="2918"/>
      <c r="W38" s="1661"/>
      <c r="X38" s="2943"/>
      <c r="Y38" s="2943"/>
      <c r="Z38" s="2943"/>
      <c r="AA38" s="2943"/>
    </row>
    <row r="39" spans="1:27" x14ac:dyDescent="0.25">
      <c r="A39" s="2703"/>
      <c r="B39" s="2700"/>
      <c r="C39" s="2915"/>
      <c r="D39" s="2915"/>
      <c r="E39" s="2914"/>
      <c r="F39" s="2700"/>
      <c r="G39" s="2782"/>
      <c r="H39" s="2782"/>
      <c r="I39" s="2699"/>
      <c r="J39" s="2912"/>
      <c r="K39" s="2912"/>
      <c r="L39" s="2942"/>
      <c r="M39" s="2942"/>
      <c r="N39" s="2912"/>
      <c r="O39" s="2912"/>
      <c r="P39" s="2912"/>
      <c r="Q39" s="2912"/>
      <c r="R39" s="1734"/>
      <c r="S39" s="2782"/>
      <c r="T39" s="2912"/>
      <c r="U39" s="2912"/>
      <c r="V39" s="2935"/>
      <c r="W39" s="2912"/>
      <c r="X39" s="2911"/>
      <c r="Y39" s="2911"/>
      <c r="Z39" s="2911"/>
      <c r="AA39" s="2911"/>
    </row>
    <row r="40" spans="1:27" x14ac:dyDescent="0.25">
      <c r="A40" s="2947" t="s">
        <v>661</v>
      </c>
      <c r="B40" s="2712"/>
      <c r="C40" s="2931"/>
      <c r="D40" s="2931"/>
      <c r="E40" s="2946">
        <f>E11+E24+E34</f>
        <v>501247113.77999997</v>
      </c>
      <c r="F40" s="2716"/>
      <c r="G40" s="2726"/>
      <c r="H40" s="2726"/>
      <c r="I40" s="2930"/>
      <c r="J40" s="2780"/>
      <c r="K40" s="2780"/>
      <c r="L40" s="2780"/>
      <c r="M40" s="2780"/>
      <c r="N40" s="2780"/>
      <c r="O40" s="2780"/>
      <c r="P40" s="2780"/>
      <c r="Q40" s="2929"/>
      <c r="R40" s="1700"/>
      <c r="S40" s="2726"/>
      <c r="T40" s="2780"/>
      <c r="U40" s="2780"/>
      <c r="V40" s="2918"/>
      <c r="W40" s="2780"/>
      <c r="X40" s="2928"/>
      <c r="Y40" s="2928"/>
      <c r="Z40" s="2928"/>
      <c r="AA40" s="2928"/>
    </row>
    <row r="41" spans="1:27" x14ac:dyDescent="0.25">
      <c r="A41" s="2945"/>
      <c r="B41" s="2712"/>
      <c r="C41" s="2931"/>
      <c r="D41" s="2931"/>
      <c r="E41" s="2944"/>
      <c r="F41" s="2712"/>
      <c r="G41" s="2726"/>
      <c r="H41" s="1660"/>
      <c r="I41" s="2709"/>
      <c r="J41" s="2780"/>
      <c r="K41" s="1661"/>
      <c r="L41" s="1661"/>
      <c r="M41" s="1661"/>
      <c r="N41" s="1661"/>
      <c r="O41" s="1661"/>
      <c r="P41" s="1661"/>
      <c r="Q41" s="2929"/>
      <c r="R41" s="1700"/>
      <c r="S41" s="1660"/>
      <c r="T41" s="1661"/>
      <c r="U41" s="1661"/>
      <c r="V41" s="2918"/>
      <c r="W41" s="1661"/>
      <c r="X41" s="2943"/>
      <c r="Y41" s="2943"/>
      <c r="Z41" s="2943"/>
      <c r="AA41" s="2943"/>
    </row>
    <row r="42" spans="1:27" x14ac:dyDescent="0.25">
      <c r="A42" s="2703"/>
      <c r="B42" s="2700"/>
      <c r="C42" s="2915"/>
      <c r="D42" s="2915"/>
      <c r="E42" s="2914"/>
      <c r="F42" s="2700"/>
      <c r="G42" s="2782"/>
      <c r="H42" s="2782"/>
      <c r="I42" s="2699"/>
      <c r="J42" s="2912"/>
      <c r="K42" s="2912"/>
      <c r="L42" s="2942"/>
      <c r="M42" s="2942"/>
      <c r="N42" s="2912"/>
      <c r="O42" s="2912"/>
      <c r="P42" s="2912"/>
      <c r="Q42" s="2912"/>
      <c r="R42" s="1734"/>
      <c r="S42" s="2782"/>
      <c r="T42" s="2912"/>
      <c r="U42" s="2912"/>
      <c r="V42" s="2935"/>
      <c r="W42" s="2912"/>
      <c r="X42" s="2911"/>
      <c r="Y42" s="2911"/>
      <c r="Z42" s="2911"/>
      <c r="AA42" s="2911"/>
    </row>
    <row r="43" spans="1:27" x14ac:dyDescent="0.25">
      <c r="A43" s="2941"/>
      <c r="B43" s="2700"/>
      <c r="C43" s="2915"/>
      <c r="D43" s="2915"/>
      <c r="E43" s="2914"/>
      <c r="F43" s="2940"/>
      <c r="G43" s="2936"/>
      <c r="H43" s="2936"/>
      <c r="I43" s="2939"/>
      <c r="J43" s="2934"/>
      <c r="K43" s="2934"/>
      <c r="L43" s="2938"/>
      <c r="M43" s="2938"/>
      <c r="N43" s="2934"/>
      <c r="O43" s="2934"/>
      <c r="P43" s="2934"/>
      <c r="Q43" s="2937"/>
      <c r="R43" s="1734"/>
      <c r="S43" s="2936"/>
      <c r="T43" s="2934"/>
      <c r="U43" s="2934"/>
      <c r="V43" s="2935"/>
      <c r="W43" s="2934"/>
      <c r="X43" s="2933"/>
      <c r="Y43" s="2933"/>
      <c r="Z43" s="2933"/>
      <c r="AA43" s="2933"/>
    </row>
    <row r="44" spans="1:27" x14ac:dyDescent="0.25">
      <c r="A44" s="2941"/>
      <c r="B44" s="2700"/>
      <c r="C44" s="2915"/>
      <c r="D44" s="2915"/>
      <c r="E44" s="2914"/>
      <c r="F44" s="2940"/>
      <c r="G44" s="2936"/>
      <c r="H44" s="2936"/>
      <c r="I44" s="2939"/>
      <c r="J44" s="2934"/>
      <c r="K44" s="2934"/>
      <c r="L44" s="2938"/>
      <c r="M44" s="2938"/>
      <c r="N44" s="2934"/>
      <c r="O44" s="2934"/>
      <c r="P44" s="2934"/>
      <c r="Q44" s="2937"/>
      <c r="R44" s="1734"/>
      <c r="S44" s="2936"/>
      <c r="T44" s="2934"/>
      <c r="U44" s="2934"/>
      <c r="V44" s="2935"/>
      <c r="W44" s="2934"/>
      <c r="X44" s="2933"/>
      <c r="Y44" s="2933"/>
      <c r="Z44" s="2933"/>
      <c r="AA44" s="2933"/>
    </row>
    <row r="45" spans="1:27" x14ac:dyDescent="0.25">
      <c r="A45" s="2941"/>
      <c r="B45" s="2700"/>
      <c r="C45" s="2915"/>
      <c r="D45" s="2915"/>
      <c r="E45" s="2914"/>
      <c r="F45" s="2940"/>
      <c r="G45" s="2936"/>
      <c r="H45" s="2936"/>
      <c r="I45" s="2939"/>
      <c r="J45" s="2934"/>
      <c r="K45" s="2934"/>
      <c r="L45" s="2938"/>
      <c r="M45" s="2938"/>
      <c r="N45" s="2934"/>
      <c r="O45" s="2934"/>
      <c r="P45" s="2934"/>
      <c r="Q45" s="2937"/>
      <c r="R45" s="1734"/>
      <c r="S45" s="2936"/>
      <c r="T45" s="2934"/>
      <c r="U45" s="2934"/>
      <c r="V45" s="2935"/>
      <c r="W45" s="2934"/>
      <c r="X45" s="2933"/>
      <c r="Y45" s="2933"/>
      <c r="Z45" s="2933"/>
      <c r="AA45" s="2933"/>
    </row>
    <row r="46" spans="1:27" x14ac:dyDescent="0.25">
      <c r="A46" s="2932"/>
      <c r="B46" s="2712"/>
      <c r="C46" s="2931"/>
      <c r="D46" s="2931"/>
      <c r="E46" s="2914"/>
      <c r="F46" s="2716"/>
      <c r="G46" s="2726"/>
      <c r="H46" s="2726"/>
      <c r="I46" s="2930"/>
      <c r="J46" s="2780"/>
      <c r="K46" s="2780"/>
      <c r="L46" s="2780"/>
      <c r="M46" s="2780"/>
      <c r="N46" s="2780"/>
      <c r="O46" s="2780"/>
      <c r="P46" s="2780"/>
      <c r="Q46" s="2929"/>
      <c r="R46" s="1700"/>
      <c r="S46" s="2726"/>
      <c r="T46" s="2780"/>
      <c r="U46" s="2780"/>
      <c r="V46" s="2918"/>
      <c r="W46" s="2780"/>
      <c r="X46" s="2928"/>
      <c r="Y46" s="2928"/>
      <c r="Z46" s="2928"/>
      <c r="AA46" s="2928"/>
    </row>
    <row r="47" spans="1:27" x14ac:dyDescent="0.25">
      <c r="A47" s="2927"/>
      <c r="B47" s="2924"/>
      <c r="C47" s="2926"/>
      <c r="D47" s="2926"/>
      <c r="E47" s="2925"/>
      <c r="F47" s="2924"/>
      <c r="G47" s="2923"/>
      <c r="H47" s="2919"/>
      <c r="I47" s="2922"/>
      <c r="J47" s="2921"/>
      <c r="K47" s="2917"/>
      <c r="L47" s="2917"/>
      <c r="M47" s="2917"/>
      <c r="N47" s="2917"/>
      <c r="O47" s="2917"/>
      <c r="P47" s="2917"/>
      <c r="Q47" s="2920"/>
      <c r="R47" s="1814"/>
      <c r="S47" s="2919"/>
      <c r="T47" s="2917"/>
      <c r="U47" s="2917"/>
      <c r="V47" s="2918"/>
      <c r="W47" s="2917"/>
      <c r="X47" s="2916"/>
      <c r="Y47" s="2916"/>
      <c r="Z47" s="2916"/>
      <c r="AA47" s="2916"/>
    </row>
    <row r="48" spans="1:27" x14ac:dyDescent="0.25">
      <c r="A48" s="2703"/>
      <c r="B48" s="2700"/>
      <c r="C48" s="2915"/>
      <c r="D48" s="2915"/>
      <c r="E48" s="2914"/>
      <c r="F48" s="2700"/>
      <c r="G48" s="2782"/>
      <c r="H48" s="2782"/>
      <c r="I48" s="2699"/>
      <c r="J48" s="2912"/>
      <c r="K48" s="2912"/>
      <c r="L48" s="2912"/>
      <c r="M48" s="2912"/>
      <c r="N48" s="2912"/>
      <c r="O48" s="2912"/>
      <c r="P48" s="2912"/>
      <c r="Q48" s="2912"/>
      <c r="R48" s="1734"/>
      <c r="S48" s="2782"/>
      <c r="T48" s="2912"/>
      <c r="U48" s="2912"/>
      <c r="V48" s="2913"/>
      <c r="W48" s="2912"/>
      <c r="X48" s="2911"/>
      <c r="Y48" s="2911"/>
      <c r="Z48" s="2911"/>
      <c r="AA48" s="2911"/>
    </row>
    <row r="49" spans="1:27" x14ac:dyDescent="0.25">
      <c r="A49" s="2889"/>
      <c r="B49" s="2883"/>
      <c r="C49" s="2888"/>
      <c r="D49" s="2888"/>
      <c r="E49" s="2893"/>
      <c r="F49" s="2901"/>
      <c r="G49" s="2906"/>
      <c r="H49" s="2906"/>
      <c r="I49" s="2891"/>
      <c r="J49" s="2908"/>
      <c r="K49" s="2908"/>
      <c r="L49" s="2908"/>
      <c r="M49" s="2908"/>
      <c r="N49" s="2908"/>
      <c r="O49" s="2908"/>
      <c r="P49" s="2908"/>
      <c r="Q49" s="2907"/>
      <c r="R49" s="2900"/>
      <c r="S49" s="2906"/>
      <c r="T49" s="2908"/>
      <c r="U49" s="2908"/>
      <c r="V49" s="2908"/>
      <c r="W49" s="2908"/>
      <c r="X49" s="2909"/>
      <c r="Y49" s="2909"/>
      <c r="Z49" s="2909"/>
      <c r="AA49" s="2909"/>
    </row>
    <row r="50" spans="1:27" x14ac:dyDescent="0.25">
      <c r="A50" s="2889"/>
      <c r="B50" s="2883"/>
      <c r="C50" s="2888"/>
      <c r="D50" s="2888"/>
      <c r="E50" s="2887"/>
      <c r="F50" s="2883"/>
      <c r="G50" s="2906"/>
      <c r="H50" s="2906"/>
      <c r="I50" s="2886"/>
      <c r="J50" s="2908"/>
      <c r="K50" s="2908"/>
      <c r="L50" s="2908"/>
      <c r="M50" s="2908"/>
      <c r="N50" s="2908"/>
      <c r="O50" s="2908"/>
      <c r="P50" s="2908"/>
      <c r="Q50" s="2907"/>
      <c r="R50" s="2900"/>
      <c r="S50" s="2906"/>
      <c r="T50" s="2908"/>
      <c r="U50" s="2908"/>
      <c r="V50" s="2908"/>
      <c r="W50" s="2908"/>
      <c r="X50" s="2909"/>
      <c r="Y50" s="2909"/>
      <c r="Z50" s="2909"/>
      <c r="AA50" s="2909"/>
    </row>
    <row r="51" spans="1:27" x14ac:dyDescent="0.25">
      <c r="A51" s="2898"/>
      <c r="B51" s="2894"/>
      <c r="C51" s="2897"/>
      <c r="D51" s="2897"/>
      <c r="E51" s="2893"/>
      <c r="F51" s="2894"/>
      <c r="G51" s="2904"/>
      <c r="H51" s="2904"/>
      <c r="I51" s="2896"/>
      <c r="J51" s="2905"/>
      <c r="K51" s="2905"/>
      <c r="L51" s="2905"/>
      <c r="M51" s="2905"/>
      <c r="N51" s="2905"/>
      <c r="O51" s="2905"/>
      <c r="P51" s="2905"/>
      <c r="Q51" s="2905"/>
      <c r="R51" s="2902"/>
      <c r="S51" s="2904"/>
      <c r="T51" s="2905"/>
      <c r="U51" s="2905"/>
      <c r="V51" s="2905"/>
      <c r="W51" s="2905"/>
      <c r="X51" s="2910"/>
      <c r="Y51" s="2910"/>
      <c r="Z51" s="2910"/>
      <c r="AA51" s="2910"/>
    </row>
    <row r="52" spans="1:27" x14ac:dyDescent="0.25">
      <c r="A52" s="2889"/>
      <c r="B52" s="2883"/>
      <c r="C52" s="2888"/>
      <c r="D52" s="2888"/>
      <c r="E52" s="2893"/>
      <c r="F52" s="2901"/>
      <c r="G52" s="2906"/>
      <c r="H52" s="2906"/>
      <c r="I52" s="2891"/>
      <c r="J52" s="2908"/>
      <c r="K52" s="2908"/>
      <c r="L52" s="2908"/>
      <c r="M52" s="2908"/>
      <c r="N52" s="2908"/>
      <c r="O52" s="2908"/>
      <c r="P52" s="2908"/>
      <c r="Q52" s="2907"/>
      <c r="R52" s="2900"/>
      <c r="S52" s="2906"/>
      <c r="T52" s="2908"/>
      <c r="U52" s="2908"/>
      <c r="V52" s="2908"/>
      <c r="W52" s="2908"/>
      <c r="X52" s="2909"/>
      <c r="Y52" s="2899"/>
      <c r="Z52" s="2899"/>
      <c r="AA52" s="2899"/>
    </row>
    <row r="53" spans="1:27" x14ac:dyDescent="0.25">
      <c r="A53" s="2889"/>
      <c r="B53" s="2883"/>
      <c r="C53" s="2888"/>
      <c r="D53" s="2888"/>
      <c r="E53" s="2887"/>
      <c r="F53" s="2883"/>
      <c r="G53" s="2906"/>
      <c r="H53" s="2906"/>
      <c r="I53" s="2886"/>
      <c r="J53" s="2908"/>
      <c r="K53" s="2908"/>
      <c r="L53" s="2908"/>
      <c r="M53" s="2908"/>
      <c r="N53" s="2908"/>
      <c r="O53" s="2908"/>
      <c r="P53" s="2908"/>
      <c r="Q53" s="2907"/>
      <c r="R53" s="2900"/>
      <c r="S53" s="2906"/>
      <c r="T53" s="2906"/>
      <c r="U53" s="2906"/>
      <c r="V53" s="2906"/>
      <c r="W53" s="2906"/>
      <c r="X53" s="2899"/>
      <c r="Y53" s="2899"/>
      <c r="Z53" s="2899"/>
      <c r="AA53" s="2899"/>
    </row>
    <row r="54" spans="1:27" x14ac:dyDescent="0.25">
      <c r="A54" s="2898"/>
      <c r="B54" s="2894"/>
      <c r="C54" s="2897"/>
      <c r="D54" s="2897"/>
      <c r="E54" s="2893"/>
      <c r="F54" s="2894"/>
      <c r="G54" s="2904"/>
      <c r="H54" s="2904"/>
      <c r="I54" s="2896"/>
      <c r="J54" s="2905"/>
      <c r="K54" s="2905"/>
      <c r="L54" s="2905"/>
      <c r="M54" s="2905"/>
      <c r="N54" s="2905"/>
      <c r="O54" s="2905"/>
      <c r="P54" s="2905"/>
      <c r="Q54" s="2905"/>
      <c r="R54" s="2902"/>
      <c r="S54" s="2904"/>
      <c r="T54" s="2904"/>
      <c r="U54" s="2904"/>
      <c r="V54" s="2904"/>
      <c r="W54" s="2904"/>
      <c r="X54" s="2896"/>
      <c r="Y54" s="2896"/>
      <c r="Z54" s="2896"/>
      <c r="AA54" s="2896"/>
    </row>
    <row r="55" spans="1:27" x14ac:dyDescent="0.25">
      <c r="A55" s="2889"/>
      <c r="B55" s="2883"/>
      <c r="C55" s="2888"/>
      <c r="D55" s="2888"/>
      <c r="E55" s="2893"/>
      <c r="F55" s="2901"/>
      <c r="G55" s="2906"/>
      <c r="H55" s="2906"/>
      <c r="I55" s="2891"/>
      <c r="J55" s="2908"/>
      <c r="K55" s="2908"/>
      <c r="L55" s="2908"/>
      <c r="M55" s="2908"/>
      <c r="N55" s="2908"/>
      <c r="O55" s="2908"/>
      <c r="P55" s="2908"/>
      <c r="Q55" s="2907"/>
      <c r="R55" s="2900"/>
      <c r="S55" s="2906"/>
      <c r="T55" s="2906"/>
      <c r="U55" s="2906"/>
      <c r="V55" s="2906"/>
      <c r="W55" s="2906"/>
      <c r="X55" s="2899"/>
      <c r="Y55" s="2899"/>
      <c r="Z55" s="2899"/>
      <c r="AA55" s="2899"/>
    </row>
    <row r="56" spans="1:27" x14ac:dyDescent="0.25">
      <c r="A56" s="2889"/>
      <c r="B56" s="2883"/>
      <c r="C56" s="2888"/>
      <c r="D56" s="2888"/>
      <c r="E56" s="2887"/>
      <c r="F56" s="2883"/>
      <c r="G56" s="2906"/>
      <c r="H56" s="2906"/>
      <c r="I56" s="2886"/>
      <c r="J56" s="2908"/>
      <c r="K56" s="2908"/>
      <c r="L56" s="2908"/>
      <c r="M56" s="2908"/>
      <c r="N56" s="2908"/>
      <c r="O56" s="2908"/>
      <c r="P56" s="2908"/>
      <c r="Q56" s="2907"/>
      <c r="R56" s="2900"/>
      <c r="S56" s="2906"/>
      <c r="T56" s="2906"/>
      <c r="U56" s="2906"/>
      <c r="V56" s="2906"/>
      <c r="W56" s="2906"/>
      <c r="X56" s="2899"/>
      <c r="Y56" s="2899"/>
      <c r="Z56" s="2899"/>
      <c r="AA56" s="2899"/>
    </row>
    <row r="57" spans="1:27" x14ac:dyDescent="0.25">
      <c r="A57" s="2898"/>
      <c r="B57" s="2894"/>
      <c r="C57" s="2897"/>
      <c r="D57" s="2897"/>
      <c r="E57" s="2893"/>
      <c r="F57" s="2894"/>
      <c r="G57" s="2904"/>
      <c r="H57" s="2904"/>
      <c r="I57" s="2896"/>
      <c r="J57" s="2905"/>
      <c r="K57" s="2905"/>
      <c r="L57" s="2905"/>
      <c r="M57" s="2905"/>
      <c r="N57" s="2905"/>
      <c r="O57" s="2905"/>
      <c r="P57" s="2905"/>
      <c r="Q57" s="2905"/>
      <c r="R57" s="2902"/>
      <c r="S57" s="2904"/>
      <c r="T57" s="2904"/>
      <c r="U57" s="2904"/>
      <c r="V57" s="2904"/>
      <c r="W57" s="2904"/>
      <c r="X57" s="2896"/>
      <c r="Y57" s="2896"/>
      <c r="Z57" s="2896"/>
      <c r="AA57" s="2896"/>
    </row>
    <row r="58" spans="1:27" x14ac:dyDescent="0.25">
      <c r="A58" s="2889"/>
      <c r="B58" s="2883"/>
      <c r="C58" s="2888"/>
      <c r="D58" s="2888"/>
      <c r="E58" s="2893"/>
      <c r="F58" s="2901"/>
      <c r="G58" s="2906"/>
      <c r="H58" s="2906"/>
      <c r="I58" s="2891"/>
      <c r="J58" s="2908"/>
      <c r="K58" s="2908"/>
      <c r="L58" s="2908"/>
      <c r="M58" s="2908"/>
      <c r="N58" s="2908"/>
      <c r="O58" s="2908"/>
      <c r="P58" s="2908"/>
      <c r="Q58" s="2907"/>
      <c r="R58" s="2900"/>
      <c r="S58" s="2906"/>
      <c r="T58" s="2906"/>
      <c r="U58" s="2906"/>
      <c r="V58" s="2906"/>
      <c r="W58" s="2906"/>
      <c r="X58" s="2899"/>
      <c r="Y58" s="2899"/>
      <c r="Z58" s="2899"/>
      <c r="AA58" s="2899"/>
    </row>
    <row r="59" spans="1:27" x14ac:dyDescent="0.25">
      <c r="A59" s="2889"/>
      <c r="B59" s="2883"/>
      <c r="C59" s="2888"/>
      <c r="D59" s="2888"/>
      <c r="E59" s="2887"/>
      <c r="F59" s="2883"/>
      <c r="G59" s="2906"/>
      <c r="H59" s="2906"/>
      <c r="I59" s="2886"/>
      <c r="J59" s="2908"/>
      <c r="K59" s="2908"/>
      <c r="L59" s="2908"/>
      <c r="M59" s="2908"/>
      <c r="N59" s="2908"/>
      <c r="O59" s="2908"/>
      <c r="P59" s="2908"/>
      <c r="Q59" s="2907"/>
      <c r="R59" s="2900"/>
      <c r="S59" s="2906"/>
      <c r="T59" s="2906"/>
      <c r="U59" s="2906"/>
      <c r="V59" s="2906"/>
      <c r="W59" s="2906"/>
      <c r="X59" s="2899"/>
      <c r="Y59" s="2899"/>
      <c r="Z59" s="2899"/>
      <c r="AA59" s="2899"/>
    </row>
    <row r="60" spans="1:27" x14ac:dyDescent="0.25">
      <c r="A60" s="2898"/>
      <c r="B60" s="2894"/>
      <c r="C60" s="2897"/>
      <c r="D60" s="2897"/>
      <c r="E60" s="2893"/>
      <c r="F60" s="2894"/>
      <c r="G60" s="2904"/>
      <c r="H60" s="2904"/>
      <c r="I60" s="2896"/>
      <c r="J60" s="2905"/>
      <c r="K60" s="2905"/>
      <c r="L60" s="2905"/>
      <c r="M60" s="2905"/>
      <c r="N60" s="2905"/>
      <c r="O60" s="2905"/>
      <c r="P60" s="2905"/>
      <c r="Q60" s="2905"/>
      <c r="R60" s="2902"/>
      <c r="S60" s="2904"/>
      <c r="T60" s="2904"/>
      <c r="U60" s="2904"/>
      <c r="V60" s="2904"/>
      <c r="W60" s="2904"/>
      <c r="X60" s="2896"/>
      <c r="Y60" s="2896"/>
      <c r="Z60" s="2896"/>
      <c r="AA60" s="2896"/>
    </row>
    <row r="61" spans="1:27" ht="15.75" x14ac:dyDescent="0.25">
      <c r="A61" s="2889"/>
      <c r="B61" s="2883"/>
      <c r="C61" s="2888"/>
      <c r="D61" s="2888"/>
      <c r="E61" s="2893"/>
      <c r="F61" s="2892"/>
      <c r="G61" s="2906"/>
      <c r="H61" s="2906"/>
      <c r="I61" s="2891"/>
      <c r="J61" s="2908"/>
      <c r="K61" s="2908"/>
      <c r="L61" s="2908"/>
      <c r="M61" s="2908"/>
      <c r="N61" s="2908"/>
      <c r="O61" s="2908"/>
      <c r="P61" s="2908"/>
      <c r="Q61" s="2907"/>
      <c r="R61" s="2900"/>
      <c r="S61" s="2906"/>
      <c r="T61" s="2906"/>
      <c r="U61" s="2906"/>
      <c r="V61" s="2906"/>
      <c r="W61" s="2906"/>
      <c r="X61" s="2899"/>
      <c r="Y61" s="2899"/>
      <c r="Z61" s="2899"/>
      <c r="AA61" s="2899"/>
    </row>
    <row r="62" spans="1:27" x14ac:dyDescent="0.25">
      <c r="A62" s="2889"/>
      <c r="B62" s="2883"/>
      <c r="C62" s="2888"/>
      <c r="D62" s="2888"/>
      <c r="E62" s="2887"/>
      <c r="F62" s="2883"/>
      <c r="G62" s="2906"/>
      <c r="H62" s="2906"/>
      <c r="I62" s="2886"/>
      <c r="J62" s="2908"/>
      <c r="K62" s="2908"/>
      <c r="L62" s="2908"/>
      <c r="M62" s="2908"/>
      <c r="N62" s="2908"/>
      <c r="O62" s="2908"/>
      <c r="P62" s="2908"/>
      <c r="Q62" s="2907"/>
      <c r="R62" s="2900"/>
      <c r="S62" s="2906"/>
      <c r="T62" s="2906"/>
      <c r="U62" s="2906"/>
      <c r="V62" s="2906"/>
      <c r="W62" s="2906"/>
      <c r="X62" s="2899"/>
      <c r="Y62" s="2899"/>
      <c r="Z62" s="2899"/>
      <c r="AA62" s="2899"/>
    </row>
    <row r="63" spans="1:27" x14ac:dyDescent="0.25">
      <c r="A63" s="2898"/>
      <c r="B63" s="2894"/>
      <c r="C63" s="2897"/>
      <c r="D63" s="2897"/>
      <c r="E63" s="2893"/>
      <c r="F63" s="2894"/>
      <c r="G63" s="2904"/>
      <c r="H63" s="2904"/>
      <c r="I63" s="2896"/>
      <c r="J63" s="2905"/>
      <c r="K63" s="2905"/>
      <c r="L63" s="2905"/>
      <c r="M63" s="2905"/>
      <c r="N63" s="2905"/>
      <c r="O63" s="2905"/>
      <c r="P63" s="2905"/>
      <c r="Q63" s="2905"/>
      <c r="R63" s="2902"/>
      <c r="S63" s="2904"/>
      <c r="T63" s="2904"/>
      <c r="U63" s="2904"/>
      <c r="V63" s="2904"/>
      <c r="W63" s="2904"/>
      <c r="X63" s="2896"/>
      <c r="Y63" s="2896"/>
      <c r="Z63" s="2896"/>
      <c r="AA63" s="2896"/>
    </row>
    <row r="64" spans="1:27" ht="15.75" x14ac:dyDescent="0.25">
      <c r="A64" s="2889"/>
      <c r="B64" s="2883"/>
      <c r="C64" s="2888"/>
      <c r="D64" s="2888"/>
      <c r="E64" s="2893"/>
      <c r="F64" s="2892"/>
      <c r="G64" s="2906"/>
      <c r="H64" s="2906"/>
      <c r="I64" s="2891"/>
      <c r="J64" s="2908"/>
      <c r="K64" s="2908"/>
      <c r="L64" s="2908"/>
      <c r="M64" s="2908"/>
      <c r="N64" s="2908"/>
      <c r="O64" s="2908"/>
      <c r="P64" s="2908"/>
      <c r="Q64" s="2907"/>
      <c r="R64" s="2900"/>
      <c r="S64" s="2906"/>
      <c r="T64" s="2906"/>
      <c r="U64" s="2906"/>
      <c r="V64" s="2906"/>
      <c r="W64" s="2906"/>
      <c r="X64" s="2899"/>
      <c r="Y64" s="2899"/>
      <c r="Z64" s="2899"/>
      <c r="AA64" s="2899"/>
    </row>
    <row r="65" spans="1:27" x14ac:dyDescent="0.25">
      <c r="A65" s="2889"/>
      <c r="B65" s="2883"/>
      <c r="C65" s="2888"/>
      <c r="D65" s="2888"/>
      <c r="E65" s="2887"/>
      <c r="F65" s="2883"/>
      <c r="G65" s="2906"/>
      <c r="H65" s="2906"/>
      <c r="I65" s="2886"/>
      <c r="J65" s="2908"/>
      <c r="K65" s="2908"/>
      <c r="L65" s="2908"/>
      <c r="M65" s="2908"/>
      <c r="N65" s="2908"/>
      <c r="O65" s="2908"/>
      <c r="P65" s="2908"/>
      <c r="Q65" s="2907"/>
      <c r="R65" s="2900"/>
      <c r="S65" s="2906"/>
      <c r="T65" s="2906"/>
      <c r="U65" s="2906"/>
      <c r="V65" s="2906"/>
      <c r="W65" s="2906"/>
      <c r="X65" s="2899"/>
      <c r="Y65" s="2899"/>
      <c r="Z65" s="2899"/>
      <c r="AA65" s="2899"/>
    </row>
    <row r="66" spans="1:27" x14ac:dyDescent="0.25">
      <c r="A66" s="2898"/>
      <c r="B66" s="2894"/>
      <c r="C66" s="2897"/>
      <c r="D66" s="2897"/>
      <c r="E66" s="2893"/>
      <c r="F66" s="2894"/>
      <c r="G66" s="2904"/>
      <c r="H66" s="2904"/>
      <c r="I66" s="2896"/>
      <c r="J66" s="2905"/>
      <c r="K66" s="2905"/>
      <c r="L66" s="2905"/>
      <c r="M66" s="2905"/>
      <c r="N66" s="2905"/>
      <c r="O66" s="2905"/>
      <c r="P66" s="2905"/>
      <c r="Q66" s="2905"/>
      <c r="R66" s="2902"/>
      <c r="S66" s="2904"/>
      <c r="T66" s="2904"/>
      <c r="U66" s="2904"/>
      <c r="V66" s="2904"/>
      <c r="W66" s="2904"/>
      <c r="X66" s="2896"/>
      <c r="Y66" s="2896"/>
      <c r="Z66" s="2896"/>
      <c r="AA66" s="2896"/>
    </row>
    <row r="67" spans="1:27" ht="15.75" x14ac:dyDescent="0.25">
      <c r="A67" s="2889"/>
      <c r="B67" s="2883"/>
      <c r="C67" s="2888"/>
      <c r="D67" s="2888"/>
      <c r="E67" s="2893"/>
      <c r="F67" s="2892"/>
      <c r="G67" s="2906"/>
      <c r="H67" s="2906"/>
      <c r="I67" s="2891"/>
      <c r="J67" s="2908"/>
      <c r="K67" s="2908"/>
      <c r="L67" s="2908"/>
      <c r="M67" s="2908"/>
      <c r="N67" s="2908"/>
      <c r="O67" s="2908"/>
      <c r="P67" s="2908"/>
      <c r="Q67" s="2907"/>
      <c r="R67" s="2900"/>
      <c r="S67" s="2906"/>
      <c r="T67" s="2906"/>
      <c r="U67" s="2906"/>
      <c r="V67" s="2906"/>
      <c r="W67" s="2906"/>
      <c r="X67" s="2899"/>
      <c r="Y67" s="2899"/>
      <c r="Z67" s="2899"/>
      <c r="AA67" s="2899"/>
    </row>
    <row r="68" spans="1:27" x14ac:dyDescent="0.25">
      <c r="A68" s="2889"/>
      <c r="B68" s="2883"/>
      <c r="C68" s="2888"/>
      <c r="D68" s="2888"/>
      <c r="E68" s="2887"/>
      <c r="F68" s="2883"/>
      <c r="G68" s="2906"/>
      <c r="H68" s="2906"/>
      <c r="I68" s="2886"/>
      <c r="J68" s="2908"/>
      <c r="K68" s="2908"/>
      <c r="L68" s="2908"/>
      <c r="M68" s="2908"/>
      <c r="N68" s="2908"/>
      <c r="O68" s="2908"/>
      <c r="P68" s="2908"/>
      <c r="Q68" s="2907"/>
      <c r="R68" s="2900"/>
      <c r="S68" s="2906"/>
      <c r="T68" s="2906"/>
      <c r="U68" s="2906"/>
      <c r="V68" s="2906"/>
      <c r="W68" s="2906"/>
      <c r="X68" s="2899"/>
      <c r="Y68" s="2899"/>
      <c r="Z68" s="2899"/>
      <c r="AA68" s="2899"/>
    </row>
    <row r="69" spans="1:27" x14ac:dyDescent="0.25">
      <c r="A69" s="2898"/>
      <c r="B69" s="2894"/>
      <c r="C69" s="2897"/>
      <c r="D69" s="2897"/>
      <c r="E69" s="2893"/>
      <c r="F69" s="2894"/>
      <c r="G69" s="2904"/>
      <c r="H69" s="2904"/>
      <c r="I69" s="2896"/>
      <c r="J69" s="2905"/>
      <c r="K69" s="2905"/>
      <c r="L69" s="2905"/>
      <c r="M69" s="2905"/>
      <c r="N69" s="2905"/>
      <c r="O69" s="2905"/>
      <c r="P69" s="2905"/>
      <c r="Q69" s="2905"/>
      <c r="R69" s="2902"/>
      <c r="S69" s="2904"/>
      <c r="T69" s="2904"/>
      <c r="U69" s="2904"/>
      <c r="V69" s="2904"/>
      <c r="W69" s="2904"/>
      <c r="X69" s="2896"/>
      <c r="Y69" s="2896"/>
      <c r="Z69" s="2896"/>
      <c r="AA69" s="2896"/>
    </row>
    <row r="70" spans="1:27" ht="15.75" x14ac:dyDescent="0.25">
      <c r="A70" s="2889"/>
      <c r="B70" s="2883"/>
      <c r="C70" s="2888"/>
      <c r="D70" s="2888"/>
      <c r="E70" s="2893"/>
      <c r="F70" s="2892"/>
      <c r="G70" s="2890"/>
      <c r="H70" s="2890"/>
      <c r="I70" s="2891"/>
      <c r="J70" s="2892"/>
      <c r="K70" s="2892"/>
      <c r="L70" s="2892"/>
      <c r="M70" s="2892"/>
      <c r="N70" s="2892"/>
      <c r="O70" s="2892"/>
      <c r="P70" s="2892"/>
      <c r="Q70" s="2885"/>
      <c r="R70" s="2900"/>
      <c r="S70" s="2890"/>
      <c r="T70" s="2890"/>
      <c r="U70" s="2890"/>
      <c r="V70" s="2883"/>
      <c r="W70" s="2883"/>
      <c r="X70" s="2899"/>
      <c r="Y70" s="2899"/>
      <c r="Z70" s="2899"/>
      <c r="AA70" s="2899"/>
    </row>
    <row r="71" spans="1:27" x14ac:dyDescent="0.25">
      <c r="A71" s="2889"/>
      <c r="B71" s="2883"/>
      <c r="C71" s="2888"/>
      <c r="D71" s="2888"/>
      <c r="E71" s="2887"/>
      <c r="F71" s="2883"/>
      <c r="G71" s="2883"/>
      <c r="H71" s="2883"/>
      <c r="I71" s="2886"/>
      <c r="J71" s="2901"/>
      <c r="K71" s="2901"/>
      <c r="L71" s="2901"/>
      <c r="M71" s="2901"/>
      <c r="N71" s="2901"/>
      <c r="O71" s="2901"/>
      <c r="P71" s="2901"/>
      <c r="Q71" s="2885"/>
      <c r="R71" s="2900"/>
      <c r="S71" s="2883"/>
      <c r="T71" s="2883"/>
      <c r="U71" s="2883"/>
      <c r="V71" s="2883"/>
      <c r="W71" s="2883"/>
      <c r="X71" s="2899"/>
      <c r="Y71" s="2899"/>
      <c r="Z71" s="2899"/>
      <c r="AA71" s="2899"/>
    </row>
    <row r="72" spans="1:27" x14ac:dyDescent="0.25">
      <c r="A72" s="2898"/>
      <c r="B72" s="2894"/>
      <c r="C72" s="2897"/>
      <c r="D72" s="2897"/>
      <c r="E72" s="2893"/>
      <c r="F72" s="2894"/>
      <c r="G72" s="2894"/>
      <c r="H72" s="2894"/>
      <c r="I72" s="2896"/>
      <c r="J72" s="2903"/>
      <c r="K72" s="2903"/>
      <c r="L72" s="2903"/>
      <c r="M72" s="2903"/>
      <c r="N72" s="2903"/>
      <c r="O72" s="2903"/>
      <c r="P72" s="2903"/>
      <c r="Q72" s="2903"/>
      <c r="R72" s="2902"/>
      <c r="S72" s="2894"/>
      <c r="T72" s="2894"/>
      <c r="U72" s="2894"/>
      <c r="V72" s="2894"/>
      <c r="W72" s="2894"/>
      <c r="X72" s="2896"/>
      <c r="Y72" s="2896"/>
      <c r="Z72" s="2896"/>
      <c r="AA72" s="2896"/>
    </row>
    <row r="73" spans="1:27" ht="15.75" x14ac:dyDescent="0.25">
      <c r="A73" s="2889"/>
      <c r="B73" s="2883"/>
      <c r="C73" s="2888"/>
      <c r="D73" s="2888"/>
      <c r="E73" s="2893"/>
      <c r="F73" s="2892"/>
      <c r="G73" s="2890"/>
      <c r="H73" s="2890"/>
      <c r="I73" s="2891"/>
      <c r="J73" s="2892"/>
      <c r="K73" s="2892"/>
      <c r="L73" s="2892"/>
      <c r="M73" s="2892"/>
      <c r="N73" s="2892"/>
      <c r="O73" s="2892"/>
      <c r="P73" s="2892"/>
      <c r="Q73" s="2885"/>
      <c r="R73" s="2900"/>
      <c r="S73" s="2890"/>
      <c r="T73" s="2890"/>
      <c r="U73" s="2890"/>
      <c r="V73" s="2883"/>
      <c r="W73" s="2883"/>
      <c r="X73" s="2899"/>
      <c r="Y73" s="2899"/>
      <c r="Z73" s="2899"/>
      <c r="AA73" s="2899"/>
    </row>
    <row r="74" spans="1:27" x14ac:dyDescent="0.25">
      <c r="A74" s="2889"/>
      <c r="B74" s="2883"/>
      <c r="C74" s="2888"/>
      <c r="D74" s="2888"/>
      <c r="E74" s="2887"/>
      <c r="F74" s="2883"/>
      <c r="G74" s="2883"/>
      <c r="H74" s="2883"/>
      <c r="I74" s="2886"/>
      <c r="J74" s="2901"/>
      <c r="K74" s="2901"/>
      <c r="L74" s="2901"/>
      <c r="M74" s="2901"/>
      <c r="N74" s="2901"/>
      <c r="O74" s="2901"/>
      <c r="P74" s="2901"/>
      <c r="Q74" s="2885"/>
      <c r="R74" s="2900"/>
      <c r="S74" s="2883"/>
      <c r="T74" s="2883"/>
      <c r="U74" s="2883"/>
      <c r="V74" s="2883"/>
      <c r="W74" s="2883"/>
      <c r="X74" s="2899"/>
      <c r="Y74" s="2899"/>
      <c r="Z74" s="2899"/>
      <c r="AA74" s="2899"/>
    </row>
    <row r="75" spans="1:27" x14ac:dyDescent="0.25">
      <c r="A75" s="2898"/>
      <c r="B75" s="2894"/>
      <c r="C75" s="2897"/>
      <c r="D75" s="2897"/>
      <c r="E75" s="2893"/>
      <c r="F75" s="2894"/>
      <c r="G75" s="2894"/>
      <c r="H75" s="2894"/>
      <c r="I75" s="2896"/>
      <c r="J75" s="2903"/>
      <c r="K75" s="2903"/>
      <c r="L75" s="2903"/>
      <c r="M75" s="2903"/>
      <c r="N75" s="2903"/>
      <c r="O75" s="2903"/>
      <c r="P75" s="2903"/>
      <c r="Q75" s="2903"/>
      <c r="R75" s="2902"/>
      <c r="S75" s="2894"/>
      <c r="T75" s="2894"/>
      <c r="U75" s="2894"/>
      <c r="V75" s="2894"/>
      <c r="W75" s="2894"/>
      <c r="X75" s="2896"/>
      <c r="Y75" s="2896"/>
      <c r="Z75" s="2896"/>
      <c r="AA75" s="2896"/>
    </row>
    <row r="76" spans="1:27" ht="15.75" x14ac:dyDescent="0.25">
      <c r="A76" s="2889"/>
      <c r="B76" s="2883"/>
      <c r="C76" s="2888"/>
      <c r="D76" s="2888"/>
      <c r="E76" s="2893"/>
      <c r="F76" s="2892"/>
      <c r="G76" s="2890"/>
      <c r="H76" s="2890"/>
      <c r="I76" s="2891"/>
      <c r="J76" s="2892"/>
      <c r="K76" s="2892"/>
      <c r="L76" s="2892"/>
      <c r="M76" s="2892"/>
      <c r="N76" s="2892"/>
      <c r="O76" s="2892"/>
      <c r="P76" s="2892"/>
      <c r="Q76" s="2885"/>
      <c r="R76" s="2900"/>
      <c r="S76" s="2890"/>
      <c r="T76" s="2890"/>
      <c r="U76" s="2890"/>
      <c r="V76" s="2883"/>
      <c r="W76" s="2883"/>
      <c r="X76" s="2899"/>
      <c r="Y76" s="2899"/>
      <c r="Z76" s="2899"/>
      <c r="AA76" s="2899"/>
    </row>
    <row r="77" spans="1:27" x14ac:dyDescent="0.25">
      <c r="A77" s="2889"/>
      <c r="B77" s="2883"/>
      <c r="C77" s="2888"/>
      <c r="D77" s="2888"/>
      <c r="E77" s="2887"/>
      <c r="F77" s="2883"/>
      <c r="G77" s="2883"/>
      <c r="H77" s="2883"/>
      <c r="I77" s="2886"/>
      <c r="J77" s="2901"/>
      <c r="K77" s="2901"/>
      <c r="L77" s="2901"/>
      <c r="M77" s="2901"/>
      <c r="N77" s="2901"/>
      <c r="O77" s="2901"/>
      <c r="P77" s="2901"/>
      <c r="Q77" s="2885"/>
      <c r="R77" s="2900"/>
      <c r="S77" s="2883"/>
      <c r="T77" s="2883"/>
      <c r="U77" s="2883"/>
      <c r="V77" s="2883"/>
      <c r="W77" s="2883"/>
      <c r="X77" s="2899"/>
      <c r="Y77" s="2899"/>
      <c r="Z77" s="2899"/>
      <c r="AA77" s="2899"/>
    </row>
    <row r="78" spans="1:27" x14ac:dyDescent="0.25">
      <c r="A78" s="2898"/>
      <c r="B78" s="2894"/>
      <c r="C78" s="2897"/>
      <c r="D78" s="2897"/>
      <c r="E78" s="2893"/>
      <c r="F78" s="2894"/>
      <c r="G78" s="2894"/>
      <c r="H78" s="2894"/>
      <c r="I78" s="2896"/>
      <c r="J78" s="2903"/>
      <c r="K78" s="2903"/>
      <c r="L78" s="2903"/>
      <c r="M78" s="2903"/>
      <c r="N78" s="2903"/>
      <c r="O78" s="2903"/>
      <c r="P78" s="2903"/>
      <c r="Q78" s="2903"/>
      <c r="R78" s="2902"/>
      <c r="S78" s="2894"/>
      <c r="T78" s="2894"/>
      <c r="U78" s="2894"/>
      <c r="V78" s="2894"/>
      <c r="W78" s="2894"/>
      <c r="X78" s="2896"/>
      <c r="Y78" s="2896"/>
      <c r="Z78" s="2896"/>
      <c r="AA78" s="2896"/>
    </row>
    <row r="79" spans="1:27" ht="15.75" x14ac:dyDescent="0.25">
      <c r="A79" s="2889"/>
      <c r="B79" s="2883"/>
      <c r="C79" s="2888"/>
      <c r="D79" s="2888"/>
      <c r="E79" s="2893"/>
      <c r="F79" s="2892"/>
      <c r="G79" s="2890"/>
      <c r="H79" s="2890"/>
      <c r="I79" s="2891"/>
      <c r="J79" s="2892"/>
      <c r="K79" s="2892"/>
      <c r="L79" s="2892"/>
      <c r="M79" s="2892"/>
      <c r="N79" s="2892"/>
      <c r="O79" s="2892"/>
      <c r="P79" s="2892"/>
      <c r="Q79" s="2885"/>
      <c r="R79" s="2900"/>
      <c r="S79" s="2890"/>
      <c r="T79" s="2890"/>
      <c r="U79" s="2890"/>
      <c r="V79" s="2883"/>
      <c r="W79" s="2883"/>
      <c r="X79" s="2899"/>
      <c r="Y79" s="2899"/>
      <c r="Z79" s="2899"/>
      <c r="AA79" s="2899"/>
    </row>
    <row r="80" spans="1:27" x14ac:dyDescent="0.25">
      <c r="A80" s="2889"/>
      <c r="B80" s="2883"/>
      <c r="C80" s="2888"/>
      <c r="D80" s="2888"/>
      <c r="E80" s="2887"/>
      <c r="F80" s="2883"/>
      <c r="G80" s="2883"/>
      <c r="H80" s="2883"/>
      <c r="I80" s="2886"/>
      <c r="J80" s="2901"/>
      <c r="K80" s="2901"/>
      <c r="L80" s="2901"/>
      <c r="M80" s="2901"/>
      <c r="N80" s="2901"/>
      <c r="O80" s="2901"/>
      <c r="P80" s="2901"/>
      <c r="Q80" s="2885"/>
      <c r="R80" s="2900"/>
      <c r="S80" s="2883"/>
      <c r="T80" s="2883"/>
      <c r="U80" s="2883"/>
      <c r="V80" s="2883"/>
      <c r="W80" s="2883"/>
      <c r="X80" s="2899"/>
      <c r="Y80" s="2899"/>
      <c r="Z80" s="2899"/>
      <c r="AA80" s="2899"/>
    </row>
    <row r="81" spans="1:27" x14ac:dyDescent="0.25">
      <c r="A81" s="2898"/>
      <c r="B81" s="2894"/>
      <c r="C81" s="2897"/>
      <c r="D81" s="2897"/>
      <c r="E81" s="2893"/>
      <c r="F81" s="2894"/>
      <c r="G81" s="2894"/>
      <c r="H81" s="2894"/>
      <c r="I81" s="2896"/>
      <c r="J81" s="2894"/>
      <c r="K81" s="2894"/>
      <c r="L81" s="2894"/>
      <c r="M81" s="2894"/>
      <c r="N81" s="2894"/>
      <c r="O81" s="2894"/>
      <c r="P81" s="2894"/>
      <c r="Q81" s="2894"/>
      <c r="R81" s="2895"/>
      <c r="S81" s="2894"/>
      <c r="T81" s="2894"/>
      <c r="U81" s="2894"/>
      <c r="V81" s="2894"/>
      <c r="W81" s="2894"/>
      <c r="X81" s="2896"/>
      <c r="Y81" s="2896"/>
      <c r="Z81" s="2896"/>
      <c r="AA81" s="2896"/>
    </row>
    <row r="82" spans="1:27" ht="15.75" x14ac:dyDescent="0.25">
      <c r="A82" s="2889"/>
      <c r="B82" s="2883"/>
      <c r="C82" s="2888"/>
      <c r="D82" s="2888"/>
      <c r="E82" s="2893"/>
      <c r="F82" s="2892"/>
      <c r="G82" s="2890"/>
      <c r="H82" s="2890"/>
      <c r="I82" s="2891"/>
      <c r="J82" s="2890"/>
      <c r="K82" s="2890"/>
      <c r="L82" s="2890"/>
      <c r="M82" s="2890"/>
      <c r="N82" s="2890"/>
      <c r="O82" s="2890"/>
      <c r="P82" s="2890"/>
      <c r="Q82" s="2885"/>
      <c r="R82" s="2884"/>
      <c r="S82" s="2890"/>
      <c r="T82" s="2890"/>
      <c r="U82" s="2890"/>
      <c r="V82" s="2883"/>
      <c r="W82" s="2883"/>
      <c r="X82" s="2899"/>
      <c r="Y82" s="2899"/>
      <c r="Z82" s="2899"/>
      <c r="AA82" s="2899"/>
    </row>
    <row r="83" spans="1:27" x14ac:dyDescent="0.25">
      <c r="A83" s="2889"/>
      <c r="B83" s="2883"/>
      <c r="C83" s="2888"/>
      <c r="D83" s="2888"/>
      <c r="E83" s="2887"/>
      <c r="F83" s="2883"/>
      <c r="G83" s="2883"/>
      <c r="H83" s="2883"/>
      <c r="I83" s="2886"/>
      <c r="J83" s="2883"/>
      <c r="K83" s="2883"/>
      <c r="L83" s="2883"/>
      <c r="M83" s="2883"/>
      <c r="N83" s="2883"/>
      <c r="O83" s="2883"/>
      <c r="P83" s="2883"/>
      <c r="Q83" s="2885"/>
      <c r="R83" s="2884"/>
      <c r="S83" s="2883"/>
      <c r="T83" s="2883"/>
      <c r="U83" s="2883"/>
      <c r="V83" s="2883"/>
      <c r="W83" s="2883"/>
      <c r="X83" s="2899"/>
      <c r="Y83" s="2899"/>
      <c r="Z83" s="2899"/>
      <c r="AA83" s="2899"/>
    </row>
    <row r="84" spans="1:27" x14ac:dyDescent="0.25">
      <c r="A84" s="2898"/>
      <c r="B84" s="2894"/>
      <c r="C84" s="2897"/>
      <c r="D84" s="2897"/>
      <c r="E84" s="2893"/>
      <c r="F84" s="2894"/>
      <c r="G84" s="2894"/>
      <c r="H84" s="2894"/>
      <c r="I84" s="2896"/>
      <c r="J84" s="2894"/>
      <c r="K84" s="2894"/>
      <c r="L84" s="2894"/>
      <c r="M84" s="2894"/>
      <c r="N84" s="2894"/>
      <c r="O84" s="2894"/>
      <c r="P84" s="2894"/>
      <c r="Q84" s="2894"/>
      <c r="R84" s="2895"/>
      <c r="S84" s="2894"/>
      <c r="T84" s="2894"/>
      <c r="U84" s="2894"/>
      <c r="V84" s="2894"/>
      <c r="W84" s="2894"/>
      <c r="X84" s="2896"/>
      <c r="Y84" s="2896"/>
      <c r="Z84" s="2896"/>
      <c r="AA84" s="2896"/>
    </row>
    <row r="85" spans="1:27" ht="15.75" x14ac:dyDescent="0.25">
      <c r="A85" s="2889"/>
      <c r="B85" s="2883"/>
      <c r="C85" s="2888"/>
      <c r="D85" s="2888"/>
      <c r="E85" s="2893"/>
      <c r="F85" s="2892"/>
      <c r="G85" s="2890"/>
      <c r="H85" s="2890"/>
      <c r="I85" s="2891"/>
      <c r="J85" s="2890"/>
      <c r="K85" s="2890"/>
      <c r="L85" s="2890"/>
      <c r="M85" s="2890"/>
      <c r="N85" s="2890"/>
      <c r="O85" s="2890"/>
      <c r="P85" s="2890"/>
      <c r="Q85" s="2885"/>
      <c r="R85" s="2884"/>
      <c r="S85" s="2890"/>
      <c r="T85" s="2890"/>
      <c r="U85" s="2890"/>
      <c r="V85" s="2883"/>
      <c r="W85" s="2883"/>
      <c r="X85" s="2899"/>
      <c r="Y85" s="2899"/>
      <c r="Z85" s="2899"/>
      <c r="AA85" s="2899"/>
    </row>
    <row r="86" spans="1:27" x14ac:dyDescent="0.25">
      <c r="A86" s="2889"/>
      <c r="B86" s="2883"/>
      <c r="C86" s="2888"/>
      <c r="D86" s="2888"/>
      <c r="E86" s="2887"/>
      <c r="F86" s="2883"/>
      <c r="G86" s="2883"/>
      <c r="H86" s="2883"/>
      <c r="I86" s="2886"/>
      <c r="J86" s="2883"/>
      <c r="K86" s="2883"/>
      <c r="L86" s="2883"/>
      <c r="M86" s="2883"/>
      <c r="N86" s="2883"/>
      <c r="O86" s="2883"/>
      <c r="P86" s="2883"/>
      <c r="Q86" s="2885"/>
      <c r="R86" s="2884"/>
      <c r="S86" s="2883"/>
      <c r="T86" s="2883"/>
      <c r="U86" s="2883"/>
      <c r="V86" s="2883"/>
      <c r="W86" s="2883"/>
      <c r="X86" s="2899"/>
      <c r="Y86" s="2899"/>
      <c r="Z86" s="2899"/>
      <c r="AA86" s="2899"/>
    </row>
    <row r="87" spans="1:27" x14ac:dyDescent="0.25">
      <c r="A87" s="2898"/>
      <c r="B87" s="2894"/>
      <c r="C87" s="2897"/>
      <c r="D87" s="2897"/>
      <c r="E87" s="2893"/>
      <c r="F87" s="2894"/>
      <c r="G87" s="2894"/>
      <c r="H87" s="2894"/>
      <c r="I87" s="2896"/>
      <c r="J87" s="2894"/>
      <c r="K87" s="2894"/>
      <c r="L87" s="2894"/>
      <c r="M87" s="2894"/>
      <c r="N87" s="2894"/>
      <c r="O87" s="2894"/>
      <c r="P87" s="2894"/>
      <c r="Q87" s="2894"/>
      <c r="R87" s="2895"/>
      <c r="S87" s="2894"/>
      <c r="T87" s="2894"/>
      <c r="U87" s="2894"/>
      <c r="V87" s="2894"/>
      <c r="W87" s="2894"/>
      <c r="X87" s="2896"/>
      <c r="Y87" s="2896"/>
      <c r="Z87" s="2896"/>
      <c r="AA87" s="2896"/>
    </row>
    <row r="88" spans="1:27" ht="15.75" x14ac:dyDescent="0.25">
      <c r="A88" s="2889"/>
      <c r="B88" s="2883"/>
      <c r="C88" s="2888"/>
      <c r="D88" s="2888"/>
      <c r="E88" s="2893"/>
      <c r="F88" s="2892"/>
      <c r="G88" s="2890"/>
      <c r="H88" s="2890"/>
      <c r="I88" s="2891"/>
      <c r="J88" s="2890"/>
      <c r="K88" s="2890"/>
      <c r="L88" s="2890"/>
      <c r="M88" s="2890"/>
      <c r="N88" s="2890"/>
      <c r="O88" s="2890"/>
      <c r="P88" s="2890"/>
      <c r="Q88" s="2885"/>
      <c r="R88" s="2884"/>
      <c r="S88" s="2890"/>
      <c r="T88" s="2890"/>
      <c r="U88" s="2890"/>
      <c r="V88" s="2883"/>
      <c r="W88" s="2883"/>
      <c r="X88" s="2899"/>
      <c r="Y88" s="2899"/>
      <c r="Z88" s="2899"/>
      <c r="AA88" s="2899"/>
    </row>
    <row r="89" spans="1:27" x14ac:dyDescent="0.25">
      <c r="A89" s="2889"/>
      <c r="B89" s="2883"/>
      <c r="C89" s="2888"/>
      <c r="D89" s="2888"/>
      <c r="E89" s="2887"/>
      <c r="F89" s="2883"/>
      <c r="G89" s="2883"/>
      <c r="H89" s="2883"/>
      <c r="I89" s="2886"/>
      <c r="J89" s="2883"/>
      <c r="K89" s="2883"/>
      <c r="L89" s="2883"/>
      <c r="M89" s="2883"/>
      <c r="N89" s="2883"/>
      <c r="O89" s="2883"/>
      <c r="P89" s="2883"/>
      <c r="Q89" s="2885"/>
      <c r="R89" s="2884"/>
      <c r="S89" s="2883"/>
      <c r="T89" s="2883"/>
      <c r="U89" s="2883"/>
      <c r="V89" s="2883"/>
      <c r="W89" s="2883"/>
      <c r="X89" s="2899"/>
      <c r="Y89" s="2899"/>
      <c r="Z89" s="2899"/>
      <c r="AA89" s="2899"/>
    </row>
    <row r="90" spans="1:27" x14ac:dyDescent="0.25">
      <c r="A90" s="2898"/>
      <c r="B90" s="2894"/>
      <c r="C90" s="2897"/>
      <c r="D90" s="2897"/>
      <c r="E90" s="2893"/>
      <c r="F90" s="2894"/>
      <c r="G90" s="2894"/>
      <c r="H90" s="2894"/>
      <c r="I90" s="2896"/>
      <c r="J90" s="2894"/>
      <c r="K90" s="2894"/>
      <c r="L90" s="2894"/>
      <c r="M90" s="2894"/>
      <c r="N90" s="2894"/>
      <c r="O90" s="2894"/>
      <c r="P90" s="2894"/>
      <c r="Q90" s="2894"/>
      <c r="R90" s="2895"/>
      <c r="S90" s="2894"/>
      <c r="T90" s="2894"/>
      <c r="U90" s="2894"/>
      <c r="V90" s="2894"/>
      <c r="W90" s="2894"/>
      <c r="X90" s="2896"/>
      <c r="Y90" s="2896"/>
      <c r="Z90" s="2896"/>
      <c r="AA90" s="2896"/>
    </row>
    <row r="91" spans="1:27" ht="15.75" x14ac:dyDescent="0.25">
      <c r="A91" s="2889"/>
      <c r="B91" s="2883"/>
      <c r="C91" s="2888"/>
      <c r="D91" s="2888"/>
      <c r="E91" s="2893"/>
      <c r="F91" s="2892"/>
      <c r="G91" s="2890"/>
      <c r="H91" s="2890"/>
      <c r="I91" s="2891"/>
      <c r="J91" s="2890"/>
      <c r="K91" s="2890"/>
      <c r="L91" s="2890"/>
      <c r="M91" s="2890"/>
      <c r="N91" s="2890"/>
      <c r="O91" s="2890"/>
      <c r="P91" s="2890"/>
      <c r="Q91" s="2885"/>
      <c r="R91" s="2884"/>
      <c r="S91" s="2890"/>
      <c r="T91" s="2890"/>
      <c r="U91" s="2890"/>
      <c r="V91" s="2883"/>
      <c r="W91" s="2883"/>
      <c r="X91" s="2899"/>
      <c r="Y91" s="2899"/>
      <c r="Z91" s="2899"/>
      <c r="AA91" s="2899"/>
    </row>
    <row r="92" spans="1:27" x14ac:dyDescent="0.25">
      <c r="A92" s="2889"/>
      <c r="B92" s="2883"/>
      <c r="C92" s="2888"/>
      <c r="D92" s="2888"/>
      <c r="E92" s="2887"/>
      <c r="F92" s="2883"/>
      <c r="G92" s="2883"/>
      <c r="H92" s="2883"/>
      <c r="I92" s="2886"/>
      <c r="J92" s="2883"/>
      <c r="K92" s="2883"/>
      <c r="L92" s="2883"/>
      <c r="M92" s="2883"/>
      <c r="N92" s="2883"/>
      <c r="O92" s="2883"/>
      <c r="P92" s="2883"/>
      <c r="Q92" s="2885"/>
      <c r="R92" s="2884"/>
      <c r="S92" s="2883"/>
      <c r="T92" s="2883"/>
      <c r="U92" s="2883"/>
      <c r="V92" s="2883"/>
      <c r="W92" s="2883"/>
      <c r="X92" s="2899"/>
      <c r="Y92" s="2899"/>
      <c r="Z92" s="2899"/>
      <c r="AA92" s="2899"/>
    </row>
    <row r="93" spans="1:27" x14ac:dyDescent="0.25">
      <c r="A93" s="2898"/>
      <c r="B93" s="2894"/>
      <c r="C93" s="2897"/>
      <c r="D93" s="2897"/>
      <c r="E93" s="2893"/>
      <c r="F93" s="2894"/>
      <c r="G93" s="2894"/>
      <c r="H93" s="2894"/>
      <c r="I93" s="2896"/>
      <c r="J93" s="2894"/>
      <c r="K93" s="2894"/>
      <c r="L93" s="2894"/>
      <c r="M93" s="2894"/>
      <c r="N93" s="2894"/>
      <c r="O93" s="2894"/>
      <c r="P93" s="2894"/>
      <c r="Q93" s="2894"/>
      <c r="R93" s="2895"/>
      <c r="S93" s="2894"/>
      <c r="T93" s="2894"/>
      <c r="U93" s="2894"/>
      <c r="V93" s="2894"/>
      <c r="W93" s="2894"/>
      <c r="X93" s="2896"/>
      <c r="Y93" s="2896"/>
      <c r="Z93" s="2896"/>
      <c r="AA93" s="2896"/>
    </row>
    <row r="94" spans="1:27" ht="15.75" x14ac:dyDescent="0.25">
      <c r="A94" s="2889"/>
      <c r="B94" s="2883"/>
      <c r="C94" s="2888"/>
      <c r="D94" s="2888"/>
      <c r="E94" s="2893"/>
      <c r="F94" s="2892"/>
      <c r="G94" s="2890"/>
      <c r="H94" s="2890"/>
      <c r="I94" s="2891"/>
      <c r="J94" s="2890"/>
      <c r="K94" s="2890"/>
      <c r="L94" s="2890"/>
      <c r="M94" s="2890"/>
      <c r="N94" s="2890"/>
      <c r="O94" s="2890"/>
      <c r="P94" s="2890"/>
      <c r="Q94" s="2885"/>
      <c r="R94" s="2884"/>
      <c r="S94" s="2890"/>
      <c r="T94" s="2890"/>
      <c r="U94" s="2890"/>
      <c r="V94" s="2883"/>
      <c r="W94" s="2883"/>
      <c r="X94" s="2899"/>
      <c r="Y94" s="2899"/>
      <c r="Z94" s="2899"/>
      <c r="AA94" s="2899"/>
    </row>
    <row r="95" spans="1:27" x14ac:dyDescent="0.25">
      <c r="A95" s="2889"/>
      <c r="B95" s="2883"/>
      <c r="C95" s="2888"/>
      <c r="D95" s="2888"/>
      <c r="E95" s="2887"/>
      <c r="F95" s="2883"/>
      <c r="G95" s="2883"/>
      <c r="H95" s="2883"/>
      <c r="I95" s="2886"/>
      <c r="J95" s="2883"/>
      <c r="K95" s="2883"/>
      <c r="L95" s="2883"/>
      <c r="M95" s="2883"/>
      <c r="N95" s="2883"/>
      <c r="O95" s="2883"/>
      <c r="P95" s="2883"/>
      <c r="Q95" s="2885"/>
      <c r="R95" s="2884"/>
      <c r="S95" s="2883"/>
      <c r="T95" s="2883"/>
      <c r="U95" s="2883"/>
      <c r="V95" s="2883"/>
      <c r="W95" s="2883"/>
      <c r="X95" s="2899"/>
      <c r="Y95" s="2899"/>
      <c r="Z95" s="2899"/>
      <c r="AA95" s="2899"/>
    </row>
    <row r="96" spans="1:27" x14ac:dyDescent="0.25">
      <c r="A96" s="2898"/>
      <c r="B96" s="2894"/>
      <c r="C96" s="2897"/>
      <c r="D96" s="2897"/>
      <c r="E96" s="2893"/>
      <c r="F96" s="2894"/>
      <c r="G96" s="2894"/>
      <c r="H96" s="2894"/>
      <c r="I96" s="2896"/>
      <c r="J96" s="2894"/>
      <c r="K96" s="2894"/>
      <c r="L96" s="2894"/>
      <c r="M96" s="2894"/>
      <c r="N96" s="2894"/>
      <c r="O96" s="2894"/>
      <c r="P96" s="2894"/>
      <c r="Q96" s="2894"/>
      <c r="R96" s="2895"/>
      <c r="S96" s="2894"/>
      <c r="T96" s="2894"/>
      <c r="U96" s="2894"/>
      <c r="V96" s="2894"/>
      <c r="W96" s="2894"/>
      <c r="X96" s="2896"/>
      <c r="Y96" s="2896"/>
      <c r="Z96" s="2896"/>
      <c r="AA96" s="2896"/>
    </row>
    <row r="97" spans="1:27" ht="15.75" x14ac:dyDescent="0.25">
      <c r="A97" s="2889"/>
      <c r="B97" s="2883"/>
      <c r="C97" s="2888"/>
      <c r="D97" s="2888"/>
      <c r="E97" s="2893"/>
      <c r="F97" s="2892"/>
      <c r="G97" s="2890"/>
      <c r="H97" s="2890"/>
      <c r="I97" s="2891"/>
      <c r="J97" s="2890"/>
      <c r="K97" s="2890"/>
      <c r="L97" s="2890"/>
      <c r="M97" s="2890"/>
      <c r="N97" s="2890"/>
      <c r="O97" s="2890"/>
      <c r="P97" s="2890"/>
      <c r="Q97" s="2885"/>
      <c r="R97" s="2884"/>
      <c r="S97" s="2890"/>
      <c r="T97" s="2890"/>
      <c r="U97" s="2890"/>
      <c r="V97" s="2883"/>
      <c r="W97" s="2883"/>
      <c r="X97" s="2899"/>
      <c r="Y97" s="2899"/>
      <c r="Z97" s="2899"/>
      <c r="AA97" s="2899"/>
    </row>
    <row r="98" spans="1:27" x14ac:dyDescent="0.25">
      <c r="A98" s="2889"/>
      <c r="B98" s="2883"/>
      <c r="C98" s="2888"/>
      <c r="D98" s="2888"/>
      <c r="E98" s="2887"/>
      <c r="F98" s="2883"/>
      <c r="G98" s="2883"/>
      <c r="H98" s="2883"/>
      <c r="I98" s="2886"/>
      <c r="J98" s="2883"/>
      <c r="K98" s="2883"/>
      <c r="L98" s="2883"/>
      <c r="M98" s="2883"/>
      <c r="N98" s="2883"/>
      <c r="O98" s="2883"/>
      <c r="P98" s="2883"/>
      <c r="Q98" s="2885"/>
      <c r="R98" s="2884"/>
      <c r="S98" s="2883"/>
      <c r="T98" s="2883"/>
      <c r="U98" s="2883"/>
      <c r="V98" s="2883"/>
      <c r="W98" s="2883"/>
      <c r="X98" s="2899"/>
      <c r="Y98" s="2899"/>
      <c r="Z98" s="2899"/>
      <c r="AA98" s="2899"/>
    </row>
    <row r="99" spans="1:27" x14ac:dyDescent="0.25">
      <c r="A99" s="2898"/>
      <c r="B99" s="2894"/>
      <c r="C99" s="2897"/>
      <c r="D99" s="2897"/>
      <c r="E99" s="2893"/>
      <c r="F99" s="2894"/>
      <c r="G99" s="2894"/>
      <c r="H99" s="2894"/>
      <c r="I99" s="2896"/>
      <c r="J99" s="2894"/>
      <c r="K99" s="2894"/>
      <c r="L99" s="2894"/>
      <c r="M99" s="2894"/>
      <c r="N99" s="2894"/>
      <c r="O99" s="2894"/>
      <c r="P99" s="2894"/>
      <c r="Q99" s="2894"/>
      <c r="R99" s="2895"/>
      <c r="S99" s="2894"/>
      <c r="T99" s="2894"/>
      <c r="U99" s="2894"/>
      <c r="V99" s="2894"/>
      <c r="W99" s="2894"/>
      <c r="X99" s="2896"/>
      <c r="Y99" s="2896"/>
      <c r="Z99" s="2896"/>
      <c r="AA99" s="2896"/>
    </row>
    <row r="100" spans="1:27" ht="15.75" x14ac:dyDescent="0.25">
      <c r="A100" s="2889"/>
      <c r="B100" s="2883"/>
      <c r="C100" s="2888"/>
      <c r="D100" s="2888"/>
      <c r="E100" s="2893"/>
      <c r="F100" s="2892"/>
      <c r="G100" s="2890"/>
      <c r="H100" s="2890"/>
      <c r="I100" s="2891"/>
      <c r="J100" s="2890"/>
      <c r="K100" s="2890"/>
      <c r="L100" s="2890"/>
      <c r="M100" s="2890"/>
      <c r="N100" s="2890"/>
      <c r="O100" s="2890"/>
      <c r="P100" s="2890"/>
      <c r="Q100" s="2885"/>
      <c r="R100" s="2884"/>
      <c r="S100" s="2890"/>
      <c r="T100" s="2890"/>
      <c r="U100" s="2890"/>
      <c r="V100" s="2883"/>
      <c r="W100" s="2883"/>
      <c r="X100" s="2899"/>
      <c r="Y100" s="2899"/>
      <c r="Z100" s="2899"/>
      <c r="AA100" s="2899"/>
    </row>
    <row r="101" spans="1:27" x14ac:dyDescent="0.25">
      <c r="A101" s="2889"/>
      <c r="B101" s="2883"/>
      <c r="C101" s="2888"/>
      <c r="D101" s="2888"/>
      <c r="E101" s="2887"/>
      <c r="F101" s="2883"/>
      <c r="G101" s="2883"/>
      <c r="H101" s="2883"/>
      <c r="I101" s="2886"/>
      <c r="J101" s="2883"/>
      <c r="K101" s="2883"/>
      <c r="L101" s="2883"/>
      <c r="M101" s="2883"/>
      <c r="N101" s="2883"/>
      <c r="O101" s="2883"/>
      <c r="P101" s="2883"/>
      <c r="Q101" s="2885"/>
      <c r="R101" s="2884"/>
      <c r="S101" s="2883"/>
      <c r="T101" s="2883"/>
      <c r="U101" s="2883"/>
      <c r="V101" s="2883"/>
      <c r="W101" s="2883"/>
      <c r="X101" s="2899"/>
      <c r="Y101" s="2899"/>
      <c r="Z101" s="2899"/>
      <c r="AA101" s="2899"/>
    </row>
    <row r="102" spans="1:27" x14ac:dyDescent="0.25">
      <c r="A102" s="2898"/>
      <c r="B102" s="2894"/>
      <c r="C102" s="2897"/>
      <c r="D102" s="2897"/>
      <c r="E102" s="2893"/>
      <c r="F102" s="2894"/>
      <c r="G102" s="2894"/>
      <c r="H102" s="2894"/>
      <c r="I102" s="2896"/>
      <c r="J102" s="2894"/>
      <c r="K102" s="2894"/>
      <c r="L102" s="2894"/>
      <c r="M102" s="2894"/>
      <c r="N102" s="2894"/>
      <c r="O102" s="2894"/>
      <c r="P102" s="2894"/>
      <c r="Q102" s="2894"/>
      <c r="R102" s="2895"/>
      <c r="S102" s="2894"/>
      <c r="T102" s="2894"/>
      <c r="U102" s="2894"/>
      <c r="V102" s="2894"/>
      <c r="W102" s="2894"/>
      <c r="X102" s="2896"/>
      <c r="Y102" s="2896"/>
      <c r="Z102" s="2896"/>
      <c r="AA102" s="2896"/>
    </row>
    <row r="103" spans="1:27" ht="15.75" x14ac:dyDescent="0.25">
      <c r="A103" s="2889"/>
      <c r="B103" s="2883"/>
      <c r="C103" s="2888"/>
      <c r="D103" s="2888"/>
      <c r="E103" s="2893"/>
      <c r="F103" s="2892"/>
      <c r="G103" s="2890"/>
      <c r="H103" s="2890"/>
      <c r="I103" s="2891"/>
      <c r="J103" s="2890"/>
      <c r="K103" s="2890"/>
      <c r="L103" s="2890"/>
      <c r="M103" s="2890"/>
      <c r="N103" s="2890"/>
      <c r="O103" s="2890"/>
      <c r="P103" s="2890"/>
      <c r="Q103" s="2885"/>
      <c r="R103" s="2884"/>
      <c r="S103" s="2890"/>
      <c r="T103" s="2890"/>
      <c r="U103" s="2890"/>
      <c r="V103" s="2883"/>
      <c r="W103" s="2883"/>
      <c r="X103" s="2899"/>
      <c r="Y103" s="2899"/>
      <c r="Z103" s="2899"/>
      <c r="AA103" s="2899"/>
    </row>
    <row r="104" spans="1:27" x14ac:dyDescent="0.25">
      <c r="A104" s="2889"/>
      <c r="B104" s="2883"/>
      <c r="C104" s="2888"/>
      <c r="D104" s="2888"/>
      <c r="E104" s="2887"/>
      <c r="F104" s="2883"/>
      <c r="G104" s="2883"/>
      <c r="H104" s="2883"/>
      <c r="I104" s="2886"/>
      <c r="J104" s="2883"/>
      <c r="K104" s="2883"/>
      <c r="L104" s="2883"/>
      <c r="M104" s="2883"/>
      <c r="N104" s="2883"/>
      <c r="O104" s="2883"/>
      <c r="P104" s="2883"/>
      <c r="Q104" s="2885"/>
      <c r="R104" s="2884"/>
      <c r="S104" s="2883"/>
      <c r="T104" s="2883"/>
      <c r="U104" s="2883"/>
      <c r="V104" s="2883"/>
      <c r="W104" s="2883"/>
      <c r="X104" s="2899"/>
      <c r="Y104" s="2899"/>
      <c r="Z104" s="2899"/>
      <c r="AA104" s="2899"/>
    </row>
    <row r="105" spans="1:27" x14ac:dyDescent="0.25">
      <c r="A105" s="2898"/>
      <c r="B105" s="2894"/>
      <c r="C105" s="2897"/>
      <c r="D105" s="2897"/>
      <c r="E105" s="2893"/>
      <c r="F105" s="2894"/>
      <c r="G105" s="2894"/>
      <c r="H105" s="2894"/>
      <c r="I105" s="2896"/>
      <c r="J105" s="2894"/>
      <c r="K105" s="2894"/>
      <c r="L105" s="2894"/>
      <c r="M105" s="2894"/>
      <c r="N105" s="2894"/>
      <c r="O105" s="2894"/>
      <c r="P105" s="2894"/>
      <c r="Q105" s="2894"/>
      <c r="R105" s="2895"/>
      <c r="S105" s="2894"/>
      <c r="T105" s="2894"/>
      <c r="U105" s="2894"/>
      <c r="V105" s="2894"/>
      <c r="W105" s="2894"/>
      <c r="X105" s="2896"/>
      <c r="Y105" s="2896"/>
      <c r="Z105" s="2896"/>
      <c r="AA105" s="2896"/>
    </row>
    <row r="106" spans="1:27" ht="15.75" x14ac:dyDescent="0.25">
      <c r="A106" s="2889"/>
      <c r="B106" s="2883"/>
      <c r="C106" s="2888"/>
      <c r="D106" s="2888"/>
      <c r="E106" s="2893"/>
      <c r="F106" s="2892"/>
      <c r="G106" s="2890"/>
      <c r="H106" s="2890"/>
      <c r="I106" s="2891"/>
      <c r="J106" s="2890"/>
      <c r="K106" s="2890"/>
      <c r="L106" s="2890"/>
      <c r="M106" s="2890"/>
      <c r="N106" s="2890"/>
      <c r="O106" s="2890"/>
      <c r="P106" s="2890"/>
      <c r="Q106" s="2885"/>
      <c r="R106" s="2884"/>
      <c r="S106" s="2890"/>
      <c r="T106" s="2890"/>
      <c r="U106" s="2890"/>
      <c r="V106" s="2883"/>
      <c r="W106" s="2883"/>
      <c r="X106" s="2899"/>
      <c r="Y106" s="2899"/>
      <c r="Z106" s="2899"/>
      <c r="AA106" s="2899"/>
    </row>
    <row r="107" spans="1:27" x14ac:dyDescent="0.25">
      <c r="A107" s="2889"/>
      <c r="B107" s="2883"/>
      <c r="C107" s="2888"/>
      <c r="D107" s="2888"/>
      <c r="E107" s="2887"/>
      <c r="F107" s="2883"/>
      <c r="G107" s="2883"/>
      <c r="H107" s="2883"/>
      <c r="I107" s="2886"/>
      <c r="J107" s="2883"/>
      <c r="K107" s="2883"/>
      <c r="L107" s="2883"/>
      <c r="M107" s="2883"/>
      <c r="N107" s="2883"/>
      <c r="O107" s="2883"/>
      <c r="P107" s="2883"/>
      <c r="Q107" s="2885"/>
      <c r="R107" s="2884"/>
      <c r="S107" s="2883"/>
      <c r="T107" s="2883"/>
      <c r="U107" s="2883"/>
      <c r="V107" s="2883"/>
      <c r="W107" s="2883"/>
      <c r="X107" s="2899"/>
      <c r="Y107" s="2899"/>
      <c r="Z107" s="2899"/>
      <c r="AA107" s="2899"/>
    </row>
    <row r="108" spans="1:27" x14ac:dyDescent="0.25">
      <c r="A108" s="2898"/>
      <c r="B108" s="2894"/>
      <c r="C108" s="2897"/>
      <c r="D108" s="2897"/>
      <c r="E108" s="2893"/>
      <c r="F108" s="2894"/>
      <c r="G108" s="2894"/>
      <c r="H108" s="2894"/>
      <c r="I108" s="2896"/>
      <c r="J108" s="2894"/>
      <c r="K108" s="2894"/>
      <c r="L108" s="2894"/>
      <c r="M108" s="2894"/>
      <c r="N108" s="2894"/>
      <c r="O108" s="2894"/>
      <c r="P108" s="2894"/>
      <c r="Q108" s="2894"/>
      <c r="R108" s="2895"/>
      <c r="S108" s="2894"/>
      <c r="T108" s="2894"/>
      <c r="U108" s="2894"/>
      <c r="V108" s="2894"/>
      <c r="W108" s="2894"/>
      <c r="X108" s="2896"/>
      <c r="Y108" s="2896"/>
      <c r="Z108" s="2896"/>
      <c r="AA108" s="2896"/>
    </row>
    <row r="109" spans="1:27" ht="15.75" x14ac:dyDescent="0.25">
      <c r="A109" s="2889"/>
      <c r="B109" s="2883"/>
      <c r="C109" s="2888"/>
      <c r="D109" s="2888"/>
      <c r="E109" s="2893"/>
      <c r="F109" s="2892"/>
      <c r="G109" s="2890"/>
      <c r="H109" s="2890"/>
      <c r="I109" s="2891"/>
      <c r="J109" s="2890"/>
      <c r="K109" s="2890"/>
      <c r="L109" s="2890"/>
      <c r="M109" s="2890"/>
      <c r="N109" s="2890"/>
      <c r="O109" s="2890"/>
      <c r="P109" s="2890"/>
      <c r="Q109" s="2885"/>
      <c r="R109" s="2884"/>
      <c r="S109" s="2890"/>
      <c r="T109" s="2890"/>
      <c r="U109" s="2890"/>
      <c r="V109" s="2883"/>
      <c r="W109" s="2883"/>
      <c r="X109" s="2899"/>
      <c r="Y109" s="2899"/>
      <c r="Z109" s="2899"/>
      <c r="AA109" s="2899"/>
    </row>
    <row r="110" spans="1:27" x14ac:dyDescent="0.25">
      <c r="A110" s="2889"/>
      <c r="B110" s="2883"/>
      <c r="C110" s="2888"/>
      <c r="D110" s="2888"/>
      <c r="E110" s="2887"/>
      <c r="F110" s="2883"/>
      <c r="G110" s="2883"/>
      <c r="H110" s="2883"/>
      <c r="I110" s="2886"/>
      <c r="J110" s="2883"/>
      <c r="K110" s="2883"/>
      <c r="L110" s="2883"/>
      <c r="M110" s="2883"/>
      <c r="N110" s="2883"/>
      <c r="O110" s="2883"/>
      <c r="P110" s="2883"/>
      <c r="Q110" s="2885"/>
      <c r="R110" s="2884"/>
      <c r="S110" s="2883"/>
      <c r="T110" s="2883"/>
      <c r="U110" s="2883"/>
      <c r="V110" s="2883"/>
      <c r="W110" s="2883"/>
      <c r="X110" s="2899"/>
      <c r="Y110" s="2899"/>
      <c r="Z110" s="2899"/>
      <c r="AA110" s="2899"/>
    </row>
    <row r="111" spans="1:27" x14ac:dyDescent="0.25">
      <c r="A111" s="2898"/>
      <c r="B111" s="2894"/>
      <c r="C111" s="2897"/>
      <c r="D111" s="2897"/>
      <c r="E111" s="2893"/>
      <c r="F111" s="2894"/>
      <c r="G111" s="2894"/>
      <c r="H111" s="2894"/>
      <c r="I111" s="2896"/>
      <c r="J111" s="2894"/>
      <c r="K111" s="2894"/>
      <c r="L111" s="2894"/>
      <c r="M111" s="2894"/>
      <c r="N111" s="2894"/>
      <c r="O111" s="2894"/>
      <c r="P111" s="2894"/>
      <c r="Q111" s="2894"/>
      <c r="R111" s="2895"/>
      <c r="S111" s="2894"/>
      <c r="T111" s="2894"/>
      <c r="U111" s="2894"/>
      <c r="V111" s="2894"/>
      <c r="W111" s="2894"/>
      <c r="X111" s="2896"/>
      <c r="Y111" s="2896"/>
      <c r="Z111" s="2896"/>
      <c r="AA111" s="2896"/>
    </row>
    <row r="112" spans="1:27" ht="15.75" x14ac:dyDescent="0.25">
      <c r="A112" s="2889"/>
      <c r="B112" s="2883"/>
      <c r="C112" s="2888"/>
      <c r="D112" s="2888"/>
      <c r="E112" s="2893"/>
      <c r="F112" s="2892"/>
      <c r="G112" s="2890"/>
      <c r="H112" s="2890"/>
      <c r="I112" s="2891"/>
      <c r="J112" s="2890"/>
      <c r="K112" s="2890"/>
      <c r="L112" s="2890"/>
      <c r="M112" s="2890"/>
      <c r="N112" s="2890"/>
      <c r="O112" s="2890"/>
      <c r="P112" s="2890"/>
      <c r="Q112" s="2885"/>
      <c r="R112" s="2884"/>
      <c r="S112" s="2890"/>
      <c r="T112" s="2890"/>
      <c r="U112" s="2890"/>
      <c r="V112" s="2883"/>
      <c r="W112" s="2883"/>
      <c r="X112" s="2899"/>
      <c r="Y112" s="2899"/>
      <c r="Z112" s="2899"/>
      <c r="AA112" s="2899"/>
    </row>
    <row r="113" spans="1:27" x14ac:dyDescent="0.25">
      <c r="A113" s="2889"/>
      <c r="B113" s="2883"/>
      <c r="C113" s="2888"/>
      <c r="D113" s="2888"/>
      <c r="E113" s="2887"/>
      <c r="F113" s="2883"/>
      <c r="G113" s="2883"/>
      <c r="H113" s="2883"/>
      <c r="I113" s="2886"/>
      <c r="J113" s="2883"/>
      <c r="K113" s="2883"/>
      <c r="L113" s="2883"/>
      <c r="M113" s="2883"/>
      <c r="N113" s="2883"/>
      <c r="O113" s="2883"/>
      <c r="P113" s="2883"/>
      <c r="Q113" s="2885"/>
      <c r="R113" s="2884"/>
      <c r="S113" s="2883"/>
      <c r="T113" s="2883"/>
      <c r="U113" s="2883"/>
      <c r="V113" s="2883"/>
      <c r="W113" s="2883"/>
      <c r="X113" s="2899"/>
      <c r="Y113" s="2899"/>
      <c r="Z113" s="2899"/>
      <c r="AA113" s="2899"/>
    </row>
    <row r="114" spans="1:27" x14ac:dyDescent="0.25">
      <c r="A114" s="2898"/>
      <c r="B114" s="2894"/>
      <c r="C114" s="2897"/>
      <c r="D114" s="2897"/>
      <c r="E114" s="2893"/>
      <c r="F114" s="2894"/>
      <c r="G114" s="2894"/>
      <c r="H114" s="2894"/>
      <c r="I114" s="2896"/>
      <c r="J114" s="2894"/>
      <c r="K114" s="2894"/>
      <c r="L114" s="2894"/>
      <c r="M114" s="2894"/>
      <c r="N114" s="2894"/>
      <c r="O114" s="2894"/>
      <c r="P114" s="2894"/>
      <c r="Q114" s="2894"/>
      <c r="R114" s="2895"/>
      <c r="S114" s="2894"/>
      <c r="T114" s="2894"/>
      <c r="U114" s="2894"/>
      <c r="V114" s="2894"/>
      <c r="W114" s="2894"/>
      <c r="X114" s="2896"/>
      <c r="Y114" s="2896"/>
      <c r="Z114" s="2896"/>
      <c r="AA114" s="2896"/>
    </row>
    <row r="115" spans="1:27" ht="15.75" x14ac:dyDescent="0.25">
      <c r="A115" s="2889"/>
      <c r="B115" s="2883"/>
      <c r="C115" s="2888"/>
      <c r="D115" s="2888"/>
      <c r="E115" s="2893"/>
      <c r="F115" s="2892"/>
      <c r="G115" s="2890"/>
      <c r="H115" s="2890"/>
      <c r="I115" s="2891"/>
      <c r="J115" s="2890"/>
      <c r="K115" s="2890"/>
      <c r="L115" s="2890"/>
      <c r="M115" s="2890"/>
      <c r="N115" s="2890"/>
      <c r="O115" s="2890"/>
      <c r="P115" s="2890"/>
      <c r="Q115" s="2885"/>
      <c r="R115" s="2884"/>
      <c r="S115" s="2890"/>
      <c r="T115" s="2890"/>
      <c r="U115" s="2890"/>
      <c r="V115" s="2883"/>
      <c r="W115" s="2883"/>
      <c r="X115" s="2899"/>
      <c r="Y115" s="2899"/>
      <c r="Z115" s="2899"/>
      <c r="AA115" s="2899"/>
    </row>
    <row r="116" spans="1:27" x14ac:dyDescent="0.25">
      <c r="A116" s="2889"/>
      <c r="B116" s="2883"/>
      <c r="C116" s="2888"/>
      <c r="D116" s="2888"/>
      <c r="E116" s="2887"/>
      <c r="F116" s="2883"/>
      <c r="G116" s="2883"/>
      <c r="H116" s="2883"/>
      <c r="I116" s="2886"/>
      <c r="J116" s="2883"/>
      <c r="K116" s="2883"/>
      <c r="L116" s="2883"/>
      <c r="M116" s="2883"/>
      <c r="N116" s="2883"/>
      <c r="O116" s="2883"/>
      <c r="P116" s="2883"/>
      <c r="Q116" s="2885"/>
      <c r="R116" s="2884"/>
      <c r="S116" s="2883"/>
      <c r="T116" s="2883"/>
      <c r="U116" s="2883"/>
      <c r="V116" s="2883"/>
      <c r="W116" s="2883"/>
      <c r="X116" s="2899"/>
      <c r="Y116" s="2899"/>
      <c r="Z116" s="2899"/>
      <c r="AA116" s="2899"/>
    </row>
    <row r="117" spans="1:27" x14ac:dyDescent="0.25">
      <c r="A117" s="2898"/>
      <c r="B117" s="2894"/>
      <c r="C117" s="2897"/>
      <c r="D117" s="2897"/>
      <c r="E117" s="2893"/>
      <c r="F117" s="2894"/>
      <c r="G117" s="2894"/>
      <c r="H117" s="2894"/>
      <c r="I117" s="2896"/>
      <c r="J117" s="2894"/>
      <c r="K117" s="2894"/>
      <c r="L117" s="2894"/>
      <c r="M117" s="2894"/>
      <c r="N117" s="2894"/>
      <c r="O117" s="2894"/>
      <c r="P117" s="2894"/>
      <c r="Q117" s="2894"/>
      <c r="R117" s="2895"/>
      <c r="S117" s="2894"/>
      <c r="T117" s="2894"/>
      <c r="U117" s="2894"/>
      <c r="V117" s="2894"/>
      <c r="W117" s="2894"/>
      <c r="X117" s="2896"/>
      <c r="Y117" s="2896"/>
      <c r="Z117" s="2896"/>
      <c r="AA117" s="2896"/>
    </row>
    <row r="118" spans="1:27" ht="15.75" x14ac:dyDescent="0.25">
      <c r="A118" s="2889"/>
      <c r="B118" s="2883"/>
      <c r="C118" s="2888"/>
      <c r="D118" s="2888"/>
      <c r="E118" s="2893"/>
      <c r="F118" s="2892"/>
      <c r="G118" s="2890"/>
      <c r="H118" s="2890"/>
      <c r="I118" s="2891"/>
      <c r="J118" s="2890"/>
      <c r="K118" s="2890"/>
      <c r="L118" s="2890"/>
      <c r="M118" s="2890"/>
      <c r="N118" s="2890"/>
      <c r="O118" s="2890"/>
      <c r="P118" s="2890"/>
      <c r="Q118" s="2885"/>
      <c r="R118" s="2884"/>
      <c r="S118" s="2890"/>
      <c r="T118" s="2890"/>
      <c r="U118" s="2890"/>
      <c r="V118" s="2883"/>
      <c r="W118" s="2883"/>
      <c r="X118" s="2899"/>
      <c r="Y118" s="2899"/>
      <c r="Z118" s="2899"/>
      <c r="AA118" s="2899"/>
    </row>
    <row r="119" spans="1:27" x14ac:dyDescent="0.25">
      <c r="A119" s="2889"/>
      <c r="B119" s="2883"/>
      <c r="C119" s="2888"/>
      <c r="D119" s="2888"/>
      <c r="E119" s="2887"/>
      <c r="F119" s="2883"/>
      <c r="G119" s="2883"/>
      <c r="H119" s="2883"/>
      <c r="I119" s="2886"/>
      <c r="J119" s="2883"/>
      <c r="K119" s="2883"/>
      <c r="L119" s="2883"/>
      <c r="M119" s="2883"/>
      <c r="N119" s="2883"/>
      <c r="O119" s="2883"/>
      <c r="P119" s="2883"/>
      <c r="Q119" s="2885"/>
      <c r="R119" s="2884"/>
      <c r="S119" s="2883"/>
      <c r="T119" s="2883"/>
      <c r="U119" s="2883"/>
      <c r="V119" s="2883"/>
      <c r="W119" s="2883"/>
      <c r="X119" s="2899"/>
      <c r="Y119" s="2899"/>
      <c r="Z119" s="2899"/>
      <c r="AA119" s="2899"/>
    </row>
    <row r="120" spans="1:27" x14ac:dyDescent="0.25">
      <c r="A120" s="2898"/>
      <c r="B120" s="2894"/>
      <c r="C120" s="2897"/>
      <c r="D120" s="2897"/>
      <c r="E120" s="2893"/>
      <c r="F120" s="2894"/>
      <c r="G120" s="2894"/>
      <c r="H120" s="2894"/>
      <c r="I120" s="2896"/>
      <c r="J120" s="2894"/>
      <c r="K120" s="2894"/>
      <c r="L120" s="2894"/>
      <c r="M120" s="2894"/>
      <c r="N120" s="2894"/>
      <c r="O120" s="2894"/>
      <c r="P120" s="2894"/>
      <c r="Q120" s="2894"/>
      <c r="R120" s="2895"/>
      <c r="S120" s="2894"/>
      <c r="T120" s="2894"/>
      <c r="U120" s="2894"/>
      <c r="V120" s="2894"/>
      <c r="W120" s="2894"/>
      <c r="X120" s="2896"/>
      <c r="Y120" s="2896"/>
      <c r="Z120" s="2896"/>
      <c r="AA120" s="2896"/>
    </row>
    <row r="121" spans="1:27" ht="15.75" x14ac:dyDescent="0.25">
      <c r="A121" s="2889"/>
      <c r="B121" s="2883"/>
      <c r="C121" s="2888"/>
      <c r="D121" s="2888"/>
      <c r="E121" s="2893"/>
      <c r="F121" s="2892"/>
      <c r="G121" s="2890"/>
      <c r="H121" s="2890"/>
      <c r="I121" s="2891"/>
      <c r="J121" s="2890"/>
      <c r="K121" s="2890"/>
      <c r="L121" s="2890"/>
      <c r="M121" s="2890"/>
      <c r="N121" s="2890"/>
      <c r="O121" s="2890"/>
      <c r="P121" s="2890"/>
      <c r="Q121" s="2885"/>
      <c r="R121" s="2884"/>
      <c r="S121" s="2890"/>
      <c r="T121" s="2890"/>
      <c r="U121" s="2890"/>
      <c r="V121" s="2883"/>
      <c r="W121" s="2883"/>
      <c r="X121" s="2899"/>
      <c r="Y121" s="2899"/>
      <c r="Z121" s="2899"/>
      <c r="AA121" s="2899"/>
    </row>
    <row r="122" spans="1:27" x14ac:dyDescent="0.25">
      <c r="A122" s="2889"/>
      <c r="B122" s="2883"/>
      <c r="C122" s="2888"/>
      <c r="D122" s="2888"/>
      <c r="E122" s="2887"/>
      <c r="F122" s="2883"/>
      <c r="G122" s="2883"/>
      <c r="H122" s="2883"/>
      <c r="I122" s="2886"/>
      <c r="J122" s="2883"/>
      <c r="K122" s="2883"/>
      <c r="L122" s="2883"/>
      <c r="M122" s="2883"/>
      <c r="N122" s="2883"/>
      <c r="O122" s="2883"/>
      <c r="P122" s="2883"/>
      <c r="Q122" s="2885"/>
      <c r="R122" s="2884"/>
      <c r="S122" s="2883"/>
      <c r="T122" s="2883"/>
      <c r="U122" s="2883"/>
      <c r="V122" s="2883"/>
      <c r="W122" s="2883"/>
      <c r="X122" s="2899"/>
      <c r="Y122" s="2899"/>
      <c r="Z122" s="2899"/>
      <c r="AA122" s="2899"/>
    </row>
    <row r="123" spans="1:27" x14ac:dyDescent="0.25">
      <c r="A123" s="2898"/>
      <c r="B123" s="2894"/>
      <c r="C123" s="2897"/>
      <c r="D123" s="2897"/>
      <c r="E123" s="2893"/>
      <c r="F123" s="2894"/>
      <c r="G123" s="2894"/>
      <c r="H123" s="2894"/>
      <c r="I123" s="2896"/>
      <c r="J123" s="2894"/>
      <c r="K123" s="2894"/>
      <c r="L123" s="2894"/>
      <c r="M123" s="2894"/>
      <c r="N123" s="2894"/>
      <c r="O123" s="2894"/>
      <c r="P123" s="2894"/>
      <c r="Q123" s="2894"/>
      <c r="R123" s="2895"/>
      <c r="S123" s="2894"/>
      <c r="T123" s="2894"/>
      <c r="U123" s="2894"/>
      <c r="V123" s="2894"/>
      <c r="W123" s="2894"/>
      <c r="X123" s="2896"/>
      <c r="Y123" s="2896"/>
      <c r="Z123" s="2896"/>
      <c r="AA123" s="2896"/>
    </row>
    <row r="124" spans="1:27" ht="15.75" x14ac:dyDescent="0.25">
      <c r="A124" s="2889"/>
      <c r="B124" s="2883"/>
      <c r="C124" s="2888"/>
      <c r="D124" s="2888"/>
      <c r="E124" s="2893"/>
      <c r="F124" s="2892"/>
      <c r="G124" s="2890"/>
      <c r="H124" s="2890"/>
      <c r="I124" s="2891"/>
      <c r="J124" s="2890"/>
      <c r="K124" s="2890"/>
      <c r="L124" s="2890"/>
      <c r="M124" s="2890"/>
      <c r="N124" s="2890"/>
      <c r="O124" s="2890"/>
      <c r="P124" s="2890"/>
      <c r="Q124" s="2885"/>
      <c r="R124" s="2884"/>
      <c r="S124" s="2890"/>
      <c r="T124" s="2890"/>
      <c r="U124" s="2890"/>
      <c r="V124" s="2883"/>
      <c r="W124" s="2883"/>
      <c r="X124" s="2899"/>
      <c r="Y124" s="2899"/>
      <c r="Z124" s="2899"/>
      <c r="AA124" s="2899"/>
    </row>
    <row r="125" spans="1:27" x14ac:dyDescent="0.25">
      <c r="A125" s="2889"/>
      <c r="B125" s="2883"/>
      <c r="C125" s="2888"/>
      <c r="D125" s="2888"/>
      <c r="E125" s="2887"/>
      <c r="F125" s="2883"/>
      <c r="G125" s="2883"/>
      <c r="H125" s="2883"/>
      <c r="I125" s="2886"/>
      <c r="J125" s="2883"/>
      <c r="K125" s="2883"/>
      <c r="L125" s="2883"/>
      <c r="M125" s="2883"/>
      <c r="N125" s="2883"/>
      <c r="O125" s="2883"/>
      <c r="P125" s="2883"/>
      <c r="Q125" s="2885"/>
      <c r="R125" s="2884"/>
      <c r="S125" s="2883"/>
      <c r="T125" s="2883"/>
      <c r="U125" s="2883"/>
      <c r="V125" s="2883"/>
      <c r="W125" s="2883"/>
      <c r="X125" s="2899"/>
      <c r="Y125" s="2899"/>
      <c r="Z125" s="2899"/>
      <c r="AA125" s="2899"/>
    </row>
    <row r="126" spans="1:27" x14ac:dyDescent="0.25">
      <c r="A126" s="2898"/>
      <c r="B126" s="2894"/>
      <c r="C126" s="2897"/>
      <c r="D126" s="2897"/>
      <c r="E126" s="2893"/>
      <c r="F126" s="2894"/>
      <c r="G126" s="2894"/>
      <c r="H126" s="2894"/>
      <c r="I126" s="2896"/>
      <c r="J126" s="2894"/>
      <c r="K126" s="2894"/>
      <c r="L126" s="2894"/>
      <c r="M126" s="2894"/>
      <c r="N126" s="2894"/>
      <c r="O126" s="2894"/>
      <c r="P126" s="2894"/>
      <c r="Q126" s="2894"/>
      <c r="R126" s="2895"/>
      <c r="S126" s="2894"/>
      <c r="T126" s="2894"/>
      <c r="U126" s="2894"/>
      <c r="V126" s="2894"/>
      <c r="W126" s="2894"/>
      <c r="X126" s="2896"/>
      <c r="Y126" s="2896"/>
      <c r="Z126" s="2896"/>
      <c r="AA126" s="2896"/>
    </row>
    <row r="127" spans="1:27" ht="15.75" x14ac:dyDescent="0.25">
      <c r="A127" s="2889"/>
      <c r="B127" s="2883"/>
      <c r="C127" s="2888"/>
      <c r="D127" s="2888"/>
      <c r="E127" s="2893"/>
      <c r="F127" s="2892"/>
      <c r="G127" s="2890"/>
      <c r="H127" s="2890"/>
      <c r="I127" s="2891"/>
      <c r="J127" s="2890"/>
      <c r="K127" s="2890"/>
      <c r="L127" s="2890"/>
      <c r="M127" s="2890"/>
      <c r="N127" s="2890"/>
      <c r="O127" s="2890"/>
      <c r="P127" s="2890"/>
      <c r="Q127" s="2885"/>
      <c r="R127" s="2884"/>
      <c r="S127" s="2890"/>
      <c r="T127" s="2890"/>
      <c r="U127" s="2890"/>
      <c r="V127" s="2883"/>
      <c r="W127" s="2883"/>
      <c r="X127" s="2899"/>
      <c r="Y127" s="2899"/>
      <c r="Z127" s="2899"/>
      <c r="AA127" s="2899"/>
    </row>
    <row r="128" spans="1:27" x14ac:dyDescent="0.25">
      <c r="A128" s="2889"/>
      <c r="B128" s="2883"/>
      <c r="C128" s="2888"/>
      <c r="D128" s="2888"/>
      <c r="E128" s="2887"/>
      <c r="F128" s="2883"/>
      <c r="G128" s="2883"/>
      <c r="H128" s="2883"/>
      <c r="I128" s="2886"/>
      <c r="J128" s="2883"/>
      <c r="K128" s="2883"/>
      <c r="L128" s="2883"/>
      <c r="M128" s="2883"/>
      <c r="N128" s="2883"/>
      <c r="O128" s="2883"/>
      <c r="P128" s="2883"/>
      <c r="Q128" s="2885"/>
      <c r="R128" s="2884"/>
      <c r="S128" s="2883"/>
      <c r="T128" s="2883"/>
      <c r="U128" s="2883"/>
      <c r="V128" s="2883"/>
      <c r="W128" s="2883"/>
      <c r="X128" s="2899"/>
      <c r="Y128" s="2899"/>
      <c r="Z128" s="2899"/>
      <c r="AA128" s="2899"/>
    </row>
    <row r="129" spans="1:27" x14ac:dyDescent="0.25">
      <c r="A129" s="2898"/>
      <c r="B129" s="2894"/>
      <c r="C129" s="2897"/>
      <c r="D129" s="2897"/>
      <c r="E129" s="2893"/>
      <c r="F129" s="2894"/>
      <c r="G129" s="2894"/>
      <c r="H129" s="2894"/>
      <c r="I129" s="2896"/>
      <c r="J129" s="2894"/>
      <c r="K129" s="2894"/>
      <c r="L129" s="2894"/>
      <c r="M129" s="2894"/>
      <c r="N129" s="2894"/>
      <c r="O129" s="2894"/>
      <c r="P129" s="2894"/>
      <c r="Q129" s="2894"/>
      <c r="R129" s="2895"/>
      <c r="S129" s="2894"/>
      <c r="T129" s="2894"/>
      <c r="U129" s="2894"/>
      <c r="V129" s="2894"/>
      <c r="W129" s="2894"/>
      <c r="X129" s="2896"/>
      <c r="Y129" s="2896"/>
      <c r="Z129" s="2896"/>
      <c r="AA129" s="2896"/>
    </row>
    <row r="130" spans="1:27" ht="15.75" x14ac:dyDescent="0.25">
      <c r="A130" s="2889"/>
      <c r="B130" s="2883"/>
      <c r="C130" s="2888"/>
      <c r="D130" s="2888"/>
      <c r="E130" s="2893"/>
      <c r="F130" s="2892"/>
      <c r="G130" s="2890"/>
      <c r="H130" s="2890"/>
      <c r="I130" s="2891"/>
      <c r="J130" s="2890"/>
      <c r="K130" s="2890"/>
      <c r="L130" s="2890"/>
      <c r="M130" s="2890"/>
      <c r="N130" s="2890"/>
      <c r="O130" s="2890"/>
      <c r="P130" s="2890"/>
      <c r="Q130" s="2885"/>
      <c r="R130" s="2884"/>
      <c r="S130" s="2890"/>
      <c r="T130" s="2890"/>
      <c r="U130" s="2890"/>
      <c r="V130" s="2883"/>
      <c r="W130" s="2883"/>
      <c r="X130" s="2899"/>
      <c r="Y130" s="2899"/>
      <c r="Z130" s="2899"/>
      <c r="AA130" s="2899"/>
    </row>
    <row r="131" spans="1:27" x14ac:dyDescent="0.25">
      <c r="A131" s="2889"/>
      <c r="B131" s="2883"/>
      <c r="C131" s="2888"/>
      <c r="D131" s="2888"/>
      <c r="E131" s="2887"/>
      <c r="F131" s="2883"/>
      <c r="G131" s="2883"/>
      <c r="H131" s="2883"/>
      <c r="I131" s="2886"/>
      <c r="J131" s="2883"/>
      <c r="K131" s="2883"/>
      <c r="L131" s="2883"/>
      <c r="M131" s="2883"/>
      <c r="N131" s="2883"/>
      <c r="O131" s="2883"/>
      <c r="P131" s="2883"/>
      <c r="Q131" s="2885"/>
      <c r="R131" s="2884"/>
      <c r="S131" s="2883"/>
      <c r="T131" s="2883"/>
      <c r="U131" s="2883"/>
      <c r="V131" s="2883"/>
      <c r="W131" s="2883"/>
      <c r="X131" s="2899"/>
      <c r="Y131" s="2899"/>
      <c r="Z131" s="2899"/>
      <c r="AA131" s="2899"/>
    </row>
    <row r="132" spans="1:27" x14ac:dyDescent="0.25">
      <c r="A132" s="2898"/>
      <c r="B132" s="2894"/>
      <c r="C132" s="2897"/>
      <c r="D132" s="2897"/>
      <c r="E132" s="2893"/>
      <c r="F132" s="2894"/>
      <c r="G132" s="2894"/>
      <c r="H132" s="2894"/>
      <c r="I132" s="2896"/>
      <c r="J132" s="2894"/>
      <c r="K132" s="2894"/>
      <c r="L132" s="2894"/>
      <c r="M132" s="2894"/>
      <c r="N132" s="2894"/>
      <c r="O132" s="2894"/>
      <c r="P132" s="2894"/>
      <c r="Q132" s="2894"/>
      <c r="R132" s="2895"/>
      <c r="S132" s="2894"/>
      <c r="T132" s="2894"/>
      <c r="U132" s="2894"/>
      <c r="V132" s="2894"/>
      <c r="W132" s="2894"/>
      <c r="X132" s="2896"/>
      <c r="Y132" s="2896"/>
      <c r="Z132" s="2896"/>
      <c r="AA132" s="2896"/>
    </row>
    <row r="133" spans="1:27" ht="15.75" x14ac:dyDescent="0.25">
      <c r="A133" s="2889"/>
      <c r="B133" s="2883"/>
      <c r="C133" s="2888"/>
      <c r="D133" s="2888"/>
      <c r="E133" s="2893"/>
      <c r="F133" s="2892"/>
      <c r="G133" s="2890"/>
      <c r="H133" s="2890"/>
      <c r="I133" s="2891"/>
      <c r="J133" s="2890"/>
      <c r="K133" s="2890"/>
      <c r="L133" s="2890"/>
      <c r="M133" s="2890"/>
      <c r="N133" s="2890"/>
      <c r="O133" s="2890"/>
      <c r="P133" s="2890"/>
      <c r="Q133" s="2885"/>
      <c r="R133" s="2884"/>
      <c r="S133" s="2890"/>
      <c r="T133" s="2890"/>
      <c r="U133" s="2890"/>
      <c r="V133" s="2883"/>
      <c r="W133" s="2883"/>
      <c r="X133" s="2899"/>
      <c r="Y133" s="2899"/>
      <c r="Z133" s="2899"/>
      <c r="AA133" s="2899"/>
    </row>
    <row r="134" spans="1:27" x14ac:dyDescent="0.25">
      <c r="A134" s="2889"/>
      <c r="B134" s="2883"/>
      <c r="C134" s="2888"/>
      <c r="D134" s="2888"/>
      <c r="E134" s="2887"/>
      <c r="F134" s="2883"/>
      <c r="G134" s="2883"/>
      <c r="H134" s="2883"/>
      <c r="I134" s="2886"/>
      <c r="J134" s="2883"/>
      <c r="K134" s="2883"/>
      <c r="L134" s="2883"/>
      <c r="M134" s="2883"/>
      <c r="N134" s="2883"/>
      <c r="O134" s="2883"/>
      <c r="P134" s="2883"/>
      <c r="Q134" s="2885"/>
      <c r="R134" s="2884"/>
      <c r="S134" s="2883"/>
      <c r="T134" s="2883"/>
      <c r="U134" s="2883"/>
      <c r="V134" s="2883"/>
      <c r="W134" s="2883"/>
      <c r="X134" s="2899"/>
      <c r="Y134" s="2899"/>
      <c r="Z134" s="2899"/>
      <c r="AA134" s="2899"/>
    </row>
    <row r="135" spans="1:27" x14ac:dyDescent="0.25">
      <c r="A135" s="2898"/>
      <c r="B135" s="2894"/>
      <c r="C135" s="2897"/>
      <c r="D135" s="2897"/>
      <c r="E135" s="2893"/>
      <c r="F135" s="2894"/>
      <c r="G135" s="2894"/>
      <c r="H135" s="2894"/>
      <c r="I135" s="2896"/>
      <c r="J135" s="2894"/>
      <c r="K135" s="2894"/>
      <c r="L135" s="2894"/>
      <c r="M135" s="2894"/>
      <c r="N135" s="2894"/>
      <c r="O135" s="2894"/>
      <c r="P135" s="2894"/>
      <c r="Q135" s="2894"/>
      <c r="R135" s="2895"/>
      <c r="S135" s="2894"/>
      <c r="T135" s="2894"/>
      <c r="U135" s="2894"/>
      <c r="V135" s="2894"/>
      <c r="W135" s="2894"/>
      <c r="X135" s="2896"/>
      <c r="Y135" s="2896"/>
      <c r="Z135" s="2896"/>
      <c r="AA135" s="2896"/>
    </row>
    <row r="136" spans="1:27" ht="15.75" x14ac:dyDescent="0.25">
      <c r="A136" s="2889"/>
      <c r="B136" s="2883"/>
      <c r="C136" s="2888"/>
      <c r="D136" s="2888"/>
      <c r="E136" s="2893"/>
      <c r="F136" s="2892"/>
      <c r="G136" s="2890"/>
      <c r="H136" s="2890"/>
      <c r="I136" s="2891"/>
      <c r="J136" s="2890"/>
      <c r="K136" s="2890"/>
      <c r="L136" s="2890"/>
      <c r="M136" s="2890"/>
      <c r="N136" s="2890"/>
      <c r="O136" s="2890"/>
      <c r="P136" s="2890"/>
      <c r="Q136" s="2885"/>
      <c r="R136" s="2884"/>
      <c r="S136" s="2890"/>
      <c r="T136" s="2890"/>
      <c r="U136" s="2890"/>
      <c r="V136" s="2883"/>
      <c r="W136" s="2883"/>
      <c r="X136" s="2899"/>
      <c r="Y136" s="2899"/>
      <c r="Z136" s="2899"/>
      <c r="AA136" s="2899"/>
    </row>
    <row r="137" spans="1:27" x14ac:dyDescent="0.25">
      <c r="A137" s="2889"/>
      <c r="B137" s="2883"/>
      <c r="C137" s="2888"/>
      <c r="D137" s="2888"/>
      <c r="E137" s="2887"/>
      <c r="F137" s="2883"/>
      <c r="G137" s="2883"/>
      <c r="H137" s="2883"/>
      <c r="I137" s="2886"/>
      <c r="J137" s="2883"/>
      <c r="K137" s="2883"/>
      <c r="L137" s="2883"/>
      <c r="M137" s="2883"/>
      <c r="N137" s="2883"/>
      <c r="O137" s="2883"/>
      <c r="P137" s="2883"/>
      <c r="Q137" s="2885"/>
      <c r="R137" s="2884"/>
      <c r="S137" s="2883"/>
      <c r="T137" s="2883"/>
      <c r="U137" s="2883"/>
      <c r="V137" s="2883"/>
      <c r="W137" s="2883"/>
      <c r="X137" s="2899"/>
      <c r="Y137" s="2899"/>
      <c r="Z137" s="2899"/>
      <c r="AA137" s="2899"/>
    </row>
    <row r="138" spans="1:27" x14ac:dyDescent="0.25">
      <c r="A138" s="2898"/>
      <c r="B138" s="2894"/>
      <c r="C138" s="2897"/>
      <c r="D138" s="2897"/>
      <c r="E138" s="2893"/>
      <c r="F138" s="2894"/>
      <c r="G138" s="2894"/>
      <c r="H138" s="2894"/>
      <c r="I138" s="2896"/>
      <c r="J138" s="2894"/>
      <c r="K138" s="2894"/>
      <c r="L138" s="2894"/>
      <c r="M138" s="2894"/>
      <c r="N138" s="2894"/>
      <c r="O138" s="2894"/>
      <c r="P138" s="2894"/>
      <c r="Q138" s="2894"/>
      <c r="R138" s="2895"/>
      <c r="S138" s="2894"/>
      <c r="T138" s="2894"/>
      <c r="U138" s="2894"/>
      <c r="V138" s="2894"/>
      <c r="W138" s="2894"/>
      <c r="X138" s="2896"/>
      <c r="Y138" s="2896"/>
      <c r="Z138" s="2896"/>
      <c r="AA138" s="2896"/>
    </row>
    <row r="139" spans="1:27" ht="15.75" x14ac:dyDescent="0.25">
      <c r="A139" s="2889"/>
      <c r="B139" s="2883"/>
      <c r="C139" s="2888"/>
      <c r="D139" s="2888"/>
      <c r="E139" s="2893"/>
      <c r="F139" s="2892"/>
      <c r="G139" s="2890"/>
      <c r="H139" s="2890"/>
      <c r="I139" s="2891"/>
      <c r="J139" s="2890"/>
      <c r="K139" s="2890"/>
      <c r="L139" s="2890"/>
      <c r="M139" s="2890"/>
      <c r="N139" s="2890"/>
      <c r="O139" s="2890"/>
      <c r="P139" s="2890"/>
      <c r="Q139" s="2885"/>
      <c r="R139" s="2884"/>
      <c r="S139" s="2890"/>
      <c r="T139" s="2890"/>
      <c r="U139" s="2890"/>
      <c r="V139" s="2883"/>
      <c r="W139" s="2883"/>
      <c r="X139" s="2899"/>
      <c r="Y139" s="2899"/>
      <c r="Z139" s="2899"/>
      <c r="AA139" s="2899"/>
    </row>
    <row r="140" spans="1:27" x14ac:dyDescent="0.25">
      <c r="A140" s="2889"/>
      <c r="B140" s="2883"/>
      <c r="C140" s="2888"/>
      <c r="D140" s="2888"/>
      <c r="E140" s="2887"/>
      <c r="F140" s="2883"/>
      <c r="G140" s="2883"/>
      <c r="H140" s="2883"/>
      <c r="I140" s="2886"/>
      <c r="J140" s="2883"/>
      <c r="K140" s="2883"/>
      <c r="L140" s="2883"/>
      <c r="M140" s="2883"/>
      <c r="N140" s="2883"/>
      <c r="O140" s="2883"/>
      <c r="P140" s="2883"/>
      <c r="Q140" s="2885"/>
      <c r="R140" s="2884"/>
      <c r="S140" s="2883"/>
      <c r="T140" s="2883"/>
      <c r="U140" s="2883"/>
      <c r="V140" s="2883"/>
      <c r="W140" s="2883"/>
      <c r="X140" s="2899"/>
      <c r="Y140" s="2899"/>
      <c r="Z140" s="2899"/>
      <c r="AA140" s="2899"/>
    </row>
    <row r="141" spans="1:27" x14ac:dyDescent="0.25">
      <c r="A141" s="2898"/>
      <c r="B141" s="2894"/>
      <c r="C141" s="2897"/>
      <c r="D141" s="2897"/>
      <c r="E141" s="2893"/>
      <c r="F141" s="2894"/>
      <c r="G141" s="2894"/>
      <c r="H141" s="2894"/>
      <c r="I141" s="2896"/>
      <c r="J141" s="2894"/>
      <c r="K141" s="2894"/>
      <c r="L141" s="2894"/>
      <c r="M141" s="2894"/>
      <c r="N141" s="2894"/>
      <c r="O141" s="2894"/>
      <c r="P141" s="2894"/>
      <c r="Q141" s="2894"/>
      <c r="R141" s="2895"/>
      <c r="S141" s="2894"/>
      <c r="T141" s="2894"/>
      <c r="U141" s="2894"/>
      <c r="V141" s="2894"/>
      <c r="W141" s="2894"/>
      <c r="X141" s="2896"/>
      <c r="Y141" s="2896"/>
      <c r="Z141" s="2896"/>
      <c r="AA141" s="2896"/>
    </row>
    <row r="142" spans="1:27" ht="15.75" x14ac:dyDescent="0.25">
      <c r="A142" s="2889"/>
      <c r="B142" s="2883"/>
      <c r="C142" s="2888"/>
      <c r="D142" s="2888"/>
      <c r="E142" s="2893"/>
      <c r="F142" s="2892"/>
      <c r="G142" s="2890"/>
      <c r="H142" s="2890"/>
      <c r="I142" s="2891"/>
      <c r="J142" s="2890"/>
      <c r="K142" s="2890"/>
      <c r="L142" s="2890"/>
      <c r="M142" s="2890"/>
      <c r="N142" s="2890"/>
      <c r="O142" s="2890"/>
      <c r="P142" s="2890"/>
      <c r="Q142" s="2885"/>
      <c r="R142" s="2884"/>
      <c r="S142" s="2890"/>
      <c r="T142" s="2890"/>
      <c r="U142" s="2890"/>
      <c r="V142" s="2883"/>
      <c r="W142" s="2883"/>
      <c r="X142" s="2899"/>
      <c r="Y142" s="2899"/>
      <c r="Z142" s="2899"/>
      <c r="AA142" s="2899"/>
    </row>
    <row r="143" spans="1:27" x14ac:dyDescent="0.25">
      <c r="A143" s="2889"/>
      <c r="B143" s="2883"/>
      <c r="C143" s="2888"/>
      <c r="D143" s="2888"/>
      <c r="E143" s="2887"/>
      <c r="F143" s="2883"/>
      <c r="G143" s="2883"/>
      <c r="H143" s="2883"/>
      <c r="I143" s="2886"/>
      <c r="J143" s="2883"/>
      <c r="K143" s="2883"/>
      <c r="L143" s="2883"/>
      <c r="M143" s="2883"/>
      <c r="N143" s="2883"/>
      <c r="O143" s="2883"/>
      <c r="P143" s="2883"/>
      <c r="Q143" s="2885"/>
      <c r="R143" s="2884"/>
      <c r="S143" s="2883"/>
      <c r="T143" s="2883"/>
      <c r="U143" s="2883"/>
      <c r="V143" s="2883"/>
      <c r="W143" s="2883"/>
      <c r="X143" s="2899"/>
      <c r="Y143" s="2899"/>
      <c r="Z143" s="2899"/>
      <c r="AA143" s="2899"/>
    </row>
    <row r="144" spans="1:27" x14ac:dyDescent="0.25">
      <c r="A144" s="2898"/>
      <c r="B144" s="2894"/>
      <c r="C144" s="2897"/>
      <c r="D144" s="2897"/>
      <c r="E144" s="2893"/>
      <c r="F144" s="2894"/>
      <c r="G144" s="2894"/>
      <c r="H144" s="2894"/>
      <c r="I144" s="2896"/>
      <c r="J144" s="2894"/>
      <c r="K144" s="2894"/>
      <c r="L144" s="2894"/>
      <c r="M144" s="2894"/>
      <c r="N144" s="2894"/>
      <c r="O144" s="2894"/>
      <c r="P144" s="2894"/>
      <c r="Q144" s="2894"/>
      <c r="R144" s="2895"/>
      <c r="S144" s="2894"/>
      <c r="T144" s="2894"/>
      <c r="U144" s="2894"/>
      <c r="V144" s="2894"/>
      <c r="W144" s="2894"/>
      <c r="X144" s="2896"/>
      <c r="Y144" s="2896"/>
      <c r="Z144" s="2896"/>
      <c r="AA144" s="2896"/>
    </row>
    <row r="145" spans="1:27" ht="15.75" x14ac:dyDescent="0.25">
      <c r="A145" s="2889"/>
      <c r="B145" s="2883"/>
      <c r="C145" s="2888"/>
      <c r="D145" s="2888"/>
      <c r="E145" s="2893"/>
      <c r="F145" s="2892"/>
      <c r="G145" s="2890"/>
      <c r="H145" s="2890"/>
      <c r="I145" s="2891"/>
      <c r="J145" s="2890"/>
      <c r="K145" s="2890"/>
      <c r="L145" s="2890"/>
      <c r="M145" s="2890"/>
      <c r="N145" s="2890"/>
      <c r="O145" s="2890"/>
      <c r="P145" s="2890"/>
      <c r="Q145" s="2885"/>
      <c r="R145" s="2884"/>
      <c r="S145" s="2890"/>
      <c r="T145" s="2890"/>
      <c r="U145" s="2890"/>
      <c r="V145" s="2883"/>
      <c r="W145" s="2883"/>
      <c r="X145" s="2899"/>
      <c r="Y145" s="2899"/>
      <c r="Z145" s="2899"/>
      <c r="AA145" s="2899"/>
    </row>
    <row r="146" spans="1:27" x14ac:dyDescent="0.25">
      <c r="A146" s="2889"/>
      <c r="B146" s="2883"/>
      <c r="C146" s="2888"/>
      <c r="D146" s="2888"/>
      <c r="E146" s="2887"/>
      <c r="F146" s="2883"/>
      <c r="G146" s="2883"/>
      <c r="H146" s="2883"/>
      <c r="I146" s="2886"/>
      <c r="J146" s="2883"/>
      <c r="K146" s="2883"/>
      <c r="L146" s="2883"/>
      <c r="M146" s="2883"/>
      <c r="N146" s="2883"/>
      <c r="O146" s="2883"/>
      <c r="P146" s="2883"/>
      <c r="Q146" s="2885"/>
      <c r="R146" s="2884"/>
      <c r="S146" s="2883"/>
      <c r="T146" s="2883"/>
      <c r="U146" s="2883"/>
      <c r="V146" s="2883"/>
      <c r="W146" s="2883"/>
      <c r="X146" s="2899"/>
      <c r="Y146" s="2899"/>
      <c r="Z146" s="2899"/>
      <c r="AA146" s="2899"/>
    </row>
    <row r="147" spans="1:27" x14ac:dyDescent="0.25">
      <c r="A147" s="2898"/>
      <c r="B147" s="2894"/>
      <c r="C147" s="2897"/>
      <c r="D147" s="2897"/>
      <c r="E147" s="2893"/>
      <c r="F147" s="2894"/>
      <c r="G147" s="2894"/>
      <c r="H147" s="2894"/>
      <c r="I147" s="2896"/>
      <c r="J147" s="2894"/>
      <c r="K147" s="2894"/>
      <c r="L147" s="2894"/>
      <c r="M147" s="2894"/>
      <c r="N147" s="2894"/>
      <c r="O147" s="2894"/>
      <c r="P147" s="2894"/>
      <c r="Q147" s="2894"/>
      <c r="R147" s="2895"/>
      <c r="S147" s="2894"/>
      <c r="T147" s="2894"/>
      <c r="U147" s="2894"/>
      <c r="V147" s="2894"/>
      <c r="W147" s="2894"/>
      <c r="X147" s="2896"/>
      <c r="Y147" s="2896"/>
      <c r="Z147" s="2896"/>
      <c r="AA147" s="2896"/>
    </row>
    <row r="148" spans="1:27" ht="15.75" x14ac:dyDescent="0.25">
      <c r="A148" s="2889"/>
      <c r="B148" s="2883"/>
      <c r="C148" s="2888"/>
      <c r="D148" s="2888"/>
      <c r="E148" s="2893"/>
      <c r="F148" s="2892"/>
      <c r="G148" s="2890"/>
      <c r="H148" s="2890"/>
      <c r="I148" s="2891"/>
      <c r="J148" s="2890"/>
      <c r="K148" s="2890"/>
      <c r="L148" s="2890"/>
      <c r="M148" s="2890"/>
      <c r="N148" s="2890"/>
      <c r="O148" s="2890"/>
      <c r="P148" s="2890"/>
      <c r="Q148" s="2885"/>
      <c r="R148" s="2884"/>
      <c r="S148" s="2890"/>
      <c r="T148" s="2890"/>
      <c r="U148" s="2890"/>
      <c r="V148" s="2883"/>
      <c r="W148" s="2883"/>
      <c r="X148" s="2899"/>
      <c r="Y148" s="2899"/>
      <c r="Z148" s="2899"/>
      <c r="AA148" s="2899"/>
    </row>
    <row r="149" spans="1:27" x14ac:dyDescent="0.25">
      <c r="A149" s="2889"/>
      <c r="B149" s="2883"/>
      <c r="C149" s="2888"/>
      <c r="D149" s="2888"/>
      <c r="E149" s="2887"/>
      <c r="F149" s="2883"/>
      <c r="G149" s="2883"/>
      <c r="H149" s="2883"/>
      <c r="I149" s="2886"/>
      <c r="J149" s="2883"/>
      <c r="K149" s="2883"/>
      <c r="L149" s="2883"/>
      <c r="M149" s="2883"/>
      <c r="N149" s="2883"/>
      <c r="O149" s="2883"/>
      <c r="P149" s="2883"/>
      <c r="Q149" s="2885"/>
      <c r="R149" s="2884"/>
      <c r="S149" s="2883"/>
      <c r="T149" s="2883"/>
      <c r="U149" s="2883"/>
      <c r="V149" s="2883"/>
      <c r="W149" s="2883"/>
      <c r="X149" s="2899"/>
      <c r="Y149" s="2899"/>
      <c r="Z149" s="2899"/>
      <c r="AA149" s="2899"/>
    </row>
    <row r="150" spans="1:27" x14ac:dyDescent="0.25">
      <c r="A150" s="2898"/>
      <c r="B150" s="2894"/>
      <c r="C150" s="2897"/>
      <c r="D150" s="2897"/>
      <c r="E150" s="2893"/>
      <c r="F150" s="2894"/>
      <c r="G150" s="2894"/>
      <c r="H150" s="2894"/>
      <c r="I150" s="2896"/>
      <c r="J150" s="2894"/>
      <c r="K150" s="2894"/>
      <c r="L150" s="2894"/>
      <c r="M150" s="2894"/>
      <c r="N150" s="2894"/>
      <c r="O150" s="2894"/>
      <c r="P150" s="2894"/>
      <c r="Q150" s="2894"/>
      <c r="R150" s="2895"/>
      <c r="S150" s="2894"/>
      <c r="T150" s="2894"/>
      <c r="U150" s="2894"/>
      <c r="V150" s="2894"/>
      <c r="W150" s="2894"/>
      <c r="X150" s="2896"/>
      <c r="Y150" s="2896"/>
      <c r="Z150" s="2896"/>
      <c r="AA150" s="2896"/>
    </row>
    <row r="151" spans="1:27" ht="15.75" x14ac:dyDescent="0.25">
      <c r="A151" s="2889"/>
      <c r="B151" s="2883"/>
      <c r="C151" s="2888"/>
      <c r="D151" s="2888"/>
      <c r="E151" s="2893"/>
      <c r="F151" s="2892"/>
      <c r="G151" s="2890"/>
      <c r="H151" s="2890"/>
      <c r="I151" s="2891"/>
      <c r="J151" s="2890"/>
      <c r="K151" s="2890"/>
      <c r="L151" s="2890"/>
      <c r="M151" s="2890"/>
      <c r="N151" s="2890"/>
      <c r="O151" s="2890"/>
      <c r="P151" s="2890"/>
      <c r="Q151" s="2885"/>
      <c r="R151" s="2884"/>
      <c r="S151" s="2890"/>
      <c r="T151" s="2890"/>
      <c r="U151" s="2890"/>
      <c r="V151" s="2883"/>
      <c r="W151" s="2883"/>
      <c r="X151" s="2899"/>
      <c r="Y151" s="2899"/>
      <c r="Z151" s="2899"/>
      <c r="AA151" s="2899"/>
    </row>
    <row r="152" spans="1:27" x14ac:dyDescent="0.25">
      <c r="A152" s="2889"/>
      <c r="B152" s="2883"/>
      <c r="C152" s="2888"/>
      <c r="D152" s="2888"/>
      <c r="E152" s="2887"/>
      <c r="F152" s="2883"/>
      <c r="G152" s="2883"/>
      <c r="H152" s="2883"/>
      <c r="I152" s="2886"/>
      <c r="J152" s="2883"/>
      <c r="K152" s="2883"/>
      <c r="L152" s="2883"/>
      <c r="M152" s="2883"/>
      <c r="N152" s="2883"/>
      <c r="O152" s="2883"/>
      <c r="P152" s="2883"/>
      <c r="Q152" s="2885"/>
      <c r="R152" s="2884"/>
      <c r="S152" s="2883"/>
      <c r="T152" s="2883"/>
      <c r="U152" s="2883"/>
      <c r="V152" s="2883"/>
      <c r="W152" s="2883"/>
      <c r="X152" s="2899"/>
      <c r="Y152" s="2899"/>
      <c r="Z152" s="2899"/>
      <c r="AA152" s="2899"/>
    </row>
    <row r="153" spans="1:27" x14ac:dyDescent="0.25">
      <c r="A153" s="2898"/>
      <c r="B153" s="2894"/>
      <c r="C153" s="2897"/>
      <c r="D153" s="2897"/>
      <c r="E153" s="2893"/>
      <c r="F153" s="2894"/>
      <c r="G153" s="2894"/>
      <c r="H153" s="2894"/>
      <c r="I153" s="2896"/>
      <c r="J153" s="2894"/>
      <c r="K153" s="2894"/>
      <c r="L153" s="2894"/>
      <c r="M153" s="2894"/>
      <c r="N153" s="2894"/>
      <c r="O153" s="2894"/>
      <c r="P153" s="2894"/>
      <c r="Q153" s="2894"/>
      <c r="R153" s="2895"/>
      <c r="S153" s="2894"/>
      <c r="T153" s="2894"/>
      <c r="U153" s="2894"/>
      <c r="V153" s="2894"/>
      <c r="W153" s="2894"/>
      <c r="X153" s="2896"/>
      <c r="Y153" s="2896"/>
      <c r="Z153" s="2896"/>
      <c r="AA153" s="2896"/>
    </row>
    <row r="154" spans="1:27" ht="15.75" x14ac:dyDescent="0.25">
      <c r="A154" s="2889"/>
      <c r="B154" s="2883"/>
      <c r="C154" s="2888"/>
      <c r="D154" s="2888"/>
      <c r="E154" s="2893"/>
      <c r="F154" s="2892"/>
      <c r="G154" s="2890"/>
      <c r="H154" s="2890"/>
      <c r="I154" s="2891"/>
      <c r="J154" s="2890"/>
      <c r="K154" s="2890"/>
      <c r="L154" s="2890"/>
      <c r="M154" s="2890"/>
      <c r="N154" s="2890"/>
      <c r="O154" s="2890"/>
      <c r="P154" s="2890"/>
      <c r="Q154" s="2885"/>
      <c r="R154" s="2884"/>
      <c r="S154" s="2890"/>
      <c r="T154" s="2890"/>
      <c r="U154" s="2890"/>
      <c r="V154" s="2883"/>
      <c r="W154" s="2883"/>
      <c r="X154" s="2899"/>
      <c r="Y154" s="2899"/>
      <c r="Z154" s="2899"/>
      <c r="AA154" s="2899"/>
    </row>
    <row r="155" spans="1:27" x14ac:dyDescent="0.25">
      <c r="A155" s="2889"/>
      <c r="B155" s="2883"/>
      <c r="C155" s="2888"/>
      <c r="D155" s="2888"/>
      <c r="E155" s="2887"/>
      <c r="F155" s="2883"/>
      <c r="G155" s="2883"/>
      <c r="H155" s="2883"/>
      <c r="I155" s="2886"/>
      <c r="J155" s="2883"/>
      <c r="K155" s="2883"/>
      <c r="L155" s="2883"/>
      <c r="M155" s="2883"/>
      <c r="N155" s="2883"/>
      <c r="O155" s="2883"/>
      <c r="P155" s="2883"/>
      <c r="Q155" s="2885"/>
      <c r="R155" s="2884"/>
      <c r="S155" s="2883"/>
      <c r="T155" s="2883"/>
      <c r="U155" s="2883"/>
      <c r="V155" s="2883"/>
      <c r="W155" s="2883"/>
      <c r="X155" s="2899"/>
      <c r="Y155" s="2899"/>
      <c r="Z155" s="2899"/>
      <c r="AA155" s="2899"/>
    </row>
    <row r="156" spans="1:27" x14ac:dyDescent="0.25">
      <c r="A156" s="2898"/>
      <c r="B156" s="2894"/>
      <c r="C156" s="2897"/>
      <c r="D156" s="2897"/>
      <c r="E156" s="2893"/>
      <c r="F156" s="2894"/>
      <c r="G156" s="2894"/>
      <c r="H156" s="2894"/>
      <c r="I156" s="2896"/>
      <c r="J156" s="2894"/>
      <c r="K156" s="2894"/>
      <c r="L156" s="2894"/>
      <c r="M156" s="2894"/>
      <c r="N156" s="2894"/>
      <c r="O156" s="2894"/>
      <c r="P156" s="2894"/>
      <c r="Q156" s="2894"/>
      <c r="R156" s="2895"/>
      <c r="S156" s="2894"/>
      <c r="T156" s="2894"/>
      <c r="U156" s="2894"/>
      <c r="V156" s="2894"/>
      <c r="W156" s="2894"/>
      <c r="X156" s="2896"/>
      <c r="Y156" s="2896"/>
      <c r="Z156" s="2896"/>
      <c r="AA156" s="2896"/>
    </row>
    <row r="157" spans="1:27" ht="15.75" x14ac:dyDescent="0.25">
      <c r="A157" s="2889"/>
      <c r="B157" s="2883"/>
      <c r="C157" s="2888"/>
      <c r="D157" s="2888"/>
      <c r="E157" s="2893"/>
      <c r="F157" s="2892"/>
      <c r="G157" s="2890"/>
      <c r="H157" s="2890"/>
      <c r="I157" s="2891"/>
      <c r="J157" s="2890"/>
      <c r="K157" s="2890"/>
      <c r="L157" s="2890"/>
      <c r="M157" s="2890"/>
      <c r="N157" s="2890"/>
      <c r="O157" s="2890"/>
      <c r="P157" s="2890"/>
      <c r="Q157" s="2885"/>
      <c r="R157" s="2884"/>
      <c r="S157" s="2890"/>
      <c r="T157" s="2890"/>
      <c r="U157" s="2890"/>
      <c r="V157" s="2883"/>
      <c r="W157" s="2883"/>
      <c r="X157" s="2899"/>
      <c r="Y157" s="2899"/>
      <c r="Z157" s="2899"/>
      <c r="AA157" s="2899"/>
    </row>
    <row r="158" spans="1:27" x14ac:dyDescent="0.25">
      <c r="A158" s="2889"/>
      <c r="B158" s="2883"/>
      <c r="C158" s="2888"/>
      <c r="D158" s="2888"/>
      <c r="E158" s="2887"/>
      <c r="F158" s="2883"/>
      <c r="G158" s="2883"/>
      <c r="H158" s="2883"/>
      <c r="I158" s="2886"/>
      <c r="J158" s="2883"/>
      <c r="K158" s="2883"/>
      <c r="L158" s="2883"/>
      <c r="M158" s="2883"/>
      <c r="N158" s="2883"/>
      <c r="O158" s="2883"/>
      <c r="P158" s="2883"/>
      <c r="Q158" s="2885"/>
      <c r="R158" s="2884"/>
      <c r="S158" s="2883"/>
      <c r="T158" s="2883"/>
      <c r="U158" s="2883"/>
      <c r="V158" s="2883"/>
      <c r="W158" s="2883"/>
      <c r="X158" s="2899"/>
      <c r="Y158" s="2899"/>
      <c r="Z158" s="2899"/>
      <c r="AA158" s="2899"/>
    </row>
    <row r="159" spans="1:27" x14ac:dyDescent="0.25">
      <c r="A159" s="2898"/>
      <c r="B159" s="2894"/>
      <c r="C159" s="2897"/>
      <c r="D159" s="2897"/>
      <c r="E159" s="2893"/>
      <c r="F159" s="2894"/>
      <c r="G159" s="2894"/>
      <c r="H159" s="2894"/>
      <c r="I159" s="2896"/>
      <c r="J159" s="2894"/>
      <c r="K159" s="2894"/>
      <c r="L159" s="2894"/>
      <c r="M159" s="2894"/>
      <c r="N159" s="2894"/>
      <c r="O159" s="2894"/>
      <c r="P159" s="2894"/>
      <c r="Q159" s="2894"/>
      <c r="R159" s="2895"/>
      <c r="S159" s="2894"/>
      <c r="T159" s="2894"/>
      <c r="U159" s="2894"/>
      <c r="V159" s="2894"/>
      <c r="W159" s="2894"/>
      <c r="X159" s="2896"/>
      <c r="Y159" s="2896"/>
      <c r="Z159" s="2896"/>
      <c r="AA159" s="2896"/>
    </row>
    <row r="160" spans="1:27" ht="15.75" x14ac:dyDescent="0.25">
      <c r="A160" s="2889"/>
      <c r="B160" s="2883"/>
      <c r="C160" s="2888"/>
      <c r="D160" s="2888"/>
      <c r="E160" s="2893"/>
      <c r="F160" s="2892"/>
      <c r="G160" s="2890"/>
      <c r="H160" s="2890"/>
      <c r="I160" s="2891"/>
      <c r="J160" s="2890"/>
      <c r="K160" s="2890"/>
      <c r="L160" s="2890"/>
      <c r="M160" s="2890"/>
      <c r="N160" s="2890"/>
      <c r="O160" s="2890"/>
      <c r="P160" s="2890"/>
      <c r="Q160" s="2885"/>
      <c r="R160" s="2884"/>
      <c r="S160" s="2890"/>
      <c r="T160" s="2890"/>
      <c r="U160" s="2890"/>
      <c r="V160" s="2883"/>
      <c r="W160" s="2883"/>
      <c r="X160" s="2899"/>
      <c r="Y160" s="2899"/>
      <c r="Z160" s="2899"/>
      <c r="AA160" s="2899"/>
    </row>
    <row r="161" spans="1:27" x14ac:dyDescent="0.25">
      <c r="A161" s="2889"/>
      <c r="B161" s="2883"/>
      <c r="C161" s="2888"/>
      <c r="D161" s="2888"/>
      <c r="E161" s="2887"/>
      <c r="F161" s="2883"/>
      <c r="G161" s="2883"/>
      <c r="H161" s="2883"/>
      <c r="I161" s="2886"/>
      <c r="J161" s="2883"/>
      <c r="K161" s="2883"/>
      <c r="L161" s="2883"/>
      <c r="M161" s="2883"/>
      <c r="N161" s="2883"/>
      <c r="O161" s="2883"/>
      <c r="P161" s="2883"/>
      <c r="Q161" s="2885"/>
      <c r="R161" s="2884"/>
      <c r="S161" s="2883"/>
      <c r="T161" s="2883"/>
      <c r="U161" s="2883"/>
      <c r="V161" s="2883"/>
      <c r="W161" s="2883"/>
      <c r="X161" s="2899"/>
      <c r="Y161" s="2899"/>
      <c r="Z161" s="2899"/>
      <c r="AA161" s="2899"/>
    </row>
    <row r="162" spans="1:27" x14ac:dyDescent="0.25">
      <c r="A162" s="2898"/>
      <c r="B162" s="2894"/>
      <c r="C162" s="2897"/>
      <c r="D162" s="2897"/>
      <c r="E162" s="2893"/>
      <c r="F162" s="2894"/>
      <c r="G162" s="2894"/>
      <c r="H162" s="2894"/>
      <c r="I162" s="2896"/>
      <c r="J162" s="2894"/>
      <c r="K162" s="2894"/>
      <c r="L162" s="2894"/>
      <c r="M162" s="2894"/>
      <c r="N162" s="2894"/>
      <c r="O162" s="2894"/>
      <c r="P162" s="2894"/>
      <c r="Q162" s="2894"/>
      <c r="R162" s="2895"/>
      <c r="S162" s="2894"/>
      <c r="T162" s="2894"/>
      <c r="U162" s="2894"/>
      <c r="V162" s="2894"/>
      <c r="W162" s="2894"/>
      <c r="X162" s="2896"/>
      <c r="Y162" s="2896"/>
      <c r="Z162" s="2896"/>
      <c r="AA162" s="2896"/>
    </row>
    <row r="163" spans="1:27" ht="15.75" x14ac:dyDescent="0.25">
      <c r="A163" s="2889"/>
      <c r="B163" s="2883"/>
      <c r="C163" s="2888"/>
      <c r="D163" s="2888"/>
      <c r="E163" s="2893"/>
      <c r="F163" s="2892"/>
      <c r="G163" s="2890"/>
      <c r="H163" s="2890"/>
      <c r="I163" s="2891"/>
      <c r="J163" s="2890"/>
      <c r="K163" s="2890"/>
      <c r="L163" s="2890"/>
      <c r="M163" s="2890"/>
      <c r="N163" s="2890"/>
      <c r="O163" s="2890"/>
      <c r="P163" s="2890"/>
      <c r="Q163" s="2885"/>
      <c r="R163" s="2884"/>
      <c r="S163" s="2890"/>
      <c r="T163" s="2890"/>
      <c r="U163" s="2890"/>
      <c r="V163" s="2883"/>
      <c r="W163" s="2883"/>
      <c r="X163" s="2899"/>
      <c r="Y163" s="2899"/>
      <c r="Z163" s="2899"/>
      <c r="AA163" s="2899"/>
    </row>
    <row r="164" spans="1:27" x14ac:dyDescent="0.25">
      <c r="A164" s="2889"/>
      <c r="B164" s="2883"/>
      <c r="C164" s="2888"/>
      <c r="D164" s="2888"/>
      <c r="E164" s="2887"/>
      <c r="F164" s="2883"/>
      <c r="G164" s="2883"/>
      <c r="H164" s="2883"/>
      <c r="I164" s="2886"/>
      <c r="J164" s="2883"/>
      <c r="K164" s="2883"/>
      <c r="L164" s="2883"/>
      <c r="M164" s="2883"/>
      <c r="N164" s="2883"/>
      <c r="O164" s="2883"/>
      <c r="P164" s="2883"/>
      <c r="Q164" s="2885"/>
      <c r="R164" s="2884"/>
      <c r="S164" s="2883"/>
      <c r="T164" s="2883"/>
      <c r="U164" s="2883"/>
      <c r="V164" s="2883"/>
      <c r="W164" s="2883"/>
      <c r="X164" s="2899"/>
      <c r="Y164" s="2899"/>
      <c r="Z164" s="2899"/>
      <c r="AA164" s="2899"/>
    </row>
    <row r="165" spans="1:27" x14ac:dyDescent="0.25">
      <c r="A165" s="2898"/>
      <c r="B165" s="2894"/>
      <c r="C165" s="2897"/>
      <c r="D165" s="2897"/>
      <c r="E165" s="2893"/>
      <c r="F165" s="2894"/>
      <c r="G165" s="2894"/>
      <c r="H165" s="2894"/>
      <c r="I165" s="2896"/>
      <c r="J165" s="2894"/>
      <c r="K165" s="2894"/>
      <c r="L165" s="2894"/>
      <c r="M165" s="2894"/>
      <c r="N165" s="2894"/>
      <c r="O165" s="2894"/>
      <c r="P165" s="2894"/>
      <c r="Q165" s="2894"/>
      <c r="R165" s="2895"/>
      <c r="S165" s="2894"/>
      <c r="T165" s="2894"/>
      <c r="U165" s="2894"/>
      <c r="V165" s="2894"/>
      <c r="W165" s="2894"/>
      <c r="X165" s="2896"/>
      <c r="Y165" s="2896"/>
      <c r="Z165" s="2896"/>
      <c r="AA165" s="2896"/>
    </row>
    <row r="166" spans="1:27" ht="15.75" x14ac:dyDescent="0.25">
      <c r="A166" s="2889"/>
      <c r="B166" s="2883"/>
      <c r="C166" s="2888"/>
      <c r="D166" s="2888"/>
      <c r="E166" s="2893"/>
      <c r="F166" s="2892"/>
      <c r="G166" s="2890"/>
      <c r="H166" s="2890"/>
      <c r="I166" s="2891"/>
      <c r="J166" s="2890"/>
      <c r="K166" s="2890"/>
      <c r="L166" s="2890"/>
      <c r="M166" s="2890"/>
      <c r="N166" s="2890"/>
      <c r="O166" s="2890"/>
      <c r="P166" s="2890"/>
      <c r="Q166" s="2885"/>
      <c r="R166" s="2884"/>
      <c r="S166" s="2890"/>
      <c r="T166" s="2890"/>
      <c r="U166" s="2890"/>
      <c r="V166" s="2883"/>
      <c r="W166" s="2883"/>
      <c r="X166" s="2899"/>
      <c r="Y166" s="2899"/>
      <c r="Z166" s="2899"/>
      <c r="AA166" s="2899"/>
    </row>
    <row r="167" spans="1:27" x14ac:dyDescent="0.25">
      <c r="A167" s="2889"/>
      <c r="B167" s="2883"/>
      <c r="C167" s="2888"/>
      <c r="D167" s="2888"/>
      <c r="E167" s="2887"/>
      <c r="F167" s="2883"/>
      <c r="G167" s="2883"/>
      <c r="H167" s="2883"/>
      <c r="I167" s="2886"/>
      <c r="J167" s="2883"/>
      <c r="K167" s="2883"/>
      <c r="L167" s="2883"/>
      <c r="M167" s="2883"/>
      <c r="N167" s="2883"/>
      <c r="O167" s="2883"/>
      <c r="P167" s="2883"/>
      <c r="Q167" s="2885"/>
      <c r="R167" s="2884"/>
      <c r="S167" s="2883"/>
      <c r="T167" s="2883"/>
      <c r="U167" s="2883"/>
      <c r="V167" s="2883"/>
      <c r="W167" s="2883"/>
      <c r="X167" s="2899"/>
      <c r="Y167" s="2899"/>
      <c r="Z167" s="2899"/>
      <c r="AA167" s="2899"/>
    </row>
    <row r="168" spans="1:27" x14ac:dyDescent="0.25">
      <c r="A168" s="2898"/>
      <c r="B168" s="2894"/>
      <c r="C168" s="2897"/>
      <c r="D168" s="2897"/>
      <c r="E168" s="2893"/>
      <c r="F168" s="2894"/>
      <c r="G168" s="2894"/>
      <c r="H168" s="2894"/>
      <c r="I168" s="2896"/>
      <c r="J168" s="2894"/>
      <c r="K168" s="2894"/>
      <c r="L168" s="2894"/>
      <c r="M168" s="2894"/>
      <c r="N168" s="2894"/>
      <c r="O168" s="2894"/>
      <c r="P168" s="2894"/>
      <c r="Q168" s="2894"/>
      <c r="R168" s="2895"/>
      <c r="S168" s="2894"/>
      <c r="T168" s="2894"/>
      <c r="U168" s="2894"/>
      <c r="V168" s="2894"/>
      <c r="W168" s="2894"/>
      <c r="X168" s="2896"/>
      <c r="Y168" s="2896"/>
      <c r="Z168" s="2896"/>
      <c r="AA168" s="2896"/>
    </row>
    <row r="169" spans="1:27" ht="15.75" x14ac:dyDescent="0.25">
      <c r="A169" s="2889"/>
      <c r="B169" s="2883"/>
      <c r="C169" s="2888"/>
      <c r="D169" s="2888"/>
      <c r="E169" s="2893"/>
      <c r="F169" s="2892"/>
      <c r="G169" s="2890"/>
      <c r="H169" s="2890"/>
      <c r="I169" s="2891"/>
      <c r="J169" s="2890"/>
      <c r="K169" s="2890"/>
      <c r="L169" s="2890"/>
      <c r="M169" s="2890"/>
      <c r="N169" s="2890"/>
      <c r="O169" s="2890"/>
      <c r="P169" s="2890"/>
      <c r="Q169" s="2885"/>
      <c r="R169" s="2884"/>
      <c r="S169" s="2890"/>
      <c r="T169" s="2890"/>
      <c r="U169" s="2890"/>
      <c r="V169" s="2883"/>
      <c r="W169" s="2883"/>
      <c r="X169" s="2899"/>
      <c r="Y169" s="2899"/>
      <c r="Z169" s="2899"/>
      <c r="AA169" s="2899"/>
    </row>
    <row r="170" spans="1:27" x14ac:dyDescent="0.25">
      <c r="A170" s="2889"/>
      <c r="B170" s="2883"/>
      <c r="C170" s="2888"/>
      <c r="D170" s="2888"/>
      <c r="E170" s="2887"/>
      <c r="F170" s="2883"/>
      <c r="G170" s="2883"/>
      <c r="H170" s="2883"/>
      <c r="I170" s="2886"/>
      <c r="J170" s="2883"/>
      <c r="K170" s="2883"/>
      <c r="L170" s="2883"/>
      <c r="M170" s="2883"/>
      <c r="N170" s="2883"/>
      <c r="O170" s="2883"/>
      <c r="P170" s="2883"/>
      <c r="Q170" s="2885"/>
      <c r="R170" s="2884"/>
      <c r="S170" s="2883"/>
      <c r="T170" s="2883"/>
      <c r="U170" s="2883"/>
      <c r="V170" s="2883"/>
      <c r="W170" s="2883"/>
      <c r="X170" s="2899"/>
      <c r="Y170" s="2899"/>
      <c r="Z170" s="2899"/>
      <c r="AA170" s="2899"/>
    </row>
    <row r="171" spans="1:27" x14ac:dyDescent="0.25">
      <c r="A171" s="2898"/>
      <c r="B171" s="2894"/>
      <c r="C171" s="2897"/>
      <c r="D171" s="2897"/>
      <c r="E171" s="2893"/>
      <c r="F171" s="2894"/>
      <c r="G171" s="2894"/>
      <c r="H171" s="2894"/>
      <c r="I171" s="2896"/>
      <c r="J171" s="2894"/>
      <c r="K171" s="2894"/>
      <c r="L171" s="2894"/>
      <c r="M171" s="2894"/>
      <c r="N171" s="2894"/>
      <c r="O171" s="2894"/>
      <c r="P171" s="2894"/>
      <c r="Q171" s="2894"/>
      <c r="R171" s="2895"/>
      <c r="S171" s="2894"/>
      <c r="T171" s="2894"/>
      <c r="U171" s="2894"/>
      <c r="V171" s="2894"/>
      <c r="W171" s="2894"/>
      <c r="X171" s="2896"/>
      <c r="Y171" s="2896"/>
      <c r="Z171" s="2896"/>
      <c r="AA171" s="2896"/>
    </row>
    <row r="172" spans="1:27" ht="15.75" x14ac:dyDescent="0.25">
      <c r="A172" s="2889"/>
      <c r="B172" s="2883"/>
      <c r="C172" s="2888"/>
      <c r="D172" s="2888"/>
      <c r="E172" s="2893"/>
      <c r="F172" s="2892"/>
      <c r="G172" s="2890"/>
      <c r="H172" s="2890"/>
      <c r="I172" s="2891"/>
      <c r="J172" s="2890"/>
      <c r="K172" s="2890"/>
      <c r="L172" s="2890"/>
      <c r="M172" s="2890"/>
      <c r="N172" s="2890"/>
      <c r="O172" s="2890"/>
      <c r="P172" s="2890"/>
      <c r="Q172" s="2885"/>
      <c r="R172" s="2884"/>
      <c r="S172" s="2890"/>
      <c r="T172" s="2890"/>
      <c r="U172" s="2890"/>
      <c r="V172" s="2883"/>
      <c r="W172" s="2883"/>
      <c r="X172" s="2899"/>
      <c r="Y172" s="2899"/>
      <c r="Z172" s="2899"/>
      <c r="AA172" s="2899"/>
    </row>
    <row r="173" spans="1:27" x14ac:dyDescent="0.25">
      <c r="A173" s="2889"/>
      <c r="B173" s="2883"/>
      <c r="C173" s="2888"/>
      <c r="D173" s="2888"/>
      <c r="E173" s="2887"/>
      <c r="F173" s="2883"/>
      <c r="G173" s="2883"/>
      <c r="H173" s="2883"/>
      <c r="I173" s="2886"/>
      <c r="J173" s="2883"/>
      <c r="K173" s="2883"/>
      <c r="L173" s="2883"/>
      <c r="M173" s="2883"/>
      <c r="N173" s="2883"/>
      <c r="O173" s="2883"/>
      <c r="P173" s="2883"/>
      <c r="Q173" s="2885"/>
      <c r="R173" s="2884"/>
      <c r="S173" s="2883"/>
      <c r="T173" s="2883"/>
      <c r="U173" s="2883"/>
      <c r="V173" s="2883"/>
      <c r="W173" s="2883"/>
      <c r="X173" s="2899"/>
      <c r="Y173" s="2899"/>
      <c r="Z173" s="2899"/>
      <c r="AA173" s="2899"/>
    </row>
    <row r="174" spans="1:27" x14ac:dyDescent="0.25">
      <c r="A174" s="2898"/>
      <c r="B174" s="2894"/>
      <c r="C174" s="2897"/>
      <c r="D174" s="2897"/>
      <c r="E174" s="2893"/>
      <c r="F174" s="2894"/>
      <c r="G174" s="2894"/>
      <c r="H174" s="2894"/>
      <c r="I174" s="2896"/>
      <c r="J174" s="2894"/>
      <c r="K174" s="2894"/>
      <c r="L174" s="2894"/>
      <c r="M174" s="2894"/>
      <c r="N174" s="2894"/>
      <c r="O174" s="2894"/>
      <c r="P174" s="2894"/>
      <c r="Q174" s="2894"/>
      <c r="R174" s="2895"/>
      <c r="S174" s="2894"/>
      <c r="T174" s="2894"/>
      <c r="U174" s="2894"/>
      <c r="V174" s="2894"/>
      <c r="W174" s="2894"/>
      <c r="X174" s="2896"/>
      <c r="Y174" s="2896"/>
      <c r="Z174" s="2896"/>
      <c r="AA174" s="2896"/>
    </row>
    <row r="175" spans="1:27" ht="15.75" x14ac:dyDescent="0.25">
      <c r="A175" s="2889"/>
      <c r="B175" s="2883"/>
      <c r="C175" s="2888"/>
      <c r="D175" s="2888"/>
      <c r="E175" s="2893"/>
      <c r="F175" s="2892"/>
      <c r="G175" s="2890"/>
      <c r="H175" s="2890"/>
      <c r="I175" s="2891"/>
      <c r="J175" s="2890"/>
      <c r="K175" s="2890"/>
      <c r="L175" s="2890"/>
      <c r="M175" s="2890"/>
      <c r="N175" s="2890"/>
      <c r="O175" s="2890"/>
      <c r="P175" s="2890"/>
      <c r="Q175" s="2885"/>
      <c r="R175" s="2884"/>
      <c r="S175" s="2890"/>
      <c r="T175" s="2890"/>
      <c r="U175" s="2890"/>
      <c r="V175" s="2883"/>
      <c r="W175" s="2883"/>
      <c r="X175" s="2899"/>
      <c r="Y175" s="2899"/>
      <c r="Z175" s="2899"/>
      <c r="AA175" s="2899"/>
    </row>
    <row r="176" spans="1:27" x14ac:dyDescent="0.25">
      <c r="A176" s="2889"/>
      <c r="B176" s="2883"/>
      <c r="C176" s="2888"/>
      <c r="D176" s="2888"/>
      <c r="E176" s="2887"/>
      <c r="F176" s="2883"/>
      <c r="G176" s="2883"/>
      <c r="H176" s="2883"/>
      <c r="I176" s="2886"/>
      <c r="J176" s="2883"/>
      <c r="K176" s="2883"/>
      <c r="L176" s="2883"/>
      <c r="M176" s="2883"/>
      <c r="N176" s="2883"/>
      <c r="O176" s="2883"/>
      <c r="P176" s="2883"/>
      <c r="Q176" s="2885"/>
      <c r="R176" s="2884"/>
      <c r="S176" s="2883"/>
      <c r="T176" s="2883"/>
      <c r="U176" s="2883"/>
      <c r="V176" s="2883"/>
      <c r="W176" s="2883"/>
      <c r="X176" s="2899"/>
      <c r="Y176" s="2899"/>
      <c r="Z176" s="2899"/>
      <c r="AA176" s="2899"/>
    </row>
    <row r="177" spans="1:27" x14ac:dyDescent="0.25">
      <c r="A177" s="2898"/>
      <c r="B177" s="2894"/>
      <c r="C177" s="2897"/>
      <c r="D177" s="2897"/>
      <c r="E177" s="2893"/>
      <c r="F177" s="2894"/>
      <c r="G177" s="2894"/>
      <c r="H177" s="2894"/>
      <c r="I177" s="2896"/>
      <c r="J177" s="2894"/>
      <c r="K177" s="2894"/>
      <c r="L177" s="2894"/>
      <c r="M177" s="2894"/>
      <c r="N177" s="2894"/>
      <c r="O177" s="2894"/>
      <c r="P177" s="2894"/>
      <c r="Q177" s="2894"/>
      <c r="R177" s="2895"/>
      <c r="S177" s="2894"/>
      <c r="T177" s="2894"/>
      <c r="U177" s="2894"/>
      <c r="V177" s="2894"/>
      <c r="W177" s="2894"/>
      <c r="X177" s="2896"/>
      <c r="Y177" s="2896"/>
      <c r="Z177" s="2896"/>
      <c r="AA177" s="2896"/>
    </row>
    <row r="178" spans="1:27" ht="15.75" x14ac:dyDescent="0.25">
      <c r="A178" s="2889"/>
      <c r="B178" s="2883"/>
      <c r="C178" s="2888"/>
      <c r="D178" s="2888"/>
      <c r="E178" s="2893"/>
      <c r="F178" s="2892"/>
      <c r="G178" s="2890"/>
      <c r="H178" s="2890"/>
      <c r="I178" s="2891"/>
      <c r="J178" s="2890"/>
      <c r="K178" s="2890"/>
      <c r="L178" s="2890"/>
      <c r="M178" s="2890"/>
      <c r="N178" s="2890"/>
      <c r="O178" s="2890"/>
      <c r="P178" s="2890"/>
      <c r="Q178" s="2885"/>
      <c r="R178" s="2884"/>
      <c r="S178" s="2890"/>
      <c r="T178" s="2890"/>
      <c r="U178" s="2890"/>
      <c r="V178" s="2883"/>
      <c r="W178" s="2883"/>
      <c r="X178" s="2899"/>
      <c r="Y178" s="2899"/>
      <c r="Z178" s="2899"/>
      <c r="AA178" s="2899"/>
    </row>
    <row r="179" spans="1:27" x14ac:dyDescent="0.25">
      <c r="A179" s="2889"/>
      <c r="B179" s="2883"/>
      <c r="C179" s="2888"/>
      <c r="D179" s="2888"/>
      <c r="E179" s="2887"/>
      <c r="F179" s="2883"/>
      <c r="G179" s="2883"/>
      <c r="H179" s="2883"/>
      <c r="I179" s="2886"/>
      <c r="J179" s="2883"/>
      <c r="K179" s="2883"/>
      <c r="L179" s="2883"/>
      <c r="M179" s="2883"/>
      <c r="N179" s="2883"/>
      <c r="O179" s="2883"/>
      <c r="P179" s="2883"/>
      <c r="Q179" s="2885"/>
      <c r="R179" s="2884"/>
      <c r="S179" s="2883"/>
      <c r="T179" s="2883"/>
      <c r="U179" s="2883"/>
      <c r="V179" s="2883"/>
      <c r="W179" s="2883"/>
      <c r="X179" s="2899"/>
      <c r="Y179" s="2899"/>
      <c r="Z179" s="2899"/>
      <c r="AA179" s="2899"/>
    </row>
    <row r="180" spans="1:27" x14ac:dyDescent="0.25">
      <c r="A180" s="2898"/>
      <c r="B180" s="2894"/>
      <c r="C180" s="2897"/>
      <c r="D180" s="2897"/>
      <c r="E180" s="2893"/>
      <c r="F180" s="2894"/>
      <c r="G180" s="2894"/>
      <c r="H180" s="2894"/>
      <c r="I180" s="2896"/>
      <c r="J180" s="2894"/>
      <c r="K180" s="2894"/>
      <c r="L180" s="2894"/>
      <c r="M180" s="2894"/>
      <c r="N180" s="2894"/>
      <c r="O180" s="2894"/>
      <c r="P180" s="2894"/>
      <c r="Q180" s="2894"/>
      <c r="R180" s="2895"/>
      <c r="S180" s="2894"/>
      <c r="T180" s="2894"/>
      <c r="U180" s="2894"/>
      <c r="V180" s="2894"/>
      <c r="W180" s="2894"/>
      <c r="X180" s="2896"/>
      <c r="Y180" s="2896"/>
      <c r="Z180" s="2896"/>
      <c r="AA180" s="2896"/>
    </row>
    <row r="181" spans="1:27" ht="15.75" x14ac:dyDescent="0.25">
      <c r="A181" s="2889"/>
      <c r="B181" s="2883"/>
      <c r="C181" s="2888"/>
      <c r="D181" s="2888"/>
      <c r="E181" s="2893"/>
      <c r="F181" s="2892"/>
      <c r="G181" s="2890"/>
      <c r="H181" s="2890"/>
      <c r="I181" s="2891"/>
      <c r="J181" s="2890"/>
      <c r="K181" s="2890"/>
      <c r="L181" s="2890"/>
      <c r="M181" s="2890"/>
      <c r="N181" s="2890"/>
      <c r="O181" s="2890"/>
      <c r="P181" s="2890"/>
      <c r="Q181" s="2885"/>
      <c r="R181" s="2884"/>
      <c r="S181" s="2890"/>
      <c r="T181" s="2890"/>
      <c r="U181" s="2890"/>
      <c r="V181" s="2883"/>
      <c r="W181" s="2883"/>
      <c r="X181" s="2899"/>
      <c r="Y181" s="2899"/>
      <c r="Z181" s="2899"/>
      <c r="AA181" s="2899"/>
    </row>
    <row r="182" spans="1:27" x14ac:dyDescent="0.25">
      <c r="A182" s="2889"/>
      <c r="B182" s="2883"/>
      <c r="C182" s="2888"/>
      <c r="D182" s="2888"/>
      <c r="E182" s="2887"/>
      <c r="F182" s="2883"/>
      <c r="G182" s="2883"/>
      <c r="H182" s="2883"/>
      <c r="I182" s="2886"/>
      <c r="J182" s="2883"/>
      <c r="K182" s="2883"/>
      <c r="L182" s="2883"/>
      <c r="M182" s="2883"/>
      <c r="N182" s="2883"/>
      <c r="O182" s="2883"/>
      <c r="P182" s="2883"/>
      <c r="Q182" s="2885"/>
      <c r="R182" s="2884"/>
      <c r="S182" s="2883"/>
      <c r="T182" s="2883"/>
      <c r="U182" s="2883"/>
      <c r="V182" s="2883"/>
      <c r="W182" s="2883"/>
      <c r="X182" s="2899"/>
      <c r="Y182" s="2899"/>
      <c r="Z182" s="2899"/>
      <c r="AA182" s="2899"/>
    </row>
    <row r="183" spans="1:27" x14ac:dyDescent="0.25">
      <c r="A183" s="2898"/>
      <c r="B183" s="2894"/>
      <c r="C183" s="2897"/>
      <c r="D183" s="2897"/>
      <c r="E183" s="2893"/>
      <c r="F183" s="2894"/>
      <c r="G183" s="2894"/>
      <c r="H183" s="2894"/>
      <c r="I183" s="2896"/>
      <c r="J183" s="2894"/>
      <c r="K183" s="2894"/>
      <c r="L183" s="2894"/>
      <c r="M183" s="2894"/>
      <c r="N183" s="2894"/>
      <c r="O183" s="2894"/>
      <c r="P183" s="2894"/>
      <c r="Q183" s="2894"/>
      <c r="R183" s="2895"/>
      <c r="S183" s="2894"/>
      <c r="T183" s="2894"/>
      <c r="U183" s="2894"/>
      <c r="V183" s="2894"/>
      <c r="W183" s="2894"/>
      <c r="X183" s="2896"/>
      <c r="Y183" s="2896"/>
      <c r="Z183" s="2896"/>
      <c r="AA183" s="2896"/>
    </row>
    <row r="184" spans="1:27" ht="15.75" x14ac:dyDescent="0.25">
      <c r="A184" s="2889"/>
      <c r="B184" s="2883"/>
      <c r="C184" s="2888"/>
      <c r="D184" s="2888"/>
      <c r="E184" s="2893"/>
      <c r="F184" s="2892"/>
      <c r="G184" s="2890"/>
      <c r="H184" s="2890"/>
      <c r="I184" s="2891"/>
      <c r="J184" s="2890"/>
      <c r="K184" s="2890"/>
      <c r="L184" s="2890"/>
      <c r="M184" s="2890"/>
      <c r="N184" s="2890"/>
      <c r="O184" s="2890"/>
      <c r="P184" s="2890"/>
      <c r="Q184" s="2885"/>
      <c r="R184" s="2884"/>
      <c r="S184" s="2890"/>
      <c r="T184" s="2890"/>
      <c r="U184" s="2890"/>
      <c r="V184" s="2883"/>
      <c r="W184" s="2883"/>
      <c r="X184" s="2899"/>
      <c r="Y184" s="2899"/>
      <c r="Z184" s="2899"/>
      <c r="AA184" s="2899"/>
    </row>
    <row r="185" spans="1:27" x14ac:dyDescent="0.25">
      <c r="A185" s="2889"/>
      <c r="B185" s="2883"/>
      <c r="C185" s="2888"/>
      <c r="D185" s="2888"/>
      <c r="E185" s="2887"/>
      <c r="F185" s="2883"/>
      <c r="G185" s="2883"/>
      <c r="H185" s="2883"/>
      <c r="I185" s="2886"/>
      <c r="J185" s="2883"/>
      <c r="K185" s="2883"/>
      <c r="L185" s="2883"/>
      <c r="M185" s="2883"/>
      <c r="N185" s="2883"/>
      <c r="O185" s="2883"/>
      <c r="P185" s="2883"/>
      <c r="Q185" s="2885"/>
      <c r="R185" s="2884"/>
      <c r="S185" s="2883"/>
      <c r="T185" s="2883"/>
      <c r="U185" s="2883"/>
      <c r="V185" s="2883"/>
      <c r="W185" s="2883"/>
      <c r="X185" s="2899"/>
      <c r="Y185" s="2899"/>
      <c r="Z185" s="2899"/>
      <c r="AA185" s="2899"/>
    </row>
    <row r="186" spans="1:27" x14ac:dyDescent="0.25">
      <c r="A186" s="2898"/>
      <c r="B186" s="2894"/>
      <c r="C186" s="2897"/>
      <c r="D186" s="2897"/>
      <c r="E186" s="2893"/>
      <c r="F186" s="2894"/>
      <c r="G186" s="2894"/>
      <c r="H186" s="2894"/>
      <c r="I186" s="2896"/>
      <c r="J186" s="2894"/>
      <c r="K186" s="2894"/>
      <c r="L186" s="2894"/>
      <c r="M186" s="2894"/>
      <c r="N186" s="2894"/>
      <c r="O186" s="2894"/>
      <c r="P186" s="2894"/>
      <c r="Q186" s="2894"/>
      <c r="R186" s="2895"/>
      <c r="S186" s="2894"/>
      <c r="T186" s="2894"/>
      <c r="U186" s="2894"/>
      <c r="V186" s="2894"/>
      <c r="W186" s="2894"/>
      <c r="X186" s="2896"/>
      <c r="Y186" s="2896"/>
      <c r="Z186" s="2896"/>
      <c r="AA186" s="2896"/>
    </row>
    <row r="187" spans="1:27" ht="15.75" x14ac:dyDescent="0.25">
      <c r="A187" s="2889"/>
      <c r="B187" s="2883"/>
      <c r="C187" s="2888"/>
      <c r="D187" s="2888"/>
      <c r="E187" s="2893"/>
      <c r="F187" s="2892"/>
      <c r="G187" s="2890"/>
      <c r="H187" s="2890"/>
      <c r="I187" s="2891"/>
      <c r="J187" s="2890"/>
      <c r="K187" s="2890"/>
      <c r="L187" s="2890"/>
      <c r="M187" s="2890"/>
      <c r="N187" s="2890"/>
      <c r="O187" s="2890"/>
      <c r="P187" s="2890"/>
      <c r="Q187" s="2885"/>
      <c r="R187" s="2884"/>
      <c r="S187" s="2890"/>
      <c r="T187" s="2890"/>
      <c r="U187" s="2890"/>
      <c r="V187" s="2883"/>
      <c r="W187" s="2883"/>
      <c r="X187" s="2899"/>
      <c r="Y187" s="2899"/>
      <c r="Z187" s="2899"/>
      <c r="AA187" s="2899"/>
    </row>
    <row r="188" spans="1:27" x14ac:dyDescent="0.25">
      <c r="A188" s="2889"/>
      <c r="B188" s="2883"/>
      <c r="C188" s="2888"/>
      <c r="D188" s="2888"/>
      <c r="E188" s="2887"/>
      <c r="F188" s="2883"/>
      <c r="G188" s="2883"/>
      <c r="H188" s="2883"/>
      <c r="I188" s="2886"/>
      <c r="J188" s="2883"/>
      <c r="K188" s="2883"/>
      <c r="L188" s="2883"/>
      <c r="M188" s="2883"/>
      <c r="N188" s="2883"/>
      <c r="O188" s="2883"/>
      <c r="P188" s="2883"/>
      <c r="Q188" s="2885"/>
      <c r="R188" s="2884"/>
      <c r="S188" s="2883"/>
      <c r="T188" s="2883"/>
      <c r="U188" s="2883"/>
      <c r="V188" s="2883"/>
      <c r="W188" s="2883"/>
      <c r="X188" s="2899"/>
      <c r="Y188" s="2899"/>
      <c r="Z188" s="2899"/>
      <c r="AA188" s="2899"/>
    </row>
    <row r="189" spans="1:27" x14ac:dyDescent="0.25">
      <c r="A189" s="2898"/>
      <c r="B189" s="2894"/>
      <c r="C189" s="2897"/>
      <c r="D189" s="2897"/>
      <c r="E189" s="2893"/>
      <c r="F189" s="2894"/>
      <c r="G189" s="2894"/>
      <c r="H189" s="2894"/>
      <c r="I189" s="2896"/>
      <c r="J189" s="2894"/>
      <c r="K189" s="2894"/>
      <c r="L189" s="2894"/>
      <c r="M189" s="2894"/>
      <c r="N189" s="2894"/>
      <c r="O189" s="2894"/>
      <c r="P189" s="2894"/>
      <c r="Q189" s="2894"/>
      <c r="R189" s="2895"/>
      <c r="S189" s="2894"/>
      <c r="T189" s="2894"/>
      <c r="U189" s="2894"/>
      <c r="V189" s="2894"/>
      <c r="W189" s="2894"/>
      <c r="X189" s="2896"/>
      <c r="Y189" s="2896"/>
      <c r="Z189" s="2896"/>
      <c r="AA189" s="2896"/>
    </row>
    <row r="190" spans="1:27" ht="15.75" x14ac:dyDescent="0.25">
      <c r="A190" s="2889"/>
      <c r="B190" s="2883"/>
      <c r="C190" s="2888"/>
      <c r="D190" s="2888"/>
      <c r="E190" s="2893"/>
      <c r="F190" s="2892"/>
      <c r="G190" s="2890"/>
      <c r="H190" s="2890"/>
      <c r="I190" s="2891"/>
      <c r="J190" s="2890"/>
      <c r="K190" s="2890"/>
      <c r="L190" s="2890"/>
      <c r="M190" s="2890"/>
      <c r="N190" s="2890"/>
      <c r="O190" s="2890"/>
      <c r="P190" s="2890"/>
      <c r="Q190" s="2885"/>
      <c r="R190" s="2884"/>
      <c r="S190" s="2890"/>
      <c r="T190" s="2890"/>
      <c r="U190" s="2890"/>
      <c r="V190" s="2883"/>
      <c r="W190" s="2883"/>
      <c r="X190" s="2899"/>
      <c r="Y190" s="2899"/>
      <c r="Z190" s="2899"/>
      <c r="AA190" s="2899"/>
    </row>
    <row r="191" spans="1:27" x14ac:dyDescent="0.25">
      <c r="A191" s="2889"/>
      <c r="B191" s="2883"/>
      <c r="C191" s="2888"/>
      <c r="D191" s="2888"/>
      <c r="E191" s="2887"/>
      <c r="F191" s="2883"/>
      <c r="G191" s="2883"/>
      <c r="H191" s="2883"/>
      <c r="I191" s="2886"/>
      <c r="J191" s="2883"/>
      <c r="K191" s="2883"/>
      <c r="L191" s="2883"/>
      <c r="M191" s="2883"/>
      <c r="N191" s="2883"/>
      <c r="O191" s="2883"/>
      <c r="P191" s="2883"/>
      <c r="Q191" s="2885"/>
      <c r="R191" s="2884"/>
      <c r="S191" s="2883"/>
      <c r="T191" s="2883"/>
      <c r="U191" s="2883"/>
      <c r="V191" s="2883"/>
      <c r="W191" s="2883"/>
      <c r="X191" s="2899"/>
      <c r="Y191" s="2899"/>
      <c r="Z191" s="2899"/>
      <c r="AA191" s="2899"/>
    </row>
    <row r="192" spans="1:27" x14ac:dyDescent="0.25">
      <c r="A192" s="2898"/>
      <c r="B192" s="2894"/>
      <c r="C192" s="2897"/>
      <c r="D192" s="2897"/>
      <c r="E192" s="2893"/>
      <c r="F192" s="2894"/>
      <c r="G192" s="2894"/>
      <c r="H192" s="2894"/>
      <c r="I192" s="2896"/>
      <c r="J192" s="2894"/>
      <c r="K192" s="2894"/>
      <c r="L192" s="2894"/>
      <c r="M192" s="2894"/>
      <c r="N192" s="2894"/>
      <c r="O192" s="2894"/>
      <c r="P192" s="2894"/>
      <c r="Q192" s="2894"/>
      <c r="R192" s="2895"/>
      <c r="S192" s="2894"/>
      <c r="T192" s="2894"/>
      <c r="U192" s="2894"/>
      <c r="V192" s="2894"/>
      <c r="W192" s="2894"/>
      <c r="X192" s="2896"/>
      <c r="Y192" s="2896"/>
      <c r="Z192" s="2896"/>
      <c r="AA192" s="2896"/>
    </row>
    <row r="193" spans="1:27" ht="15.75" x14ac:dyDescent="0.25">
      <c r="A193" s="2889"/>
      <c r="B193" s="2883"/>
      <c r="C193" s="2888"/>
      <c r="D193" s="2888"/>
      <c r="E193" s="2893"/>
      <c r="F193" s="2892"/>
      <c r="G193" s="2890"/>
      <c r="H193" s="2890"/>
      <c r="I193" s="2891"/>
      <c r="J193" s="2890"/>
      <c r="K193" s="2890"/>
      <c r="L193" s="2890"/>
      <c r="M193" s="2890"/>
      <c r="N193" s="2890"/>
      <c r="O193" s="2890"/>
      <c r="P193" s="2890"/>
      <c r="Q193" s="2885"/>
      <c r="R193" s="2884"/>
      <c r="S193" s="2890"/>
      <c r="T193" s="2890"/>
      <c r="U193" s="2890"/>
      <c r="V193" s="2883"/>
      <c r="W193" s="2883"/>
      <c r="X193" s="2899"/>
      <c r="Y193" s="2899"/>
      <c r="Z193" s="2899"/>
      <c r="AA193" s="2899"/>
    </row>
    <row r="194" spans="1:27" x14ac:dyDescent="0.25">
      <c r="A194" s="2889"/>
      <c r="B194" s="2883"/>
      <c r="C194" s="2888"/>
      <c r="D194" s="2888"/>
      <c r="E194" s="2887"/>
      <c r="F194" s="2883"/>
      <c r="G194" s="2883"/>
      <c r="H194" s="2883"/>
      <c r="I194" s="2886"/>
      <c r="J194" s="2883"/>
      <c r="K194" s="2883"/>
      <c r="L194" s="2883"/>
      <c r="M194" s="2883"/>
      <c r="N194" s="2883"/>
      <c r="O194" s="2883"/>
      <c r="P194" s="2883"/>
      <c r="Q194" s="2885"/>
      <c r="R194" s="2884"/>
      <c r="S194" s="2883"/>
      <c r="T194" s="2883"/>
      <c r="U194" s="2883"/>
      <c r="V194" s="2883"/>
      <c r="W194" s="2883"/>
      <c r="X194" s="2899"/>
      <c r="Y194" s="2899"/>
      <c r="Z194" s="2899"/>
      <c r="AA194" s="2899"/>
    </row>
    <row r="195" spans="1:27" x14ac:dyDescent="0.25">
      <c r="A195" s="2898"/>
      <c r="B195" s="2894"/>
      <c r="C195" s="2897"/>
      <c r="D195" s="2897"/>
      <c r="E195" s="2893"/>
      <c r="F195" s="2894"/>
      <c r="G195" s="2894"/>
      <c r="H195" s="2894"/>
      <c r="I195" s="2896"/>
      <c r="J195" s="2894"/>
      <c r="K195" s="2894"/>
      <c r="L195" s="2894"/>
      <c r="M195" s="2894"/>
      <c r="N195" s="2894"/>
      <c r="O195" s="2894"/>
      <c r="P195" s="2894"/>
      <c r="Q195" s="2894"/>
      <c r="R195" s="2895"/>
      <c r="S195" s="2894"/>
      <c r="T195" s="2894"/>
      <c r="U195" s="2894"/>
      <c r="V195" s="2894"/>
      <c r="W195" s="2894"/>
      <c r="X195" s="2896"/>
      <c r="Y195" s="2896"/>
      <c r="Z195" s="2896"/>
      <c r="AA195" s="2896"/>
    </row>
    <row r="196" spans="1:27" ht="15.75" x14ac:dyDescent="0.25">
      <c r="A196" s="2889"/>
      <c r="B196" s="2883"/>
      <c r="C196" s="2888"/>
      <c r="D196" s="2888"/>
      <c r="E196" s="2893"/>
      <c r="F196" s="2892"/>
      <c r="G196" s="2890"/>
      <c r="H196" s="2890"/>
      <c r="I196" s="2891"/>
      <c r="J196" s="2890"/>
      <c r="K196" s="2890"/>
      <c r="L196" s="2890"/>
      <c r="M196" s="2890"/>
      <c r="N196" s="2890"/>
      <c r="O196" s="2890"/>
      <c r="P196" s="2890"/>
      <c r="Q196" s="2885"/>
      <c r="R196" s="2884"/>
      <c r="S196" s="2890"/>
      <c r="T196" s="2890"/>
      <c r="U196" s="2890"/>
      <c r="V196" s="2883"/>
      <c r="W196" s="2883"/>
      <c r="X196" s="2899"/>
      <c r="Y196" s="2899"/>
      <c r="Z196" s="2899"/>
      <c r="AA196" s="2899"/>
    </row>
    <row r="197" spans="1:27" x14ac:dyDescent="0.25">
      <c r="A197" s="2889"/>
      <c r="B197" s="2883"/>
      <c r="C197" s="2888"/>
      <c r="D197" s="2888"/>
      <c r="E197" s="2887"/>
      <c r="F197" s="2883"/>
      <c r="G197" s="2883"/>
      <c r="H197" s="2883"/>
      <c r="I197" s="2886"/>
      <c r="J197" s="2883"/>
      <c r="K197" s="2883"/>
      <c r="L197" s="2883"/>
      <c r="M197" s="2883"/>
      <c r="N197" s="2883"/>
      <c r="O197" s="2883"/>
      <c r="P197" s="2883"/>
      <c r="Q197" s="2885"/>
      <c r="R197" s="2884"/>
      <c r="S197" s="2883"/>
      <c r="T197" s="2883"/>
      <c r="U197" s="2883"/>
      <c r="V197" s="2883"/>
      <c r="W197" s="2883"/>
      <c r="X197" s="2899"/>
      <c r="Y197" s="2899"/>
      <c r="Z197" s="2899"/>
      <c r="AA197" s="2899"/>
    </row>
    <row r="198" spans="1:27" x14ac:dyDescent="0.25">
      <c r="A198" s="2898"/>
      <c r="B198" s="2894"/>
      <c r="C198" s="2897"/>
      <c r="D198" s="2897"/>
      <c r="E198" s="2893"/>
      <c r="F198" s="2894"/>
      <c r="G198" s="2894"/>
      <c r="H198" s="2894"/>
      <c r="I198" s="2896"/>
      <c r="J198" s="2894"/>
      <c r="K198" s="2894"/>
      <c r="L198" s="2894"/>
      <c r="M198" s="2894"/>
      <c r="N198" s="2894"/>
      <c r="O198" s="2894"/>
      <c r="P198" s="2894"/>
      <c r="Q198" s="2894"/>
      <c r="R198" s="2895"/>
      <c r="S198" s="2894"/>
      <c r="T198" s="2894"/>
      <c r="U198" s="2894"/>
      <c r="V198" s="2894"/>
      <c r="W198" s="2894"/>
      <c r="X198" s="2896"/>
      <c r="Y198" s="2896"/>
      <c r="Z198" s="2896"/>
      <c r="AA198" s="2896"/>
    </row>
    <row r="199" spans="1:27" ht="15.75" x14ac:dyDescent="0.25">
      <c r="A199" s="2889"/>
      <c r="B199" s="2883"/>
      <c r="C199" s="2888"/>
      <c r="D199" s="2888"/>
      <c r="E199" s="2893"/>
      <c r="F199" s="2892"/>
      <c r="G199" s="2890"/>
      <c r="H199" s="2890"/>
      <c r="I199" s="2891"/>
      <c r="J199" s="2890"/>
      <c r="K199" s="2890"/>
      <c r="L199" s="2890"/>
      <c r="M199" s="2890"/>
      <c r="N199" s="2890"/>
      <c r="O199" s="2890"/>
      <c r="P199" s="2890"/>
      <c r="Q199" s="2885"/>
      <c r="R199" s="2884"/>
      <c r="S199" s="2890"/>
      <c r="T199" s="2890"/>
      <c r="U199" s="2890"/>
      <c r="V199" s="2883"/>
      <c r="W199" s="2883"/>
      <c r="X199" s="2899"/>
      <c r="Y199" s="2899"/>
      <c r="Z199" s="2899"/>
      <c r="AA199" s="2899"/>
    </row>
    <row r="200" spans="1:27" x14ac:dyDescent="0.25">
      <c r="A200" s="2889"/>
      <c r="B200" s="2883"/>
      <c r="C200" s="2888"/>
      <c r="D200" s="2888"/>
      <c r="E200" s="2887"/>
      <c r="F200" s="2883"/>
      <c r="G200" s="2883"/>
      <c r="H200" s="2883"/>
      <c r="I200" s="2886"/>
      <c r="J200" s="2883"/>
      <c r="K200" s="2883"/>
      <c r="L200" s="2883"/>
      <c r="M200" s="2883"/>
      <c r="N200" s="2883"/>
      <c r="O200" s="2883"/>
      <c r="P200" s="2883"/>
      <c r="Q200" s="2885"/>
      <c r="R200" s="2884"/>
      <c r="S200" s="2883"/>
      <c r="T200" s="2883"/>
      <c r="U200" s="2883"/>
      <c r="V200" s="2883"/>
      <c r="W200" s="2883"/>
      <c r="X200" s="2899"/>
      <c r="Y200" s="2899"/>
      <c r="Z200" s="2899"/>
      <c r="AA200" s="2899"/>
    </row>
    <row r="201" spans="1:27" x14ac:dyDescent="0.25">
      <c r="A201" s="2898"/>
      <c r="B201" s="2894"/>
      <c r="C201" s="2897"/>
      <c r="D201" s="2897"/>
      <c r="E201" s="2893"/>
      <c r="F201" s="2894"/>
      <c r="G201" s="2894"/>
      <c r="H201" s="2894"/>
      <c r="I201" s="2896"/>
      <c r="J201" s="2894"/>
      <c r="K201" s="2894"/>
      <c r="L201" s="2894"/>
      <c r="M201" s="2894"/>
      <c r="N201" s="2894"/>
      <c r="O201" s="2894"/>
      <c r="P201" s="2894"/>
      <c r="Q201" s="2894"/>
      <c r="R201" s="2895"/>
      <c r="S201" s="2894"/>
      <c r="T201" s="2894"/>
      <c r="U201" s="2894"/>
      <c r="V201" s="2894"/>
      <c r="W201" s="2894"/>
      <c r="X201" s="2896"/>
      <c r="Y201" s="2896"/>
      <c r="Z201" s="2896"/>
      <c r="AA201" s="2896"/>
    </row>
    <row r="202" spans="1:27" ht="15.75" x14ac:dyDescent="0.25">
      <c r="A202" s="2889"/>
      <c r="B202" s="2883"/>
      <c r="C202" s="2888"/>
      <c r="D202" s="2888"/>
      <c r="E202" s="2893"/>
      <c r="F202" s="2892"/>
      <c r="G202" s="2890"/>
      <c r="H202" s="2890"/>
      <c r="I202" s="2891"/>
      <c r="J202" s="2890"/>
      <c r="K202" s="2890"/>
      <c r="L202" s="2890"/>
      <c r="M202" s="2890"/>
      <c r="N202" s="2890"/>
      <c r="O202" s="2890"/>
      <c r="P202" s="2890"/>
      <c r="Q202" s="2885"/>
      <c r="R202" s="2884"/>
      <c r="S202" s="2890"/>
      <c r="T202" s="2890"/>
      <c r="U202" s="2890"/>
      <c r="V202" s="2883"/>
      <c r="W202" s="2883"/>
      <c r="X202" s="2899"/>
      <c r="Y202" s="2899"/>
      <c r="Z202" s="2899"/>
      <c r="AA202" s="2899"/>
    </row>
    <row r="203" spans="1:27" x14ac:dyDescent="0.25">
      <c r="A203" s="2889"/>
      <c r="B203" s="2883"/>
      <c r="C203" s="2888"/>
      <c r="D203" s="2888"/>
      <c r="E203" s="2887"/>
      <c r="F203" s="2883"/>
      <c r="G203" s="2883"/>
      <c r="H203" s="2883"/>
      <c r="I203" s="2886"/>
      <c r="J203" s="2883"/>
      <c r="K203" s="2883"/>
      <c r="L203" s="2883"/>
      <c r="M203" s="2883"/>
      <c r="N203" s="2883"/>
      <c r="O203" s="2883"/>
      <c r="P203" s="2883"/>
      <c r="Q203" s="2885"/>
      <c r="R203" s="2884"/>
      <c r="S203" s="2883"/>
      <c r="T203" s="2883"/>
      <c r="U203" s="2883"/>
      <c r="V203" s="2883"/>
      <c r="W203" s="2883"/>
      <c r="X203" s="2899"/>
      <c r="Y203" s="2899"/>
      <c r="Z203" s="2899"/>
      <c r="AA203" s="2899"/>
    </row>
    <row r="204" spans="1:27" x14ac:dyDescent="0.25">
      <c r="A204" s="2898"/>
      <c r="B204" s="2894"/>
      <c r="C204" s="2897"/>
      <c r="D204" s="2897"/>
      <c r="E204" s="2893"/>
      <c r="F204" s="2894"/>
      <c r="G204" s="2894"/>
      <c r="H204" s="2894"/>
      <c r="I204" s="2896"/>
      <c r="J204" s="2894"/>
      <c r="K204" s="2894"/>
      <c r="L204" s="2894"/>
      <c r="M204" s="2894"/>
      <c r="N204" s="2894"/>
      <c r="O204" s="2894"/>
      <c r="P204" s="2894"/>
      <c r="Q204" s="2894"/>
      <c r="R204" s="2895"/>
      <c r="S204" s="2894"/>
      <c r="T204" s="2894"/>
      <c r="U204" s="2894"/>
      <c r="V204" s="2894"/>
      <c r="W204" s="2894"/>
      <c r="X204" s="2894"/>
      <c r="Y204" s="2894"/>
      <c r="Z204" s="2894"/>
      <c r="AA204" s="2894"/>
    </row>
    <row r="205" spans="1:27" ht="15.75" x14ac:dyDescent="0.25">
      <c r="A205" s="2889"/>
      <c r="B205" s="2883"/>
      <c r="C205" s="2888"/>
      <c r="D205" s="2888"/>
      <c r="E205" s="2893"/>
      <c r="F205" s="2892"/>
      <c r="G205" s="2890"/>
      <c r="H205" s="2890"/>
      <c r="I205" s="2891"/>
      <c r="J205" s="2890"/>
      <c r="K205" s="2890"/>
      <c r="L205" s="2890"/>
      <c r="M205" s="2890"/>
      <c r="N205" s="2890"/>
      <c r="O205" s="2890"/>
      <c r="P205" s="2890"/>
      <c r="Q205" s="2885"/>
      <c r="R205" s="2884"/>
      <c r="S205" s="2890"/>
      <c r="T205" s="2890"/>
      <c r="U205" s="2890"/>
      <c r="V205" s="2883"/>
      <c r="W205" s="2883"/>
      <c r="X205" s="2883"/>
      <c r="Y205" s="2883"/>
      <c r="Z205" s="2883"/>
      <c r="AA205" s="2883"/>
    </row>
    <row r="206" spans="1:27" x14ac:dyDescent="0.25">
      <c r="A206" s="2889"/>
      <c r="B206" s="2883"/>
      <c r="C206" s="2888"/>
      <c r="D206" s="2888"/>
      <c r="E206" s="2887"/>
      <c r="F206" s="2883"/>
      <c r="G206" s="2883"/>
      <c r="H206" s="2883"/>
      <c r="I206" s="2886"/>
      <c r="J206" s="2883"/>
      <c r="K206" s="2883"/>
      <c r="L206" s="2883"/>
      <c r="M206" s="2883"/>
      <c r="N206" s="2883"/>
      <c r="O206" s="2883"/>
      <c r="P206" s="2883"/>
      <c r="Q206" s="2885"/>
      <c r="R206" s="2884"/>
      <c r="S206" s="2883"/>
      <c r="T206" s="2883"/>
      <c r="U206" s="2883"/>
      <c r="V206" s="2883"/>
      <c r="W206" s="2883"/>
      <c r="X206" s="2883"/>
      <c r="Y206" s="2883"/>
      <c r="Z206" s="2883"/>
      <c r="AA206" s="2883"/>
    </row>
    <row r="207" spans="1:27" x14ac:dyDescent="0.25">
      <c r="A207" s="2898"/>
      <c r="B207" s="2894"/>
      <c r="C207" s="2897"/>
      <c r="D207" s="2897"/>
      <c r="E207" s="2893"/>
      <c r="F207" s="2894"/>
      <c r="G207" s="2894"/>
      <c r="H207" s="2894"/>
      <c r="I207" s="2896"/>
      <c r="J207" s="2894"/>
      <c r="K207" s="2894"/>
      <c r="L207" s="2894"/>
      <c r="M207" s="2894"/>
      <c r="N207" s="2894"/>
      <c r="O207" s="2894"/>
      <c r="P207" s="2894"/>
      <c r="Q207" s="2894"/>
      <c r="R207" s="2895"/>
      <c r="S207" s="2894"/>
      <c r="T207" s="2894"/>
      <c r="U207" s="2894"/>
      <c r="V207" s="2894"/>
      <c r="W207" s="2894"/>
      <c r="X207" s="2894"/>
      <c r="Y207" s="2894"/>
      <c r="Z207" s="2894"/>
      <c r="AA207" s="2894"/>
    </row>
    <row r="208" spans="1:27" ht="15.75" x14ac:dyDescent="0.25">
      <c r="A208" s="2889"/>
      <c r="B208" s="2883"/>
      <c r="C208" s="2888"/>
      <c r="D208" s="2888"/>
      <c r="E208" s="2893"/>
      <c r="F208" s="2892"/>
      <c r="G208" s="2890"/>
      <c r="H208" s="2890"/>
      <c r="I208" s="2891"/>
      <c r="J208" s="2890"/>
      <c r="K208" s="2890"/>
      <c r="L208" s="2890"/>
      <c r="M208" s="2890"/>
      <c r="N208" s="2890"/>
      <c r="O208" s="2890"/>
      <c r="P208" s="2890"/>
      <c r="Q208" s="2885"/>
      <c r="R208" s="2884"/>
      <c r="S208" s="2890"/>
      <c r="T208" s="2890"/>
      <c r="U208" s="2890"/>
      <c r="V208" s="2883"/>
      <c r="W208" s="2883"/>
      <c r="X208" s="2883"/>
      <c r="Y208" s="2883"/>
      <c r="Z208" s="2883"/>
      <c r="AA208" s="2883"/>
    </row>
    <row r="209" spans="1:27" x14ac:dyDescent="0.25">
      <c r="A209" s="2889"/>
      <c r="B209" s="2883"/>
      <c r="C209" s="2888"/>
      <c r="D209" s="2888"/>
      <c r="E209" s="2887"/>
      <c r="F209" s="2883"/>
      <c r="G209" s="2883"/>
      <c r="H209" s="2883"/>
      <c r="I209" s="2886"/>
      <c r="J209" s="2883"/>
      <c r="K209" s="2883"/>
      <c r="L209" s="2883"/>
      <c r="M209" s="2883"/>
      <c r="N209" s="2883"/>
      <c r="O209" s="2883"/>
      <c r="P209" s="2883"/>
      <c r="Q209" s="2885"/>
      <c r="R209" s="2884"/>
      <c r="S209" s="2883"/>
      <c r="T209" s="2883"/>
      <c r="U209" s="2883"/>
      <c r="V209" s="2883"/>
      <c r="W209" s="2883"/>
      <c r="X209" s="2883"/>
      <c r="Y209" s="2883"/>
      <c r="Z209" s="2883"/>
      <c r="AA209" s="2883"/>
    </row>
    <row r="210" spans="1:27" x14ac:dyDescent="0.25">
      <c r="A210" s="2898"/>
      <c r="B210" s="2894"/>
      <c r="C210" s="2897"/>
      <c r="D210" s="2897"/>
      <c r="E210" s="2893"/>
      <c r="F210" s="2894"/>
      <c r="G210" s="2894"/>
      <c r="H210" s="2894"/>
      <c r="I210" s="2896"/>
      <c r="J210" s="2894"/>
      <c r="K210" s="2894"/>
      <c r="L210" s="2894"/>
      <c r="M210" s="2894"/>
      <c r="N210" s="2894"/>
      <c r="O210" s="2894"/>
      <c r="P210" s="2894"/>
      <c r="Q210" s="2894"/>
      <c r="R210" s="2895"/>
      <c r="S210" s="2894"/>
      <c r="T210" s="2894"/>
      <c r="U210" s="2894"/>
      <c r="V210" s="2894"/>
      <c r="W210" s="2894"/>
      <c r="X210" s="2894"/>
      <c r="Y210" s="2894"/>
      <c r="Z210" s="2894"/>
      <c r="AA210" s="2894"/>
    </row>
    <row r="211" spans="1:27" ht="15.75" x14ac:dyDescent="0.25">
      <c r="A211" s="2889"/>
      <c r="B211" s="2883"/>
      <c r="C211" s="2888"/>
      <c r="D211" s="2888"/>
      <c r="E211" s="2893"/>
      <c r="F211" s="2892"/>
      <c r="G211" s="2890"/>
      <c r="H211" s="2890"/>
      <c r="I211" s="2891"/>
      <c r="J211" s="2890"/>
      <c r="K211" s="2890"/>
      <c r="L211" s="2890"/>
      <c r="M211" s="2890"/>
      <c r="N211" s="2890"/>
      <c r="O211" s="2890"/>
      <c r="P211" s="2890"/>
      <c r="Q211" s="2885"/>
      <c r="R211" s="2884"/>
      <c r="S211" s="2890"/>
      <c r="T211" s="2890"/>
      <c r="U211" s="2890"/>
      <c r="V211" s="2883"/>
      <c r="W211" s="2883"/>
      <c r="X211" s="2883"/>
      <c r="Y211" s="2883"/>
      <c r="Z211" s="2883"/>
      <c r="AA211" s="2883"/>
    </row>
    <row r="212" spans="1:27" x14ac:dyDescent="0.25">
      <c r="A212" s="2889"/>
      <c r="B212" s="2883"/>
      <c r="C212" s="2888"/>
      <c r="D212" s="2888"/>
      <c r="E212" s="2887"/>
      <c r="F212" s="2883"/>
      <c r="G212" s="2883"/>
      <c r="H212" s="2883"/>
      <c r="I212" s="2886"/>
      <c r="J212" s="2883"/>
      <c r="K212" s="2883"/>
      <c r="L212" s="2883"/>
      <c r="M212" s="2883"/>
      <c r="N212" s="2883"/>
      <c r="O212" s="2883"/>
      <c r="P212" s="2883"/>
      <c r="Q212" s="2885"/>
      <c r="R212" s="2884"/>
      <c r="S212" s="2883"/>
      <c r="T212" s="2883"/>
      <c r="U212" s="2883"/>
      <c r="V212" s="2883"/>
      <c r="W212" s="2883"/>
      <c r="X212" s="2883"/>
      <c r="Y212" s="2883"/>
      <c r="Z212" s="2883"/>
      <c r="AA212" s="2883"/>
    </row>
    <row r="213" spans="1:27" x14ac:dyDescent="0.25">
      <c r="A213" s="2898"/>
      <c r="B213" s="2894"/>
      <c r="C213" s="2897"/>
      <c r="D213" s="2897"/>
      <c r="E213" s="2893"/>
      <c r="F213" s="2894"/>
      <c r="G213" s="2894"/>
      <c r="H213" s="2894"/>
      <c r="I213" s="2896"/>
      <c r="J213" s="2894"/>
      <c r="K213" s="2894"/>
      <c r="L213" s="2894"/>
      <c r="M213" s="2894"/>
      <c r="N213" s="2894"/>
      <c r="O213" s="2894"/>
      <c r="P213" s="2894"/>
      <c r="Q213" s="2894"/>
      <c r="R213" s="2895"/>
      <c r="S213" s="2894"/>
      <c r="T213" s="2894"/>
      <c r="U213" s="2894"/>
      <c r="V213" s="2894"/>
      <c r="W213" s="2894"/>
      <c r="X213" s="2894"/>
      <c r="Y213" s="2894"/>
      <c r="Z213" s="2894"/>
      <c r="AA213" s="2894"/>
    </row>
    <row r="214" spans="1:27" ht="15.75" x14ac:dyDescent="0.25">
      <c r="A214" s="2889"/>
      <c r="B214" s="2883"/>
      <c r="C214" s="2888"/>
      <c r="D214" s="2888"/>
      <c r="E214" s="2893"/>
      <c r="F214" s="2892"/>
      <c r="G214" s="2890"/>
      <c r="H214" s="2890"/>
      <c r="I214" s="2891"/>
      <c r="J214" s="2890"/>
      <c r="K214" s="2890"/>
      <c r="L214" s="2890"/>
      <c r="M214" s="2890"/>
      <c r="N214" s="2890"/>
      <c r="O214" s="2890"/>
      <c r="P214" s="2890"/>
      <c r="Q214" s="2885"/>
      <c r="R214" s="2884"/>
      <c r="S214" s="2890"/>
      <c r="T214" s="2890"/>
      <c r="U214" s="2890"/>
      <c r="V214" s="2883"/>
      <c r="W214" s="2883"/>
      <c r="X214" s="2883"/>
      <c r="Y214" s="2883"/>
      <c r="Z214" s="2883"/>
      <c r="AA214" s="2883"/>
    </row>
    <row r="215" spans="1:27" x14ac:dyDescent="0.25">
      <c r="A215" s="2889"/>
      <c r="B215" s="2883"/>
      <c r="C215" s="2888"/>
      <c r="D215" s="2888"/>
      <c r="E215" s="2887"/>
      <c r="F215" s="2883"/>
      <c r="G215" s="2883"/>
      <c r="H215" s="2883"/>
      <c r="I215" s="2886"/>
      <c r="J215" s="2883"/>
      <c r="K215" s="2883"/>
      <c r="L215" s="2883"/>
      <c r="M215" s="2883"/>
      <c r="N215" s="2883"/>
      <c r="O215" s="2883"/>
      <c r="P215" s="2883"/>
      <c r="Q215" s="2885"/>
      <c r="R215" s="2884"/>
      <c r="S215" s="2883"/>
      <c r="T215" s="2883"/>
      <c r="U215" s="2883"/>
      <c r="V215" s="2883"/>
      <c r="W215" s="2883"/>
      <c r="X215" s="2883"/>
      <c r="Y215" s="2883"/>
      <c r="Z215" s="2883"/>
      <c r="AA215" s="2883"/>
    </row>
    <row r="216" spans="1:27" x14ac:dyDescent="0.25">
      <c r="A216" s="2898"/>
      <c r="B216" s="2894"/>
      <c r="C216" s="2897"/>
      <c r="D216" s="2897"/>
      <c r="E216" s="2893"/>
      <c r="F216" s="2894"/>
      <c r="G216" s="2894"/>
      <c r="H216" s="2894"/>
      <c r="I216" s="2896"/>
      <c r="J216" s="2894"/>
      <c r="K216" s="2894"/>
      <c r="L216" s="2894"/>
      <c r="M216" s="2894"/>
      <c r="N216" s="2894"/>
      <c r="O216" s="2894"/>
      <c r="P216" s="2894"/>
      <c r="Q216" s="2894"/>
      <c r="R216" s="2895"/>
      <c r="S216" s="2894"/>
      <c r="T216" s="2894"/>
      <c r="U216" s="2894"/>
      <c r="V216" s="2894"/>
      <c r="W216" s="2894"/>
      <c r="X216" s="2894"/>
      <c r="Y216" s="2894"/>
      <c r="Z216" s="2894"/>
      <c r="AA216" s="2894"/>
    </row>
    <row r="217" spans="1:27" ht="15.75" x14ac:dyDescent="0.25">
      <c r="A217" s="2889"/>
      <c r="B217" s="2883"/>
      <c r="C217" s="2888"/>
      <c r="D217" s="2888"/>
      <c r="E217" s="2893"/>
      <c r="F217" s="2892"/>
      <c r="G217" s="2890"/>
      <c r="H217" s="2890"/>
      <c r="I217" s="2891"/>
      <c r="J217" s="2890"/>
      <c r="K217" s="2890"/>
      <c r="L217" s="2890"/>
      <c r="M217" s="2890"/>
      <c r="N217" s="2890"/>
      <c r="O217" s="2890"/>
      <c r="P217" s="2890"/>
      <c r="Q217" s="2885"/>
      <c r="R217" s="2884"/>
      <c r="S217" s="2890"/>
      <c r="T217" s="2890"/>
      <c r="U217" s="2890"/>
      <c r="V217" s="2883"/>
      <c r="W217" s="2883"/>
      <c r="X217" s="2883"/>
      <c r="Y217" s="2883"/>
      <c r="Z217" s="2883"/>
      <c r="AA217" s="2883"/>
    </row>
    <row r="218" spans="1:27" x14ac:dyDescent="0.25">
      <c r="A218" s="2889"/>
      <c r="B218" s="2883"/>
      <c r="C218" s="2888"/>
      <c r="D218" s="2888"/>
      <c r="E218" s="2887"/>
      <c r="F218" s="2883"/>
      <c r="G218" s="2883"/>
      <c r="H218" s="2883"/>
      <c r="I218" s="2886"/>
      <c r="J218" s="2883"/>
      <c r="K218" s="2883"/>
      <c r="L218" s="2883"/>
      <c r="M218" s="2883"/>
      <c r="N218" s="2883"/>
      <c r="O218" s="2883"/>
      <c r="P218" s="2883"/>
      <c r="Q218" s="2885"/>
      <c r="R218" s="2884"/>
      <c r="S218" s="2883"/>
      <c r="T218" s="2883"/>
      <c r="U218" s="2883"/>
      <c r="V218" s="2883"/>
      <c r="W218" s="2883"/>
      <c r="X218" s="2883"/>
      <c r="Y218" s="2883"/>
      <c r="Z218" s="2883"/>
      <c r="AA218" s="2883"/>
    </row>
    <row r="219" spans="1:27" x14ac:dyDescent="0.25">
      <c r="A219" s="2898"/>
      <c r="B219" s="2894"/>
      <c r="C219" s="2897"/>
      <c r="D219" s="2897"/>
      <c r="E219" s="2893"/>
      <c r="F219" s="2894"/>
      <c r="G219" s="2894"/>
      <c r="H219" s="2894"/>
      <c r="I219" s="2896"/>
      <c r="J219" s="2894"/>
      <c r="K219" s="2894"/>
      <c r="L219" s="2894"/>
      <c r="M219" s="2894"/>
      <c r="N219" s="2894"/>
      <c r="O219" s="2894"/>
      <c r="P219" s="2894"/>
      <c r="Q219" s="2894"/>
      <c r="R219" s="2895"/>
      <c r="S219" s="2894"/>
      <c r="T219" s="2894"/>
      <c r="U219" s="2894"/>
      <c r="V219" s="2894"/>
      <c r="W219" s="2894"/>
      <c r="X219" s="2894"/>
      <c r="Y219" s="2894"/>
      <c r="Z219" s="2894"/>
      <c r="AA219" s="2894"/>
    </row>
    <row r="220" spans="1:27" ht="15.75" x14ac:dyDescent="0.25">
      <c r="A220" s="2889"/>
      <c r="B220" s="2883"/>
      <c r="C220" s="2888"/>
      <c r="D220" s="2888"/>
      <c r="E220" s="2893"/>
      <c r="F220" s="2892"/>
      <c r="G220" s="2890"/>
      <c r="H220" s="2890"/>
      <c r="I220" s="2891"/>
      <c r="J220" s="2890"/>
      <c r="K220" s="2890"/>
      <c r="L220" s="2890"/>
      <c r="M220" s="2890"/>
      <c r="N220" s="2890"/>
      <c r="O220" s="2890"/>
      <c r="P220" s="2890"/>
      <c r="Q220" s="2885"/>
      <c r="R220" s="2884"/>
      <c r="S220" s="2890"/>
      <c r="T220" s="2890"/>
      <c r="U220" s="2890"/>
      <c r="V220" s="2883"/>
      <c r="W220" s="2883"/>
      <c r="X220" s="2883"/>
      <c r="Y220" s="2883"/>
      <c r="Z220" s="2883"/>
      <c r="AA220" s="2883"/>
    </row>
    <row r="221" spans="1:27" x14ac:dyDescent="0.25">
      <c r="A221" s="2889"/>
      <c r="B221" s="2883"/>
      <c r="C221" s="2888"/>
      <c r="D221" s="2888"/>
      <c r="E221" s="2887"/>
      <c r="F221" s="2883"/>
      <c r="G221" s="2883"/>
      <c r="H221" s="2883"/>
      <c r="I221" s="2886"/>
      <c r="J221" s="2883"/>
      <c r="K221" s="2883"/>
      <c r="L221" s="2883"/>
      <c r="M221" s="2883"/>
      <c r="N221" s="2883"/>
      <c r="O221" s="2883"/>
      <c r="P221" s="2883"/>
      <c r="Q221" s="2885"/>
      <c r="R221" s="2884"/>
      <c r="S221" s="2883"/>
      <c r="T221" s="2883"/>
      <c r="U221" s="2883"/>
      <c r="V221" s="2883"/>
      <c r="W221" s="2883"/>
      <c r="X221" s="2883"/>
      <c r="Y221" s="2883"/>
      <c r="Z221" s="2883"/>
      <c r="AA221" s="2883"/>
    </row>
    <row r="222" spans="1:27" x14ac:dyDescent="0.25">
      <c r="A222" s="2898"/>
      <c r="B222" s="2894"/>
      <c r="C222" s="2897"/>
      <c r="D222" s="2897"/>
      <c r="E222" s="2893"/>
      <c r="F222" s="2894"/>
      <c r="G222" s="2894"/>
      <c r="H222" s="2894"/>
      <c r="I222" s="2896"/>
      <c r="J222" s="2894"/>
      <c r="K222" s="2894"/>
      <c r="L222" s="2894"/>
      <c r="M222" s="2894"/>
      <c r="N222" s="2894"/>
      <c r="O222" s="2894"/>
      <c r="P222" s="2894"/>
      <c r="Q222" s="2894"/>
      <c r="R222" s="2895"/>
      <c r="S222" s="2894"/>
      <c r="T222" s="2894"/>
      <c r="U222" s="2894"/>
      <c r="V222" s="2894"/>
      <c r="W222" s="2894"/>
      <c r="X222" s="2894"/>
      <c r="Y222" s="2894"/>
      <c r="Z222" s="2894"/>
      <c r="AA222" s="2894"/>
    </row>
    <row r="223" spans="1:27" ht="15.75" x14ac:dyDescent="0.25">
      <c r="A223" s="2889"/>
      <c r="B223" s="2883"/>
      <c r="C223" s="2888"/>
      <c r="D223" s="2888"/>
      <c r="E223" s="2893"/>
      <c r="F223" s="2892"/>
      <c r="G223" s="2890"/>
      <c r="H223" s="2890"/>
      <c r="I223" s="2891"/>
      <c r="J223" s="2890"/>
      <c r="K223" s="2890"/>
      <c r="L223" s="2890"/>
      <c r="M223" s="2890"/>
      <c r="N223" s="2890"/>
      <c r="O223" s="2890"/>
      <c r="P223" s="2890"/>
      <c r="Q223" s="2885"/>
      <c r="R223" s="2884"/>
      <c r="S223" s="2890"/>
      <c r="T223" s="2890"/>
      <c r="U223" s="2890"/>
      <c r="V223" s="2883"/>
      <c r="W223" s="2883"/>
      <c r="X223" s="2883"/>
      <c r="Y223" s="2883"/>
      <c r="Z223" s="2883"/>
      <c r="AA223" s="2883"/>
    </row>
    <row r="224" spans="1:27" x14ac:dyDescent="0.25">
      <c r="A224" s="2889"/>
      <c r="B224" s="2883"/>
      <c r="C224" s="2888"/>
      <c r="D224" s="2888"/>
      <c r="E224" s="2887"/>
      <c r="F224" s="2883"/>
      <c r="G224" s="2883"/>
      <c r="H224" s="2883"/>
      <c r="I224" s="2886"/>
      <c r="J224" s="2883"/>
      <c r="K224" s="2883"/>
      <c r="L224" s="2883"/>
      <c r="M224" s="2883"/>
      <c r="N224" s="2883"/>
      <c r="O224" s="2883"/>
      <c r="P224" s="2883"/>
      <c r="Q224" s="2885"/>
      <c r="R224" s="2884"/>
      <c r="S224" s="2883"/>
      <c r="T224" s="2883"/>
      <c r="U224" s="2883"/>
      <c r="V224" s="2883"/>
      <c r="W224" s="2883"/>
      <c r="X224" s="2883"/>
      <c r="Y224" s="2883"/>
      <c r="Z224" s="2883"/>
      <c r="AA224" s="2883"/>
    </row>
    <row r="225" spans="1:27" x14ac:dyDescent="0.25">
      <c r="A225" s="2898"/>
      <c r="B225" s="2894"/>
      <c r="C225" s="2897"/>
      <c r="D225" s="2897"/>
      <c r="E225" s="2893"/>
      <c r="F225" s="2894"/>
      <c r="G225" s="2894"/>
      <c r="H225" s="2894"/>
      <c r="I225" s="2896"/>
      <c r="J225" s="2894"/>
      <c r="K225" s="2894"/>
      <c r="L225" s="2894"/>
      <c r="M225" s="2894"/>
      <c r="N225" s="2894"/>
      <c r="O225" s="2894"/>
      <c r="P225" s="2894"/>
      <c r="Q225" s="2894"/>
      <c r="R225" s="2895"/>
      <c r="S225" s="2894"/>
      <c r="T225" s="2894"/>
      <c r="U225" s="2894"/>
      <c r="V225" s="2894"/>
      <c r="W225" s="2894"/>
      <c r="X225" s="2894"/>
      <c r="Y225" s="2894"/>
      <c r="Z225" s="2894"/>
      <c r="AA225" s="2894"/>
    </row>
    <row r="226" spans="1:27" ht="15.75" x14ac:dyDescent="0.25">
      <c r="A226" s="2889"/>
      <c r="B226" s="2883"/>
      <c r="C226" s="2888"/>
      <c r="D226" s="2888"/>
      <c r="E226" s="2893"/>
      <c r="F226" s="2892"/>
      <c r="G226" s="2890"/>
      <c r="H226" s="2890"/>
      <c r="I226" s="2891"/>
      <c r="J226" s="2890"/>
      <c r="K226" s="2890"/>
      <c r="L226" s="2890"/>
      <c r="M226" s="2890"/>
      <c r="N226" s="2890"/>
      <c r="O226" s="2890"/>
      <c r="P226" s="2890"/>
      <c r="Q226" s="2885"/>
      <c r="R226" s="2884"/>
      <c r="S226" s="2890"/>
      <c r="T226" s="2890"/>
      <c r="U226" s="2890"/>
      <c r="V226" s="2883"/>
      <c r="W226" s="2883"/>
      <c r="X226" s="2883"/>
      <c r="Y226" s="2883"/>
      <c r="Z226" s="2883"/>
      <c r="AA226" s="2883"/>
    </row>
    <row r="227" spans="1:27" x14ac:dyDescent="0.25">
      <c r="A227" s="2889"/>
      <c r="B227" s="2883"/>
      <c r="C227" s="2888"/>
      <c r="D227" s="2888"/>
      <c r="E227" s="2887"/>
      <c r="F227" s="2883"/>
      <c r="G227" s="2883"/>
      <c r="H227" s="2883"/>
      <c r="I227" s="2886"/>
      <c r="J227" s="2883"/>
      <c r="K227" s="2883"/>
      <c r="L227" s="2883"/>
      <c r="M227" s="2883"/>
      <c r="N227" s="2883"/>
      <c r="O227" s="2883"/>
      <c r="P227" s="2883"/>
      <c r="Q227" s="2885"/>
      <c r="R227" s="2884"/>
      <c r="S227" s="2883"/>
      <c r="T227" s="2883"/>
      <c r="U227" s="2883"/>
      <c r="V227" s="2883"/>
      <c r="W227" s="2883"/>
      <c r="X227" s="2883"/>
      <c r="Y227" s="2883"/>
      <c r="Z227" s="2883"/>
      <c r="AA227" s="2883"/>
    </row>
    <row r="228" spans="1:27" x14ac:dyDescent="0.25">
      <c r="A228" s="2898"/>
      <c r="B228" s="2894"/>
      <c r="C228" s="2897"/>
      <c r="D228" s="2897"/>
      <c r="E228" s="2893"/>
      <c r="F228" s="2894"/>
      <c r="G228" s="2894"/>
      <c r="H228" s="2894"/>
      <c r="I228" s="2896"/>
      <c r="J228" s="2894"/>
      <c r="K228" s="2894"/>
      <c r="L228" s="2894"/>
      <c r="M228" s="2894"/>
      <c r="N228" s="2894"/>
      <c r="O228" s="2894"/>
      <c r="P228" s="2894"/>
      <c r="Q228" s="2894"/>
      <c r="R228" s="2895"/>
      <c r="S228" s="2894"/>
      <c r="T228" s="2894"/>
      <c r="U228" s="2894"/>
      <c r="V228" s="2894"/>
      <c r="W228" s="2894"/>
      <c r="X228" s="2894"/>
      <c r="Y228" s="2894"/>
      <c r="Z228" s="2894"/>
      <c r="AA228" s="2894"/>
    </row>
    <row r="229" spans="1:27" ht="15.75" x14ac:dyDescent="0.25">
      <c r="A229" s="2889"/>
      <c r="B229" s="2883"/>
      <c r="C229" s="2888"/>
      <c r="D229" s="2888"/>
      <c r="E229" s="2893"/>
      <c r="F229" s="2892"/>
      <c r="G229" s="2890"/>
      <c r="H229" s="2890"/>
      <c r="I229" s="2891"/>
      <c r="J229" s="2890"/>
      <c r="K229" s="2890"/>
      <c r="L229" s="2890"/>
      <c r="M229" s="2890"/>
      <c r="N229" s="2890"/>
      <c r="O229" s="2890"/>
      <c r="P229" s="2890"/>
      <c r="Q229" s="2885"/>
      <c r="R229" s="2884"/>
      <c r="S229" s="2890"/>
      <c r="T229" s="2890"/>
      <c r="U229" s="2890"/>
      <c r="V229" s="2883"/>
      <c r="W229" s="2883"/>
      <c r="X229" s="2883"/>
      <c r="Y229" s="2883"/>
      <c r="Z229" s="2883"/>
      <c r="AA229" s="2883"/>
    </row>
    <row r="230" spans="1:27" x14ac:dyDescent="0.25">
      <c r="A230" s="2889"/>
      <c r="B230" s="2883"/>
      <c r="C230" s="2888"/>
      <c r="D230" s="2888"/>
      <c r="E230" s="2887"/>
      <c r="F230" s="2883"/>
      <c r="G230" s="2883"/>
      <c r="H230" s="2883"/>
      <c r="I230" s="2886"/>
      <c r="J230" s="2883"/>
      <c r="K230" s="2883"/>
      <c r="L230" s="2883"/>
      <c r="M230" s="2883"/>
      <c r="N230" s="2883"/>
      <c r="O230" s="2883"/>
      <c r="P230" s="2883"/>
      <c r="Q230" s="2885"/>
      <c r="R230" s="2884"/>
      <c r="S230" s="2883"/>
      <c r="T230" s="2883"/>
      <c r="U230" s="2883"/>
      <c r="V230" s="2883"/>
      <c r="W230" s="2883"/>
      <c r="X230" s="2883"/>
      <c r="Y230" s="2883"/>
      <c r="Z230" s="2883"/>
      <c r="AA230" s="2883"/>
    </row>
    <row r="231" spans="1:27" x14ac:dyDescent="0.25">
      <c r="A231" s="2898"/>
      <c r="B231" s="2894"/>
      <c r="C231" s="2897"/>
      <c r="D231" s="2897"/>
      <c r="E231" s="2893"/>
      <c r="F231" s="2894"/>
      <c r="G231" s="2894"/>
      <c r="H231" s="2894"/>
      <c r="I231" s="2896"/>
      <c r="J231" s="2894"/>
      <c r="K231" s="2894"/>
      <c r="L231" s="2894"/>
      <c r="M231" s="2894"/>
      <c r="N231" s="2894"/>
      <c r="O231" s="2894"/>
      <c r="P231" s="2894"/>
      <c r="Q231" s="2894"/>
      <c r="R231" s="2895"/>
      <c r="S231" s="2894"/>
      <c r="T231" s="2894"/>
      <c r="U231" s="2894"/>
      <c r="V231" s="2894"/>
      <c r="W231" s="2894"/>
      <c r="X231" s="2894"/>
      <c r="Y231" s="2894"/>
      <c r="Z231" s="2894"/>
      <c r="AA231" s="2894"/>
    </row>
    <row r="232" spans="1:27" ht="15.75" x14ac:dyDescent="0.25">
      <c r="A232" s="2889"/>
      <c r="B232" s="2883"/>
      <c r="C232" s="2888"/>
      <c r="D232" s="2888"/>
      <c r="E232" s="2893"/>
      <c r="F232" s="2892"/>
      <c r="G232" s="2890"/>
      <c r="H232" s="2890"/>
      <c r="I232" s="2891"/>
      <c r="J232" s="2890"/>
      <c r="K232" s="2890"/>
      <c r="L232" s="2890"/>
      <c r="M232" s="2890"/>
      <c r="N232" s="2890"/>
      <c r="O232" s="2890"/>
      <c r="P232" s="2890"/>
      <c r="Q232" s="2885"/>
      <c r="R232" s="2884"/>
      <c r="S232" s="2890"/>
      <c r="T232" s="2890"/>
      <c r="U232" s="2890"/>
      <c r="V232" s="2883"/>
      <c r="W232" s="2883"/>
      <c r="X232" s="2883"/>
      <c r="Y232" s="2883"/>
      <c r="Z232" s="2883"/>
      <c r="AA232" s="2883"/>
    </row>
    <row r="233" spans="1:27" x14ac:dyDescent="0.25">
      <c r="A233" s="2889"/>
      <c r="B233" s="2883"/>
      <c r="C233" s="2888"/>
      <c r="D233" s="2888"/>
      <c r="E233" s="2887"/>
      <c r="F233" s="2883"/>
      <c r="G233" s="2883"/>
      <c r="H233" s="2883"/>
      <c r="I233" s="2886"/>
      <c r="J233" s="2883"/>
      <c r="K233" s="2883"/>
      <c r="L233" s="2883"/>
      <c r="M233" s="2883"/>
      <c r="N233" s="2883"/>
      <c r="O233" s="2883"/>
      <c r="P233" s="2883"/>
      <c r="Q233" s="2885"/>
      <c r="R233" s="2884"/>
      <c r="S233" s="2883"/>
      <c r="T233" s="2883"/>
      <c r="U233" s="2883"/>
      <c r="V233" s="2883"/>
      <c r="W233" s="2883"/>
      <c r="X233" s="2883"/>
      <c r="Y233" s="2883"/>
      <c r="Z233" s="2883"/>
      <c r="AA233" s="2883"/>
    </row>
    <row r="234" spans="1:27" x14ac:dyDescent="0.25">
      <c r="A234" s="2898"/>
      <c r="B234" s="2894"/>
      <c r="C234" s="2897"/>
      <c r="D234" s="2897"/>
      <c r="E234" s="2893"/>
      <c r="F234" s="2894"/>
      <c r="G234" s="2894"/>
      <c r="H234" s="2894"/>
      <c r="I234" s="2896"/>
      <c r="J234" s="2894"/>
      <c r="K234" s="2894"/>
      <c r="L234" s="2894"/>
      <c r="M234" s="2894"/>
      <c r="N234" s="2894"/>
      <c r="O234" s="2894"/>
      <c r="P234" s="2894"/>
      <c r="Q234" s="2894"/>
      <c r="R234" s="2895"/>
      <c r="S234" s="2894"/>
      <c r="T234" s="2894"/>
      <c r="U234" s="2894"/>
      <c r="V234" s="2894"/>
      <c r="W234" s="2894"/>
      <c r="X234" s="2894"/>
      <c r="Y234" s="2894"/>
      <c r="Z234" s="2894"/>
      <c r="AA234" s="2894"/>
    </row>
    <row r="235" spans="1:27" ht="15.75" x14ac:dyDescent="0.25">
      <c r="A235" s="2889"/>
      <c r="B235" s="2883"/>
      <c r="C235" s="2888"/>
      <c r="D235" s="2888"/>
      <c r="E235" s="2893"/>
      <c r="F235" s="2892"/>
      <c r="G235" s="2890"/>
      <c r="H235" s="2890"/>
      <c r="I235" s="2891"/>
      <c r="J235" s="2890"/>
      <c r="K235" s="2890"/>
      <c r="L235" s="2890"/>
      <c r="M235" s="2890"/>
      <c r="N235" s="2890"/>
      <c r="O235" s="2890"/>
      <c r="P235" s="2890"/>
      <c r="Q235" s="2885"/>
      <c r="R235" s="2884"/>
      <c r="S235" s="2890"/>
      <c r="T235" s="2890"/>
      <c r="U235" s="2890"/>
      <c r="V235" s="2883"/>
      <c r="W235" s="2883"/>
      <c r="X235" s="2883"/>
      <c r="Y235" s="2883"/>
      <c r="Z235" s="2883"/>
      <c r="AA235" s="2883"/>
    </row>
    <row r="236" spans="1:27" x14ac:dyDescent="0.25">
      <c r="A236" s="2889"/>
      <c r="B236" s="2883"/>
      <c r="C236" s="2888"/>
      <c r="D236" s="2888"/>
      <c r="E236" s="2887"/>
      <c r="F236" s="2883"/>
      <c r="G236" s="2883"/>
      <c r="H236" s="2883"/>
      <c r="I236" s="2886"/>
      <c r="J236" s="2883"/>
      <c r="K236" s="2883"/>
      <c r="L236" s="2883"/>
      <c r="M236" s="2883"/>
      <c r="N236" s="2883"/>
      <c r="O236" s="2883"/>
      <c r="P236" s="2883"/>
      <c r="Q236" s="2885"/>
      <c r="R236" s="2884"/>
      <c r="S236" s="2883"/>
      <c r="T236" s="2883"/>
      <c r="U236" s="2883"/>
      <c r="V236" s="2883"/>
      <c r="W236" s="2883"/>
      <c r="X236" s="2883"/>
      <c r="Y236" s="2883"/>
      <c r="Z236" s="2883"/>
      <c r="AA236" s="2883"/>
    </row>
    <row r="237" spans="1:27" x14ac:dyDescent="0.25">
      <c r="A237" s="2898"/>
      <c r="B237" s="2894"/>
      <c r="C237" s="2897"/>
      <c r="D237" s="2897"/>
      <c r="E237" s="2893"/>
      <c r="F237" s="2894"/>
      <c r="G237" s="2894"/>
      <c r="H237" s="2894"/>
      <c r="I237" s="2896"/>
      <c r="J237" s="2894"/>
      <c r="K237" s="2894"/>
      <c r="L237" s="2894"/>
      <c r="M237" s="2894"/>
      <c r="N237" s="2894"/>
      <c r="O237" s="2894"/>
      <c r="P237" s="2894"/>
      <c r="Q237" s="2894"/>
      <c r="R237" s="2895"/>
      <c r="S237" s="2894"/>
      <c r="T237" s="2894"/>
      <c r="U237" s="2894"/>
      <c r="V237" s="2894"/>
      <c r="W237" s="2894"/>
      <c r="X237" s="2894"/>
      <c r="Y237" s="2894"/>
      <c r="Z237" s="2894"/>
      <c r="AA237" s="2894"/>
    </row>
    <row r="238" spans="1:27" ht="15.75" x14ac:dyDescent="0.25">
      <c r="A238" s="2889"/>
      <c r="B238" s="2883"/>
      <c r="C238" s="2888"/>
      <c r="D238" s="2888"/>
      <c r="E238" s="2893"/>
      <c r="F238" s="2892"/>
      <c r="G238" s="2890"/>
      <c r="H238" s="2890"/>
      <c r="I238" s="2891"/>
      <c r="J238" s="2890"/>
      <c r="K238" s="2890"/>
      <c r="L238" s="2890"/>
      <c r="M238" s="2890"/>
      <c r="N238" s="2890"/>
      <c r="O238" s="2890"/>
      <c r="P238" s="2890"/>
      <c r="Q238" s="2885"/>
      <c r="R238" s="2884"/>
      <c r="S238" s="2890"/>
      <c r="T238" s="2890"/>
      <c r="U238" s="2890"/>
      <c r="V238" s="2883"/>
      <c r="W238" s="2883"/>
      <c r="X238" s="2883"/>
      <c r="Y238" s="2883"/>
      <c r="Z238" s="2883"/>
      <c r="AA238" s="2883"/>
    </row>
    <row r="239" spans="1:27" x14ac:dyDescent="0.25">
      <c r="A239" s="2889"/>
      <c r="B239" s="2883"/>
      <c r="C239" s="2888"/>
      <c r="D239" s="2888"/>
      <c r="E239" s="2887"/>
      <c r="F239" s="2883"/>
      <c r="G239" s="2883"/>
      <c r="H239" s="2883"/>
      <c r="I239" s="2886"/>
      <c r="J239" s="2883"/>
      <c r="K239" s="2883"/>
      <c r="L239" s="2883"/>
      <c r="M239" s="2883"/>
      <c r="N239" s="2883"/>
      <c r="O239" s="2883"/>
      <c r="P239" s="2883"/>
      <c r="Q239" s="2885"/>
      <c r="R239" s="2884"/>
      <c r="S239" s="2883"/>
      <c r="T239" s="2883"/>
      <c r="U239" s="2883"/>
      <c r="V239" s="2883"/>
      <c r="W239" s="2883"/>
      <c r="X239" s="2883"/>
      <c r="Y239" s="2883"/>
      <c r="Z239" s="2883"/>
      <c r="AA239" s="2883"/>
    </row>
    <row r="240" spans="1:27" x14ac:dyDescent="0.25">
      <c r="A240" s="2898"/>
      <c r="B240" s="2894"/>
      <c r="C240" s="2897"/>
      <c r="D240" s="2897"/>
      <c r="E240" s="2893"/>
      <c r="F240" s="2894"/>
      <c r="G240" s="2894"/>
      <c r="H240" s="2894"/>
      <c r="I240" s="2896"/>
      <c r="J240" s="2894"/>
      <c r="K240" s="2894"/>
      <c r="L240" s="2894"/>
      <c r="M240" s="2894"/>
      <c r="N240" s="2894"/>
      <c r="O240" s="2894"/>
      <c r="P240" s="2894"/>
      <c r="Q240" s="2894"/>
      <c r="R240" s="2895"/>
      <c r="S240" s="2894"/>
      <c r="T240" s="2894"/>
      <c r="U240" s="2894"/>
      <c r="V240" s="2894"/>
      <c r="W240" s="2894"/>
      <c r="X240" s="2894"/>
      <c r="Y240" s="2894"/>
      <c r="Z240" s="2894"/>
      <c r="AA240" s="2894"/>
    </row>
    <row r="241" spans="1:27" ht="15.75" x14ac:dyDescent="0.25">
      <c r="A241" s="2889"/>
      <c r="B241" s="2883"/>
      <c r="C241" s="2888"/>
      <c r="D241" s="2888"/>
      <c r="E241" s="2893"/>
      <c r="F241" s="2892"/>
      <c r="G241" s="2890"/>
      <c r="H241" s="2890"/>
      <c r="I241" s="2891"/>
      <c r="J241" s="2890"/>
      <c r="K241" s="2890"/>
      <c r="L241" s="2890"/>
      <c r="M241" s="2890"/>
      <c r="N241" s="2890"/>
      <c r="O241" s="2890"/>
      <c r="P241" s="2890"/>
      <c r="Q241" s="2885"/>
      <c r="R241" s="2884"/>
      <c r="S241" s="2890"/>
      <c r="T241" s="2890"/>
      <c r="U241" s="2890"/>
      <c r="V241" s="2883"/>
      <c r="W241" s="2883"/>
      <c r="X241" s="2883"/>
      <c r="Y241" s="2883"/>
      <c r="Z241" s="2883"/>
      <c r="AA241" s="2883"/>
    </row>
    <row r="242" spans="1:27" x14ac:dyDescent="0.25">
      <c r="A242" s="2889"/>
      <c r="B242" s="2883"/>
      <c r="C242" s="2888"/>
      <c r="D242" s="2888"/>
      <c r="E242" s="2887"/>
      <c r="F242" s="2883"/>
      <c r="G242" s="2883"/>
      <c r="H242" s="2883"/>
      <c r="I242" s="2886"/>
      <c r="J242" s="2883"/>
      <c r="K242" s="2883"/>
      <c r="L242" s="2883"/>
      <c r="M242" s="2883"/>
      <c r="N242" s="2883"/>
      <c r="O242" s="2883"/>
      <c r="P242" s="2883"/>
      <c r="Q242" s="2885"/>
      <c r="R242" s="2884"/>
      <c r="S242" s="2883"/>
      <c r="T242" s="2883"/>
      <c r="U242" s="2883"/>
      <c r="V242" s="2883"/>
      <c r="W242" s="2883"/>
      <c r="X242" s="2883"/>
      <c r="Y242" s="2883"/>
      <c r="Z242" s="2883"/>
      <c r="AA242" s="2883"/>
    </row>
  </sheetData>
  <mergeCells count="77">
    <mergeCell ref="A229:A230"/>
    <mergeCell ref="A232:A233"/>
    <mergeCell ref="A235:A236"/>
    <mergeCell ref="A238:A239"/>
    <mergeCell ref="A241:A242"/>
    <mergeCell ref="A208:A209"/>
    <mergeCell ref="A211:A212"/>
    <mergeCell ref="A214:A215"/>
    <mergeCell ref="A217:A218"/>
    <mergeCell ref="A220:A221"/>
    <mergeCell ref="A223:A224"/>
    <mergeCell ref="A178:A179"/>
    <mergeCell ref="A181:A182"/>
    <mergeCell ref="A184:A185"/>
    <mergeCell ref="A187:A188"/>
    <mergeCell ref="A226:A227"/>
    <mergeCell ref="A193:A194"/>
    <mergeCell ref="A196:A197"/>
    <mergeCell ref="A199:A200"/>
    <mergeCell ref="A202:A203"/>
    <mergeCell ref="A205:A206"/>
    <mergeCell ref="A148:A149"/>
    <mergeCell ref="A151:A152"/>
    <mergeCell ref="A190:A191"/>
    <mergeCell ref="A157:A158"/>
    <mergeCell ref="A160:A161"/>
    <mergeCell ref="A163:A164"/>
    <mergeCell ref="A166:A167"/>
    <mergeCell ref="A169:A170"/>
    <mergeCell ref="A172:A173"/>
    <mergeCell ref="A175:A176"/>
    <mergeCell ref="A154:A155"/>
    <mergeCell ref="A121:A122"/>
    <mergeCell ref="A124:A125"/>
    <mergeCell ref="A127:A128"/>
    <mergeCell ref="A130:A131"/>
    <mergeCell ref="A133:A134"/>
    <mergeCell ref="A136:A137"/>
    <mergeCell ref="A139:A140"/>
    <mergeCell ref="A142:A143"/>
    <mergeCell ref="A145:A146"/>
    <mergeCell ref="A100:A101"/>
    <mergeCell ref="A103:A104"/>
    <mergeCell ref="A106:A107"/>
    <mergeCell ref="A109:A110"/>
    <mergeCell ref="A112:A113"/>
    <mergeCell ref="A115:A116"/>
    <mergeCell ref="A70:A71"/>
    <mergeCell ref="A73:A74"/>
    <mergeCell ref="A76:A77"/>
    <mergeCell ref="A79:A80"/>
    <mergeCell ref="A118:A119"/>
    <mergeCell ref="A85:A86"/>
    <mergeCell ref="A88:A89"/>
    <mergeCell ref="A91:A92"/>
    <mergeCell ref="A94:A95"/>
    <mergeCell ref="A97:A98"/>
    <mergeCell ref="A37:A38"/>
    <mergeCell ref="A40:A41"/>
    <mergeCell ref="A82:A83"/>
    <mergeCell ref="A49:A50"/>
    <mergeCell ref="A52:A53"/>
    <mergeCell ref="A55:A56"/>
    <mergeCell ref="A58:A59"/>
    <mergeCell ref="A61:A62"/>
    <mergeCell ref="A64:A65"/>
    <mergeCell ref="A67:A68"/>
    <mergeCell ref="R6:U6"/>
    <mergeCell ref="A8:A9"/>
    <mergeCell ref="A46:A47"/>
    <mergeCell ref="J5:K6"/>
    <mergeCell ref="C6:H6"/>
    <mergeCell ref="M6:N6"/>
    <mergeCell ref="O6:P6"/>
    <mergeCell ref="A11:A12"/>
    <mergeCell ref="A23:A24"/>
    <mergeCell ref="A34:A35"/>
  </mergeCell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27"/>
  <sheetViews>
    <sheetView view="pageBreakPreview" topLeftCell="F4" zoomScale="60" zoomScaleNormal="100" workbookViewId="0">
      <selection activeCell="S10" sqref="S10"/>
    </sheetView>
  </sheetViews>
  <sheetFormatPr defaultRowHeight="15.75" x14ac:dyDescent="0.25"/>
  <cols>
    <col min="1" max="1" width="46.42578125" style="1" customWidth="1"/>
    <col min="2" max="3" width="17.28515625" style="1" customWidth="1"/>
    <col min="4" max="4" width="21.7109375" style="1" customWidth="1"/>
    <col min="5" max="5" width="17.28515625" style="1" customWidth="1"/>
    <col min="6" max="6" width="27.7109375" style="1" customWidth="1"/>
    <col min="7" max="7" width="17.28515625" style="1" customWidth="1"/>
    <col min="8" max="8" width="10.140625" style="1" customWidth="1"/>
    <col min="9" max="9" width="25.28515625" style="1" customWidth="1"/>
    <col min="10" max="10" width="17" style="1" customWidth="1"/>
    <col min="11" max="11" width="23.7109375" style="1" customWidth="1"/>
    <col min="12" max="13" width="17" style="1" customWidth="1"/>
    <col min="14" max="14" width="28.5703125" style="1" customWidth="1"/>
    <col min="15" max="15" width="17" style="1" customWidth="1"/>
    <col min="16" max="16" width="11" style="1" customWidth="1"/>
    <col min="17" max="17" width="25.140625" style="1" customWidth="1"/>
    <col min="18" max="19" width="17" style="1" customWidth="1"/>
    <col min="20" max="20" width="28.85546875" style="1" customWidth="1"/>
    <col min="21" max="21" width="3.140625" style="2" customWidth="1"/>
    <col min="22" max="22" width="16.140625" style="1" customWidth="1"/>
    <col min="23" max="23" width="25.42578125" style="1" customWidth="1"/>
    <col min="24" max="24" width="25.140625" style="1" customWidth="1"/>
    <col min="25" max="16384" width="9.140625" style="1"/>
  </cols>
  <sheetData>
    <row r="1" spans="1:24" s="7" customFormat="1" ht="45.75" customHeight="1" x14ac:dyDescent="0.3">
      <c r="A1" s="196" t="s">
        <v>175</v>
      </c>
      <c r="B1" s="195"/>
      <c r="U1" s="9"/>
    </row>
    <row r="2" spans="1:24" s="7" customFormat="1" ht="45.75" customHeight="1" x14ac:dyDescent="0.3">
      <c r="A2" s="194" t="s">
        <v>78</v>
      </c>
      <c r="B2" s="193"/>
      <c r="I2" s="2499" t="s">
        <v>77</v>
      </c>
      <c r="J2" s="2500"/>
      <c r="K2" s="192" t="s">
        <v>76</v>
      </c>
      <c r="L2" s="191"/>
      <c r="M2" s="190"/>
      <c r="U2" s="9"/>
    </row>
    <row r="3" spans="1:24" s="48" customFormat="1" ht="61.5" customHeight="1" x14ac:dyDescent="0.25">
      <c r="A3" s="189" t="s">
        <v>174</v>
      </c>
      <c r="B3" s="188"/>
      <c r="C3" s="2503" t="s">
        <v>74</v>
      </c>
      <c r="D3" s="2497"/>
      <c r="E3" s="2497"/>
      <c r="F3" s="2497"/>
      <c r="G3" s="2498"/>
      <c r="I3" s="2501"/>
      <c r="J3" s="2502"/>
      <c r="K3" s="187" t="s">
        <v>73</v>
      </c>
      <c r="L3" s="2497" t="s">
        <v>72</v>
      </c>
      <c r="M3" s="2498"/>
      <c r="N3" s="2503" t="s">
        <v>71</v>
      </c>
      <c r="O3" s="2498"/>
      <c r="Q3" s="2503" t="s">
        <v>70</v>
      </c>
      <c r="R3" s="2497"/>
      <c r="S3" s="2497"/>
      <c r="T3" s="2497"/>
      <c r="U3" s="186"/>
      <c r="V3" s="185"/>
      <c r="W3" s="184" t="s">
        <v>69</v>
      </c>
      <c r="X3" s="183"/>
    </row>
    <row r="4" spans="1:24" s="48" customFormat="1" ht="71.25" customHeight="1" thickBot="1" x14ac:dyDescent="0.3">
      <c r="A4" s="56" t="s">
        <v>68</v>
      </c>
      <c r="B4" s="54" t="s">
        <v>67</v>
      </c>
      <c r="C4" s="54" t="s">
        <v>66</v>
      </c>
      <c r="D4" s="54" t="s">
        <v>65</v>
      </c>
      <c r="E4" s="54" t="s">
        <v>64</v>
      </c>
      <c r="F4" s="54" t="s">
        <v>63</v>
      </c>
      <c r="G4" s="55" t="s">
        <v>62</v>
      </c>
      <c r="H4" s="54" t="s">
        <v>55</v>
      </c>
      <c r="I4" s="53" t="s">
        <v>61</v>
      </c>
      <c r="J4" s="53" t="s">
        <v>56</v>
      </c>
      <c r="K4" s="54" t="s">
        <v>60</v>
      </c>
      <c r="L4" s="54" t="s">
        <v>59</v>
      </c>
      <c r="M4" s="54" t="s">
        <v>58</v>
      </c>
      <c r="N4" s="54" t="s">
        <v>57</v>
      </c>
      <c r="O4" s="53" t="s">
        <v>56</v>
      </c>
      <c r="P4" s="54" t="s">
        <v>55</v>
      </c>
      <c r="Q4" s="53" t="s">
        <v>54</v>
      </c>
      <c r="R4" s="53" t="s">
        <v>53</v>
      </c>
      <c r="S4" s="53" t="s">
        <v>52</v>
      </c>
      <c r="T4" s="52" t="s">
        <v>51</v>
      </c>
      <c r="U4" s="51"/>
      <c r="V4" s="50" t="s">
        <v>50</v>
      </c>
      <c r="W4" s="49" t="s">
        <v>49</v>
      </c>
      <c r="X4" s="49" t="s">
        <v>48</v>
      </c>
    </row>
    <row r="5" spans="1:24" s="7" customFormat="1" ht="43.5" customHeight="1" thickTop="1" x14ac:dyDescent="0.3">
      <c r="A5" s="2507" t="s">
        <v>47</v>
      </c>
      <c r="B5" s="41"/>
      <c r="C5" s="46"/>
      <c r="D5" s="46"/>
      <c r="E5" s="41"/>
      <c r="F5" s="41" t="s">
        <v>46</v>
      </c>
      <c r="G5" s="41"/>
      <c r="H5" s="47" t="s">
        <v>2</v>
      </c>
      <c r="I5" s="41" t="s">
        <v>43</v>
      </c>
      <c r="J5" s="41" t="s">
        <v>41</v>
      </c>
      <c r="K5" s="41" t="s">
        <v>42</v>
      </c>
      <c r="L5" s="45" t="s">
        <v>45</v>
      </c>
      <c r="M5" s="45" t="s">
        <v>44</v>
      </c>
      <c r="N5" s="45" t="s">
        <v>43</v>
      </c>
      <c r="O5" s="45" t="s">
        <v>41</v>
      </c>
      <c r="P5" s="47" t="s">
        <v>2</v>
      </c>
      <c r="Q5" s="46"/>
      <c r="R5" s="45" t="s">
        <v>42</v>
      </c>
      <c r="S5" s="45" t="s">
        <v>41</v>
      </c>
      <c r="T5" s="45" t="s">
        <v>40</v>
      </c>
      <c r="U5" s="25"/>
      <c r="V5" s="41"/>
      <c r="W5" s="41"/>
      <c r="X5" s="41"/>
    </row>
    <row r="6" spans="1:24" s="7" customFormat="1" ht="38.25" customHeight="1" x14ac:dyDescent="0.3">
      <c r="A6" s="2508"/>
      <c r="B6" s="42"/>
      <c r="C6" s="43"/>
      <c r="D6" s="43"/>
      <c r="E6" s="42"/>
      <c r="F6" s="41" t="s">
        <v>39</v>
      </c>
      <c r="G6" s="42"/>
      <c r="H6" s="44" t="s">
        <v>1</v>
      </c>
      <c r="I6" s="41"/>
      <c r="J6" s="42"/>
      <c r="K6" s="42"/>
      <c r="L6" s="42"/>
      <c r="M6" s="42"/>
      <c r="N6" s="42"/>
      <c r="O6" s="42"/>
      <c r="P6" s="44" t="s">
        <v>1</v>
      </c>
      <c r="Q6" s="43"/>
      <c r="R6" s="42"/>
      <c r="S6" s="42"/>
      <c r="T6" s="42"/>
      <c r="U6" s="25"/>
      <c r="V6" s="41"/>
      <c r="W6" s="41"/>
      <c r="X6" s="41"/>
    </row>
    <row r="7" spans="1:24" s="7" customFormat="1" ht="45.75" customHeight="1" thickBot="1" x14ac:dyDescent="0.35">
      <c r="A7" s="40" t="s">
        <v>38</v>
      </c>
      <c r="B7" s="37"/>
      <c r="C7" s="38"/>
      <c r="D7" s="38"/>
      <c r="E7" s="37"/>
      <c r="F7" s="37"/>
      <c r="G7" s="37"/>
      <c r="H7" s="37"/>
      <c r="I7" s="37"/>
      <c r="J7" s="37"/>
      <c r="K7" s="39"/>
      <c r="L7" s="39"/>
      <c r="M7" s="37"/>
      <c r="N7" s="37"/>
      <c r="O7" s="37"/>
      <c r="P7" s="37"/>
      <c r="Q7" s="38"/>
      <c r="R7" s="37"/>
      <c r="S7" s="37"/>
      <c r="T7" s="37"/>
      <c r="U7" s="18"/>
      <c r="V7" s="37"/>
      <c r="W7" s="37"/>
      <c r="X7" s="37"/>
    </row>
    <row r="8" spans="1:24" s="7" customFormat="1" ht="19.5" customHeight="1" x14ac:dyDescent="0.3">
      <c r="A8" s="2533" t="s">
        <v>173</v>
      </c>
      <c r="B8" s="26"/>
      <c r="C8" s="35"/>
      <c r="D8" s="35">
        <v>198000000</v>
      </c>
      <c r="E8" s="26" t="s">
        <v>32</v>
      </c>
      <c r="F8" s="26" t="s">
        <v>17</v>
      </c>
      <c r="G8" s="26" t="s">
        <v>147</v>
      </c>
      <c r="H8" s="36" t="s">
        <v>2</v>
      </c>
      <c r="I8" s="26" t="s">
        <v>30</v>
      </c>
      <c r="J8" s="24" t="s">
        <v>9</v>
      </c>
      <c r="K8" s="24" t="s">
        <v>29</v>
      </c>
      <c r="L8" s="24" t="s">
        <v>28</v>
      </c>
      <c r="M8" s="24" t="s">
        <v>27</v>
      </c>
      <c r="N8" s="24" t="s">
        <v>26</v>
      </c>
      <c r="O8" s="24" t="s">
        <v>9</v>
      </c>
      <c r="P8" s="16" t="s">
        <v>2</v>
      </c>
      <c r="Q8" s="15">
        <v>198000000</v>
      </c>
      <c r="R8" s="24" t="s">
        <v>9</v>
      </c>
      <c r="S8" s="24" t="s">
        <v>25</v>
      </c>
      <c r="T8" s="24" t="s">
        <v>24</v>
      </c>
      <c r="U8" s="25"/>
      <c r="V8" s="24" t="s">
        <v>9</v>
      </c>
      <c r="W8" s="24" t="s">
        <v>23</v>
      </c>
      <c r="X8" s="24" t="s">
        <v>22</v>
      </c>
    </row>
    <row r="9" spans="1:24" s="7" customFormat="1" ht="48.75" customHeight="1" x14ac:dyDescent="0.3">
      <c r="A9" s="2534"/>
      <c r="B9" s="24"/>
      <c r="C9" s="15"/>
      <c r="D9" s="15"/>
      <c r="E9" s="24"/>
      <c r="F9" s="26"/>
      <c r="G9" s="24"/>
      <c r="H9" s="16" t="s">
        <v>1</v>
      </c>
      <c r="I9" s="26"/>
      <c r="J9" s="24"/>
      <c r="K9" s="24"/>
      <c r="L9" s="24"/>
      <c r="M9" s="24"/>
      <c r="N9" s="24"/>
      <c r="O9" s="24"/>
      <c r="P9" s="16" t="s">
        <v>1</v>
      </c>
      <c r="Q9" s="15"/>
      <c r="R9" s="24"/>
      <c r="S9" s="24"/>
      <c r="T9" s="24"/>
      <c r="U9" s="25"/>
      <c r="V9" s="24"/>
      <c r="W9" s="24"/>
      <c r="X9" s="24"/>
    </row>
    <row r="10" spans="1:24" s="7" customFormat="1" ht="32.25" customHeight="1" x14ac:dyDescent="0.3">
      <c r="A10" s="30"/>
      <c r="B10" s="30"/>
      <c r="C10" s="34"/>
      <c r="D10" s="31"/>
      <c r="E10" s="30"/>
      <c r="F10" s="30"/>
      <c r="G10" s="30"/>
      <c r="H10" s="30"/>
      <c r="I10" s="30"/>
      <c r="J10" s="30"/>
      <c r="K10" s="32"/>
      <c r="L10" s="32"/>
      <c r="M10" s="30"/>
      <c r="N10" s="30"/>
      <c r="O10" s="30"/>
      <c r="P10" s="30"/>
      <c r="Q10" s="31"/>
      <c r="R10" s="33" t="s">
        <v>172</v>
      </c>
      <c r="S10" s="33"/>
      <c r="T10" s="30"/>
      <c r="U10" s="18"/>
      <c r="V10" s="30"/>
      <c r="W10" s="30"/>
      <c r="X10" s="30"/>
    </row>
    <row r="11" spans="1:24" s="7" customFormat="1" ht="58.5" customHeight="1" x14ac:dyDescent="0.3">
      <c r="A11" s="2535" t="s">
        <v>171</v>
      </c>
      <c r="B11" s="24"/>
      <c r="C11" s="15"/>
      <c r="D11" s="15">
        <v>257000000</v>
      </c>
      <c r="E11" s="24" t="s">
        <v>32</v>
      </c>
      <c r="F11" s="26" t="s">
        <v>17</v>
      </c>
      <c r="G11" s="24" t="s">
        <v>147</v>
      </c>
      <c r="H11" s="16" t="s">
        <v>2</v>
      </c>
      <c r="I11" s="26" t="s">
        <v>30</v>
      </c>
      <c r="J11" s="24" t="s">
        <v>9</v>
      </c>
      <c r="K11" s="24" t="s">
        <v>29</v>
      </c>
      <c r="L11" s="24" t="s">
        <v>28</v>
      </c>
      <c r="M11" s="24" t="s">
        <v>27</v>
      </c>
      <c r="N11" s="24" t="s">
        <v>26</v>
      </c>
      <c r="O11" s="24" t="s">
        <v>9</v>
      </c>
      <c r="P11" s="16" t="s">
        <v>2</v>
      </c>
      <c r="Q11" s="15">
        <v>257000000</v>
      </c>
      <c r="R11" s="24" t="s">
        <v>9</v>
      </c>
      <c r="S11" s="24" t="s">
        <v>25</v>
      </c>
      <c r="T11" s="24" t="s">
        <v>24</v>
      </c>
      <c r="U11" s="25"/>
      <c r="V11" s="24" t="s">
        <v>9</v>
      </c>
      <c r="W11" s="24" t="s">
        <v>23</v>
      </c>
      <c r="X11" s="24" t="s">
        <v>22</v>
      </c>
    </row>
    <row r="12" spans="1:24" s="7" customFormat="1" ht="68.25" customHeight="1" x14ac:dyDescent="0.3">
      <c r="A12" s="2534"/>
      <c r="B12" s="24"/>
      <c r="C12" s="15"/>
      <c r="D12" s="15"/>
      <c r="E12" s="24"/>
      <c r="F12" s="26"/>
      <c r="G12" s="24"/>
      <c r="H12" s="16" t="s">
        <v>1</v>
      </c>
      <c r="I12" s="26"/>
      <c r="J12" s="24"/>
      <c r="K12" s="24"/>
      <c r="L12" s="24"/>
      <c r="M12" s="24"/>
      <c r="N12" s="24"/>
      <c r="O12" s="24"/>
      <c r="P12" s="16" t="s">
        <v>1</v>
      </c>
      <c r="Q12" s="15"/>
      <c r="R12" s="24"/>
      <c r="S12" s="24"/>
      <c r="T12" s="24"/>
      <c r="U12" s="25"/>
      <c r="V12" s="24"/>
      <c r="W12" s="24"/>
      <c r="X12" s="24"/>
    </row>
    <row r="13" spans="1:24" s="7" customFormat="1" ht="41.25" customHeight="1" x14ac:dyDescent="0.3">
      <c r="A13" s="30"/>
      <c r="B13" s="30"/>
      <c r="C13" s="31"/>
      <c r="D13" s="31"/>
      <c r="E13" s="30"/>
      <c r="F13" s="30"/>
      <c r="G13" s="30"/>
      <c r="H13" s="30"/>
      <c r="I13" s="30"/>
      <c r="J13" s="30"/>
      <c r="K13" s="32"/>
      <c r="L13" s="32"/>
      <c r="M13" s="30"/>
      <c r="N13" s="30"/>
      <c r="O13" s="30"/>
      <c r="P13" s="30"/>
      <c r="Q13" s="31"/>
      <c r="R13" s="30"/>
      <c r="S13" s="30"/>
      <c r="T13" s="30"/>
      <c r="U13" s="18"/>
      <c r="V13" s="30"/>
      <c r="W13" s="30"/>
      <c r="X13" s="30"/>
    </row>
    <row r="14" spans="1:24" s="7" customFormat="1" ht="48" customHeight="1" x14ac:dyDescent="0.3">
      <c r="A14" s="2535" t="s">
        <v>170</v>
      </c>
      <c r="B14" s="24"/>
      <c r="C14" s="15"/>
      <c r="D14" s="15">
        <v>114750000</v>
      </c>
      <c r="E14" s="24" t="s">
        <v>32</v>
      </c>
      <c r="F14" s="26" t="s">
        <v>17</v>
      </c>
      <c r="G14" s="24" t="s">
        <v>147</v>
      </c>
      <c r="H14" s="16" t="s">
        <v>2</v>
      </c>
      <c r="I14" s="26" t="s">
        <v>30</v>
      </c>
      <c r="J14" s="24" t="s">
        <v>9</v>
      </c>
      <c r="K14" s="24" t="s">
        <v>29</v>
      </c>
      <c r="L14" s="24" t="s">
        <v>28</v>
      </c>
      <c r="M14" s="24" t="s">
        <v>27</v>
      </c>
      <c r="N14" s="24" t="s">
        <v>26</v>
      </c>
      <c r="O14" s="24" t="s">
        <v>9</v>
      </c>
      <c r="P14" s="16" t="s">
        <v>2</v>
      </c>
      <c r="Q14" s="15">
        <v>114750000</v>
      </c>
      <c r="R14" s="24" t="s">
        <v>9</v>
      </c>
      <c r="S14" s="24" t="s">
        <v>25</v>
      </c>
      <c r="T14" s="24" t="s">
        <v>24</v>
      </c>
      <c r="U14" s="25"/>
      <c r="V14" s="24" t="s">
        <v>9</v>
      </c>
      <c r="W14" s="24" t="s">
        <v>23</v>
      </c>
      <c r="X14" s="24" t="s">
        <v>22</v>
      </c>
    </row>
    <row r="15" spans="1:24" s="7" customFormat="1" ht="44.25" customHeight="1" x14ac:dyDescent="0.3">
      <c r="A15" s="2534"/>
      <c r="B15" s="24"/>
      <c r="C15" s="15"/>
      <c r="D15" s="15"/>
      <c r="E15" s="24"/>
      <c r="F15" s="26"/>
      <c r="G15" s="24"/>
      <c r="H15" s="16" t="s">
        <v>1</v>
      </c>
      <c r="I15" s="26"/>
      <c r="J15" s="24"/>
      <c r="K15" s="24"/>
      <c r="L15" s="24"/>
      <c r="M15" s="24"/>
      <c r="N15" s="24"/>
      <c r="O15" s="24"/>
      <c r="P15" s="16" t="s">
        <v>1</v>
      </c>
      <c r="Q15" s="15"/>
      <c r="R15" s="24"/>
      <c r="S15" s="24"/>
      <c r="T15" s="24"/>
      <c r="U15" s="25"/>
      <c r="V15" s="24"/>
      <c r="W15" s="24"/>
      <c r="X15" s="24"/>
    </row>
    <row r="16" spans="1:24" s="7" customFormat="1" ht="39" customHeight="1" x14ac:dyDescent="0.3">
      <c r="A16" s="30"/>
      <c r="B16" s="30"/>
      <c r="C16" s="31"/>
      <c r="D16" s="31"/>
      <c r="E16" s="30"/>
      <c r="F16" s="30"/>
      <c r="G16" s="30"/>
      <c r="H16" s="30"/>
      <c r="I16" s="30"/>
      <c r="J16" s="30"/>
      <c r="K16" s="32"/>
      <c r="L16" s="32"/>
      <c r="M16" s="30"/>
      <c r="N16" s="30"/>
      <c r="O16" s="30"/>
      <c r="P16" s="30"/>
      <c r="Q16" s="31"/>
      <c r="R16" s="30"/>
      <c r="S16" s="30"/>
      <c r="T16" s="30"/>
      <c r="U16" s="18"/>
      <c r="V16" s="30"/>
      <c r="W16" s="30"/>
      <c r="X16" s="30"/>
    </row>
    <row r="17" spans="1:28" s="7" customFormat="1" ht="41.25" customHeight="1" x14ac:dyDescent="0.3">
      <c r="A17" s="2535" t="s">
        <v>169</v>
      </c>
      <c r="B17" s="24"/>
      <c r="C17" s="15"/>
      <c r="D17" s="15">
        <v>30000000</v>
      </c>
      <c r="E17" s="24" t="s">
        <v>32</v>
      </c>
      <c r="F17" s="26" t="s">
        <v>17</v>
      </c>
      <c r="G17" s="24" t="s">
        <v>147</v>
      </c>
      <c r="H17" s="16" t="s">
        <v>2</v>
      </c>
      <c r="I17" s="26" t="s">
        <v>30</v>
      </c>
      <c r="J17" s="24" t="s">
        <v>9</v>
      </c>
      <c r="K17" s="24" t="s">
        <v>29</v>
      </c>
      <c r="L17" s="24" t="s">
        <v>28</v>
      </c>
      <c r="M17" s="24" t="s">
        <v>27</v>
      </c>
      <c r="N17" s="24" t="s">
        <v>26</v>
      </c>
      <c r="O17" s="24" t="s">
        <v>9</v>
      </c>
      <c r="P17" s="16" t="s">
        <v>2</v>
      </c>
      <c r="Q17" s="15">
        <v>30000000</v>
      </c>
      <c r="R17" s="24" t="s">
        <v>9</v>
      </c>
      <c r="S17" s="24" t="s">
        <v>25</v>
      </c>
      <c r="T17" s="24" t="s">
        <v>24</v>
      </c>
      <c r="U17" s="25"/>
      <c r="V17" s="24" t="s">
        <v>9</v>
      </c>
      <c r="W17" s="24" t="s">
        <v>23</v>
      </c>
      <c r="X17" s="24" t="s">
        <v>22</v>
      </c>
    </row>
    <row r="18" spans="1:28" s="7" customFormat="1" ht="45.75" customHeight="1" x14ac:dyDescent="0.3">
      <c r="A18" s="2534"/>
      <c r="B18" s="24"/>
      <c r="C18" s="15"/>
      <c r="D18" s="15"/>
      <c r="E18" s="24"/>
      <c r="F18" s="26"/>
      <c r="G18" s="24"/>
      <c r="H18" s="16" t="s">
        <v>1</v>
      </c>
      <c r="I18" s="26"/>
      <c r="J18" s="24"/>
      <c r="K18" s="24"/>
      <c r="L18" s="24"/>
      <c r="M18" s="24"/>
      <c r="N18" s="24"/>
      <c r="O18" s="24"/>
      <c r="P18" s="16" t="s">
        <v>1</v>
      </c>
      <c r="Q18" s="15"/>
      <c r="R18" s="24"/>
      <c r="S18" s="24"/>
      <c r="T18" s="24"/>
      <c r="U18" s="25"/>
      <c r="V18" s="24"/>
      <c r="W18" s="24"/>
      <c r="X18" s="24"/>
    </row>
    <row r="19" spans="1:28" s="7" customFormat="1" ht="43.5" customHeight="1" x14ac:dyDescent="0.3">
      <c r="A19" s="30"/>
      <c r="B19" s="30"/>
      <c r="C19" s="31"/>
      <c r="D19" s="31"/>
      <c r="E19" s="30"/>
      <c r="F19" s="30"/>
      <c r="G19" s="30"/>
      <c r="H19" s="30"/>
      <c r="I19" s="30"/>
      <c r="J19" s="30"/>
      <c r="K19" s="32"/>
      <c r="L19" s="32"/>
      <c r="M19" s="30"/>
      <c r="N19" s="30"/>
      <c r="O19" s="30"/>
      <c r="P19" s="30"/>
      <c r="Q19" s="31"/>
      <c r="R19" s="30"/>
      <c r="S19" s="30"/>
      <c r="T19" s="30"/>
      <c r="U19" s="18"/>
      <c r="V19" s="30"/>
      <c r="W19" s="30"/>
      <c r="X19" s="30"/>
    </row>
    <row r="20" spans="1:28" s="7" customFormat="1" ht="43.5" customHeight="1" x14ac:dyDescent="0.3">
      <c r="A20" s="2535" t="s">
        <v>168</v>
      </c>
      <c r="B20" s="24"/>
      <c r="C20" s="15"/>
      <c r="D20" s="15">
        <v>122100000</v>
      </c>
      <c r="E20" s="24" t="s">
        <v>18</v>
      </c>
      <c r="F20" s="26" t="s">
        <v>17</v>
      </c>
      <c r="G20" s="24" t="s">
        <v>16</v>
      </c>
      <c r="H20" s="16" t="s">
        <v>2</v>
      </c>
      <c r="I20" s="26" t="s">
        <v>141</v>
      </c>
      <c r="J20" s="24" t="s">
        <v>14</v>
      </c>
      <c r="K20" s="24" t="s">
        <v>13</v>
      </c>
      <c r="L20" s="24" t="s">
        <v>140</v>
      </c>
      <c r="M20" s="24" t="s">
        <v>11</v>
      </c>
      <c r="N20" s="24" t="s">
        <v>10</v>
      </c>
      <c r="O20" s="24" t="s">
        <v>9</v>
      </c>
      <c r="P20" s="16"/>
      <c r="Q20" s="15">
        <v>122100000</v>
      </c>
      <c r="R20" s="24" t="s">
        <v>9</v>
      </c>
      <c r="S20" s="24" t="s">
        <v>8</v>
      </c>
      <c r="T20" s="24" t="s">
        <v>7</v>
      </c>
      <c r="U20" s="25"/>
      <c r="V20" s="24" t="s">
        <v>6</v>
      </c>
      <c r="W20" s="24" t="s">
        <v>5</v>
      </c>
      <c r="X20" s="24" t="s">
        <v>4</v>
      </c>
    </row>
    <row r="21" spans="1:28" s="7" customFormat="1" ht="43.5" customHeight="1" x14ac:dyDescent="0.3">
      <c r="A21" s="2534"/>
      <c r="B21" s="24"/>
      <c r="C21" s="15"/>
      <c r="D21" s="15"/>
      <c r="E21" s="24"/>
      <c r="F21" s="26"/>
      <c r="G21" s="24"/>
      <c r="H21" s="16" t="s">
        <v>1</v>
      </c>
      <c r="I21" s="26"/>
      <c r="J21" s="24"/>
      <c r="K21" s="24"/>
      <c r="L21" s="24"/>
      <c r="M21" s="24"/>
      <c r="N21" s="24"/>
      <c r="O21" s="24"/>
      <c r="P21" s="16"/>
      <c r="Q21" s="15"/>
      <c r="R21" s="24"/>
      <c r="S21" s="24"/>
      <c r="T21" s="24"/>
      <c r="U21" s="25"/>
      <c r="V21" s="24"/>
      <c r="W21" s="24"/>
      <c r="X21" s="24"/>
    </row>
    <row r="22" spans="1:28" s="7" customFormat="1" ht="43.5" customHeight="1" x14ac:dyDescent="0.3">
      <c r="A22" s="30"/>
      <c r="B22" s="30"/>
      <c r="C22" s="31"/>
      <c r="D22" s="31"/>
      <c r="E22" s="30"/>
      <c r="F22" s="30"/>
      <c r="G22" s="30"/>
      <c r="H22" s="30"/>
      <c r="I22" s="30"/>
      <c r="J22" s="30"/>
      <c r="K22" s="32"/>
      <c r="L22" s="32"/>
      <c r="M22" s="30"/>
      <c r="N22" s="30"/>
      <c r="O22" s="30"/>
      <c r="P22" s="30"/>
      <c r="Q22" s="31"/>
      <c r="R22" s="30"/>
      <c r="S22" s="30"/>
      <c r="T22" s="30"/>
      <c r="U22" s="18"/>
      <c r="V22" s="30"/>
      <c r="W22" s="30"/>
      <c r="X22" s="30"/>
    </row>
    <row r="23" spans="1:28" s="7" customFormat="1" ht="43.5" customHeight="1" x14ac:dyDescent="0.3">
      <c r="A23" s="2535" t="s">
        <v>167</v>
      </c>
      <c r="B23" s="24"/>
      <c r="C23" s="15"/>
      <c r="D23" s="15">
        <v>129970000</v>
      </c>
      <c r="E23" s="24" t="s">
        <v>36</v>
      </c>
      <c r="F23" s="26"/>
      <c r="G23" s="24" t="s">
        <v>130</v>
      </c>
      <c r="H23" s="212"/>
      <c r="I23" s="26"/>
      <c r="J23" s="24"/>
      <c r="K23" s="24"/>
      <c r="L23" s="24"/>
      <c r="M23" s="24"/>
      <c r="N23" s="24"/>
      <c r="O23" s="24"/>
      <c r="P23" s="16"/>
      <c r="Q23" s="15"/>
      <c r="R23" s="24"/>
      <c r="S23" s="24"/>
      <c r="T23" s="24"/>
      <c r="U23" s="25"/>
      <c r="V23" s="24"/>
      <c r="W23" s="24"/>
      <c r="X23" s="24"/>
    </row>
    <row r="24" spans="1:28" s="7" customFormat="1" ht="60.75" customHeight="1" thickBot="1" x14ac:dyDescent="0.35">
      <c r="A24" s="2534"/>
      <c r="B24" s="24"/>
      <c r="C24" s="15"/>
      <c r="D24" s="15"/>
      <c r="E24" s="24"/>
      <c r="F24" s="26"/>
      <c r="G24" s="24"/>
      <c r="I24" s="26"/>
      <c r="J24" s="24"/>
      <c r="K24" s="24"/>
      <c r="L24" s="24"/>
      <c r="M24" s="24"/>
      <c r="N24" s="24"/>
      <c r="O24" s="24"/>
      <c r="P24" s="16" t="s">
        <v>1</v>
      </c>
      <c r="Q24" s="15"/>
      <c r="R24" s="24"/>
      <c r="S24" s="24"/>
      <c r="T24" s="24"/>
      <c r="U24" s="25"/>
      <c r="V24" s="24"/>
      <c r="W24" s="24"/>
      <c r="X24" s="24"/>
    </row>
    <row r="25" spans="1:28" s="7" customFormat="1" ht="37.5" customHeight="1" thickTop="1" x14ac:dyDescent="0.3">
      <c r="A25" s="23" t="s">
        <v>3</v>
      </c>
      <c r="B25" s="19"/>
      <c r="C25" s="20" t="e">
        <f>C8+C11+C14+C17+C20+#REF!+#REF!+#REF!+#REF!</f>
        <v>#REF!</v>
      </c>
      <c r="D25" s="20">
        <f>D8+D11+D14+D17+D20</f>
        <v>721850000</v>
      </c>
      <c r="E25" s="22"/>
      <c r="F25" s="21"/>
      <c r="G25" s="19"/>
      <c r="H25" s="21" t="s">
        <v>2</v>
      </c>
      <c r="I25" s="21"/>
      <c r="J25" s="19"/>
      <c r="K25" s="19"/>
      <c r="L25" s="19"/>
      <c r="M25" s="19"/>
      <c r="N25" s="19"/>
      <c r="O25" s="19"/>
      <c r="P25" s="21" t="s">
        <v>2</v>
      </c>
      <c r="Q25" s="20" t="e">
        <f>Q8+Q11+Q14+Q17+Q20+#REF!+#REF!+#REF!+#REF!</f>
        <v>#REF!</v>
      </c>
      <c r="R25" s="19"/>
      <c r="S25" s="19"/>
      <c r="T25" s="19"/>
      <c r="U25" s="18"/>
      <c r="V25" s="17"/>
      <c r="W25" s="17"/>
      <c r="X25" s="17"/>
      <c r="Z25" s="11"/>
      <c r="AA25" s="8"/>
      <c r="AB25" s="11"/>
    </row>
    <row r="26" spans="1:28" s="7" customFormat="1" ht="34.5" customHeight="1" x14ac:dyDescent="0.3">
      <c r="A26" s="14"/>
      <c r="B26" s="14"/>
      <c r="C26" s="15" t="e">
        <f>C9+C12+C15+C18+C24+#REF!+#REF!+#REF!+#REF!</f>
        <v>#REF!</v>
      </c>
      <c r="D26" s="15" t="e">
        <f>D9+D12+D15+D18+D24+#REF!+#REF!+#REF!+#REF!</f>
        <v>#REF!</v>
      </c>
      <c r="E26" s="14"/>
      <c r="F26" s="16"/>
      <c r="G26" s="14"/>
      <c r="H26" s="16" t="s">
        <v>1</v>
      </c>
      <c r="I26" s="16"/>
      <c r="J26" s="14"/>
      <c r="K26" s="14"/>
      <c r="L26" s="14"/>
      <c r="M26" s="14"/>
      <c r="N26" s="14"/>
      <c r="O26" s="14"/>
      <c r="P26" s="16" t="s">
        <v>1</v>
      </c>
      <c r="Q26" s="15" t="e">
        <f>Q9+Q12+Q15+Q18+Q24+#REF!+#REF!+#REF!+#REF!</f>
        <v>#REF!</v>
      </c>
      <c r="R26" s="14"/>
      <c r="S26" s="14"/>
      <c r="T26" s="14"/>
      <c r="U26" s="13"/>
      <c r="V26" s="12"/>
      <c r="W26" s="12"/>
      <c r="X26" s="12"/>
      <c r="Z26" s="11"/>
      <c r="AA26" s="11"/>
      <c r="AB26" s="11"/>
    </row>
    <row r="27" spans="1:28" s="7" customFormat="1" ht="20.25" x14ac:dyDescent="0.3">
      <c r="A27" s="10" t="s">
        <v>0</v>
      </c>
      <c r="T27" s="9"/>
      <c r="U27" s="9"/>
      <c r="V27" s="8"/>
    </row>
    <row r="28" spans="1:28" s="7" customFormat="1" ht="20.25" x14ac:dyDescent="0.3">
      <c r="Q28" s="181"/>
      <c r="T28" s="8"/>
      <c r="U28" s="9"/>
      <c r="V28" s="11"/>
    </row>
    <row r="29" spans="1:28" s="7" customFormat="1" ht="20.25" x14ac:dyDescent="0.3">
      <c r="T29" s="9"/>
      <c r="U29" s="9"/>
    </row>
    <row r="30" spans="1:28" s="7" customFormat="1" ht="20.25" x14ac:dyDescent="0.3">
      <c r="U30" s="9"/>
    </row>
    <row r="31" spans="1:28" s="7" customFormat="1" ht="20.25" x14ac:dyDescent="0.3">
      <c r="U31" s="9"/>
    </row>
    <row r="32" spans="1:28" s="7" customFormat="1" ht="20.25" x14ac:dyDescent="0.3">
      <c r="U32" s="9"/>
    </row>
    <row r="33" spans="21:21" s="7" customFormat="1" ht="20.25" x14ac:dyDescent="0.3">
      <c r="U33" s="9"/>
    </row>
    <row r="34" spans="21:21" s="7" customFormat="1" ht="20.25" x14ac:dyDescent="0.3">
      <c r="U34" s="9"/>
    </row>
    <row r="35" spans="21:21" x14ac:dyDescent="0.25">
      <c r="U35" s="3"/>
    </row>
    <row r="36" spans="21:21" x14ac:dyDescent="0.25">
      <c r="U36" s="3"/>
    </row>
    <row r="37" spans="21:21" x14ac:dyDescent="0.25">
      <c r="U37" s="3"/>
    </row>
    <row r="38" spans="21:21" x14ac:dyDescent="0.25">
      <c r="U38" s="3"/>
    </row>
    <row r="39" spans="21:21" x14ac:dyDescent="0.25">
      <c r="U39" s="3"/>
    </row>
    <row r="40" spans="21:21" x14ac:dyDescent="0.25">
      <c r="U40" s="3"/>
    </row>
    <row r="41" spans="21:21" x14ac:dyDescent="0.25">
      <c r="U41" s="3"/>
    </row>
    <row r="42" spans="21:21" x14ac:dyDescent="0.25">
      <c r="U42" s="3"/>
    </row>
    <row r="43" spans="21:21" x14ac:dyDescent="0.25">
      <c r="U43" s="3"/>
    </row>
    <row r="44" spans="21:21" x14ac:dyDescent="0.25">
      <c r="U44" s="3"/>
    </row>
    <row r="45" spans="21:21" x14ac:dyDescent="0.25">
      <c r="U45" s="3"/>
    </row>
    <row r="46" spans="21:21" x14ac:dyDescent="0.25">
      <c r="U46" s="3"/>
    </row>
    <row r="47" spans="21:21" x14ac:dyDescent="0.25">
      <c r="U47" s="3"/>
    </row>
    <row r="48" spans="21:21"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sheetData>
  <mergeCells count="12">
    <mergeCell ref="A23:A24"/>
    <mergeCell ref="Q3:T3"/>
    <mergeCell ref="C3:G3"/>
    <mergeCell ref="L3:M3"/>
    <mergeCell ref="I2:J3"/>
    <mergeCell ref="A5:A6"/>
    <mergeCell ref="A8:A9"/>
    <mergeCell ref="A11:A12"/>
    <mergeCell ref="A14:A15"/>
    <mergeCell ref="A17:A18"/>
    <mergeCell ref="A20:A21"/>
    <mergeCell ref="N3:O3"/>
  </mergeCells>
  <pageMargins left="0.5" right="0.5" top="0.3" bottom="0.25" header="0.25" footer="0.25"/>
  <pageSetup paperSize="8" scale="32"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1" manualBreakCount="1">
    <brk id="24" max="1048575" man="1"/>
  </col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zoomScale="75" workbookViewId="0">
      <selection activeCell="S10" sqref="S10"/>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92</v>
      </c>
      <c r="B1" s="144"/>
      <c r="V1" s="3"/>
    </row>
    <row r="2" spans="1:26" x14ac:dyDescent="0.25">
      <c r="A2" s="143" t="s">
        <v>78</v>
      </c>
      <c r="B2" s="142"/>
      <c r="J2" s="2178" t="s">
        <v>77</v>
      </c>
      <c r="K2" s="2179"/>
      <c r="L2" s="141" t="s">
        <v>76</v>
      </c>
      <c r="M2" s="140"/>
      <c r="N2" s="139"/>
      <c r="V2" s="3"/>
    </row>
    <row r="3" spans="1:26" ht="33.75" customHeight="1" x14ac:dyDescent="0.25">
      <c r="A3" s="138" t="s">
        <v>91</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62</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84"/>
      <c r="B8" s="94"/>
      <c r="C8" s="94"/>
      <c r="D8" s="94"/>
      <c r="E8" s="94"/>
      <c r="F8" s="105"/>
      <c r="G8" s="94"/>
      <c r="H8" s="94"/>
      <c r="I8" s="106" t="s">
        <v>2</v>
      </c>
      <c r="J8" s="94"/>
      <c r="K8" s="94"/>
      <c r="L8" s="94"/>
      <c r="M8" s="94"/>
      <c r="N8" s="94"/>
      <c r="O8" s="94"/>
      <c r="P8" s="94"/>
      <c r="Q8" s="106" t="s">
        <v>2</v>
      </c>
      <c r="R8" s="105"/>
      <c r="S8" s="94"/>
      <c r="T8" s="104"/>
      <c r="U8" s="104"/>
      <c r="V8" s="90"/>
      <c r="W8" s="103"/>
      <c r="X8" s="94"/>
      <c r="Y8" s="94"/>
      <c r="Z8" s="94"/>
    </row>
    <row r="9" spans="1:26" ht="19.5" customHeight="1" x14ac:dyDescent="0.25">
      <c r="A9" s="2185"/>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9.5"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0</v>
      </c>
      <c r="G34" s="86"/>
      <c r="H34" s="82"/>
      <c r="I34" s="86" t="s">
        <v>2</v>
      </c>
      <c r="J34" s="82"/>
      <c r="K34" s="82"/>
      <c r="L34" s="82"/>
      <c r="M34" s="82"/>
      <c r="N34" s="82"/>
      <c r="O34" s="82"/>
      <c r="P34" s="82"/>
      <c r="Q34" s="86" t="s">
        <v>2</v>
      </c>
      <c r="R34" s="81">
        <f>R8+R11+R14+R17+R20+R23+R26+R29+R32</f>
        <v>0</v>
      </c>
      <c r="S34" s="82"/>
      <c r="T34" s="85"/>
      <c r="U34" s="85"/>
      <c r="V34" s="84"/>
      <c r="W34" s="83"/>
      <c r="X34" s="82"/>
      <c r="Y34" s="82"/>
      <c r="Z34" s="81">
        <f>Z8+Z11+Z14+Z17+Z20+Z23+Z26+Z29+Z32</f>
        <v>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view="pageLayout" zoomScale="69" zoomScaleNormal="100" zoomScalePageLayoutView="69" workbookViewId="0">
      <selection activeCell="S10" sqref="S10"/>
    </sheetView>
  </sheetViews>
  <sheetFormatPr defaultRowHeight="15.75" x14ac:dyDescent="0.25"/>
  <cols>
    <col min="1" max="1" width="36.85546875" style="1" customWidth="1"/>
    <col min="2" max="2" width="10.85546875" style="1" bestFit="1" customWidth="1"/>
    <col min="3" max="3" width="13.7109375" style="1" customWidth="1"/>
    <col min="4" max="4" width="13.42578125" style="1" customWidth="1"/>
    <col min="5" max="5" width="12" style="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92</v>
      </c>
      <c r="B1" s="180"/>
      <c r="C1" s="179"/>
      <c r="D1" s="4"/>
      <c r="E1" s="4"/>
      <c r="F1" s="4"/>
      <c r="G1" s="4"/>
      <c r="H1" s="3"/>
      <c r="T1" s="146"/>
      <c r="U1" s="146"/>
      <c r="AB1" s="146"/>
    </row>
    <row r="2" spans="1:32" ht="15.75" customHeight="1" x14ac:dyDescent="0.25">
      <c r="A2" s="143" t="s">
        <v>123</v>
      </c>
      <c r="B2" s="178"/>
      <c r="C2" s="141" t="s">
        <v>76</v>
      </c>
      <c r="D2" s="140"/>
      <c r="E2" s="139"/>
      <c r="F2" s="139"/>
      <c r="H2" s="177"/>
      <c r="I2" s="2178" t="s">
        <v>122</v>
      </c>
      <c r="J2" s="2179"/>
      <c r="T2" s="146"/>
      <c r="U2" s="176"/>
      <c r="AB2" s="176"/>
    </row>
    <row r="3" spans="1:32" s="57" customFormat="1" ht="28.5" customHeight="1" x14ac:dyDescent="0.2">
      <c r="A3" s="138" t="s">
        <v>121</v>
      </c>
      <c r="B3" s="175"/>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4.25" customHeight="1" thickBot="1" x14ac:dyDescent="0.3">
      <c r="A4" s="173" t="s">
        <v>68</v>
      </c>
      <c r="B4" s="126" t="s">
        <v>115</v>
      </c>
      <c r="C4" s="131" t="s">
        <v>114</v>
      </c>
      <c r="D4" s="126" t="s">
        <v>113</v>
      </c>
      <c r="E4" s="128" t="s">
        <v>62</v>
      </c>
      <c r="F4" s="128" t="s">
        <v>62</v>
      </c>
      <c r="G4" s="131" t="s">
        <v>62</v>
      </c>
      <c r="H4" s="131" t="s">
        <v>62</v>
      </c>
      <c r="I4" s="131" t="s">
        <v>62</v>
      </c>
      <c r="J4" s="131" t="s">
        <v>62</v>
      </c>
      <c r="K4" s="131" t="s">
        <v>62</v>
      </c>
      <c r="L4" s="131" t="s">
        <v>62</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17"/>
      <c r="F5" s="122"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24" customHeight="1" x14ac:dyDescent="0.25">
      <c r="A8" s="2521"/>
      <c r="B8" s="94"/>
      <c r="C8" s="94"/>
      <c r="D8" s="105"/>
      <c r="E8" s="94"/>
      <c r="F8" s="106" t="s">
        <v>2</v>
      </c>
      <c r="G8" s="94"/>
      <c r="H8" s="104"/>
      <c r="I8" s="104"/>
      <c r="J8" s="104"/>
      <c r="K8" s="94"/>
      <c r="L8" s="103"/>
      <c r="M8" s="106" t="s">
        <v>2</v>
      </c>
      <c r="N8" s="94"/>
      <c r="O8" s="94"/>
      <c r="P8" s="94"/>
      <c r="Q8" s="94"/>
      <c r="R8" s="94"/>
      <c r="S8" s="94"/>
      <c r="T8" s="94"/>
      <c r="U8" s="164" t="s">
        <v>2</v>
      </c>
      <c r="V8" s="103"/>
      <c r="W8" s="94"/>
      <c r="X8" s="105"/>
      <c r="Y8" s="103"/>
      <c r="Z8" s="103"/>
      <c r="AA8" s="94"/>
      <c r="AB8" s="164" t="s">
        <v>2</v>
      </c>
      <c r="AC8" s="94"/>
      <c r="AD8" s="94"/>
      <c r="AE8" s="94"/>
      <c r="AF8" s="94"/>
    </row>
    <row r="9" spans="1:32" ht="23.25" customHeight="1" x14ac:dyDescent="0.25">
      <c r="A9" s="2207"/>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9.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21.75" customHeight="1" x14ac:dyDescent="0.25">
      <c r="A11" s="2206"/>
      <c r="B11" s="159"/>
      <c r="C11" s="159"/>
      <c r="D11" s="162"/>
      <c r="E11" s="159"/>
      <c r="F11" s="161" t="s">
        <v>2</v>
      </c>
      <c r="G11" s="159"/>
      <c r="H11" s="160"/>
      <c r="I11" s="160"/>
      <c r="J11" s="160"/>
      <c r="K11" s="159"/>
      <c r="L11" s="158"/>
      <c r="M11" s="80" t="s">
        <v>2</v>
      </c>
      <c r="N11" s="97"/>
      <c r="O11" s="97"/>
      <c r="P11" s="97"/>
      <c r="Q11" s="97"/>
      <c r="R11" s="97"/>
      <c r="S11" s="97"/>
      <c r="T11" s="97"/>
      <c r="U11" s="149" t="s">
        <v>2</v>
      </c>
      <c r="V11" s="95"/>
      <c r="W11" s="97"/>
      <c r="X11" s="75"/>
      <c r="Y11" s="95"/>
      <c r="Z11" s="95"/>
      <c r="AA11" s="97"/>
      <c r="AB11" s="149" t="s">
        <v>2</v>
      </c>
      <c r="AC11" s="97"/>
      <c r="AD11" s="97"/>
      <c r="AE11" s="97"/>
      <c r="AF11" s="97"/>
    </row>
    <row r="12" spans="1:32" ht="23.25" customHeight="1" x14ac:dyDescent="0.25">
      <c r="A12" s="2207"/>
      <c r="B12" s="159"/>
      <c r="C12" s="159"/>
      <c r="D12" s="162"/>
      <c r="E12" s="159"/>
      <c r="F12" s="161" t="s">
        <v>1</v>
      </c>
      <c r="G12" s="159"/>
      <c r="H12" s="160"/>
      <c r="I12" s="160"/>
      <c r="J12" s="160"/>
      <c r="K12" s="159"/>
      <c r="L12" s="158"/>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9.5" customHeight="1" x14ac:dyDescent="0.25">
      <c r="A13" s="163"/>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21.75" customHeight="1" x14ac:dyDescent="0.25">
      <c r="A14" s="2206"/>
      <c r="B14" s="159"/>
      <c r="C14" s="159"/>
      <c r="D14" s="162"/>
      <c r="E14" s="159"/>
      <c r="F14" s="161" t="s">
        <v>2</v>
      </c>
      <c r="G14" s="159"/>
      <c r="H14" s="160"/>
      <c r="I14" s="160"/>
      <c r="J14" s="160"/>
      <c r="K14" s="159"/>
      <c r="L14" s="158"/>
      <c r="M14" s="80" t="s">
        <v>2</v>
      </c>
      <c r="N14" s="97"/>
      <c r="O14" s="97"/>
      <c r="P14" s="97"/>
      <c r="Q14" s="97"/>
      <c r="R14" s="97"/>
      <c r="S14" s="97"/>
      <c r="T14" s="97"/>
      <c r="U14" s="149" t="s">
        <v>2</v>
      </c>
      <c r="V14" s="95"/>
      <c r="W14" s="97"/>
      <c r="X14" s="75"/>
      <c r="Y14" s="95"/>
      <c r="Z14" s="95"/>
      <c r="AA14" s="97"/>
      <c r="AB14" s="149" t="s">
        <v>2</v>
      </c>
      <c r="AC14" s="95"/>
      <c r="AD14" s="95"/>
      <c r="AE14" s="95"/>
      <c r="AF14" s="95"/>
    </row>
    <row r="15" spans="1:32" ht="20.25" customHeight="1" x14ac:dyDescent="0.25">
      <c r="A15" s="2207"/>
      <c r="B15" s="159"/>
      <c r="C15" s="159"/>
      <c r="D15" s="162"/>
      <c r="E15" s="159"/>
      <c r="F15" s="161" t="s">
        <v>1</v>
      </c>
      <c r="G15" s="159"/>
      <c r="H15" s="160"/>
      <c r="I15" s="160"/>
      <c r="J15" s="160"/>
      <c r="K15" s="159"/>
      <c r="L15" s="158"/>
      <c r="M15" s="80" t="s">
        <v>1</v>
      </c>
      <c r="N15" s="97"/>
      <c r="O15" s="97"/>
      <c r="P15" s="97"/>
      <c r="Q15" s="97"/>
      <c r="R15" s="97"/>
      <c r="S15" s="97"/>
      <c r="T15" s="97"/>
      <c r="U15" s="149" t="s">
        <v>1</v>
      </c>
      <c r="V15" s="95"/>
      <c r="W15" s="97"/>
      <c r="X15" s="75"/>
      <c r="Y15" s="95"/>
      <c r="Z15" s="95"/>
      <c r="AA15" s="97"/>
      <c r="AB15" s="149" t="s">
        <v>1</v>
      </c>
      <c r="AC15" s="95"/>
      <c r="AD15" s="95"/>
      <c r="AE15" s="95"/>
      <c r="AF15" s="95"/>
    </row>
    <row r="16" spans="1:32" ht="19.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197"/>
      <c r="B17" s="159"/>
      <c r="C17" s="159"/>
      <c r="D17" s="162"/>
      <c r="E17" s="159"/>
      <c r="F17" s="161" t="s">
        <v>2</v>
      </c>
      <c r="G17" s="159"/>
      <c r="H17" s="160"/>
      <c r="I17" s="160"/>
      <c r="J17" s="160"/>
      <c r="K17" s="159"/>
      <c r="L17" s="158"/>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9.5" customHeight="1" x14ac:dyDescent="0.25">
      <c r="A18" s="2195"/>
      <c r="B18" s="159"/>
      <c r="C18" s="159"/>
      <c r="D18" s="162"/>
      <c r="E18" s="159"/>
      <c r="F18" s="161" t="s">
        <v>1</v>
      </c>
      <c r="G18" s="159"/>
      <c r="H18" s="160"/>
      <c r="I18" s="160"/>
      <c r="J18" s="160"/>
      <c r="K18" s="159"/>
      <c r="L18" s="158"/>
      <c r="M18" s="80" t="s">
        <v>1</v>
      </c>
      <c r="N18" s="97"/>
      <c r="O18" s="97"/>
      <c r="P18" s="97"/>
      <c r="Q18" s="97"/>
      <c r="R18" s="97"/>
      <c r="S18" s="97"/>
      <c r="T18" s="97"/>
      <c r="U18" s="149" t="s">
        <v>1</v>
      </c>
      <c r="V18" s="95"/>
      <c r="W18" s="97"/>
      <c r="X18" s="75"/>
      <c r="Y18" s="95"/>
      <c r="Z18" s="95"/>
      <c r="AA18" s="97"/>
      <c r="AB18" s="149" t="s">
        <v>1</v>
      </c>
      <c r="AC18" s="95"/>
      <c r="AD18" s="95"/>
      <c r="AE18" s="95"/>
      <c r="AF18" s="95"/>
    </row>
    <row r="19" spans="1:32" ht="19.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20.25" customHeight="1" x14ac:dyDescent="0.25">
      <c r="A20" s="2197"/>
      <c r="B20" s="159"/>
      <c r="C20" s="159"/>
      <c r="D20" s="162"/>
      <c r="E20" s="159"/>
      <c r="F20" s="161" t="s">
        <v>2</v>
      </c>
      <c r="G20" s="159"/>
      <c r="H20" s="160"/>
      <c r="I20" s="160"/>
      <c r="J20" s="160"/>
      <c r="K20" s="159"/>
      <c r="L20" s="158"/>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95"/>
      <c r="B21" s="159"/>
      <c r="C21" s="159"/>
      <c r="D21" s="162"/>
      <c r="E21" s="159"/>
      <c r="F21" s="161" t="s">
        <v>1</v>
      </c>
      <c r="G21" s="159"/>
      <c r="H21" s="160"/>
      <c r="I21" s="160"/>
      <c r="J21" s="160"/>
      <c r="K21" s="159"/>
      <c r="L21" s="158"/>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9.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f>D8+D11+D14+D17+D20+D23+D26+D29+D32</f>
        <v>0</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0</v>
      </c>
      <c r="Y34" s="82"/>
      <c r="Z34" s="82"/>
      <c r="AA34" s="82"/>
      <c r="AB34" s="150" t="s">
        <v>2</v>
      </c>
      <c r="AC34" s="82"/>
      <c r="AD34" s="82"/>
      <c r="AE34" s="82"/>
      <c r="AF34" s="81">
        <f>AF8+AF11+AF14+AF17+AF20+AF23+AF26+AF29+AF32</f>
        <v>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V3:W3"/>
    <mergeCell ref="I2:J3"/>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s>
  <pageMargins left="0.5" right="0.5" top="0.45289855072463769" bottom="0.1585144927536232"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78"/>
  <sheetViews>
    <sheetView view="pageBreakPreview" topLeftCell="D1" zoomScale="60" zoomScaleNormal="100" workbookViewId="0">
      <selection activeCell="A10" sqref="A10"/>
    </sheetView>
  </sheetViews>
  <sheetFormatPr defaultRowHeight="15.75" x14ac:dyDescent="0.25"/>
  <cols>
    <col min="1" max="1" width="47.28515625" style="1" customWidth="1"/>
    <col min="2" max="3" width="17.28515625" style="1" customWidth="1"/>
    <col min="4" max="4" width="21.7109375" style="1" customWidth="1"/>
    <col min="5" max="5" width="17.28515625" style="1" customWidth="1"/>
    <col min="6" max="6" width="25.140625" style="1" customWidth="1"/>
    <col min="7" max="7" width="17.28515625" style="1" customWidth="1"/>
    <col min="8" max="8" width="10.140625" style="1" customWidth="1"/>
    <col min="9" max="9" width="24.42578125" style="1" customWidth="1"/>
    <col min="10" max="10" width="24.7109375" style="1" customWidth="1"/>
    <col min="11" max="11" width="25.140625" style="1" customWidth="1"/>
    <col min="12" max="12" width="26.7109375" style="1" customWidth="1"/>
    <col min="13" max="13" width="17" style="1" customWidth="1"/>
    <col min="14" max="14" width="26" style="1" customWidth="1"/>
    <col min="15" max="15" width="24.85546875" style="1" customWidth="1"/>
    <col min="16" max="16" width="11" style="1" customWidth="1"/>
    <col min="17" max="17" width="24.85546875" style="1" customWidth="1"/>
    <col min="18" max="18" width="24.42578125" style="1" customWidth="1"/>
    <col min="19" max="19" width="26.28515625" style="1" customWidth="1"/>
    <col min="20" max="20" width="24.42578125" style="1" customWidth="1"/>
    <col min="21" max="21" width="3.140625" style="2" customWidth="1"/>
    <col min="22" max="22" width="24.7109375" style="1" customWidth="1"/>
    <col min="23" max="23" width="25.85546875" style="1" customWidth="1"/>
    <col min="24" max="24" width="28.7109375" style="1" customWidth="1"/>
    <col min="25" max="16384" width="9.140625" style="1"/>
  </cols>
  <sheetData>
    <row r="1" spans="1:24" s="7" customFormat="1" ht="33" customHeight="1" x14ac:dyDescent="0.3">
      <c r="A1" s="196" t="s">
        <v>166</v>
      </c>
      <c r="B1" s="195"/>
      <c r="U1" s="9"/>
    </row>
    <row r="2" spans="1:24" s="7" customFormat="1" ht="30.75" customHeight="1" x14ac:dyDescent="0.3">
      <c r="A2" s="194" t="s">
        <v>78</v>
      </c>
      <c r="B2" s="193"/>
      <c r="I2" s="2499" t="s">
        <v>77</v>
      </c>
      <c r="J2" s="2500"/>
      <c r="K2" s="192" t="s">
        <v>76</v>
      </c>
      <c r="L2" s="191"/>
      <c r="M2" s="190"/>
      <c r="U2" s="9"/>
    </row>
    <row r="3" spans="1:24" s="48" customFormat="1" ht="72.75" customHeight="1" x14ac:dyDescent="0.25">
      <c r="A3" s="189" t="s">
        <v>165</v>
      </c>
      <c r="B3" s="188"/>
      <c r="C3" s="2503" t="s">
        <v>74</v>
      </c>
      <c r="D3" s="2497"/>
      <c r="E3" s="2497"/>
      <c r="F3" s="2497"/>
      <c r="G3" s="2498"/>
      <c r="I3" s="2501"/>
      <c r="J3" s="2502"/>
      <c r="K3" s="187" t="s">
        <v>73</v>
      </c>
      <c r="L3" s="2497" t="s">
        <v>72</v>
      </c>
      <c r="M3" s="2498"/>
      <c r="N3" s="2503" t="s">
        <v>71</v>
      </c>
      <c r="O3" s="2498"/>
      <c r="Q3" s="2503" t="s">
        <v>70</v>
      </c>
      <c r="R3" s="2497"/>
      <c r="S3" s="2497"/>
      <c r="T3" s="2497"/>
      <c r="U3" s="186"/>
      <c r="V3" s="185"/>
      <c r="W3" s="184" t="s">
        <v>69</v>
      </c>
      <c r="X3" s="183"/>
    </row>
    <row r="4" spans="1:24" s="48" customFormat="1" ht="97.5" customHeight="1" thickBot="1" x14ac:dyDescent="0.3">
      <c r="A4" s="56" t="s">
        <v>68</v>
      </c>
      <c r="B4" s="54" t="s">
        <v>67</v>
      </c>
      <c r="C4" s="54" t="s">
        <v>66</v>
      </c>
      <c r="D4" s="54" t="s">
        <v>65</v>
      </c>
      <c r="E4" s="54" t="s">
        <v>64</v>
      </c>
      <c r="F4" s="54" t="s">
        <v>63</v>
      </c>
      <c r="G4" s="55" t="s">
        <v>62</v>
      </c>
      <c r="H4" s="54" t="s">
        <v>55</v>
      </c>
      <c r="I4" s="53" t="s">
        <v>61</v>
      </c>
      <c r="J4" s="53" t="s">
        <v>56</v>
      </c>
      <c r="K4" s="54" t="s">
        <v>60</v>
      </c>
      <c r="L4" s="54" t="s">
        <v>59</v>
      </c>
      <c r="M4" s="54" t="s">
        <v>58</v>
      </c>
      <c r="N4" s="54" t="s">
        <v>57</v>
      </c>
      <c r="O4" s="53" t="s">
        <v>56</v>
      </c>
      <c r="P4" s="54" t="s">
        <v>55</v>
      </c>
      <c r="Q4" s="53" t="s">
        <v>54</v>
      </c>
      <c r="R4" s="53" t="s">
        <v>53</v>
      </c>
      <c r="S4" s="53" t="s">
        <v>52</v>
      </c>
      <c r="T4" s="52" t="s">
        <v>51</v>
      </c>
      <c r="U4" s="51"/>
      <c r="V4" s="50" t="s">
        <v>50</v>
      </c>
      <c r="W4" s="49" t="s">
        <v>49</v>
      </c>
      <c r="X4" s="49" t="s">
        <v>48</v>
      </c>
    </row>
    <row r="5" spans="1:24" s="7" customFormat="1" ht="19.5" customHeight="1" thickTop="1" x14ac:dyDescent="0.3">
      <c r="A5" s="2507" t="s">
        <v>47</v>
      </c>
      <c r="B5" s="41"/>
      <c r="C5" s="46"/>
      <c r="D5" s="46"/>
      <c r="E5" s="41"/>
      <c r="F5" s="41" t="s">
        <v>46</v>
      </c>
      <c r="G5" s="41"/>
      <c r="H5" s="47" t="s">
        <v>2</v>
      </c>
      <c r="I5" s="41" t="s">
        <v>43</v>
      </c>
      <c r="J5" s="41" t="s">
        <v>41</v>
      </c>
      <c r="K5" s="41" t="s">
        <v>42</v>
      </c>
      <c r="L5" s="45" t="s">
        <v>45</v>
      </c>
      <c r="M5" s="45" t="s">
        <v>44</v>
      </c>
      <c r="N5" s="45" t="s">
        <v>43</v>
      </c>
      <c r="O5" s="45" t="s">
        <v>41</v>
      </c>
      <c r="P5" s="47" t="s">
        <v>2</v>
      </c>
      <c r="Q5" s="46"/>
      <c r="R5" s="45" t="s">
        <v>42</v>
      </c>
      <c r="S5" s="45" t="s">
        <v>41</v>
      </c>
      <c r="T5" s="45" t="s">
        <v>40</v>
      </c>
      <c r="U5" s="25"/>
      <c r="V5" s="41"/>
      <c r="W5" s="41"/>
      <c r="X5" s="41"/>
    </row>
    <row r="6" spans="1:24" s="7" customFormat="1" ht="25.5" customHeight="1" x14ac:dyDescent="0.3">
      <c r="A6" s="2508"/>
      <c r="B6" s="42"/>
      <c r="C6" s="43"/>
      <c r="D6" s="43"/>
      <c r="E6" s="42"/>
      <c r="F6" s="41" t="s">
        <v>39</v>
      </c>
      <c r="G6" s="42"/>
      <c r="H6" s="44" t="s">
        <v>1</v>
      </c>
      <c r="I6" s="41"/>
      <c r="J6" s="42"/>
      <c r="K6" s="42"/>
      <c r="L6" s="42"/>
      <c r="M6" s="42"/>
      <c r="N6" s="42"/>
      <c r="O6" s="42"/>
      <c r="P6" s="44" t="s">
        <v>1</v>
      </c>
      <c r="Q6" s="43"/>
      <c r="R6" s="42"/>
      <c r="S6" s="42"/>
      <c r="T6" s="42"/>
      <c r="U6" s="25"/>
      <c r="V6" s="41"/>
      <c r="W6" s="41"/>
      <c r="X6" s="41"/>
    </row>
    <row r="7" spans="1:24" s="7" customFormat="1" ht="33" customHeight="1" thickBot="1" x14ac:dyDescent="0.35">
      <c r="A7" s="211" t="s">
        <v>38</v>
      </c>
      <c r="B7" s="37"/>
      <c r="C7" s="38"/>
      <c r="D7" s="38"/>
      <c r="E7" s="37"/>
      <c r="F7" s="37"/>
      <c r="G7" s="37"/>
      <c r="H7" s="37"/>
      <c r="I7" s="37"/>
      <c r="J7" s="37"/>
      <c r="K7" s="39"/>
      <c r="L7" s="39"/>
      <c r="M7" s="37"/>
      <c r="N7" s="37"/>
      <c r="O7" s="37"/>
      <c r="P7" s="37"/>
      <c r="Q7" s="38"/>
      <c r="R7" s="37"/>
      <c r="S7" s="37"/>
      <c r="T7" s="37"/>
      <c r="U7" s="18"/>
      <c r="V7" s="37"/>
      <c r="W7" s="37"/>
      <c r="X7" s="37"/>
    </row>
    <row r="8" spans="1:24" s="7" customFormat="1" ht="19.5" customHeight="1" x14ac:dyDescent="0.3">
      <c r="A8" s="2535" t="s">
        <v>164</v>
      </c>
      <c r="B8" s="26"/>
      <c r="C8" s="35"/>
      <c r="D8" s="35">
        <v>29040000</v>
      </c>
      <c r="E8" s="26" t="s">
        <v>32</v>
      </c>
      <c r="F8" s="26" t="s">
        <v>17</v>
      </c>
      <c r="G8" s="26" t="s">
        <v>163</v>
      </c>
      <c r="H8" s="36" t="s">
        <v>2</v>
      </c>
      <c r="I8" s="26"/>
      <c r="J8" s="26"/>
      <c r="K8" s="26"/>
      <c r="L8" s="26"/>
      <c r="M8" s="26"/>
      <c r="N8" s="26"/>
      <c r="O8" s="26"/>
      <c r="P8" s="36" t="s">
        <v>2</v>
      </c>
      <c r="Q8" s="35"/>
      <c r="R8" s="26"/>
      <c r="S8" s="26"/>
      <c r="T8" s="26"/>
      <c r="U8" s="25"/>
      <c r="V8" s="26"/>
      <c r="W8" s="26"/>
      <c r="X8" s="26"/>
    </row>
    <row r="9" spans="1:24" s="7" customFormat="1" ht="19.5" customHeight="1" x14ac:dyDescent="0.3">
      <c r="A9" s="2534"/>
      <c r="B9" s="26"/>
      <c r="C9" s="35"/>
      <c r="D9" s="35"/>
      <c r="E9" s="26"/>
      <c r="F9" s="26"/>
      <c r="G9" s="26"/>
      <c r="H9" s="16" t="s">
        <v>1</v>
      </c>
      <c r="I9" s="26"/>
      <c r="J9" s="26"/>
      <c r="K9" s="26"/>
      <c r="L9" s="26"/>
      <c r="M9" s="26"/>
      <c r="N9" s="26"/>
      <c r="O9" s="26"/>
      <c r="P9" s="16" t="s">
        <v>1</v>
      </c>
      <c r="Q9" s="35"/>
      <c r="R9" s="26"/>
      <c r="S9" s="26"/>
      <c r="T9" s="26"/>
      <c r="U9" s="25"/>
      <c r="V9" s="26"/>
      <c r="W9" s="26"/>
      <c r="X9" s="26"/>
    </row>
    <row r="10" spans="1:24" s="7" customFormat="1" ht="19.5" customHeight="1" x14ac:dyDescent="0.3">
      <c r="A10" s="30"/>
      <c r="B10" s="30"/>
      <c r="C10" s="34"/>
      <c r="D10" s="31"/>
      <c r="E10" s="30"/>
      <c r="F10" s="30"/>
      <c r="G10" s="30"/>
      <c r="H10" s="30"/>
      <c r="I10" s="30"/>
      <c r="J10" s="30"/>
      <c r="K10" s="32"/>
      <c r="L10" s="32"/>
      <c r="M10" s="30"/>
      <c r="N10" s="30"/>
      <c r="O10" s="30"/>
      <c r="P10" s="30"/>
      <c r="Q10" s="31"/>
      <c r="R10" s="33" t="s">
        <v>35</v>
      </c>
      <c r="S10" s="33"/>
      <c r="T10" s="30"/>
      <c r="U10" s="18"/>
      <c r="V10" s="30"/>
      <c r="W10" s="30"/>
      <c r="X10" s="30"/>
    </row>
    <row r="11" spans="1:24" s="7" customFormat="1" ht="19.5" customHeight="1" x14ac:dyDescent="0.3">
      <c r="A11" s="2535" t="s">
        <v>162</v>
      </c>
      <c r="B11" s="26"/>
      <c r="C11" s="35"/>
      <c r="D11" s="35"/>
      <c r="E11" s="26" t="s">
        <v>158</v>
      </c>
      <c r="F11" s="26"/>
      <c r="G11" s="26"/>
      <c r="H11" s="36" t="s">
        <v>2</v>
      </c>
      <c r="I11" s="26"/>
      <c r="J11" s="26"/>
      <c r="K11" s="26"/>
      <c r="L11" s="26"/>
      <c r="M11" s="26"/>
      <c r="N11" s="26"/>
      <c r="O11" s="26"/>
      <c r="P11" s="36" t="s">
        <v>2</v>
      </c>
      <c r="Q11" s="35"/>
      <c r="R11" s="26"/>
      <c r="S11" s="26"/>
      <c r="T11" s="26"/>
      <c r="U11" s="25"/>
      <c r="V11" s="26"/>
      <c r="W11" s="26"/>
      <c r="X11" s="26"/>
    </row>
    <row r="12" spans="1:24" s="7" customFormat="1" ht="19.5" customHeight="1" x14ac:dyDescent="0.3">
      <c r="A12" s="2542"/>
      <c r="B12" s="26"/>
      <c r="C12" s="35"/>
      <c r="D12" s="35"/>
      <c r="E12" s="26"/>
      <c r="F12" s="26"/>
      <c r="G12" s="26"/>
      <c r="H12" s="16" t="s">
        <v>1</v>
      </c>
      <c r="I12" s="26"/>
      <c r="J12" s="26"/>
      <c r="K12" s="26"/>
      <c r="L12" s="26"/>
      <c r="M12" s="26"/>
      <c r="N12" s="26"/>
      <c r="O12" s="26"/>
      <c r="P12" s="16" t="s">
        <v>1</v>
      </c>
      <c r="Q12" s="35"/>
      <c r="R12" s="26"/>
      <c r="S12" s="26"/>
      <c r="T12" s="26"/>
      <c r="U12" s="25"/>
      <c r="V12" s="26"/>
      <c r="W12" s="26"/>
      <c r="X12" s="26"/>
    </row>
    <row r="13" spans="1:24" s="7" customFormat="1" ht="19.5" customHeight="1" x14ac:dyDescent="0.3">
      <c r="A13" s="30"/>
      <c r="B13" s="30"/>
      <c r="C13" s="34"/>
      <c r="D13" s="31"/>
      <c r="E13" s="30"/>
      <c r="F13" s="30"/>
      <c r="G13" s="30"/>
      <c r="H13" s="30"/>
      <c r="I13" s="30"/>
      <c r="J13" s="30"/>
      <c r="K13" s="32"/>
      <c r="L13" s="32"/>
      <c r="M13" s="30"/>
      <c r="N13" s="30"/>
      <c r="O13" s="30"/>
      <c r="P13" s="30"/>
      <c r="Q13" s="31"/>
      <c r="R13" s="33" t="s">
        <v>35</v>
      </c>
      <c r="S13" s="33"/>
      <c r="T13" s="30"/>
      <c r="U13" s="18"/>
      <c r="V13" s="30"/>
      <c r="W13" s="30"/>
      <c r="X13" s="30"/>
    </row>
    <row r="14" spans="1:24" s="7" customFormat="1" ht="19.5" customHeight="1" x14ac:dyDescent="0.3">
      <c r="A14" s="2535" t="s">
        <v>161</v>
      </c>
      <c r="B14" s="26"/>
      <c r="C14" s="35"/>
      <c r="D14" s="35"/>
      <c r="E14" s="26" t="s">
        <v>158</v>
      </c>
      <c r="F14" s="26"/>
      <c r="G14" s="26"/>
      <c r="H14" s="36" t="s">
        <v>2</v>
      </c>
      <c r="I14" s="26"/>
      <c r="J14" s="26"/>
      <c r="K14" s="26"/>
      <c r="L14" s="26"/>
      <c r="M14" s="26"/>
      <c r="N14" s="26"/>
      <c r="O14" s="26"/>
      <c r="P14" s="36" t="s">
        <v>2</v>
      </c>
      <c r="Q14" s="35"/>
      <c r="R14" s="26"/>
      <c r="S14" s="26"/>
      <c r="T14" s="26"/>
      <c r="U14" s="25"/>
      <c r="V14" s="26"/>
      <c r="W14" s="26"/>
      <c r="X14" s="26"/>
    </row>
    <row r="15" spans="1:24" s="7" customFormat="1" ht="38.25" customHeight="1" x14ac:dyDescent="0.3">
      <c r="A15" s="2542"/>
      <c r="B15" s="26"/>
      <c r="C15" s="35"/>
      <c r="D15" s="35"/>
      <c r="E15" s="26"/>
      <c r="F15" s="26"/>
      <c r="G15" s="26"/>
      <c r="H15" s="16" t="s">
        <v>1</v>
      </c>
      <c r="I15" s="26"/>
      <c r="J15" s="26"/>
      <c r="K15" s="26"/>
      <c r="L15" s="26"/>
      <c r="M15" s="26"/>
      <c r="N15" s="26"/>
      <c r="O15" s="26"/>
      <c r="P15" s="16" t="s">
        <v>1</v>
      </c>
      <c r="Q15" s="35"/>
      <c r="R15" s="26"/>
      <c r="S15" s="26"/>
      <c r="T15" s="26"/>
      <c r="U15" s="25"/>
      <c r="V15" s="26"/>
      <c r="W15" s="26"/>
      <c r="X15" s="26"/>
    </row>
    <row r="16" spans="1:24" s="7" customFormat="1" ht="19.5" customHeight="1" x14ac:dyDescent="0.3">
      <c r="A16" s="30"/>
      <c r="B16" s="30"/>
      <c r="C16" s="34"/>
      <c r="D16" s="31"/>
      <c r="E16" s="30"/>
      <c r="F16" s="30"/>
      <c r="G16" s="30"/>
      <c r="H16" s="30"/>
      <c r="I16" s="30"/>
      <c r="J16" s="30"/>
      <c r="K16" s="32"/>
      <c r="L16" s="32"/>
      <c r="M16" s="30"/>
      <c r="N16" s="30"/>
      <c r="O16" s="30"/>
      <c r="P16" s="30"/>
      <c r="Q16" s="31"/>
      <c r="R16" s="33" t="s">
        <v>35</v>
      </c>
      <c r="S16" s="33"/>
      <c r="T16" s="30"/>
      <c r="U16" s="18"/>
      <c r="V16" s="30"/>
      <c r="W16" s="30"/>
      <c r="X16" s="30"/>
    </row>
    <row r="17" spans="1:24" s="7" customFormat="1" ht="19.5" customHeight="1" x14ac:dyDescent="0.3">
      <c r="A17" s="2535" t="s">
        <v>160</v>
      </c>
      <c r="B17" s="26"/>
      <c r="C17" s="35"/>
      <c r="D17" s="35"/>
      <c r="E17" s="26" t="s">
        <v>158</v>
      </c>
      <c r="F17" s="26"/>
      <c r="G17" s="26"/>
      <c r="H17" s="36" t="s">
        <v>2</v>
      </c>
      <c r="I17" s="26"/>
      <c r="J17" s="26"/>
      <c r="K17" s="26"/>
      <c r="L17" s="26"/>
      <c r="M17" s="26"/>
      <c r="N17" s="26"/>
      <c r="O17" s="26"/>
      <c r="P17" s="36" t="s">
        <v>2</v>
      </c>
      <c r="Q17" s="35"/>
      <c r="R17" s="26"/>
      <c r="S17" s="26"/>
      <c r="T17" s="26"/>
      <c r="U17" s="25"/>
      <c r="V17" s="26"/>
      <c r="W17" s="26"/>
      <c r="X17" s="26"/>
    </row>
    <row r="18" spans="1:24" s="7" customFormat="1" ht="63" customHeight="1" x14ac:dyDescent="0.3">
      <c r="A18" s="2534"/>
      <c r="B18" s="26"/>
      <c r="C18" s="35"/>
      <c r="D18" s="35"/>
      <c r="E18" s="26"/>
      <c r="F18" s="26"/>
      <c r="G18" s="26"/>
      <c r="H18" s="16" t="s">
        <v>1</v>
      </c>
      <c r="I18" s="26"/>
      <c r="J18" s="26"/>
      <c r="K18" s="26"/>
      <c r="L18" s="26"/>
      <c r="M18" s="26"/>
      <c r="N18" s="26"/>
      <c r="O18" s="26"/>
      <c r="P18" s="16" t="s">
        <v>1</v>
      </c>
      <c r="Q18" s="35"/>
      <c r="R18" s="26"/>
      <c r="S18" s="26"/>
      <c r="T18" s="26"/>
      <c r="U18" s="25"/>
      <c r="V18" s="26"/>
      <c r="W18" s="26"/>
      <c r="X18" s="26"/>
    </row>
    <row r="19" spans="1:24" s="7" customFormat="1" ht="19.5" customHeight="1" x14ac:dyDescent="0.3">
      <c r="A19" s="30"/>
      <c r="B19" s="30"/>
      <c r="C19" s="34"/>
      <c r="D19" s="31"/>
      <c r="E19" s="30"/>
      <c r="F19" s="30"/>
      <c r="G19" s="30"/>
      <c r="H19" s="30"/>
      <c r="I19" s="30"/>
      <c r="J19" s="30"/>
      <c r="K19" s="32"/>
      <c r="L19" s="32"/>
      <c r="M19" s="30"/>
      <c r="N19" s="30"/>
      <c r="O19" s="30"/>
      <c r="P19" s="30"/>
      <c r="Q19" s="31"/>
      <c r="R19" s="33" t="s">
        <v>35</v>
      </c>
      <c r="S19" s="33"/>
      <c r="T19" s="30"/>
      <c r="U19" s="18"/>
      <c r="V19" s="30"/>
      <c r="W19" s="30"/>
      <c r="X19" s="30"/>
    </row>
    <row r="20" spans="1:24" s="7" customFormat="1" ht="19.5" customHeight="1" x14ac:dyDescent="0.3">
      <c r="A20" s="2535" t="s">
        <v>159</v>
      </c>
      <c r="B20" s="26"/>
      <c r="C20" s="35"/>
      <c r="D20" s="35"/>
      <c r="E20" s="26" t="s">
        <v>158</v>
      </c>
      <c r="F20" s="26"/>
      <c r="G20" s="26"/>
      <c r="H20" s="36" t="s">
        <v>2</v>
      </c>
      <c r="I20" s="26"/>
      <c r="J20" s="26"/>
      <c r="K20" s="26"/>
      <c r="L20" s="26"/>
      <c r="M20" s="26"/>
      <c r="N20" s="26"/>
      <c r="O20" s="26"/>
      <c r="P20" s="36" t="s">
        <v>2</v>
      </c>
      <c r="Q20" s="35"/>
      <c r="R20" s="26"/>
      <c r="S20" s="26"/>
      <c r="T20" s="26"/>
      <c r="U20" s="25"/>
      <c r="V20" s="26"/>
      <c r="W20" s="26"/>
      <c r="X20" s="26"/>
    </row>
    <row r="21" spans="1:24" s="7" customFormat="1" ht="37.5" customHeight="1" x14ac:dyDescent="0.3">
      <c r="A21" s="2534"/>
      <c r="B21" s="26"/>
      <c r="C21" s="35"/>
      <c r="D21" s="35"/>
      <c r="E21" s="26"/>
      <c r="F21" s="26"/>
      <c r="G21" s="26"/>
      <c r="H21" s="16" t="s">
        <v>1</v>
      </c>
      <c r="I21" s="26"/>
      <c r="J21" s="26"/>
      <c r="K21" s="26"/>
      <c r="L21" s="26"/>
      <c r="M21" s="26"/>
      <c r="N21" s="26"/>
      <c r="O21" s="26"/>
      <c r="P21" s="16" t="s">
        <v>1</v>
      </c>
      <c r="Q21" s="35"/>
      <c r="R21" s="26"/>
      <c r="S21" s="26"/>
      <c r="T21" s="26"/>
      <c r="U21" s="25"/>
      <c r="V21" s="26"/>
      <c r="W21" s="26"/>
      <c r="X21" s="26"/>
    </row>
    <row r="22" spans="1:24" s="7" customFormat="1" ht="19.5" customHeight="1" x14ac:dyDescent="0.3">
      <c r="A22" s="30"/>
      <c r="B22" s="30"/>
      <c r="C22" s="34"/>
      <c r="D22" s="31"/>
      <c r="E22" s="30"/>
      <c r="F22" s="30"/>
      <c r="G22" s="30"/>
      <c r="H22" s="30"/>
      <c r="I22" s="30"/>
      <c r="J22" s="30"/>
      <c r="K22" s="32"/>
      <c r="L22" s="32"/>
      <c r="M22" s="30"/>
      <c r="N22" s="30"/>
      <c r="O22" s="30"/>
      <c r="P22" s="30"/>
      <c r="Q22" s="31"/>
      <c r="R22" s="33" t="s">
        <v>35</v>
      </c>
      <c r="S22" s="33"/>
      <c r="T22" s="30"/>
      <c r="U22" s="18"/>
      <c r="V22" s="30"/>
      <c r="W22" s="30"/>
      <c r="X22" s="30"/>
    </row>
    <row r="23" spans="1:24" s="7" customFormat="1" ht="19.5" customHeight="1" x14ac:dyDescent="0.3">
      <c r="A23" s="2535" t="s">
        <v>157</v>
      </c>
      <c r="B23" s="26"/>
      <c r="C23" s="35"/>
      <c r="D23" s="35"/>
      <c r="E23" s="26"/>
      <c r="F23" s="26"/>
      <c r="G23" s="26"/>
      <c r="H23" s="36" t="s">
        <v>2</v>
      </c>
      <c r="I23" s="26"/>
      <c r="J23" s="26"/>
      <c r="K23" s="26"/>
      <c r="L23" s="26"/>
      <c r="M23" s="26"/>
      <c r="N23" s="26"/>
      <c r="O23" s="26"/>
      <c r="P23" s="36" t="s">
        <v>2</v>
      </c>
      <c r="Q23" s="35"/>
      <c r="R23" s="26"/>
      <c r="S23" s="26"/>
      <c r="T23" s="26"/>
      <c r="U23" s="25"/>
      <c r="V23" s="26"/>
      <c r="W23" s="26"/>
      <c r="X23" s="26"/>
    </row>
    <row r="24" spans="1:24" s="7" customFormat="1" ht="32.25" customHeight="1" x14ac:dyDescent="0.3">
      <c r="A24" s="2534"/>
      <c r="B24" s="24"/>
      <c r="C24" s="15"/>
      <c r="D24" s="15"/>
      <c r="E24" s="24"/>
      <c r="F24" s="26"/>
      <c r="G24" s="24"/>
      <c r="H24" s="16" t="s">
        <v>1</v>
      </c>
      <c r="I24" s="26"/>
      <c r="J24" s="24"/>
      <c r="K24" s="24"/>
      <c r="L24" s="24"/>
      <c r="M24" s="24"/>
      <c r="N24" s="24"/>
      <c r="O24" s="24"/>
      <c r="P24" s="16" t="s">
        <v>1</v>
      </c>
      <c r="Q24" s="15"/>
      <c r="R24" s="24"/>
      <c r="S24" s="24"/>
      <c r="T24" s="24"/>
      <c r="U24" s="25"/>
      <c r="V24" s="24"/>
      <c r="W24" s="24"/>
      <c r="X24" s="24"/>
    </row>
    <row r="25" spans="1:24" s="7" customFormat="1" ht="19.5" customHeight="1" x14ac:dyDescent="0.3">
      <c r="A25" s="30"/>
      <c r="B25" s="30"/>
      <c r="C25" s="34"/>
      <c r="D25" s="31"/>
      <c r="E25" s="30"/>
      <c r="F25" s="30"/>
      <c r="G25" s="30"/>
      <c r="H25" s="30"/>
      <c r="I25" s="30"/>
      <c r="J25" s="30"/>
      <c r="K25" s="32"/>
      <c r="L25" s="32"/>
      <c r="M25" s="30"/>
      <c r="N25" s="30"/>
      <c r="O25" s="30"/>
      <c r="P25" s="30"/>
      <c r="Q25" s="31"/>
      <c r="R25" s="33" t="s">
        <v>35</v>
      </c>
      <c r="S25" s="33"/>
      <c r="T25" s="30"/>
      <c r="U25" s="18"/>
      <c r="V25" s="30"/>
      <c r="W25" s="30"/>
      <c r="X25" s="30"/>
    </row>
    <row r="26" spans="1:24" s="7" customFormat="1" ht="23.25" customHeight="1" x14ac:dyDescent="0.3">
      <c r="A26" s="2535" t="s">
        <v>156</v>
      </c>
      <c r="B26" s="24"/>
      <c r="C26" s="15"/>
      <c r="D26" s="15">
        <v>260000000</v>
      </c>
      <c r="E26" s="24" t="s">
        <v>32</v>
      </c>
      <c r="F26" s="26" t="s">
        <v>17</v>
      </c>
      <c r="G26" s="24" t="s">
        <v>147</v>
      </c>
      <c r="H26" s="16" t="s">
        <v>2</v>
      </c>
      <c r="I26" s="26" t="s">
        <v>30</v>
      </c>
      <c r="J26" s="24" t="s">
        <v>9</v>
      </c>
      <c r="K26" s="24" t="s">
        <v>29</v>
      </c>
      <c r="L26" s="24" t="s">
        <v>28</v>
      </c>
      <c r="M26" s="24" t="s">
        <v>27</v>
      </c>
      <c r="N26" s="24" t="s">
        <v>26</v>
      </c>
      <c r="O26" s="24" t="s">
        <v>9</v>
      </c>
      <c r="P26" s="16" t="s">
        <v>2</v>
      </c>
      <c r="Q26" s="15">
        <v>260000000</v>
      </c>
      <c r="R26" s="24" t="s">
        <v>9</v>
      </c>
      <c r="S26" s="24" t="s">
        <v>25</v>
      </c>
      <c r="T26" s="24" t="s">
        <v>24</v>
      </c>
      <c r="U26" s="25"/>
      <c r="V26" s="24" t="s">
        <v>9</v>
      </c>
      <c r="W26" s="24" t="s">
        <v>23</v>
      </c>
      <c r="X26" s="24" t="s">
        <v>22</v>
      </c>
    </row>
    <row r="27" spans="1:24" s="7" customFormat="1" ht="38.25" customHeight="1" x14ac:dyDescent="0.3">
      <c r="A27" s="2534"/>
      <c r="B27" s="24"/>
      <c r="C27" s="15"/>
      <c r="D27" s="15"/>
      <c r="E27" s="24"/>
      <c r="F27" s="26"/>
      <c r="G27" s="24"/>
      <c r="H27" s="16" t="s">
        <v>1</v>
      </c>
      <c r="I27" s="26"/>
      <c r="J27" s="24"/>
      <c r="K27" s="24"/>
      <c r="L27" s="24"/>
      <c r="M27" s="24"/>
      <c r="N27" s="24"/>
      <c r="O27" s="24"/>
      <c r="P27" s="16" t="s">
        <v>1</v>
      </c>
      <c r="Q27" s="15"/>
      <c r="R27" s="24"/>
      <c r="S27" s="24"/>
      <c r="T27" s="24"/>
      <c r="U27" s="25"/>
      <c r="V27" s="24"/>
      <c r="W27" s="24"/>
      <c r="X27" s="24"/>
    </row>
    <row r="28" spans="1:24" s="7" customFormat="1" ht="19.5" customHeight="1" x14ac:dyDescent="0.3">
      <c r="A28" s="30"/>
      <c r="B28" s="30"/>
      <c r="C28" s="31"/>
      <c r="D28" s="31"/>
      <c r="E28" s="30"/>
      <c r="F28" s="30"/>
      <c r="G28" s="30"/>
      <c r="H28" s="30"/>
      <c r="I28" s="30"/>
      <c r="J28" s="30"/>
      <c r="K28" s="32"/>
      <c r="L28" s="32"/>
      <c r="M28" s="30"/>
      <c r="N28" s="30"/>
      <c r="O28" s="30"/>
      <c r="P28" s="30"/>
      <c r="Q28" s="31"/>
      <c r="R28" s="30"/>
      <c r="S28" s="30"/>
      <c r="T28" s="30"/>
      <c r="U28" s="18"/>
      <c r="V28" s="30"/>
      <c r="W28" s="30"/>
      <c r="X28" s="30"/>
    </row>
    <row r="29" spans="1:24" s="7" customFormat="1" ht="19.5" customHeight="1" x14ac:dyDescent="0.3">
      <c r="A29" s="2535" t="s">
        <v>155</v>
      </c>
      <c r="B29" s="24"/>
      <c r="C29" s="15"/>
      <c r="D29" s="15">
        <v>260000000</v>
      </c>
      <c r="E29" s="24" t="s">
        <v>32</v>
      </c>
      <c r="F29" s="26" t="s">
        <v>17</v>
      </c>
      <c r="G29" s="24" t="s">
        <v>147</v>
      </c>
      <c r="H29" s="16" t="s">
        <v>2</v>
      </c>
      <c r="I29" s="26" t="s">
        <v>30</v>
      </c>
      <c r="J29" s="24" t="s">
        <v>9</v>
      </c>
      <c r="K29" s="24" t="s">
        <v>29</v>
      </c>
      <c r="L29" s="24" t="s">
        <v>28</v>
      </c>
      <c r="M29" s="24" t="s">
        <v>27</v>
      </c>
      <c r="N29" s="24" t="s">
        <v>26</v>
      </c>
      <c r="O29" s="24" t="s">
        <v>9</v>
      </c>
      <c r="P29" s="16" t="s">
        <v>2</v>
      </c>
      <c r="Q29" s="15">
        <v>260000000</v>
      </c>
      <c r="R29" s="24" t="s">
        <v>9</v>
      </c>
      <c r="S29" s="24" t="s">
        <v>25</v>
      </c>
      <c r="T29" s="24" t="s">
        <v>24</v>
      </c>
      <c r="U29" s="25"/>
      <c r="V29" s="24" t="s">
        <v>9</v>
      </c>
      <c r="W29" s="24" t="s">
        <v>23</v>
      </c>
      <c r="X29" s="24" t="s">
        <v>22</v>
      </c>
    </row>
    <row r="30" spans="1:24" s="7" customFormat="1" ht="19.5" customHeight="1" x14ac:dyDescent="0.3">
      <c r="A30" s="2534"/>
      <c r="B30" s="24"/>
      <c r="C30" s="15"/>
      <c r="D30" s="15"/>
      <c r="E30" s="24"/>
      <c r="F30" s="26"/>
      <c r="G30" s="24"/>
      <c r="H30" s="16" t="s">
        <v>1</v>
      </c>
      <c r="I30" s="26"/>
      <c r="J30" s="24"/>
      <c r="K30" s="24"/>
      <c r="L30" s="24"/>
      <c r="M30" s="24"/>
      <c r="N30" s="24"/>
      <c r="O30" s="24"/>
      <c r="P30" s="16" t="s">
        <v>1</v>
      </c>
      <c r="Q30" s="15"/>
      <c r="R30" s="24"/>
      <c r="S30" s="24"/>
      <c r="T30" s="24"/>
      <c r="U30" s="25"/>
      <c r="V30" s="24"/>
      <c r="W30" s="24"/>
      <c r="X30" s="24"/>
    </row>
    <row r="31" spans="1:24" s="7" customFormat="1" ht="19.5" customHeight="1" x14ac:dyDescent="0.3">
      <c r="A31" s="30"/>
      <c r="B31" s="30"/>
      <c r="C31" s="31"/>
      <c r="D31" s="31"/>
      <c r="E31" s="30"/>
      <c r="F31" s="30"/>
      <c r="G31" s="30"/>
      <c r="H31" s="30"/>
      <c r="I31" s="30"/>
      <c r="J31" s="30"/>
      <c r="K31" s="32"/>
      <c r="L31" s="32"/>
      <c r="M31" s="30"/>
      <c r="N31" s="30"/>
      <c r="O31" s="30"/>
      <c r="P31" s="30"/>
      <c r="Q31" s="31"/>
      <c r="R31" s="30"/>
      <c r="S31" s="30"/>
      <c r="T31" s="30"/>
      <c r="U31" s="18"/>
      <c r="V31" s="30"/>
      <c r="W31" s="30"/>
      <c r="X31" s="30"/>
    </row>
    <row r="32" spans="1:24" s="7" customFormat="1" ht="19.5" customHeight="1" x14ac:dyDescent="0.3">
      <c r="A32" s="2535" t="s">
        <v>154</v>
      </c>
      <c r="B32" s="24"/>
      <c r="C32" s="15"/>
      <c r="D32" s="15">
        <v>200000000</v>
      </c>
      <c r="E32" s="24" t="s">
        <v>32</v>
      </c>
      <c r="F32" s="26" t="s">
        <v>17</v>
      </c>
      <c r="G32" s="24" t="s">
        <v>147</v>
      </c>
      <c r="H32" s="16" t="s">
        <v>2</v>
      </c>
      <c r="I32" s="26" t="s">
        <v>30</v>
      </c>
      <c r="J32" s="24" t="s">
        <v>9</v>
      </c>
      <c r="K32" s="24" t="s">
        <v>29</v>
      </c>
      <c r="L32" s="24" t="s">
        <v>28</v>
      </c>
      <c r="M32" s="24" t="s">
        <v>27</v>
      </c>
      <c r="N32" s="24" t="s">
        <v>26</v>
      </c>
      <c r="O32" s="24" t="s">
        <v>9</v>
      </c>
      <c r="P32" s="16" t="s">
        <v>2</v>
      </c>
      <c r="Q32" s="15">
        <v>200000000</v>
      </c>
      <c r="R32" s="24" t="s">
        <v>9</v>
      </c>
      <c r="S32" s="24" t="s">
        <v>25</v>
      </c>
      <c r="T32" s="24" t="s">
        <v>24</v>
      </c>
      <c r="U32" s="25"/>
      <c r="V32" s="24" t="s">
        <v>9</v>
      </c>
      <c r="W32" s="24" t="s">
        <v>23</v>
      </c>
      <c r="X32" s="24" t="s">
        <v>22</v>
      </c>
    </row>
    <row r="33" spans="1:24" s="7" customFormat="1" ht="19.5" customHeight="1" x14ac:dyDescent="0.3">
      <c r="A33" s="2534"/>
      <c r="B33" s="24"/>
      <c r="C33" s="15"/>
      <c r="D33" s="15"/>
      <c r="E33" s="24"/>
      <c r="F33" s="26"/>
      <c r="G33" s="24"/>
      <c r="H33" s="16" t="s">
        <v>1</v>
      </c>
      <c r="I33" s="26"/>
      <c r="J33" s="24"/>
      <c r="K33" s="24"/>
      <c r="L33" s="24"/>
      <c r="M33" s="24"/>
      <c r="N33" s="24"/>
      <c r="O33" s="24"/>
      <c r="P33" s="16" t="s">
        <v>1</v>
      </c>
      <c r="Q33" s="15"/>
      <c r="R33" s="24"/>
      <c r="S33" s="24"/>
      <c r="T33" s="24"/>
      <c r="U33" s="25"/>
      <c r="V33" s="24"/>
      <c r="W33" s="24"/>
      <c r="X33" s="24"/>
    </row>
    <row r="34" spans="1:24" s="7" customFormat="1" ht="19.5" customHeight="1" x14ac:dyDescent="0.3">
      <c r="A34" s="30"/>
      <c r="B34" s="30"/>
      <c r="C34" s="31"/>
      <c r="D34" s="31"/>
      <c r="E34" s="30"/>
      <c r="F34" s="30"/>
      <c r="G34" s="30"/>
      <c r="H34" s="30"/>
      <c r="I34" s="30"/>
      <c r="J34" s="30"/>
      <c r="K34" s="32"/>
      <c r="L34" s="32"/>
      <c r="M34" s="30"/>
      <c r="N34" s="30"/>
      <c r="O34" s="30"/>
      <c r="P34" s="30"/>
      <c r="Q34" s="31"/>
      <c r="R34" s="30"/>
      <c r="S34" s="30"/>
      <c r="T34" s="30"/>
      <c r="U34" s="18"/>
      <c r="V34" s="30"/>
      <c r="W34" s="30"/>
      <c r="X34" s="30"/>
    </row>
    <row r="35" spans="1:24" s="7" customFormat="1" ht="19.5" customHeight="1" x14ac:dyDescent="0.3">
      <c r="A35" s="2535" t="s">
        <v>153</v>
      </c>
      <c r="B35" s="24"/>
      <c r="C35" s="15"/>
      <c r="D35" s="15">
        <v>160000000</v>
      </c>
      <c r="E35" s="24" t="s">
        <v>32</v>
      </c>
      <c r="F35" s="26" t="s">
        <v>17</v>
      </c>
      <c r="G35" s="24" t="s">
        <v>147</v>
      </c>
      <c r="H35" s="16" t="s">
        <v>2</v>
      </c>
      <c r="I35" s="26" t="s">
        <v>30</v>
      </c>
      <c r="J35" s="24" t="s">
        <v>9</v>
      </c>
      <c r="K35" s="24" t="s">
        <v>29</v>
      </c>
      <c r="L35" s="24" t="s">
        <v>28</v>
      </c>
      <c r="M35" s="24" t="s">
        <v>27</v>
      </c>
      <c r="N35" s="24" t="s">
        <v>26</v>
      </c>
      <c r="O35" s="24" t="s">
        <v>9</v>
      </c>
      <c r="P35" s="16" t="s">
        <v>2</v>
      </c>
      <c r="Q35" s="15">
        <v>160000000</v>
      </c>
      <c r="R35" s="24" t="s">
        <v>9</v>
      </c>
      <c r="S35" s="24" t="s">
        <v>25</v>
      </c>
      <c r="T35" s="24" t="s">
        <v>24</v>
      </c>
      <c r="U35" s="25"/>
      <c r="V35" s="24" t="s">
        <v>9</v>
      </c>
      <c r="W35" s="24" t="s">
        <v>23</v>
      </c>
      <c r="X35" s="24" t="s">
        <v>22</v>
      </c>
    </row>
    <row r="36" spans="1:24" s="7" customFormat="1" ht="19.5" customHeight="1" x14ac:dyDescent="0.3">
      <c r="A36" s="2534"/>
      <c r="B36" s="24"/>
      <c r="C36" s="15"/>
      <c r="D36" s="15"/>
      <c r="E36" s="24"/>
      <c r="F36" s="26"/>
      <c r="G36" s="24"/>
      <c r="H36" s="16" t="s">
        <v>1</v>
      </c>
      <c r="I36" s="26"/>
      <c r="J36" s="24"/>
      <c r="K36" s="24"/>
      <c r="L36" s="24"/>
      <c r="M36" s="24"/>
      <c r="N36" s="24"/>
      <c r="O36" s="24"/>
      <c r="P36" s="16" t="s">
        <v>1</v>
      </c>
      <c r="Q36" s="15"/>
      <c r="R36" s="24"/>
      <c r="S36" s="24"/>
      <c r="T36" s="24"/>
      <c r="U36" s="25"/>
      <c r="V36" s="24"/>
      <c r="W36" s="24"/>
      <c r="X36" s="24"/>
    </row>
    <row r="37" spans="1:24" s="7" customFormat="1" ht="19.5" customHeight="1" x14ac:dyDescent="0.3">
      <c r="A37" s="30"/>
      <c r="B37" s="30"/>
      <c r="C37" s="31"/>
      <c r="D37" s="31"/>
      <c r="E37" s="30"/>
      <c r="F37" s="30"/>
      <c r="G37" s="30"/>
      <c r="H37" s="30"/>
      <c r="I37" s="30"/>
      <c r="J37" s="30"/>
      <c r="K37" s="32"/>
      <c r="L37" s="32"/>
      <c r="M37" s="30"/>
      <c r="N37" s="30"/>
      <c r="O37" s="30"/>
      <c r="P37" s="30"/>
      <c r="Q37" s="31"/>
      <c r="R37" s="30"/>
      <c r="S37" s="30"/>
      <c r="T37" s="30"/>
      <c r="U37" s="18"/>
      <c r="V37" s="30"/>
      <c r="W37" s="30"/>
      <c r="X37" s="30"/>
    </row>
    <row r="38" spans="1:24" s="7" customFormat="1" ht="19.5" customHeight="1" x14ac:dyDescent="0.3">
      <c r="A38" s="2535" t="s">
        <v>152</v>
      </c>
      <c r="B38" s="24"/>
      <c r="C38" s="15"/>
      <c r="D38" s="15">
        <v>180000000</v>
      </c>
      <c r="E38" s="24" t="s">
        <v>32</v>
      </c>
      <c r="F38" s="26" t="s">
        <v>17</v>
      </c>
      <c r="G38" s="24" t="s">
        <v>147</v>
      </c>
      <c r="H38" s="16" t="s">
        <v>2</v>
      </c>
      <c r="I38" s="26" t="s">
        <v>30</v>
      </c>
      <c r="J38" s="24" t="s">
        <v>9</v>
      </c>
      <c r="K38" s="24" t="s">
        <v>29</v>
      </c>
      <c r="L38" s="24" t="s">
        <v>28</v>
      </c>
      <c r="M38" s="24" t="s">
        <v>27</v>
      </c>
      <c r="N38" s="24" t="s">
        <v>26</v>
      </c>
      <c r="O38" s="24" t="s">
        <v>9</v>
      </c>
      <c r="P38" s="16" t="s">
        <v>2</v>
      </c>
      <c r="Q38" s="15">
        <v>180000000</v>
      </c>
      <c r="R38" s="24" t="s">
        <v>9</v>
      </c>
      <c r="S38" s="24" t="s">
        <v>25</v>
      </c>
      <c r="T38" s="24" t="s">
        <v>24</v>
      </c>
      <c r="U38" s="25"/>
      <c r="V38" s="24" t="s">
        <v>9</v>
      </c>
      <c r="W38" s="24" t="s">
        <v>23</v>
      </c>
      <c r="X38" s="24" t="s">
        <v>22</v>
      </c>
    </row>
    <row r="39" spans="1:24" s="7" customFormat="1" ht="19.5" customHeight="1" x14ac:dyDescent="0.3">
      <c r="A39" s="2534"/>
      <c r="B39" s="24"/>
      <c r="C39" s="15"/>
      <c r="D39" s="15"/>
      <c r="E39" s="24"/>
      <c r="F39" s="26"/>
      <c r="G39" s="24"/>
      <c r="H39" s="16" t="s">
        <v>1</v>
      </c>
      <c r="I39" s="26"/>
      <c r="J39" s="24"/>
      <c r="K39" s="24"/>
      <c r="L39" s="24"/>
      <c r="M39" s="24"/>
      <c r="N39" s="24"/>
      <c r="O39" s="24"/>
      <c r="P39" s="16" t="s">
        <v>1</v>
      </c>
      <c r="Q39" s="15"/>
      <c r="R39" s="24"/>
      <c r="S39" s="24"/>
      <c r="T39" s="24"/>
      <c r="U39" s="25"/>
      <c r="V39" s="24"/>
      <c r="W39" s="24"/>
      <c r="X39" s="24"/>
    </row>
    <row r="40" spans="1:24" s="7" customFormat="1" ht="19.5" customHeight="1" x14ac:dyDescent="0.3">
      <c r="A40" s="30"/>
      <c r="B40" s="30"/>
      <c r="C40" s="31"/>
      <c r="D40" s="31"/>
      <c r="E40" s="30"/>
      <c r="F40" s="30"/>
      <c r="G40" s="30"/>
      <c r="H40" s="30"/>
      <c r="I40" s="30"/>
      <c r="J40" s="30"/>
      <c r="K40" s="32"/>
      <c r="L40" s="32"/>
      <c r="M40" s="30"/>
      <c r="N40" s="30"/>
      <c r="O40" s="30"/>
      <c r="P40" s="30"/>
      <c r="Q40" s="31"/>
      <c r="R40" s="30"/>
      <c r="S40" s="30"/>
      <c r="T40" s="30"/>
      <c r="U40" s="18"/>
      <c r="V40" s="30"/>
      <c r="W40" s="30"/>
      <c r="X40" s="30"/>
    </row>
    <row r="41" spans="1:24" s="7" customFormat="1" ht="19.5" customHeight="1" x14ac:dyDescent="0.3">
      <c r="A41" s="2535" t="s">
        <v>151</v>
      </c>
      <c r="B41" s="24"/>
      <c r="C41" s="15"/>
      <c r="D41" s="15">
        <v>75000000</v>
      </c>
      <c r="E41" s="24" t="s">
        <v>32</v>
      </c>
      <c r="F41" s="26" t="s">
        <v>17</v>
      </c>
      <c r="G41" s="24" t="s">
        <v>147</v>
      </c>
      <c r="H41" s="16" t="s">
        <v>2</v>
      </c>
      <c r="I41" s="26" t="s">
        <v>30</v>
      </c>
      <c r="J41" s="24" t="s">
        <v>9</v>
      </c>
      <c r="K41" s="24" t="s">
        <v>29</v>
      </c>
      <c r="L41" s="24" t="s">
        <v>28</v>
      </c>
      <c r="M41" s="24" t="s">
        <v>27</v>
      </c>
      <c r="N41" s="24" t="s">
        <v>26</v>
      </c>
      <c r="O41" s="24" t="s">
        <v>9</v>
      </c>
      <c r="P41" s="16" t="s">
        <v>2</v>
      </c>
      <c r="Q41" s="15">
        <v>75000000</v>
      </c>
      <c r="R41" s="24" t="s">
        <v>9</v>
      </c>
      <c r="S41" s="24" t="s">
        <v>25</v>
      </c>
      <c r="T41" s="24" t="s">
        <v>24</v>
      </c>
      <c r="U41" s="25"/>
      <c r="V41" s="24" t="s">
        <v>9</v>
      </c>
      <c r="W41" s="24" t="s">
        <v>23</v>
      </c>
      <c r="X41" s="24" t="s">
        <v>22</v>
      </c>
    </row>
    <row r="42" spans="1:24" s="7" customFormat="1" ht="19.5" customHeight="1" x14ac:dyDescent="0.3">
      <c r="A42" s="2534"/>
      <c r="B42" s="24"/>
      <c r="C42" s="15"/>
      <c r="D42" s="15"/>
      <c r="E42" s="24"/>
      <c r="F42" s="26"/>
      <c r="G42" s="24"/>
      <c r="H42" s="16" t="s">
        <v>1</v>
      </c>
      <c r="I42" s="26"/>
      <c r="J42" s="24"/>
      <c r="K42" s="24"/>
      <c r="L42" s="24"/>
      <c r="M42" s="24"/>
      <c r="N42" s="24"/>
      <c r="O42" s="24"/>
      <c r="P42" s="16" t="s">
        <v>1</v>
      </c>
      <c r="Q42" s="15"/>
      <c r="R42" s="24"/>
      <c r="S42" s="24"/>
      <c r="T42" s="24"/>
      <c r="U42" s="25"/>
      <c r="V42" s="24"/>
      <c r="W42" s="24"/>
      <c r="X42" s="24"/>
    </row>
    <row r="43" spans="1:24" s="7" customFormat="1" ht="19.5" customHeight="1" x14ac:dyDescent="0.3">
      <c r="A43" s="30"/>
      <c r="B43" s="30"/>
      <c r="C43" s="31"/>
      <c r="D43" s="31"/>
      <c r="E43" s="30"/>
      <c r="F43" s="30"/>
      <c r="G43" s="30"/>
      <c r="H43" s="30"/>
      <c r="I43" s="30"/>
      <c r="J43" s="30"/>
      <c r="K43" s="32"/>
      <c r="L43" s="32"/>
      <c r="M43" s="30"/>
      <c r="N43" s="30"/>
      <c r="O43" s="30"/>
      <c r="P43" s="30"/>
      <c r="Q43" s="31"/>
      <c r="R43" s="30"/>
      <c r="S43" s="30"/>
      <c r="T43" s="30"/>
      <c r="U43" s="18"/>
      <c r="V43" s="30"/>
      <c r="W43" s="30"/>
      <c r="X43" s="30"/>
    </row>
    <row r="44" spans="1:24" s="7" customFormat="1" ht="19.5" customHeight="1" x14ac:dyDescent="0.3">
      <c r="A44" s="2535" t="s">
        <v>150</v>
      </c>
      <c r="B44" s="24"/>
      <c r="C44" s="15"/>
      <c r="D44" s="15">
        <v>65000000</v>
      </c>
      <c r="E44" s="24" t="s">
        <v>32</v>
      </c>
      <c r="F44" s="26" t="s">
        <v>17</v>
      </c>
      <c r="G44" s="24" t="s">
        <v>147</v>
      </c>
      <c r="H44" s="16" t="s">
        <v>2</v>
      </c>
      <c r="I44" s="26" t="s">
        <v>30</v>
      </c>
      <c r="J44" s="24" t="s">
        <v>9</v>
      </c>
      <c r="K44" s="24" t="s">
        <v>29</v>
      </c>
      <c r="L44" s="24" t="s">
        <v>28</v>
      </c>
      <c r="M44" s="24" t="s">
        <v>27</v>
      </c>
      <c r="N44" s="24" t="s">
        <v>26</v>
      </c>
      <c r="O44" s="24" t="s">
        <v>9</v>
      </c>
      <c r="P44" s="16" t="s">
        <v>2</v>
      </c>
      <c r="Q44" s="15">
        <v>65000000</v>
      </c>
      <c r="R44" s="24" t="s">
        <v>9</v>
      </c>
      <c r="S44" s="24" t="s">
        <v>25</v>
      </c>
      <c r="T44" s="24" t="s">
        <v>24</v>
      </c>
      <c r="U44" s="25"/>
      <c r="V44" s="24" t="s">
        <v>9</v>
      </c>
      <c r="W44" s="24" t="s">
        <v>23</v>
      </c>
      <c r="X44" s="24" t="s">
        <v>22</v>
      </c>
    </row>
    <row r="45" spans="1:24" s="7" customFormat="1" ht="19.5" customHeight="1" x14ac:dyDescent="0.3">
      <c r="A45" s="2534"/>
      <c r="B45" s="24"/>
      <c r="C45" s="15"/>
      <c r="D45" s="15"/>
      <c r="E45" s="24"/>
      <c r="F45" s="26"/>
      <c r="G45" s="24"/>
      <c r="H45" s="16" t="s">
        <v>1</v>
      </c>
      <c r="I45" s="26"/>
      <c r="J45" s="24"/>
      <c r="K45" s="24"/>
      <c r="L45" s="24"/>
      <c r="M45" s="24"/>
      <c r="N45" s="24"/>
      <c r="O45" s="24"/>
      <c r="P45" s="16" t="s">
        <v>1</v>
      </c>
      <c r="Q45" s="15"/>
      <c r="R45" s="24"/>
      <c r="S45" s="24"/>
      <c r="T45" s="24"/>
      <c r="U45" s="25"/>
      <c r="V45" s="24"/>
      <c r="W45" s="24"/>
      <c r="X45" s="24"/>
    </row>
    <row r="46" spans="1:24" s="7" customFormat="1" ht="19.5" customHeight="1" x14ac:dyDescent="0.3">
      <c r="A46" s="30"/>
      <c r="B46" s="30"/>
      <c r="C46" s="31"/>
      <c r="D46" s="31"/>
      <c r="E46" s="30"/>
      <c r="F46" s="30"/>
      <c r="G46" s="30"/>
      <c r="H46" s="30"/>
      <c r="I46" s="30"/>
      <c r="J46" s="30"/>
      <c r="K46" s="32"/>
      <c r="L46" s="32"/>
      <c r="M46" s="30"/>
      <c r="N46" s="30"/>
      <c r="O46" s="30"/>
      <c r="P46" s="30"/>
      <c r="Q46" s="31"/>
      <c r="R46" s="30"/>
      <c r="S46" s="30"/>
      <c r="T46" s="30"/>
      <c r="U46" s="18"/>
      <c r="V46" s="30"/>
      <c r="W46" s="30"/>
      <c r="X46" s="30"/>
    </row>
    <row r="47" spans="1:24" s="7" customFormat="1" ht="19.5" customHeight="1" x14ac:dyDescent="0.3">
      <c r="A47" s="2531" t="s">
        <v>149</v>
      </c>
      <c r="B47" s="208"/>
      <c r="C47" s="182"/>
      <c r="D47" s="182">
        <v>175000000</v>
      </c>
      <c r="E47" s="24" t="s">
        <v>32</v>
      </c>
      <c r="F47" s="26" t="s">
        <v>17</v>
      </c>
      <c r="G47" s="208" t="s">
        <v>147</v>
      </c>
      <c r="H47" s="16" t="s">
        <v>2</v>
      </c>
      <c r="I47" s="26" t="s">
        <v>30</v>
      </c>
      <c r="J47" s="24" t="s">
        <v>9</v>
      </c>
      <c r="K47" s="24" t="s">
        <v>29</v>
      </c>
      <c r="L47" s="24" t="s">
        <v>28</v>
      </c>
      <c r="M47" s="24" t="s">
        <v>27</v>
      </c>
      <c r="N47" s="24" t="s">
        <v>26</v>
      </c>
      <c r="O47" s="24" t="s">
        <v>9</v>
      </c>
      <c r="P47" s="16" t="s">
        <v>2</v>
      </c>
      <c r="Q47" s="182">
        <v>175000000</v>
      </c>
      <c r="R47" s="24" t="s">
        <v>9</v>
      </c>
      <c r="S47" s="24" t="s">
        <v>25</v>
      </c>
      <c r="T47" s="24" t="s">
        <v>24</v>
      </c>
      <c r="U47" s="25"/>
      <c r="V47" s="24" t="s">
        <v>9</v>
      </c>
      <c r="W47" s="24" t="s">
        <v>23</v>
      </c>
      <c r="X47" s="24" t="s">
        <v>22</v>
      </c>
    </row>
    <row r="48" spans="1:24" s="7" customFormat="1" ht="19.5" customHeight="1" x14ac:dyDescent="0.3">
      <c r="A48" s="2532"/>
      <c r="B48" s="208"/>
      <c r="C48" s="182"/>
      <c r="E48" s="208"/>
      <c r="F48" s="206"/>
      <c r="G48" s="208"/>
      <c r="H48" s="16" t="s">
        <v>1</v>
      </c>
      <c r="I48" s="206"/>
      <c r="J48" s="208"/>
      <c r="K48" s="209"/>
      <c r="L48" s="209"/>
      <c r="M48" s="208"/>
      <c r="N48" s="208"/>
      <c r="O48" s="208"/>
      <c r="P48" s="16" t="s">
        <v>1</v>
      </c>
      <c r="R48" s="208"/>
      <c r="S48" s="208"/>
      <c r="T48" s="208"/>
      <c r="U48" s="207"/>
      <c r="V48" s="206"/>
      <c r="W48" s="206"/>
      <c r="X48" s="206"/>
    </row>
    <row r="49" spans="1:24" s="7" customFormat="1" ht="19.5" customHeight="1" x14ac:dyDescent="0.3">
      <c r="A49" s="205"/>
      <c r="B49" s="201"/>
      <c r="C49" s="202"/>
      <c r="D49" s="202"/>
      <c r="E49" s="201"/>
      <c r="F49" s="199"/>
      <c r="G49" s="201"/>
      <c r="H49" s="203"/>
      <c r="I49" s="199"/>
      <c r="J49" s="201"/>
      <c r="K49" s="204"/>
      <c r="L49" s="204"/>
      <c r="M49" s="201"/>
      <c r="N49" s="201"/>
      <c r="O49" s="201"/>
      <c r="P49" s="203"/>
      <c r="Q49" s="202"/>
      <c r="R49" s="201"/>
      <c r="S49" s="201"/>
      <c r="T49" s="201"/>
      <c r="U49" s="200"/>
      <c r="V49" s="199"/>
      <c r="W49" s="199"/>
      <c r="X49" s="199"/>
    </row>
    <row r="50" spans="1:24" s="7" customFormat="1" ht="19.5" customHeight="1" x14ac:dyDescent="0.3">
      <c r="A50" s="2531" t="s">
        <v>148</v>
      </c>
      <c r="B50" s="208"/>
      <c r="C50" s="182"/>
      <c r="D50" s="182">
        <v>175000000</v>
      </c>
      <c r="E50" s="24" t="s">
        <v>32</v>
      </c>
      <c r="F50" s="26" t="s">
        <v>17</v>
      </c>
      <c r="G50" s="208" t="s">
        <v>147</v>
      </c>
      <c r="H50" s="16" t="s">
        <v>2</v>
      </c>
      <c r="I50" s="26" t="s">
        <v>30</v>
      </c>
      <c r="J50" s="24" t="s">
        <v>9</v>
      </c>
      <c r="K50" s="24" t="s">
        <v>29</v>
      </c>
      <c r="L50" s="24" t="s">
        <v>28</v>
      </c>
      <c r="M50" s="24" t="s">
        <v>27</v>
      </c>
      <c r="N50" s="24" t="s">
        <v>26</v>
      </c>
      <c r="O50" s="24" t="s">
        <v>9</v>
      </c>
      <c r="P50" s="16" t="s">
        <v>2</v>
      </c>
      <c r="Q50" s="15">
        <v>175000000</v>
      </c>
      <c r="R50" s="24" t="s">
        <v>9</v>
      </c>
      <c r="S50" s="24" t="s">
        <v>25</v>
      </c>
      <c r="T50" s="24" t="s">
        <v>24</v>
      </c>
      <c r="U50" s="25"/>
      <c r="V50" s="24" t="s">
        <v>9</v>
      </c>
      <c r="W50" s="24" t="s">
        <v>23</v>
      </c>
      <c r="X50" s="24" t="s">
        <v>22</v>
      </c>
    </row>
    <row r="51" spans="1:24" s="7" customFormat="1" ht="19.5" customHeight="1" x14ac:dyDescent="0.3">
      <c r="A51" s="2532"/>
      <c r="B51" s="208"/>
      <c r="C51" s="182"/>
      <c r="D51" s="182"/>
      <c r="E51" s="208"/>
      <c r="F51" s="206"/>
      <c r="G51" s="208"/>
      <c r="H51" s="16" t="s">
        <v>1</v>
      </c>
      <c r="I51" s="206"/>
      <c r="J51" s="208"/>
      <c r="K51" s="209"/>
      <c r="L51" s="209"/>
      <c r="M51" s="208"/>
      <c r="N51" s="208"/>
      <c r="O51" s="208"/>
      <c r="P51" s="16" t="s">
        <v>1</v>
      </c>
      <c r="Q51" s="182"/>
      <c r="R51" s="208"/>
      <c r="S51" s="208"/>
      <c r="T51" s="208"/>
      <c r="U51" s="207"/>
      <c r="V51" s="206"/>
      <c r="W51" s="206"/>
      <c r="X51" s="206"/>
    </row>
    <row r="52" spans="1:24" s="7" customFormat="1" ht="19.5" customHeight="1" x14ac:dyDescent="0.3">
      <c r="A52" s="205"/>
      <c r="B52" s="201"/>
      <c r="C52" s="202"/>
      <c r="D52" s="202"/>
      <c r="E52" s="201"/>
      <c r="F52" s="199"/>
      <c r="G52" s="201"/>
      <c r="H52" s="203"/>
      <c r="I52" s="199"/>
      <c r="J52" s="201"/>
      <c r="K52" s="204"/>
      <c r="L52" s="204"/>
      <c r="M52" s="201"/>
      <c r="N52" s="201"/>
      <c r="O52" s="201"/>
      <c r="P52" s="203"/>
      <c r="Q52" s="202"/>
      <c r="R52" s="201"/>
      <c r="S52" s="201"/>
      <c r="T52" s="201"/>
      <c r="U52" s="200"/>
      <c r="V52" s="199"/>
      <c r="W52" s="199"/>
      <c r="X52" s="199"/>
    </row>
    <row r="53" spans="1:24" s="7" customFormat="1" ht="19.5" customHeight="1" x14ac:dyDescent="0.3">
      <c r="A53" s="2549" t="s">
        <v>146</v>
      </c>
      <c r="B53" s="208"/>
      <c r="C53" s="182"/>
      <c r="D53" s="182">
        <v>122455000</v>
      </c>
      <c r="E53" s="24" t="s">
        <v>18</v>
      </c>
      <c r="F53" s="26" t="s">
        <v>17</v>
      </c>
      <c r="G53" s="208" t="s">
        <v>130</v>
      </c>
      <c r="H53" s="16" t="s">
        <v>2</v>
      </c>
      <c r="I53" s="29" t="s">
        <v>141</v>
      </c>
      <c r="J53" s="27" t="s">
        <v>14</v>
      </c>
      <c r="K53" s="28" t="s">
        <v>13</v>
      </c>
      <c r="L53" s="28" t="s">
        <v>140</v>
      </c>
      <c r="M53" s="27" t="s">
        <v>11</v>
      </c>
      <c r="N53" s="27" t="s">
        <v>10</v>
      </c>
      <c r="O53" s="27" t="s">
        <v>145</v>
      </c>
      <c r="P53" s="36"/>
      <c r="Q53" s="197">
        <v>122455000</v>
      </c>
      <c r="R53" s="27" t="s">
        <v>145</v>
      </c>
      <c r="S53" s="27" t="s">
        <v>8</v>
      </c>
      <c r="T53" s="27" t="s">
        <v>7</v>
      </c>
      <c r="U53" s="18"/>
      <c r="V53" s="29" t="s">
        <v>6</v>
      </c>
      <c r="W53" s="29" t="s">
        <v>5</v>
      </c>
      <c r="X53" s="29" t="s">
        <v>4</v>
      </c>
    </row>
    <row r="54" spans="1:24" s="7" customFormat="1" ht="52.5" customHeight="1" x14ac:dyDescent="0.3">
      <c r="A54" s="2550"/>
      <c r="B54" s="208"/>
      <c r="C54" s="182"/>
      <c r="D54" s="182"/>
      <c r="E54" s="208"/>
      <c r="F54" s="206"/>
      <c r="G54" s="208"/>
      <c r="H54" s="16" t="s">
        <v>1</v>
      </c>
      <c r="I54" s="206"/>
      <c r="J54" s="208"/>
      <c r="K54" s="209"/>
      <c r="L54" s="209"/>
      <c r="M54" s="208"/>
      <c r="N54" s="208"/>
      <c r="O54" s="208"/>
      <c r="P54" s="16" t="s">
        <v>1</v>
      </c>
      <c r="Q54" s="182"/>
      <c r="R54" s="208"/>
      <c r="S54" s="208"/>
      <c r="T54" s="208"/>
      <c r="U54" s="207"/>
      <c r="V54" s="206"/>
      <c r="W54" s="206"/>
      <c r="X54" s="206"/>
    </row>
    <row r="55" spans="1:24" s="7" customFormat="1" ht="19.5" customHeight="1" x14ac:dyDescent="0.3">
      <c r="A55" s="205"/>
      <c r="B55" s="201"/>
      <c r="C55" s="202"/>
      <c r="D55" s="202"/>
      <c r="E55" s="201"/>
      <c r="F55" s="199"/>
      <c r="G55" s="201"/>
      <c r="H55" s="203"/>
      <c r="I55" s="199"/>
      <c r="J55" s="201"/>
      <c r="K55" s="204"/>
      <c r="L55" s="204"/>
      <c r="M55" s="201"/>
      <c r="N55" s="201"/>
      <c r="O55" s="201"/>
      <c r="P55" s="203"/>
      <c r="Q55" s="202"/>
      <c r="R55" s="201"/>
      <c r="S55" s="201"/>
      <c r="T55" s="201"/>
      <c r="U55" s="200"/>
      <c r="V55" s="199"/>
      <c r="W55" s="199"/>
      <c r="X55" s="199"/>
    </row>
    <row r="56" spans="1:24" s="7" customFormat="1" ht="19.5" customHeight="1" x14ac:dyDescent="0.3">
      <c r="A56" s="2551" t="s">
        <v>144</v>
      </c>
      <c r="B56" s="208"/>
      <c r="C56" s="182"/>
      <c r="D56" s="182">
        <v>15000000</v>
      </c>
      <c r="E56" s="24" t="s">
        <v>18</v>
      </c>
      <c r="F56" s="26" t="s">
        <v>17</v>
      </c>
      <c r="G56" s="208" t="s">
        <v>16</v>
      </c>
      <c r="H56" s="16" t="s">
        <v>2</v>
      </c>
      <c r="I56" s="29" t="s">
        <v>141</v>
      </c>
      <c r="J56" s="27" t="s">
        <v>14</v>
      </c>
      <c r="K56" s="28" t="s">
        <v>13</v>
      </c>
      <c r="L56" s="28" t="s">
        <v>140</v>
      </c>
      <c r="M56" s="27" t="s">
        <v>11</v>
      </c>
      <c r="N56" s="27" t="s">
        <v>10</v>
      </c>
      <c r="O56" s="27" t="s">
        <v>9</v>
      </c>
      <c r="P56" s="36"/>
      <c r="Q56" s="197">
        <v>50390750</v>
      </c>
      <c r="R56" s="27" t="s">
        <v>9</v>
      </c>
      <c r="S56" s="27" t="s">
        <v>8</v>
      </c>
      <c r="T56" s="27" t="s">
        <v>7</v>
      </c>
      <c r="U56" s="18"/>
      <c r="V56" s="29" t="s">
        <v>6</v>
      </c>
      <c r="W56" s="29" t="s">
        <v>5</v>
      </c>
      <c r="X56" s="29" t="s">
        <v>4</v>
      </c>
    </row>
    <row r="57" spans="1:24" s="7" customFormat="1" ht="65.25" customHeight="1" x14ac:dyDescent="0.3">
      <c r="A57" s="2552"/>
      <c r="B57" s="208"/>
      <c r="C57" s="182"/>
      <c r="D57" s="182"/>
      <c r="E57" s="208"/>
      <c r="F57" s="206"/>
      <c r="G57" s="208"/>
      <c r="H57" s="16" t="s">
        <v>1</v>
      </c>
      <c r="I57" s="206"/>
      <c r="J57" s="208"/>
      <c r="K57" s="209"/>
      <c r="L57" s="209"/>
      <c r="M57" s="208"/>
      <c r="N57" s="208"/>
      <c r="O57" s="208"/>
      <c r="P57" s="16" t="s">
        <v>1</v>
      </c>
      <c r="Q57" s="182"/>
      <c r="R57" s="208"/>
      <c r="S57" s="208"/>
      <c r="T57" s="208"/>
      <c r="U57" s="207"/>
      <c r="V57" s="206"/>
      <c r="W57" s="206"/>
      <c r="X57" s="206"/>
    </row>
    <row r="58" spans="1:24" s="7" customFormat="1" ht="19.5" customHeight="1" x14ac:dyDescent="0.3">
      <c r="A58" s="205"/>
      <c r="B58" s="201"/>
      <c r="C58" s="202"/>
      <c r="D58" s="202"/>
      <c r="E58" s="201"/>
      <c r="F58" s="199"/>
      <c r="G58" s="201"/>
      <c r="H58" s="203"/>
      <c r="I58" s="199"/>
      <c r="J58" s="201"/>
      <c r="K58" s="204"/>
      <c r="L58" s="204"/>
      <c r="M58" s="201"/>
      <c r="N58" s="201"/>
      <c r="O58" s="201"/>
      <c r="P58" s="203"/>
      <c r="Q58" s="202"/>
      <c r="R58" s="201"/>
      <c r="S58" s="201"/>
      <c r="T58" s="201"/>
      <c r="U58" s="200"/>
      <c r="V58" s="199"/>
      <c r="W58" s="199"/>
      <c r="X58" s="199"/>
    </row>
    <row r="59" spans="1:24" s="7" customFormat="1" ht="19.5" customHeight="1" x14ac:dyDescent="0.3">
      <c r="A59" s="2551" t="s">
        <v>143</v>
      </c>
      <c r="B59" s="208"/>
      <c r="C59" s="182"/>
      <c r="D59" s="182">
        <v>42302500</v>
      </c>
      <c r="E59" s="24" t="s">
        <v>18</v>
      </c>
      <c r="F59" s="26" t="s">
        <v>17</v>
      </c>
      <c r="G59" s="208" t="s">
        <v>16</v>
      </c>
      <c r="H59" s="16" t="s">
        <v>2</v>
      </c>
      <c r="I59" s="29" t="s">
        <v>141</v>
      </c>
      <c r="J59" s="27" t="s">
        <v>14</v>
      </c>
      <c r="K59" s="28" t="s">
        <v>13</v>
      </c>
      <c r="L59" s="28" t="s">
        <v>140</v>
      </c>
      <c r="M59" s="27" t="s">
        <v>11</v>
      </c>
      <c r="N59" s="27" t="s">
        <v>10</v>
      </c>
      <c r="O59" s="27" t="s">
        <v>9</v>
      </c>
      <c r="P59" s="36"/>
      <c r="Q59" s="197">
        <v>50390750</v>
      </c>
      <c r="R59" s="27" t="s">
        <v>9</v>
      </c>
      <c r="S59" s="27" t="s">
        <v>8</v>
      </c>
      <c r="T59" s="27" t="s">
        <v>7</v>
      </c>
      <c r="U59" s="18"/>
      <c r="V59" s="29" t="s">
        <v>6</v>
      </c>
      <c r="W59" s="29" t="s">
        <v>5</v>
      </c>
      <c r="X59" s="29" t="s">
        <v>4</v>
      </c>
    </row>
    <row r="60" spans="1:24" s="7" customFormat="1" ht="19.5" customHeight="1" x14ac:dyDescent="0.3">
      <c r="A60" s="2552"/>
      <c r="B60" s="208"/>
      <c r="C60" s="182"/>
      <c r="D60" s="182"/>
      <c r="E60" s="208"/>
      <c r="F60" s="206"/>
      <c r="G60" s="208"/>
      <c r="H60" s="16" t="s">
        <v>1</v>
      </c>
      <c r="I60" s="206"/>
      <c r="J60" s="208"/>
      <c r="K60" s="209"/>
      <c r="L60" s="209"/>
      <c r="M60" s="208"/>
      <c r="N60" s="208"/>
      <c r="O60" s="208"/>
      <c r="P60" s="16" t="s">
        <v>1</v>
      </c>
      <c r="Q60" s="182"/>
      <c r="R60" s="208"/>
      <c r="S60" s="208"/>
      <c r="T60" s="208"/>
      <c r="U60" s="207"/>
      <c r="V60" s="206"/>
      <c r="W60" s="206"/>
      <c r="X60" s="206"/>
    </row>
    <row r="61" spans="1:24" s="7" customFormat="1" ht="32.25" customHeight="1" thickBot="1" x14ac:dyDescent="0.35">
      <c r="A61" s="210"/>
      <c r="B61" s="201"/>
      <c r="C61" s="202"/>
      <c r="D61" s="202"/>
      <c r="E61" s="201"/>
      <c r="F61" s="199"/>
      <c r="G61" s="201"/>
      <c r="H61" s="203"/>
      <c r="I61" s="199"/>
      <c r="J61" s="201"/>
      <c r="K61" s="204"/>
      <c r="L61" s="204"/>
      <c r="M61" s="201"/>
      <c r="N61" s="201"/>
      <c r="O61" s="201"/>
      <c r="P61" s="203"/>
      <c r="Q61" s="202"/>
      <c r="R61" s="201"/>
      <c r="S61" s="201"/>
      <c r="T61" s="201"/>
      <c r="U61" s="200"/>
      <c r="V61" s="199"/>
      <c r="W61" s="199"/>
      <c r="X61" s="199"/>
    </row>
    <row r="62" spans="1:24" s="7" customFormat="1" ht="19.5" customHeight="1" x14ac:dyDescent="0.3">
      <c r="A62" s="2533" t="s">
        <v>142</v>
      </c>
      <c r="B62" s="208"/>
      <c r="C62" s="182"/>
      <c r="D62" s="182">
        <v>120000000</v>
      </c>
      <c r="E62" s="208" t="s">
        <v>18</v>
      </c>
      <c r="F62" s="26" t="s">
        <v>17</v>
      </c>
      <c r="G62" s="208" t="s">
        <v>130</v>
      </c>
      <c r="H62" s="16" t="s">
        <v>2</v>
      </c>
      <c r="I62" s="29" t="s">
        <v>141</v>
      </c>
      <c r="J62" s="27" t="s">
        <v>14</v>
      </c>
      <c r="K62" s="28" t="s">
        <v>13</v>
      </c>
      <c r="L62" s="28" t="s">
        <v>140</v>
      </c>
      <c r="M62" s="27" t="s">
        <v>11</v>
      </c>
      <c r="N62" s="27" t="s">
        <v>10</v>
      </c>
      <c r="O62" s="27" t="s">
        <v>9</v>
      </c>
      <c r="P62" s="36"/>
      <c r="Q62" s="197">
        <v>50390750</v>
      </c>
      <c r="R62" s="27" t="s">
        <v>9</v>
      </c>
      <c r="S62" s="27" t="s">
        <v>8</v>
      </c>
      <c r="T62" s="27" t="s">
        <v>7</v>
      </c>
      <c r="U62" s="18"/>
      <c r="V62" s="29" t="s">
        <v>6</v>
      </c>
      <c r="W62" s="29" t="s">
        <v>5</v>
      </c>
      <c r="X62" s="29" t="s">
        <v>4</v>
      </c>
    </row>
    <row r="63" spans="1:24" s="7" customFormat="1" ht="79.5" customHeight="1" x14ac:dyDescent="0.3">
      <c r="A63" s="2534"/>
      <c r="B63" s="208"/>
      <c r="C63" s="182"/>
      <c r="D63" s="182"/>
      <c r="E63" s="208"/>
      <c r="F63" s="206"/>
      <c r="G63" s="208"/>
      <c r="H63" s="16" t="s">
        <v>1</v>
      </c>
      <c r="I63" s="206"/>
      <c r="J63" s="208"/>
      <c r="K63" s="209"/>
      <c r="L63" s="209"/>
      <c r="M63" s="208"/>
      <c r="N63" s="208"/>
      <c r="O63" s="208"/>
      <c r="P63" s="16" t="s">
        <v>1</v>
      </c>
      <c r="Q63" s="182"/>
      <c r="R63" s="208"/>
      <c r="S63" s="208"/>
      <c r="T63" s="208"/>
      <c r="U63" s="207"/>
      <c r="V63" s="206"/>
      <c r="W63" s="206"/>
      <c r="X63" s="206"/>
    </row>
    <row r="64" spans="1:24" s="7" customFormat="1" ht="19.5" customHeight="1" x14ac:dyDescent="0.3">
      <c r="A64" s="205"/>
      <c r="B64" s="201"/>
      <c r="C64" s="202"/>
      <c r="D64" s="202"/>
      <c r="E64" s="201"/>
      <c r="F64" s="199"/>
      <c r="G64" s="201"/>
      <c r="H64" s="203"/>
      <c r="I64" s="199"/>
      <c r="J64" s="201"/>
      <c r="K64" s="204"/>
      <c r="L64" s="204"/>
      <c r="M64" s="201"/>
      <c r="N64" s="201"/>
      <c r="O64" s="201"/>
      <c r="P64" s="203"/>
      <c r="Q64" s="202"/>
      <c r="R64" s="201"/>
      <c r="S64" s="201"/>
      <c r="T64" s="201"/>
      <c r="U64" s="200"/>
      <c r="V64" s="199"/>
      <c r="W64" s="199"/>
      <c r="X64" s="199"/>
    </row>
    <row r="65" spans="1:28" s="7" customFormat="1" ht="19.5" customHeight="1" x14ac:dyDescent="0.3">
      <c r="A65" s="2549" t="s">
        <v>139</v>
      </c>
      <c r="B65" s="208"/>
      <c r="C65" s="182"/>
      <c r="D65" s="182">
        <v>35000000</v>
      </c>
      <c r="E65" s="208" t="s">
        <v>36</v>
      </c>
      <c r="F65" s="26" t="s">
        <v>17</v>
      </c>
      <c r="G65" s="208" t="s">
        <v>16</v>
      </c>
      <c r="H65" s="16" t="s">
        <v>2</v>
      </c>
      <c r="I65" s="206"/>
      <c r="J65" s="208"/>
      <c r="K65" s="209"/>
      <c r="L65" s="209"/>
      <c r="M65" s="208"/>
      <c r="N65" s="208"/>
      <c r="O65" s="208"/>
      <c r="P65" s="36" t="s">
        <v>2</v>
      </c>
      <c r="Q65" s="182"/>
      <c r="R65" s="208"/>
      <c r="S65" s="208"/>
      <c r="T65" s="208"/>
      <c r="U65" s="207"/>
      <c r="V65" s="206"/>
      <c r="W65" s="206"/>
      <c r="X65" s="206"/>
    </row>
    <row r="66" spans="1:28" s="7" customFormat="1" ht="39.75" customHeight="1" x14ac:dyDescent="0.3">
      <c r="A66" s="2550"/>
      <c r="B66" s="208"/>
      <c r="C66" s="182"/>
      <c r="D66" s="182"/>
      <c r="E66" s="208"/>
      <c r="F66" s="206"/>
      <c r="G66" s="208"/>
      <c r="H66" s="16" t="s">
        <v>1</v>
      </c>
      <c r="I66" s="206"/>
      <c r="J66" s="208"/>
      <c r="K66" s="209"/>
      <c r="L66" s="209"/>
      <c r="M66" s="208"/>
      <c r="N66" s="208"/>
      <c r="O66" s="208"/>
      <c r="P66" s="16" t="s">
        <v>1</v>
      </c>
      <c r="Q66" s="182"/>
      <c r="R66" s="208"/>
      <c r="S66" s="208"/>
      <c r="T66" s="208"/>
      <c r="U66" s="207"/>
      <c r="V66" s="206"/>
      <c r="W66" s="206"/>
      <c r="X66" s="206"/>
    </row>
    <row r="67" spans="1:28" s="7" customFormat="1" ht="19.5" customHeight="1" x14ac:dyDescent="0.3">
      <c r="A67" s="205"/>
      <c r="B67" s="201"/>
      <c r="C67" s="202"/>
      <c r="D67" s="202"/>
      <c r="E67" s="201"/>
      <c r="F67" s="199"/>
      <c r="G67" s="201"/>
      <c r="H67" s="203"/>
      <c r="I67" s="199"/>
      <c r="J67" s="201"/>
      <c r="K67" s="204"/>
      <c r="L67" s="204"/>
      <c r="M67" s="201"/>
      <c r="N67" s="201"/>
      <c r="O67" s="201"/>
      <c r="P67" s="203"/>
      <c r="Q67" s="202"/>
      <c r="R67" s="201"/>
      <c r="S67" s="201"/>
      <c r="T67" s="201"/>
      <c r="U67" s="200"/>
      <c r="V67" s="199"/>
      <c r="W67" s="199"/>
      <c r="X67" s="199"/>
    </row>
    <row r="68" spans="1:28" s="7" customFormat="1" ht="19.5" customHeight="1" x14ac:dyDescent="0.3">
      <c r="A68" s="2543" t="s">
        <v>138</v>
      </c>
      <c r="B68" s="27"/>
      <c r="C68" s="197"/>
      <c r="D68" s="197">
        <v>50390750</v>
      </c>
      <c r="E68" s="27" t="s">
        <v>36</v>
      </c>
      <c r="F68" s="26" t="s">
        <v>17</v>
      </c>
      <c r="G68" s="27" t="s">
        <v>16</v>
      </c>
      <c r="H68" s="16" t="s">
        <v>2</v>
      </c>
    </row>
    <row r="69" spans="1:28" s="7" customFormat="1" ht="89.25" customHeight="1" x14ac:dyDescent="0.3">
      <c r="A69" s="2544"/>
      <c r="B69" s="27"/>
      <c r="C69" s="197"/>
      <c r="D69" s="197"/>
      <c r="E69" s="27"/>
      <c r="F69" s="29"/>
      <c r="G69" s="27"/>
      <c r="H69" s="16" t="s">
        <v>1</v>
      </c>
      <c r="I69" s="29"/>
      <c r="J69" s="27"/>
      <c r="K69" s="28"/>
      <c r="L69" s="28"/>
      <c r="M69" s="27"/>
      <c r="N69" s="27"/>
      <c r="O69" s="27"/>
      <c r="P69" s="16" t="s">
        <v>1</v>
      </c>
      <c r="Q69" s="197"/>
      <c r="R69" s="27"/>
      <c r="S69" s="27"/>
      <c r="T69" s="27"/>
      <c r="U69" s="18"/>
      <c r="V69" s="29"/>
      <c r="W69" s="29"/>
      <c r="X69" s="29"/>
    </row>
    <row r="70" spans="1:28" s="7" customFormat="1" ht="19.5" customHeight="1" x14ac:dyDescent="0.3">
      <c r="A70" s="205"/>
      <c r="B70" s="201"/>
      <c r="C70" s="202"/>
      <c r="D70" s="202"/>
      <c r="E70" s="201"/>
      <c r="F70" s="199"/>
      <c r="G70" s="201"/>
      <c r="H70" s="203"/>
      <c r="I70" s="199"/>
      <c r="J70" s="201"/>
      <c r="K70" s="204"/>
      <c r="L70" s="204"/>
      <c r="M70" s="201"/>
      <c r="N70" s="201"/>
      <c r="O70" s="201"/>
      <c r="P70" s="203"/>
      <c r="Q70" s="202"/>
      <c r="R70" s="201"/>
      <c r="S70" s="201"/>
      <c r="T70" s="201"/>
      <c r="U70" s="200"/>
      <c r="V70" s="199"/>
      <c r="W70" s="199"/>
      <c r="X70" s="199"/>
    </row>
    <row r="71" spans="1:28" s="7" customFormat="1" ht="19.5" customHeight="1" x14ac:dyDescent="0.3">
      <c r="A71" s="2545" t="s">
        <v>137</v>
      </c>
      <c r="B71" s="27"/>
      <c r="C71" s="197"/>
      <c r="D71" s="197">
        <v>72184250</v>
      </c>
      <c r="E71" s="27" t="s">
        <v>36</v>
      </c>
      <c r="F71" s="26" t="s">
        <v>17</v>
      </c>
      <c r="G71" s="27" t="s">
        <v>16</v>
      </c>
      <c r="H71" s="198"/>
      <c r="I71" s="29"/>
      <c r="J71" s="27"/>
      <c r="K71" s="28"/>
      <c r="L71" s="28"/>
      <c r="M71" s="27"/>
      <c r="N71" s="27"/>
      <c r="O71" s="27"/>
      <c r="P71" s="36" t="s">
        <v>2</v>
      </c>
      <c r="Q71" s="197"/>
      <c r="R71" s="27"/>
      <c r="S71" s="27"/>
      <c r="T71" s="27"/>
      <c r="U71" s="18"/>
      <c r="V71" s="29"/>
      <c r="W71" s="29"/>
      <c r="X71" s="29"/>
    </row>
    <row r="72" spans="1:28" s="7" customFormat="1" ht="19.5" customHeight="1" x14ac:dyDescent="0.3">
      <c r="A72" s="2546"/>
      <c r="B72" s="27"/>
      <c r="C72" s="197"/>
      <c r="D72" s="197"/>
      <c r="E72" s="27"/>
      <c r="F72" s="29"/>
      <c r="G72" s="27"/>
      <c r="H72" s="198"/>
      <c r="I72" s="29"/>
      <c r="J72" s="27"/>
      <c r="K72" s="28"/>
      <c r="L72" s="28"/>
      <c r="M72" s="27"/>
      <c r="N72" s="27"/>
      <c r="O72" s="27"/>
      <c r="P72" s="16" t="s">
        <v>1</v>
      </c>
      <c r="Q72" s="197"/>
      <c r="R72" s="27"/>
      <c r="S72" s="27"/>
      <c r="T72" s="27"/>
      <c r="U72" s="18"/>
      <c r="V72" s="29"/>
      <c r="W72" s="29"/>
      <c r="X72" s="29"/>
    </row>
    <row r="73" spans="1:28" s="7" customFormat="1" ht="19.5" customHeight="1" x14ac:dyDescent="0.3">
      <c r="A73" s="205"/>
      <c r="B73" s="201"/>
      <c r="C73" s="202"/>
      <c r="D73" s="202"/>
      <c r="E73" s="201"/>
      <c r="F73" s="199"/>
      <c r="G73" s="201"/>
      <c r="H73" s="203"/>
      <c r="I73" s="199"/>
      <c r="J73" s="201"/>
      <c r="K73" s="204"/>
      <c r="L73" s="204"/>
      <c r="M73" s="201"/>
      <c r="N73" s="201"/>
      <c r="O73" s="201"/>
      <c r="P73" s="203"/>
      <c r="Q73" s="202"/>
      <c r="R73" s="201"/>
      <c r="S73" s="201"/>
      <c r="T73" s="201"/>
      <c r="U73" s="200"/>
      <c r="V73" s="199"/>
      <c r="W73" s="199"/>
      <c r="X73" s="199"/>
    </row>
    <row r="74" spans="1:28" s="7" customFormat="1" ht="19.5" customHeight="1" x14ac:dyDescent="0.3">
      <c r="A74" s="2547" t="s">
        <v>136</v>
      </c>
      <c r="B74" s="27"/>
      <c r="C74" s="197"/>
      <c r="D74" s="197">
        <v>8000000</v>
      </c>
      <c r="E74" s="27" t="s">
        <v>16</v>
      </c>
      <c r="F74" s="26" t="s">
        <v>17</v>
      </c>
      <c r="G74" s="27" t="s">
        <v>16</v>
      </c>
      <c r="H74" s="198"/>
      <c r="I74" s="29"/>
      <c r="J74" s="27"/>
      <c r="K74" s="28"/>
      <c r="L74" s="28"/>
      <c r="M74" s="27"/>
      <c r="N74" s="27"/>
      <c r="O74" s="27"/>
      <c r="P74" s="36"/>
      <c r="Q74" s="197"/>
      <c r="R74" s="27"/>
      <c r="S74" s="27"/>
      <c r="T74" s="27"/>
      <c r="U74" s="18"/>
      <c r="V74" s="29"/>
      <c r="W74" s="29"/>
      <c r="X74" s="29"/>
    </row>
    <row r="75" spans="1:28" s="7" customFormat="1" ht="19.5" customHeight="1" thickBot="1" x14ac:dyDescent="0.35">
      <c r="A75" s="2548"/>
      <c r="B75" s="27"/>
      <c r="C75" s="197"/>
      <c r="D75" s="197"/>
      <c r="E75" s="27"/>
      <c r="F75" s="29"/>
      <c r="G75" s="27"/>
      <c r="H75" s="198"/>
      <c r="I75" s="29"/>
      <c r="J75" s="27"/>
      <c r="K75" s="28"/>
      <c r="L75" s="28"/>
      <c r="M75" s="27"/>
      <c r="N75" s="27"/>
      <c r="O75" s="27"/>
      <c r="P75" s="16" t="s">
        <v>1</v>
      </c>
      <c r="Q75" s="197"/>
      <c r="R75" s="27"/>
      <c r="S75" s="27"/>
      <c r="T75" s="27"/>
      <c r="U75" s="18"/>
      <c r="V75" s="29"/>
      <c r="W75" s="29"/>
      <c r="X75" s="29"/>
    </row>
    <row r="76" spans="1:28" s="7" customFormat="1" ht="19.5" customHeight="1" thickTop="1" x14ac:dyDescent="0.3">
      <c r="A76" s="23" t="s">
        <v>3</v>
      </c>
      <c r="B76" s="19"/>
      <c r="C76" s="20" t="e">
        <f>C8+C26+C29+C32+C35+C38+C41+C44+#REF!</f>
        <v>#REF!</v>
      </c>
      <c r="D76" s="20">
        <f>D8+D26+D29+D32+D35+D38+D41+D44+D47+D50+D50+D53+D56+D59+D62+D65+D68+D71+D74</f>
        <v>2219372500</v>
      </c>
      <c r="E76" s="22"/>
      <c r="F76" s="21"/>
      <c r="G76" s="19"/>
      <c r="H76" s="21" t="s">
        <v>2</v>
      </c>
      <c r="I76" s="21"/>
      <c r="J76" s="19"/>
      <c r="K76" s="19"/>
      <c r="L76" s="19"/>
      <c r="M76" s="19"/>
      <c r="N76" s="19"/>
      <c r="O76" s="19"/>
      <c r="P76" s="21" t="s">
        <v>2</v>
      </c>
      <c r="Q76" s="20" t="e">
        <f>Q8+Q26+Q29+Q32+Q35+Q38+Q41+Q44+#REF!</f>
        <v>#REF!</v>
      </c>
      <c r="R76" s="19"/>
      <c r="S76" s="19"/>
      <c r="T76" s="19"/>
      <c r="U76" s="18"/>
      <c r="V76" s="17"/>
      <c r="W76" s="17"/>
      <c r="X76" s="17"/>
      <c r="Z76" s="11"/>
      <c r="AA76" s="8"/>
      <c r="AB76" s="11"/>
    </row>
    <row r="77" spans="1:28" s="7" customFormat="1" ht="19.5" customHeight="1" x14ac:dyDescent="0.3">
      <c r="A77" s="14"/>
      <c r="B77" s="14"/>
      <c r="C77" s="15" t="e">
        <f>C24+C27+C30+C33+C36+C39+C42+C45+#REF!</f>
        <v>#REF!</v>
      </c>
      <c r="D77" s="15" t="e">
        <f>D24+D27+D30+D33+D36+D39+D42+D45+#REF!</f>
        <v>#REF!</v>
      </c>
      <c r="E77" s="14"/>
      <c r="F77" s="16"/>
      <c r="G77" s="14"/>
      <c r="H77" s="16" t="s">
        <v>1</v>
      </c>
      <c r="I77" s="16"/>
      <c r="J77" s="14"/>
      <c r="K77" s="14"/>
      <c r="L77" s="14"/>
      <c r="M77" s="14"/>
      <c r="N77" s="14"/>
      <c r="O77" s="14"/>
      <c r="P77" s="16" t="s">
        <v>1</v>
      </c>
      <c r="Q77" s="15" t="e">
        <f>Q24+Q27+Q30+Q33+Q36+Q39+Q42+Q45+#REF!</f>
        <v>#REF!</v>
      </c>
      <c r="R77" s="14"/>
      <c r="S77" s="14"/>
      <c r="T77" s="14"/>
      <c r="U77" s="13"/>
      <c r="V77" s="12"/>
      <c r="W77" s="12"/>
      <c r="X77" s="12"/>
      <c r="Z77" s="11"/>
      <c r="AA77" s="11"/>
      <c r="AB77" s="11"/>
    </row>
    <row r="78" spans="1:28" s="7" customFormat="1" ht="20.25" x14ac:dyDescent="0.3">
      <c r="A78" s="10" t="s">
        <v>0</v>
      </c>
      <c r="T78" s="9"/>
      <c r="U78" s="9"/>
      <c r="V78" s="8"/>
    </row>
    <row r="79" spans="1:28" s="7" customFormat="1" ht="20.25" x14ac:dyDescent="0.3">
      <c r="Q79" s="181"/>
      <c r="T79" s="8"/>
      <c r="U79" s="9"/>
      <c r="V79" s="11"/>
    </row>
    <row r="80" spans="1:28" x14ac:dyDescent="0.25">
      <c r="T80" s="3"/>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row r="1128" spans="21:21" x14ac:dyDescent="0.25">
      <c r="U1128" s="3"/>
    </row>
    <row r="1129" spans="21:21" x14ac:dyDescent="0.25">
      <c r="U1129" s="3"/>
    </row>
    <row r="1130" spans="21:21" x14ac:dyDescent="0.25">
      <c r="U1130" s="3"/>
    </row>
    <row r="1131" spans="21:21" x14ac:dyDescent="0.25">
      <c r="U1131" s="3"/>
    </row>
    <row r="1132" spans="21:21" x14ac:dyDescent="0.25">
      <c r="U1132" s="3"/>
    </row>
    <row r="1133" spans="21:21" x14ac:dyDescent="0.25">
      <c r="U1133" s="3"/>
    </row>
    <row r="1134" spans="21:21" x14ac:dyDescent="0.25">
      <c r="U1134" s="3"/>
    </row>
    <row r="1135" spans="21:21" x14ac:dyDescent="0.25">
      <c r="U1135" s="3"/>
    </row>
    <row r="1136" spans="21:21" x14ac:dyDescent="0.25">
      <c r="U1136" s="3"/>
    </row>
    <row r="1137" spans="21:21" x14ac:dyDescent="0.25">
      <c r="U1137" s="3"/>
    </row>
    <row r="1138" spans="21:21" x14ac:dyDescent="0.25">
      <c r="U1138" s="3"/>
    </row>
    <row r="1139" spans="21:21" x14ac:dyDescent="0.25">
      <c r="U1139" s="3"/>
    </row>
    <row r="1140" spans="21:21" x14ac:dyDescent="0.25">
      <c r="U1140" s="3"/>
    </row>
    <row r="1141" spans="21:21" x14ac:dyDescent="0.25">
      <c r="U1141" s="3"/>
    </row>
    <row r="1142" spans="21:21" x14ac:dyDescent="0.25">
      <c r="U1142" s="3"/>
    </row>
    <row r="1143" spans="21:21" x14ac:dyDescent="0.25">
      <c r="U1143" s="3"/>
    </row>
    <row r="1144" spans="21:21" x14ac:dyDescent="0.25">
      <c r="U1144" s="3"/>
    </row>
    <row r="1145" spans="21:21" x14ac:dyDescent="0.25">
      <c r="U1145" s="3"/>
    </row>
    <row r="1146" spans="21:21" x14ac:dyDescent="0.25">
      <c r="U1146" s="3"/>
    </row>
    <row r="1147" spans="21:21" x14ac:dyDescent="0.25">
      <c r="U1147" s="3"/>
    </row>
    <row r="1148" spans="21:21" x14ac:dyDescent="0.25">
      <c r="U1148" s="3"/>
    </row>
    <row r="1149" spans="21:21" x14ac:dyDescent="0.25">
      <c r="U1149" s="3"/>
    </row>
    <row r="1150" spans="21:21" x14ac:dyDescent="0.25">
      <c r="U1150" s="3"/>
    </row>
    <row r="1151" spans="21:21" x14ac:dyDescent="0.25">
      <c r="U1151" s="3"/>
    </row>
    <row r="1152" spans="21:21" x14ac:dyDescent="0.25">
      <c r="U1152" s="3"/>
    </row>
    <row r="1153" spans="21:21" x14ac:dyDescent="0.25">
      <c r="U1153" s="3"/>
    </row>
    <row r="1154" spans="21:21" x14ac:dyDescent="0.25">
      <c r="U1154" s="3"/>
    </row>
    <row r="1155" spans="21:21" x14ac:dyDescent="0.25">
      <c r="U1155" s="3"/>
    </row>
    <row r="1156" spans="21:21" x14ac:dyDescent="0.25">
      <c r="U1156" s="3"/>
    </row>
    <row r="1157" spans="21:21" x14ac:dyDescent="0.25">
      <c r="U1157" s="3"/>
    </row>
    <row r="1158" spans="21:21" x14ac:dyDescent="0.25">
      <c r="U1158" s="3"/>
    </row>
    <row r="1159" spans="21:21" x14ac:dyDescent="0.25">
      <c r="U1159" s="3"/>
    </row>
    <row r="1160" spans="21:21" x14ac:dyDescent="0.25">
      <c r="U1160" s="3"/>
    </row>
    <row r="1161" spans="21:21" x14ac:dyDescent="0.25">
      <c r="U1161" s="3"/>
    </row>
    <row r="1162" spans="21:21" x14ac:dyDescent="0.25">
      <c r="U1162" s="3"/>
    </row>
    <row r="1163" spans="21:21" x14ac:dyDescent="0.25">
      <c r="U1163" s="3"/>
    </row>
    <row r="1164" spans="21:21" x14ac:dyDescent="0.25">
      <c r="U1164" s="3"/>
    </row>
    <row r="1165" spans="21:21" x14ac:dyDescent="0.25">
      <c r="U1165" s="3"/>
    </row>
    <row r="1166" spans="21:21" x14ac:dyDescent="0.25">
      <c r="U1166" s="3"/>
    </row>
    <row r="1167" spans="21:21" x14ac:dyDescent="0.25">
      <c r="U1167" s="3"/>
    </row>
    <row r="1168" spans="21:21" x14ac:dyDescent="0.25">
      <c r="U1168" s="3"/>
    </row>
    <row r="1169" spans="21:21" x14ac:dyDescent="0.25">
      <c r="U1169" s="3"/>
    </row>
    <row r="1170" spans="21:21" x14ac:dyDescent="0.25">
      <c r="U1170" s="3"/>
    </row>
    <row r="1171" spans="21:21" x14ac:dyDescent="0.25">
      <c r="U1171" s="3"/>
    </row>
    <row r="1172" spans="21:21" x14ac:dyDescent="0.25">
      <c r="U1172" s="3"/>
    </row>
    <row r="1173" spans="21:21" x14ac:dyDescent="0.25">
      <c r="U1173" s="3"/>
    </row>
    <row r="1174" spans="21:21" x14ac:dyDescent="0.25">
      <c r="U1174" s="3"/>
    </row>
    <row r="1175" spans="21:21" x14ac:dyDescent="0.25">
      <c r="U1175" s="3"/>
    </row>
    <row r="1176" spans="21:21" x14ac:dyDescent="0.25">
      <c r="U1176" s="3"/>
    </row>
    <row r="1177" spans="21:21" x14ac:dyDescent="0.25">
      <c r="U1177" s="3"/>
    </row>
    <row r="1178" spans="21:21" x14ac:dyDescent="0.25">
      <c r="U1178" s="3"/>
    </row>
  </sheetData>
  <mergeCells count="29">
    <mergeCell ref="A5:A6"/>
    <mergeCell ref="A68:A69"/>
    <mergeCell ref="A71:A72"/>
    <mergeCell ref="A74:A75"/>
    <mergeCell ref="A50:A51"/>
    <mergeCell ref="A53:A54"/>
    <mergeCell ref="A56:A57"/>
    <mergeCell ref="A59:A60"/>
    <mergeCell ref="A62:A63"/>
    <mergeCell ref="A65:A66"/>
    <mergeCell ref="N3:O3"/>
    <mergeCell ref="Q3:T3"/>
    <mergeCell ref="C3:G3"/>
    <mergeCell ref="L3:M3"/>
    <mergeCell ref="I2:J3"/>
    <mergeCell ref="A8:A9"/>
    <mergeCell ref="A26:A27"/>
    <mergeCell ref="A29:A30"/>
    <mergeCell ref="A44:A45"/>
    <mergeCell ref="A32:A33"/>
    <mergeCell ref="A35:A36"/>
    <mergeCell ref="A38:A39"/>
    <mergeCell ref="A41:A42"/>
    <mergeCell ref="A47:A48"/>
    <mergeCell ref="A11:A12"/>
    <mergeCell ref="A14:A15"/>
    <mergeCell ref="A17:A18"/>
    <mergeCell ref="A23:A24"/>
    <mergeCell ref="A20:A21"/>
  </mergeCells>
  <pageMargins left="0.19685039370078741" right="0.19685039370078741" top="0.19685039370078741" bottom="0.19685039370078741" header="0.23622047244094491" footer="0.23622047244094491"/>
  <pageSetup paperSize="8" scale="33"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1" manualBreakCount="1">
    <brk id="24" max="1048575" man="1"/>
  </col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zoomScale="75" workbookViewId="0">
      <selection activeCell="A10" sqref="A10"/>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92</v>
      </c>
      <c r="B1" s="144"/>
      <c r="V1" s="3"/>
    </row>
    <row r="2" spans="1:26" x14ac:dyDescent="0.25">
      <c r="A2" s="143" t="s">
        <v>78</v>
      </c>
      <c r="B2" s="142"/>
      <c r="J2" s="2178" t="s">
        <v>77</v>
      </c>
      <c r="K2" s="2179"/>
      <c r="L2" s="141" t="s">
        <v>76</v>
      </c>
      <c r="M2" s="140"/>
      <c r="N2" s="139"/>
      <c r="V2" s="3"/>
    </row>
    <row r="3" spans="1:26" ht="33.75" customHeight="1" x14ac:dyDescent="0.25">
      <c r="A3" s="138" t="s">
        <v>91</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62</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84"/>
      <c r="B8" s="94"/>
      <c r="C8" s="94"/>
      <c r="D8" s="94"/>
      <c r="E8" s="94"/>
      <c r="F8" s="105"/>
      <c r="G8" s="94"/>
      <c r="H8" s="94"/>
      <c r="I8" s="106" t="s">
        <v>2</v>
      </c>
      <c r="J8" s="94"/>
      <c r="K8" s="94"/>
      <c r="L8" s="94"/>
      <c r="M8" s="94"/>
      <c r="N8" s="94"/>
      <c r="O8" s="94"/>
      <c r="P8" s="94"/>
      <c r="Q8" s="106" t="s">
        <v>2</v>
      </c>
      <c r="R8" s="105"/>
      <c r="S8" s="94"/>
      <c r="T8" s="104"/>
      <c r="U8" s="104"/>
      <c r="V8" s="90"/>
      <c r="W8" s="103"/>
      <c r="X8" s="94"/>
      <c r="Y8" s="94"/>
      <c r="Z8" s="94"/>
    </row>
    <row r="9" spans="1:26" ht="19.5" customHeight="1" x14ac:dyDescent="0.25">
      <c r="A9" s="2185"/>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9.5"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0</v>
      </c>
      <c r="G34" s="86"/>
      <c r="H34" s="82"/>
      <c r="I34" s="86" t="s">
        <v>2</v>
      </c>
      <c r="J34" s="82"/>
      <c r="K34" s="82"/>
      <c r="L34" s="82"/>
      <c r="M34" s="82"/>
      <c r="N34" s="82"/>
      <c r="O34" s="82"/>
      <c r="P34" s="82"/>
      <c r="Q34" s="86" t="s">
        <v>2</v>
      </c>
      <c r="R34" s="81">
        <f>R8+R11+R14+R17+R20+R23+R26+R29+R32</f>
        <v>0</v>
      </c>
      <c r="S34" s="82"/>
      <c r="T34" s="85"/>
      <c r="U34" s="85"/>
      <c r="V34" s="84"/>
      <c r="W34" s="83"/>
      <c r="X34" s="82"/>
      <c r="Y34" s="82"/>
      <c r="Z34" s="81">
        <f>Z8+Z11+Z14+Z17+Z20+Z23+Z26+Z29+Z32</f>
        <v>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view="pageLayout" zoomScale="69" zoomScaleNormal="100" zoomScalePageLayoutView="69" workbookViewId="0">
      <selection activeCell="A10" sqref="A10"/>
    </sheetView>
  </sheetViews>
  <sheetFormatPr defaultRowHeight="15.75" x14ac:dyDescent="0.25"/>
  <cols>
    <col min="1" max="1" width="36.85546875" style="1" customWidth="1"/>
    <col min="2" max="2" width="10.85546875" style="1" bestFit="1" customWidth="1"/>
    <col min="3" max="3" width="13.7109375" style="1" customWidth="1"/>
    <col min="4" max="4" width="13.42578125" style="1" customWidth="1"/>
    <col min="5" max="5" width="12" style="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92</v>
      </c>
      <c r="B1" s="180"/>
      <c r="C1" s="179"/>
      <c r="D1" s="4"/>
      <c r="E1" s="4"/>
      <c r="F1" s="4"/>
      <c r="G1" s="4"/>
      <c r="H1" s="3"/>
      <c r="T1" s="146"/>
      <c r="U1" s="146"/>
      <c r="AB1" s="146"/>
    </row>
    <row r="2" spans="1:32" ht="15.75" customHeight="1" x14ac:dyDescent="0.25">
      <c r="A2" s="143" t="s">
        <v>123</v>
      </c>
      <c r="B2" s="178"/>
      <c r="C2" s="141" t="s">
        <v>76</v>
      </c>
      <c r="D2" s="140"/>
      <c r="E2" s="139"/>
      <c r="F2" s="139"/>
      <c r="H2" s="177"/>
      <c r="I2" s="2178" t="s">
        <v>122</v>
      </c>
      <c r="J2" s="2179"/>
      <c r="T2" s="146"/>
      <c r="U2" s="176"/>
      <c r="AB2" s="176"/>
    </row>
    <row r="3" spans="1:32" s="57" customFormat="1" ht="28.5" customHeight="1" x14ac:dyDescent="0.2">
      <c r="A3" s="138" t="s">
        <v>121</v>
      </c>
      <c r="B3" s="175"/>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4.25" customHeight="1" thickBot="1" x14ac:dyDescent="0.3">
      <c r="A4" s="173" t="s">
        <v>68</v>
      </c>
      <c r="B4" s="126" t="s">
        <v>115</v>
      </c>
      <c r="C4" s="131" t="s">
        <v>114</v>
      </c>
      <c r="D4" s="126" t="s">
        <v>113</v>
      </c>
      <c r="E4" s="128" t="s">
        <v>62</v>
      </c>
      <c r="F4" s="128" t="s">
        <v>62</v>
      </c>
      <c r="G4" s="131" t="s">
        <v>62</v>
      </c>
      <c r="H4" s="131" t="s">
        <v>62</v>
      </c>
      <c r="I4" s="131" t="s">
        <v>62</v>
      </c>
      <c r="J4" s="131" t="s">
        <v>62</v>
      </c>
      <c r="K4" s="131" t="s">
        <v>62</v>
      </c>
      <c r="L4" s="131" t="s">
        <v>62</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17"/>
      <c r="F5" s="122"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24" customHeight="1" x14ac:dyDescent="0.25">
      <c r="A8" s="2521"/>
      <c r="B8" s="94"/>
      <c r="C8" s="94"/>
      <c r="D8" s="105"/>
      <c r="E8" s="94"/>
      <c r="F8" s="106" t="s">
        <v>2</v>
      </c>
      <c r="G8" s="94"/>
      <c r="H8" s="104"/>
      <c r="I8" s="104"/>
      <c r="J8" s="104"/>
      <c r="K8" s="94"/>
      <c r="L8" s="103"/>
      <c r="M8" s="106" t="s">
        <v>2</v>
      </c>
      <c r="N8" s="94"/>
      <c r="O8" s="94"/>
      <c r="P8" s="94"/>
      <c r="Q8" s="94"/>
      <c r="R8" s="94"/>
      <c r="S8" s="94"/>
      <c r="T8" s="94"/>
      <c r="U8" s="164" t="s">
        <v>2</v>
      </c>
      <c r="V8" s="103"/>
      <c r="W8" s="94"/>
      <c r="X8" s="105"/>
      <c r="Y8" s="103"/>
      <c r="Z8" s="103"/>
      <c r="AA8" s="94"/>
      <c r="AB8" s="164" t="s">
        <v>2</v>
      </c>
      <c r="AC8" s="94"/>
      <c r="AD8" s="94"/>
      <c r="AE8" s="94"/>
      <c r="AF8" s="94"/>
    </row>
    <row r="9" spans="1:32" ht="23.25" customHeight="1" x14ac:dyDescent="0.25">
      <c r="A9" s="2207"/>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9.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21.75" customHeight="1" x14ac:dyDescent="0.25">
      <c r="A11" s="2206"/>
      <c r="B11" s="159"/>
      <c r="C11" s="159"/>
      <c r="D11" s="162"/>
      <c r="E11" s="159"/>
      <c r="F11" s="161" t="s">
        <v>2</v>
      </c>
      <c r="G11" s="159"/>
      <c r="H11" s="160"/>
      <c r="I11" s="160"/>
      <c r="J11" s="160"/>
      <c r="K11" s="159"/>
      <c r="L11" s="158"/>
      <c r="M11" s="80" t="s">
        <v>2</v>
      </c>
      <c r="N11" s="97"/>
      <c r="O11" s="97"/>
      <c r="P11" s="97"/>
      <c r="Q11" s="97"/>
      <c r="R11" s="97"/>
      <c r="S11" s="97"/>
      <c r="T11" s="97"/>
      <c r="U11" s="149" t="s">
        <v>2</v>
      </c>
      <c r="V11" s="95"/>
      <c r="W11" s="97"/>
      <c r="X11" s="75"/>
      <c r="Y11" s="95"/>
      <c r="Z11" s="95"/>
      <c r="AA11" s="97"/>
      <c r="AB11" s="149" t="s">
        <v>2</v>
      </c>
      <c r="AC11" s="97"/>
      <c r="AD11" s="97"/>
      <c r="AE11" s="97"/>
      <c r="AF11" s="97"/>
    </row>
    <row r="12" spans="1:32" ht="23.25" customHeight="1" x14ac:dyDescent="0.25">
      <c r="A12" s="2207"/>
      <c r="B12" s="159"/>
      <c r="C12" s="159"/>
      <c r="D12" s="162"/>
      <c r="E12" s="159"/>
      <c r="F12" s="161" t="s">
        <v>1</v>
      </c>
      <c r="G12" s="159"/>
      <c r="H12" s="160"/>
      <c r="I12" s="160"/>
      <c r="J12" s="160"/>
      <c r="K12" s="159"/>
      <c r="L12" s="158"/>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9.5" customHeight="1" x14ac:dyDescent="0.25">
      <c r="A13" s="163"/>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21.75" customHeight="1" x14ac:dyDescent="0.25">
      <c r="A14" s="2206"/>
      <c r="B14" s="159"/>
      <c r="C14" s="159"/>
      <c r="D14" s="162"/>
      <c r="E14" s="159"/>
      <c r="F14" s="161" t="s">
        <v>2</v>
      </c>
      <c r="G14" s="159"/>
      <c r="H14" s="160"/>
      <c r="I14" s="160"/>
      <c r="J14" s="160"/>
      <c r="K14" s="159"/>
      <c r="L14" s="158"/>
      <c r="M14" s="80" t="s">
        <v>2</v>
      </c>
      <c r="N14" s="97"/>
      <c r="O14" s="97"/>
      <c r="P14" s="97"/>
      <c r="Q14" s="97"/>
      <c r="R14" s="97"/>
      <c r="S14" s="97"/>
      <c r="T14" s="97"/>
      <c r="U14" s="149" t="s">
        <v>2</v>
      </c>
      <c r="V14" s="95"/>
      <c r="W14" s="97"/>
      <c r="X14" s="75"/>
      <c r="Y14" s="95"/>
      <c r="Z14" s="95"/>
      <c r="AA14" s="97"/>
      <c r="AB14" s="149" t="s">
        <v>2</v>
      </c>
      <c r="AC14" s="95"/>
      <c r="AD14" s="95"/>
      <c r="AE14" s="95"/>
      <c r="AF14" s="95"/>
    </row>
    <row r="15" spans="1:32" ht="20.25" customHeight="1" x14ac:dyDescent="0.25">
      <c r="A15" s="2207"/>
      <c r="B15" s="159"/>
      <c r="C15" s="159"/>
      <c r="D15" s="162"/>
      <c r="E15" s="159"/>
      <c r="F15" s="161" t="s">
        <v>1</v>
      </c>
      <c r="G15" s="159"/>
      <c r="H15" s="160"/>
      <c r="I15" s="160"/>
      <c r="J15" s="160"/>
      <c r="K15" s="159"/>
      <c r="L15" s="158"/>
      <c r="M15" s="80" t="s">
        <v>1</v>
      </c>
      <c r="N15" s="97"/>
      <c r="O15" s="97"/>
      <c r="P15" s="97"/>
      <c r="Q15" s="97"/>
      <c r="R15" s="97"/>
      <c r="S15" s="97"/>
      <c r="T15" s="97"/>
      <c r="U15" s="149" t="s">
        <v>1</v>
      </c>
      <c r="V15" s="95"/>
      <c r="W15" s="97"/>
      <c r="X15" s="75"/>
      <c r="Y15" s="95"/>
      <c r="Z15" s="95"/>
      <c r="AA15" s="97"/>
      <c r="AB15" s="149" t="s">
        <v>1</v>
      </c>
      <c r="AC15" s="95"/>
      <c r="AD15" s="95"/>
      <c r="AE15" s="95"/>
      <c r="AF15" s="95"/>
    </row>
    <row r="16" spans="1:32" ht="19.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197"/>
      <c r="B17" s="159"/>
      <c r="C17" s="159"/>
      <c r="D17" s="162"/>
      <c r="E17" s="159"/>
      <c r="F17" s="161" t="s">
        <v>2</v>
      </c>
      <c r="G17" s="159"/>
      <c r="H17" s="160"/>
      <c r="I17" s="160"/>
      <c r="J17" s="160"/>
      <c r="K17" s="159"/>
      <c r="L17" s="158"/>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9.5" customHeight="1" x14ac:dyDescent="0.25">
      <c r="A18" s="2195"/>
      <c r="B18" s="159"/>
      <c r="C18" s="159"/>
      <c r="D18" s="162"/>
      <c r="E18" s="159"/>
      <c r="F18" s="161" t="s">
        <v>1</v>
      </c>
      <c r="G18" s="159"/>
      <c r="H18" s="160"/>
      <c r="I18" s="160"/>
      <c r="J18" s="160"/>
      <c r="K18" s="159"/>
      <c r="L18" s="158"/>
      <c r="M18" s="80" t="s">
        <v>1</v>
      </c>
      <c r="N18" s="97"/>
      <c r="O18" s="97"/>
      <c r="P18" s="97"/>
      <c r="Q18" s="97"/>
      <c r="R18" s="97"/>
      <c r="S18" s="97"/>
      <c r="T18" s="97"/>
      <c r="U18" s="149" t="s">
        <v>1</v>
      </c>
      <c r="V18" s="95"/>
      <c r="W18" s="97"/>
      <c r="X18" s="75"/>
      <c r="Y18" s="95"/>
      <c r="Z18" s="95"/>
      <c r="AA18" s="97"/>
      <c r="AB18" s="149" t="s">
        <v>1</v>
      </c>
      <c r="AC18" s="95"/>
      <c r="AD18" s="95"/>
      <c r="AE18" s="95"/>
      <c r="AF18" s="95"/>
    </row>
    <row r="19" spans="1:32" ht="19.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20.25" customHeight="1" x14ac:dyDescent="0.25">
      <c r="A20" s="2197"/>
      <c r="B20" s="159"/>
      <c r="C20" s="159"/>
      <c r="D20" s="162"/>
      <c r="E20" s="159"/>
      <c r="F20" s="161" t="s">
        <v>2</v>
      </c>
      <c r="G20" s="159"/>
      <c r="H20" s="160"/>
      <c r="I20" s="160"/>
      <c r="J20" s="160"/>
      <c r="K20" s="159"/>
      <c r="L20" s="158"/>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95"/>
      <c r="B21" s="159"/>
      <c r="C21" s="159"/>
      <c r="D21" s="162"/>
      <c r="E21" s="159"/>
      <c r="F21" s="161" t="s">
        <v>1</v>
      </c>
      <c r="G21" s="159"/>
      <c r="H21" s="160"/>
      <c r="I21" s="160"/>
      <c r="J21" s="160"/>
      <c r="K21" s="159"/>
      <c r="L21" s="158"/>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9.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f>D8+D11+D14+D17+D20+D23+D26+D29+D32</f>
        <v>0</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0</v>
      </c>
      <c r="Y34" s="82"/>
      <c r="Z34" s="82"/>
      <c r="AA34" s="82"/>
      <c r="AB34" s="150" t="s">
        <v>2</v>
      </c>
      <c r="AC34" s="82"/>
      <c r="AD34" s="82"/>
      <c r="AE34" s="82"/>
      <c r="AF34" s="81">
        <f>AF8+AF11+AF14+AF17+AF20+AF23+AF26+AF29+AF32</f>
        <v>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V3:W3"/>
    <mergeCell ref="I2:J3"/>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s>
  <pageMargins left="0.5" right="0.5" top="0.45289855072463769" bottom="0.1585144927536232"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B1133"/>
  <sheetViews>
    <sheetView view="pageBreakPreview" topLeftCell="G1" zoomScale="60" zoomScaleNormal="100" workbookViewId="0">
      <selection activeCell="I29" sqref="I29:X29"/>
    </sheetView>
  </sheetViews>
  <sheetFormatPr defaultRowHeight="15.75" x14ac:dyDescent="0.25"/>
  <cols>
    <col min="1" max="1" width="48.28515625" style="1" customWidth="1"/>
    <col min="2" max="3" width="17.28515625" style="1" customWidth="1"/>
    <col min="4" max="4" width="21.7109375" style="1" customWidth="1"/>
    <col min="5" max="5" width="17.28515625" style="1" customWidth="1"/>
    <col min="6" max="6" width="22.5703125" style="1" customWidth="1"/>
    <col min="7" max="7" width="17.28515625" style="1" customWidth="1"/>
    <col min="8" max="8" width="10.140625" style="1" customWidth="1"/>
    <col min="9" max="9" width="23.140625" style="1" customWidth="1"/>
    <col min="10" max="10" width="24.85546875" style="1" customWidth="1"/>
    <col min="11" max="11" width="23.42578125" style="1" customWidth="1"/>
    <col min="12" max="12" width="25.85546875" style="1" customWidth="1"/>
    <col min="13" max="13" width="17" style="1" customWidth="1"/>
    <col min="14" max="14" width="25.28515625" style="1" customWidth="1"/>
    <col min="15" max="15" width="17" style="1" customWidth="1"/>
    <col min="16" max="16" width="11" style="1" customWidth="1"/>
    <col min="17" max="17" width="21.5703125" style="1" customWidth="1"/>
    <col min="18" max="18" width="28.42578125" style="1" customWidth="1"/>
    <col min="19" max="19" width="24.5703125" style="1" customWidth="1"/>
    <col min="20" max="20" width="23.42578125" style="1" customWidth="1"/>
    <col min="21" max="21" width="3.140625" style="2" customWidth="1"/>
    <col min="22" max="22" width="24.7109375" style="1" customWidth="1"/>
    <col min="23" max="23" width="24.5703125" style="1" customWidth="1"/>
    <col min="24" max="24" width="23.7109375" style="1" customWidth="1"/>
    <col min="25" max="16384" width="9.140625" style="1"/>
  </cols>
  <sheetData>
    <row r="1" spans="1:24" s="7" customFormat="1" ht="33" customHeight="1" x14ac:dyDescent="0.3">
      <c r="A1" s="196" t="s">
        <v>135</v>
      </c>
      <c r="B1" s="195"/>
      <c r="U1" s="9"/>
    </row>
    <row r="2" spans="1:24" s="7" customFormat="1" ht="30.75" customHeight="1" x14ac:dyDescent="0.3">
      <c r="A2" s="194" t="s">
        <v>78</v>
      </c>
      <c r="B2" s="193"/>
      <c r="I2" s="2499" t="s">
        <v>77</v>
      </c>
      <c r="J2" s="2500"/>
      <c r="K2" s="192" t="s">
        <v>76</v>
      </c>
      <c r="L2" s="191"/>
      <c r="M2" s="190"/>
      <c r="U2" s="9"/>
    </row>
    <row r="3" spans="1:24" s="48" customFormat="1" ht="42.75" customHeight="1" x14ac:dyDescent="0.25">
      <c r="A3" s="189" t="s">
        <v>134</v>
      </c>
      <c r="B3" s="188"/>
      <c r="C3" s="2503" t="s">
        <v>74</v>
      </c>
      <c r="D3" s="2497"/>
      <c r="E3" s="2497"/>
      <c r="F3" s="2497"/>
      <c r="G3" s="2498"/>
      <c r="I3" s="2501"/>
      <c r="J3" s="2502"/>
      <c r="K3" s="187" t="s">
        <v>73</v>
      </c>
      <c r="L3" s="2497" t="s">
        <v>72</v>
      </c>
      <c r="M3" s="2498"/>
      <c r="N3" s="2503" t="s">
        <v>71</v>
      </c>
      <c r="O3" s="2498"/>
      <c r="Q3" s="2503" t="s">
        <v>70</v>
      </c>
      <c r="R3" s="2497"/>
      <c r="S3" s="2497"/>
      <c r="T3" s="2497"/>
      <c r="U3" s="186"/>
      <c r="V3" s="185"/>
      <c r="W3" s="184" t="s">
        <v>69</v>
      </c>
      <c r="X3" s="183"/>
    </row>
    <row r="4" spans="1:24" s="48" customFormat="1" ht="75" customHeight="1" thickBot="1" x14ac:dyDescent="0.3">
      <c r="A4" s="56" t="s">
        <v>68</v>
      </c>
      <c r="B4" s="54" t="s">
        <v>67</v>
      </c>
      <c r="C4" s="54" t="s">
        <v>66</v>
      </c>
      <c r="D4" s="54" t="s">
        <v>65</v>
      </c>
      <c r="E4" s="54" t="s">
        <v>64</v>
      </c>
      <c r="F4" s="54" t="s">
        <v>63</v>
      </c>
      <c r="G4" s="55" t="s">
        <v>62</v>
      </c>
      <c r="H4" s="54" t="s">
        <v>55</v>
      </c>
      <c r="I4" s="53" t="s">
        <v>61</v>
      </c>
      <c r="J4" s="53" t="s">
        <v>56</v>
      </c>
      <c r="K4" s="54" t="s">
        <v>60</v>
      </c>
      <c r="L4" s="54" t="s">
        <v>59</v>
      </c>
      <c r="M4" s="54" t="s">
        <v>58</v>
      </c>
      <c r="N4" s="54" t="s">
        <v>57</v>
      </c>
      <c r="O4" s="53" t="s">
        <v>56</v>
      </c>
      <c r="P4" s="54" t="s">
        <v>55</v>
      </c>
      <c r="Q4" s="53" t="s">
        <v>54</v>
      </c>
      <c r="R4" s="53" t="s">
        <v>53</v>
      </c>
      <c r="S4" s="53" t="s">
        <v>52</v>
      </c>
      <c r="T4" s="52" t="s">
        <v>51</v>
      </c>
      <c r="U4" s="51"/>
      <c r="V4" s="50" t="s">
        <v>50</v>
      </c>
      <c r="W4" s="49" t="s">
        <v>49</v>
      </c>
      <c r="X4" s="49" t="s">
        <v>48</v>
      </c>
    </row>
    <row r="5" spans="1:24" s="7" customFormat="1" ht="29.25" customHeight="1" thickTop="1" x14ac:dyDescent="0.3">
      <c r="A5" s="2507" t="s">
        <v>47</v>
      </c>
      <c r="B5" s="41"/>
      <c r="C5" s="46"/>
      <c r="D5" s="46"/>
      <c r="E5" s="41"/>
      <c r="F5" s="41" t="s">
        <v>46</v>
      </c>
      <c r="G5" s="41"/>
      <c r="H5" s="47" t="s">
        <v>2</v>
      </c>
      <c r="I5" s="41" t="s">
        <v>43</v>
      </c>
      <c r="J5" s="41" t="s">
        <v>41</v>
      </c>
      <c r="K5" s="41" t="s">
        <v>42</v>
      </c>
      <c r="L5" s="45" t="s">
        <v>45</v>
      </c>
      <c r="M5" s="45" t="s">
        <v>44</v>
      </c>
      <c r="N5" s="45" t="s">
        <v>43</v>
      </c>
      <c r="O5" s="45" t="s">
        <v>41</v>
      </c>
      <c r="P5" s="47" t="s">
        <v>2</v>
      </c>
      <c r="Q5" s="46"/>
      <c r="R5" s="45" t="s">
        <v>42</v>
      </c>
      <c r="S5" s="45" t="s">
        <v>41</v>
      </c>
      <c r="T5" s="45" t="s">
        <v>40</v>
      </c>
      <c r="U5" s="25"/>
      <c r="V5" s="41"/>
      <c r="W5" s="41"/>
      <c r="X5" s="41"/>
    </row>
    <row r="6" spans="1:24" s="7" customFormat="1" ht="36.75" customHeight="1" x14ac:dyDescent="0.3">
      <c r="A6" s="2508"/>
      <c r="B6" s="42"/>
      <c r="C6" s="43"/>
      <c r="D6" s="43"/>
      <c r="E6" s="42"/>
      <c r="F6" s="41" t="s">
        <v>39</v>
      </c>
      <c r="G6" s="42"/>
      <c r="H6" s="44" t="s">
        <v>1</v>
      </c>
      <c r="I6" s="41"/>
      <c r="J6" s="42"/>
      <c r="K6" s="42"/>
      <c r="L6" s="42"/>
      <c r="M6" s="42"/>
      <c r="N6" s="42"/>
      <c r="O6" s="42"/>
      <c r="P6" s="44" t="s">
        <v>1</v>
      </c>
      <c r="Q6" s="43"/>
      <c r="R6" s="42"/>
      <c r="S6" s="42"/>
      <c r="T6" s="42"/>
      <c r="U6" s="25"/>
      <c r="V6" s="41"/>
      <c r="W6" s="41"/>
      <c r="X6" s="41"/>
    </row>
    <row r="7" spans="1:24" s="7" customFormat="1" ht="51.75" customHeight="1" thickBot="1" x14ac:dyDescent="0.35">
      <c r="A7" s="40" t="s">
        <v>38</v>
      </c>
      <c r="B7" s="37"/>
      <c r="C7" s="38"/>
      <c r="D7" s="38"/>
      <c r="E7" s="37"/>
      <c r="F7" s="37"/>
      <c r="G7" s="37"/>
      <c r="H7" s="37"/>
      <c r="I7" s="37"/>
      <c r="J7" s="37"/>
      <c r="K7" s="39"/>
      <c r="L7" s="39"/>
      <c r="M7" s="37"/>
      <c r="N7" s="37"/>
      <c r="O7" s="37"/>
      <c r="P7" s="37"/>
      <c r="Q7" s="38"/>
      <c r="R7" s="37"/>
      <c r="S7" s="37"/>
      <c r="T7" s="37"/>
      <c r="U7" s="18"/>
      <c r="V7" s="37"/>
      <c r="W7" s="37"/>
      <c r="X7" s="37"/>
    </row>
    <row r="8" spans="1:24" s="7" customFormat="1" ht="19.5" customHeight="1" x14ac:dyDescent="0.3">
      <c r="A8" s="2533" t="s">
        <v>133</v>
      </c>
      <c r="B8" s="26"/>
      <c r="C8" s="35"/>
      <c r="D8" s="35">
        <v>25200000</v>
      </c>
      <c r="E8" s="26" t="s">
        <v>36</v>
      </c>
      <c r="F8" s="26" t="s">
        <v>17</v>
      </c>
      <c r="G8" s="26" t="s">
        <v>16</v>
      </c>
      <c r="H8" s="36" t="s">
        <v>2</v>
      </c>
      <c r="I8" s="26"/>
      <c r="J8" s="26"/>
      <c r="K8" s="26"/>
      <c r="L8" s="26"/>
      <c r="M8" s="26"/>
      <c r="N8" s="26"/>
      <c r="O8" s="26"/>
      <c r="P8" s="36" t="s">
        <v>2</v>
      </c>
      <c r="Q8" s="35"/>
      <c r="R8" s="26"/>
      <c r="S8" s="26"/>
      <c r="T8" s="26"/>
      <c r="U8" s="25"/>
      <c r="V8" s="26"/>
      <c r="W8" s="26"/>
      <c r="X8" s="26"/>
    </row>
    <row r="9" spans="1:24" s="7" customFormat="1" ht="38.25" customHeight="1" x14ac:dyDescent="0.3">
      <c r="A9" s="2534"/>
      <c r="B9" s="24"/>
      <c r="C9" s="15"/>
      <c r="D9" s="15"/>
      <c r="E9" s="24"/>
      <c r="F9" s="26"/>
      <c r="G9" s="24"/>
      <c r="H9" s="16" t="s">
        <v>1</v>
      </c>
      <c r="I9" s="26"/>
      <c r="J9" s="24"/>
      <c r="K9" s="24"/>
      <c r="L9" s="24"/>
      <c r="M9" s="24"/>
      <c r="N9" s="24"/>
      <c r="O9" s="24"/>
      <c r="P9" s="16" t="s">
        <v>1</v>
      </c>
      <c r="Q9" s="15"/>
      <c r="R9" s="24"/>
      <c r="S9" s="24"/>
      <c r="T9" s="24"/>
      <c r="U9" s="25"/>
      <c r="V9" s="24"/>
      <c r="W9" s="24"/>
      <c r="X9" s="24"/>
    </row>
    <row r="10" spans="1:24" s="7" customFormat="1" ht="36" customHeight="1" x14ac:dyDescent="0.3">
      <c r="A10" s="30"/>
      <c r="B10" s="30"/>
      <c r="C10" s="34"/>
      <c r="D10" s="31"/>
      <c r="E10" s="30"/>
      <c r="F10" s="30"/>
      <c r="G10" s="30"/>
      <c r="H10" s="30"/>
      <c r="I10" s="30"/>
      <c r="J10" s="30"/>
      <c r="K10" s="32"/>
      <c r="L10" s="32"/>
      <c r="M10" s="30"/>
      <c r="N10" s="30"/>
      <c r="O10" s="30"/>
      <c r="P10" s="30"/>
      <c r="Q10" s="31"/>
      <c r="R10" s="33" t="s">
        <v>35</v>
      </c>
      <c r="S10" s="33"/>
      <c r="T10" s="30"/>
      <c r="U10" s="18"/>
      <c r="V10" s="30"/>
      <c r="W10" s="30"/>
      <c r="X10" s="30"/>
    </row>
    <row r="11" spans="1:24" s="7" customFormat="1" ht="36" customHeight="1" x14ac:dyDescent="0.3">
      <c r="A11" s="2549" t="s">
        <v>132</v>
      </c>
      <c r="B11" s="24"/>
      <c r="C11" s="15"/>
      <c r="D11" s="182">
        <v>94624750</v>
      </c>
      <c r="E11" s="24" t="s">
        <v>36</v>
      </c>
      <c r="F11" s="26" t="s">
        <v>17</v>
      </c>
      <c r="G11" s="24" t="s">
        <v>16</v>
      </c>
      <c r="H11" s="16" t="s">
        <v>2</v>
      </c>
      <c r="I11" s="26"/>
      <c r="J11" s="24"/>
      <c r="K11" s="24"/>
      <c r="L11" s="24"/>
      <c r="M11" s="24"/>
      <c r="N11" s="24"/>
      <c r="O11" s="24"/>
      <c r="P11" s="16" t="s">
        <v>2</v>
      </c>
      <c r="Q11" s="15"/>
      <c r="R11" s="24"/>
      <c r="S11" s="24"/>
      <c r="T11" s="24"/>
      <c r="U11" s="25"/>
      <c r="V11" s="24"/>
      <c r="W11" s="24"/>
      <c r="X11" s="24"/>
    </row>
    <row r="12" spans="1:24" s="7" customFormat="1" ht="48" customHeight="1" x14ac:dyDescent="0.3">
      <c r="A12" s="2550"/>
      <c r="B12" s="24"/>
      <c r="C12" s="15"/>
      <c r="D12" s="15"/>
      <c r="E12" s="24"/>
      <c r="F12" s="26"/>
      <c r="G12" s="24"/>
      <c r="H12" s="16" t="s">
        <v>1</v>
      </c>
      <c r="I12" s="26"/>
      <c r="J12" s="24"/>
      <c r="K12" s="24"/>
      <c r="L12" s="24"/>
      <c r="M12" s="24"/>
      <c r="N12" s="24"/>
      <c r="O12" s="24"/>
      <c r="P12" s="16" t="s">
        <v>1</v>
      </c>
      <c r="Q12" s="15"/>
      <c r="R12" s="24"/>
      <c r="S12" s="24"/>
      <c r="T12" s="24"/>
      <c r="U12" s="25"/>
      <c r="V12" s="24"/>
      <c r="W12" s="24"/>
      <c r="X12" s="24"/>
    </row>
    <row r="13" spans="1:24" s="7" customFormat="1" ht="33" customHeight="1" x14ac:dyDescent="0.3">
      <c r="A13" s="30"/>
      <c r="B13" s="30"/>
      <c r="C13" s="31"/>
      <c r="D13" s="31"/>
      <c r="E13" s="30"/>
      <c r="F13" s="30"/>
      <c r="G13" s="30"/>
      <c r="H13" s="30"/>
      <c r="I13" s="30"/>
      <c r="J13" s="30"/>
      <c r="K13" s="32"/>
      <c r="L13" s="32"/>
      <c r="M13" s="30"/>
      <c r="N13" s="30"/>
      <c r="O13" s="30"/>
      <c r="P13" s="30"/>
      <c r="Q13" s="31"/>
      <c r="R13" s="30"/>
      <c r="S13" s="30"/>
      <c r="T13" s="30"/>
      <c r="U13" s="18"/>
      <c r="V13" s="30"/>
      <c r="W13" s="30"/>
      <c r="X13" s="30"/>
    </row>
    <row r="14" spans="1:24" s="7" customFormat="1" ht="36" customHeight="1" x14ac:dyDescent="0.3">
      <c r="A14" s="2535" t="s">
        <v>131</v>
      </c>
      <c r="B14" s="24"/>
      <c r="C14" s="15"/>
      <c r="D14" s="15">
        <v>189250000</v>
      </c>
      <c r="E14" s="24" t="s">
        <v>36</v>
      </c>
      <c r="F14" s="26" t="s">
        <v>17</v>
      </c>
      <c r="G14" s="24" t="s">
        <v>130</v>
      </c>
      <c r="H14" s="16" t="s">
        <v>2</v>
      </c>
      <c r="I14" s="26"/>
      <c r="J14" s="24"/>
      <c r="K14" s="24"/>
      <c r="L14" s="24"/>
      <c r="M14" s="24"/>
      <c r="N14" s="24"/>
      <c r="O14" s="24"/>
      <c r="P14" s="16" t="s">
        <v>2</v>
      </c>
      <c r="Q14" s="15"/>
      <c r="R14" s="24"/>
      <c r="S14" s="24"/>
      <c r="T14" s="24"/>
      <c r="U14" s="25"/>
      <c r="V14" s="24"/>
      <c r="W14" s="24"/>
      <c r="X14" s="24"/>
    </row>
    <row r="15" spans="1:24" s="7" customFormat="1" ht="19.5" customHeight="1" x14ac:dyDescent="0.3">
      <c r="A15" s="2534"/>
      <c r="B15" s="24"/>
      <c r="C15" s="15"/>
      <c r="D15" s="15"/>
      <c r="E15" s="24"/>
      <c r="F15" s="26"/>
      <c r="G15" s="24"/>
      <c r="H15" s="16" t="s">
        <v>1</v>
      </c>
      <c r="I15" s="26"/>
      <c r="J15" s="24"/>
      <c r="K15" s="24"/>
      <c r="L15" s="24"/>
      <c r="M15" s="24"/>
      <c r="N15" s="24"/>
      <c r="O15" s="24"/>
      <c r="P15" s="16" t="s">
        <v>1</v>
      </c>
      <c r="Q15" s="15"/>
      <c r="R15" s="24"/>
      <c r="S15" s="24"/>
      <c r="T15" s="24"/>
      <c r="U15" s="25"/>
      <c r="V15" s="24"/>
      <c r="W15" s="24"/>
      <c r="X15" s="24"/>
    </row>
    <row r="16" spans="1:24" s="7" customFormat="1" ht="19.5" customHeight="1" x14ac:dyDescent="0.3">
      <c r="A16" s="30"/>
      <c r="B16" s="30"/>
      <c r="C16" s="31"/>
      <c r="D16" s="31"/>
      <c r="E16" s="30"/>
      <c r="F16" s="30"/>
      <c r="G16" s="30"/>
      <c r="H16" s="30"/>
      <c r="I16" s="30"/>
      <c r="J16" s="30"/>
      <c r="K16" s="32"/>
      <c r="L16" s="32"/>
      <c r="M16" s="30"/>
      <c r="N16" s="30"/>
      <c r="O16" s="30"/>
      <c r="P16" s="30"/>
      <c r="Q16" s="31"/>
      <c r="R16" s="30"/>
      <c r="S16" s="30"/>
      <c r="T16" s="30"/>
      <c r="U16" s="18"/>
      <c r="V16" s="30"/>
      <c r="W16" s="30"/>
      <c r="X16" s="30"/>
    </row>
    <row r="17" spans="1:28" s="7" customFormat="1" ht="19.5" customHeight="1" x14ac:dyDescent="0.3">
      <c r="A17" s="2535" t="s">
        <v>129</v>
      </c>
      <c r="B17" s="24"/>
      <c r="C17" s="15"/>
      <c r="D17" s="15">
        <v>94624750</v>
      </c>
      <c r="E17" s="24" t="s">
        <v>36</v>
      </c>
      <c r="F17" s="26" t="s">
        <v>17</v>
      </c>
      <c r="G17" s="24" t="s">
        <v>16</v>
      </c>
      <c r="H17" s="16" t="s">
        <v>2</v>
      </c>
      <c r="I17" s="26"/>
      <c r="J17" s="24"/>
      <c r="K17" s="24"/>
      <c r="L17" s="24"/>
      <c r="M17" s="24"/>
      <c r="N17" s="24"/>
      <c r="O17" s="24"/>
      <c r="P17" s="16" t="s">
        <v>2</v>
      </c>
      <c r="Q17" s="15"/>
      <c r="R17" s="24"/>
      <c r="S17" s="24"/>
      <c r="T17" s="24"/>
      <c r="U17" s="25"/>
      <c r="V17" s="24"/>
      <c r="W17" s="24"/>
      <c r="X17" s="24"/>
    </row>
    <row r="18" spans="1:28" s="7" customFormat="1" ht="28.5" customHeight="1" x14ac:dyDescent="0.3">
      <c r="A18" s="2534"/>
      <c r="B18" s="24"/>
      <c r="C18" s="15"/>
      <c r="D18" s="15"/>
      <c r="E18" s="24"/>
      <c r="F18" s="26"/>
      <c r="G18" s="24"/>
      <c r="H18" s="16" t="s">
        <v>1</v>
      </c>
      <c r="I18" s="26"/>
      <c r="J18" s="24"/>
      <c r="K18" s="24"/>
      <c r="L18" s="24"/>
      <c r="M18" s="24"/>
      <c r="N18" s="24"/>
      <c r="O18" s="24"/>
      <c r="P18" s="16" t="s">
        <v>1</v>
      </c>
      <c r="Q18" s="15"/>
      <c r="R18" s="24"/>
      <c r="S18" s="24"/>
      <c r="T18" s="24"/>
      <c r="U18" s="25"/>
      <c r="V18" s="24"/>
      <c r="W18" s="24"/>
      <c r="X18" s="24"/>
    </row>
    <row r="19" spans="1:28" s="7" customFormat="1" ht="30.75" customHeight="1" x14ac:dyDescent="0.3">
      <c r="A19" s="30"/>
      <c r="B19" s="30"/>
      <c r="C19" s="31"/>
      <c r="D19" s="31"/>
      <c r="E19" s="30"/>
      <c r="F19" s="30"/>
      <c r="G19" s="30"/>
      <c r="H19" s="30"/>
      <c r="I19" s="30"/>
      <c r="J19" s="30"/>
      <c r="K19" s="32"/>
      <c r="L19" s="32"/>
      <c r="M19" s="30"/>
      <c r="N19" s="30"/>
      <c r="O19" s="30"/>
      <c r="P19" s="30"/>
      <c r="Q19" s="31"/>
      <c r="R19" s="30"/>
      <c r="S19" s="30"/>
      <c r="T19" s="30"/>
      <c r="U19" s="18"/>
      <c r="V19" s="30"/>
      <c r="W19" s="30"/>
      <c r="X19" s="30"/>
    </row>
    <row r="20" spans="1:28" s="7" customFormat="1" ht="19.5" customHeight="1" x14ac:dyDescent="0.3">
      <c r="A20" s="2535" t="s">
        <v>128</v>
      </c>
      <c r="B20" s="24"/>
      <c r="C20" s="15"/>
      <c r="D20" s="15">
        <v>18000000</v>
      </c>
      <c r="E20" s="24" t="s">
        <v>36</v>
      </c>
      <c r="F20" s="26" t="s">
        <v>17</v>
      </c>
      <c r="G20" s="24" t="s">
        <v>16</v>
      </c>
      <c r="H20" s="16" t="s">
        <v>2</v>
      </c>
      <c r="I20" s="26"/>
      <c r="J20" s="24"/>
      <c r="K20" s="24"/>
      <c r="L20" s="24"/>
      <c r="M20" s="24"/>
      <c r="N20" s="24"/>
      <c r="O20" s="24"/>
      <c r="P20" s="16" t="s">
        <v>2</v>
      </c>
      <c r="Q20" s="15"/>
      <c r="R20" s="24"/>
      <c r="S20" s="24"/>
      <c r="T20" s="24"/>
      <c r="U20" s="25"/>
      <c r="V20" s="24"/>
      <c r="W20" s="24"/>
      <c r="X20" s="24"/>
    </row>
    <row r="21" spans="1:28" s="7" customFormat="1" ht="28.5" customHeight="1" x14ac:dyDescent="0.3">
      <c r="A21" s="2534"/>
      <c r="B21" s="24"/>
      <c r="C21" s="15"/>
      <c r="D21" s="15"/>
      <c r="E21" s="24"/>
      <c r="F21" s="26"/>
      <c r="G21" s="24"/>
      <c r="H21" s="16" t="s">
        <v>1</v>
      </c>
      <c r="I21" s="26"/>
      <c r="J21" s="24"/>
      <c r="K21" s="24"/>
      <c r="L21" s="24"/>
      <c r="M21" s="24"/>
      <c r="N21" s="24"/>
      <c r="O21" s="24"/>
      <c r="P21" s="16" t="s">
        <v>1</v>
      </c>
      <c r="Q21" s="15"/>
      <c r="R21" s="24"/>
      <c r="S21" s="24"/>
      <c r="T21" s="24"/>
      <c r="U21" s="25"/>
      <c r="V21" s="24"/>
      <c r="W21" s="24"/>
      <c r="X21" s="24"/>
    </row>
    <row r="22" spans="1:28" s="7" customFormat="1" ht="29.25" customHeight="1" x14ac:dyDescent="0.3">
      <c r="A22" s="30"/>
      <c r="B22" s="30"/>
      <c r="C22" s="31"/>
      <c r="D22" s="31"/>
      <c r="E22" s="30"/>
      <c r="F22" s="30"/>
      <c r="G22" s="30"/>
      <c r="H22" s="30"/>
      <c r="I22" s="30"/>
      <c r="J22" s="30"/>
      <c r="K22" s="32"/>
      <c r="L22" s="32"/>
      <c r="M22" s="30"/>
      <c r="N22" s="30"/>
      <c r="O22" s="30"/>
      <c r="P22" s="30"/>
      <c r="Q22" s="31"/>
      <c r="R22" s="30"/>
      <c r="S22" s="30"/>
      <c r="T22" s="30"/>
      <c r="U22" s="18"/>
      <c r="V22" s="30"/>
      <c r="W22" s="30"/>
      <c r="X22" s="30"/>
    </row>
    <row r="23" spans="1:28" s="7" customFormat="1" ht="28.5" customHeight="1" x14ac:dyDescent="0.3">
      <c r="A23" s="2535" t="s">
        <v>127</v>
      </c>
      <c r="B23" s="24"/>
      <c r="C23" s="15"/>
      <c r="D23" s="15">
        <v>1400000</v>
      </c>
      <c r="E23" s="24" t="s">
        <v>36</v>
      </c>
      <c r="F23" s="26" t="s">
        <v>17</v>
      </c>
      <c r="G23" s="24" t="s">
        <v>125</v>
      </c>
      <c r="H23" s="16" t="s">
        <v>2</v>
      </c>
      <c r="I23" s="26"/>
      <c r="J23" s="24"/>
      <c r="K23" s="24"/>
      <c r="L23" s="24"/>
      <c r="M23" s="24"/>
      <c r="N23" s="24"/>
      <c r="O23" s="24"/>
      <c r="P23" s="16" t="s">
        <v>2</v>
      </c>
      <c r="Q23" s="15"/>
      <c r="R23" s="24"/>
      <c r="S23" s="24"/>
      <c r="T23" s="24"/>
      <c r="U23" s="25"/>
      <c r="V23" s="24"/>
      <c r="W23" s="24"/>
      <c r="X23" s="24"/>
    </row>
    <row r="24" spans="1:28" s="7" customFormat="1" ht="19.5" customHeight="1" x14ac:dyDescent="0.3">
      <c r="A24" s="2534"/>
      <c r="B24" s="24"/>
      <c r="C24" s="15"/>
      <c r="D24" s="15"/>
      <c r="E24" s="24"/>
      <c r="F24" s="26"/>
      <c r="G24" s="24"/>
      <c r="H24" s="16" t="s">
        <v>1</v>
      </c>
      <c r="I24" s="26"/>
      <c r="J24" s="24"/>
      <c r="K24" s="24"/>
      <c r="L24" s="24"/>
      <c r="M24" s="24"/>
      <c r="N24" s="24"/>
      <c r="O24" s="24"/>
      <c r="P24" s="16" t="s">
        <v>1</v>
      </c>
      <c r="Q24" s="15"/>
      <c r="R24" s="24"/>
      <c r="S24" s="24"/>
      <c r="T24" s="24"/>
      <c r="U24" s="25"/>
      <c r="V24" s="24"/>
      <c r="W24" s="24"/>
      <c r="X24" s="24"/>
    </row>
    <row r="25" spans="1:28" s="7" customFormat="1" ht="19.5" customHeight="1" x14ac:dyDescent="0.3">
      <c r="A25" s="30"/>
      <c r="B25" s="30"/>
      <c r="C25" s="31"/>
      <c r="D25" s="31"/>
      <c r="E25" s="30"/>
      <c r="F25" s="30"/>
      <c r="G25" s="30"/>
      <c r="H25" s="30"/>
      <c r="I25" s="30"/>
      <c r="J25" s="30"/>
      <c r="K25" s="32"/>
      <c r="L25" s="32"/>
      <c r="M25" s="30"/>
      <c r="N25" s="30"/>
      <c r="O25" s="30"/>
      <c r="P25" s="30"/>
      <c r="Q25" s="31"/>
      <c r="R25" s="30"/>
      <c r="S25" s="30"/>
      <c r="T25" s="30"/>
      <c r="U25" s="18"/>
      <c r="V25" s="30"/>
      <c r="W25" s="30"/>
      <c r="X25" s="30"/>
    </row>
    <row r="26" spans="1:28" s="7" customFormat="1" ht="32.25" customHeight="1" x14ac:dyDescent="0.3">
      <c r="A26" s="2535" t="s">
        <v>126</v>
      </c>
      <c r="B26" s="24"/>
      <c r="C26" s="15"/>
      <c r="D26" s="15">
        <v>1200000</v>
      </c>
      <c r="E26" s="24" t="s">
        <v>36</v>
      </c>
      <c r="F26" s="26" t="s">
        <v>17</v>
      </c>
      <c r="G26" s="24" t="s">
        <v>125</v>
      </c>
      <c r="H26" s="16" t="s">
        <v>2</v>
      </c>
      <c r="I26" s="26"/>
      <c r="J26" s="24"/>
      <c r="K26" s="24"/>
      <c r="L26" s="24"/>
      <c r="M26" s="24"/>
      <c r="N26" s="24"/>
      <c r="O26" s="24"/>
      <c r="P26" s="16" t="s">
        <v>2</v>
      </c>
      <c r="Q26" s="15"/>
      <c r="R26" s="24"/>
      <c r="S26" s="24"/>
      <c r="T26" s="24"/>
      <c r="U26" s="25"/>
      <c r="V26" s="24"/>
      <c r="W26" s="24"/>
      <c r="X26" s="24"/>
    </row>
    <row r="27" spans="1:28" s="7" customFormat="1" ht="41.25" customHeight="1" x14ac:dyDescent="0.3">
      <c r="A27" s="2534"/>
      <c r="B27" s="24"/>
      <c r="C27" s="15"/>
      <c r="D27" s="15"/>
      <c r="E27" s="24"/>
      <c r="F27" s="26"/>
      <c r="G27" s="24"/>
      <c r="H27" s="16" t="s">
        <v>1</v>
      </c>
      <c r="I27" s="26"/>
      <c r="J27" s="24"/>
      <c r="K27" s="24"/>
      <c r="L27" s="24"/>
      <c r="M27" s="24"/>
      <c r="N27" s="24"/>
      <c r="O27" s="24"/>
      <c r="P27" s="16" t="s">
        <v>1</v>
      </c>
      <c r="Q27" s="15"/>
      <c r="R27" s="24"/>
      <c r="S27" s="24"/>
      <c r="T27" s="24"/>
      <c r="U27" s="25"/>
      <c r="V27" s="24"/>
      <c r="W27" s="24"/>
      <c r="X27" s="24"/>
    </row>
    <row r="28" spans="1:28" s="7" customFormat="1" ht="33" customHeight="1" x14ac:dyDescent="0.3">
      <c r="A28" s="30"/>
      <c r="B28" s="30"/>
      <c r="C28" s="31"/>
      <c r="D28" s="31"/>
      <c r="E28" s="30"/>
      <c r="F28" s="30"/>
      <c r="G28" s="30"/>
      <c r="H28" s="30"/>
      <c r="I28" s="30"/>
      <c r="J28" s="30"/>
      <c r="K28" s="32"/>
      <c r="L28" s="32"/>
      <c r="M28" s="30"/>
      <c r="N28" s="30"/>
      <c r="O28" s="30"/>
      <c r="P28" s="30"/>
      <c r="Q28" s="31"/>
      <c r="R28" s="30"/>
      <c r="S28" s="30"/>
      <c r="T28" s="30"/>
      <c r="U28" s="18"/>
      <c r="V28" s="30"/>
      <c r="W28" s="30"/>
      <c r="X28" s="30"/>
    </row>
    <row r="29" spans="1:28" s="7" customFormat="1" ht="28.5" customHeight="1" x14ac:dyDescent="0.3">
      <c r="A29" s="2535" t="s">
        <v>124</v>
      </c>
      <c r="B29" s="24"/>
      <c r="C29" s="15"/>
      <c r="D29" s="15">
        <v>74400000</v>
      </c>
      <c r="E29" s="24" t="s">
        <v>18</v>
      </c>
      <c r="F29" s="26" t="s">
        <v>17</v>
      </c>
      <c r="G29" s="24" t="s">
        <v>16</v>
      </c>
      <c r="H29" s="16" t="s">
        <v>2</v>
      </c>
      <c r="I29" s="29" t="s">
        <v>15</v>
      </c>
      <c r="J29" s="27" t="s">
        <v>14</v>
      </c>
      <c r="K29" s="28" t="s">
        <v>13</v>
      </c>
      <c r="L29" s="28" t="s">
        <v>12</v>
      </c>
      <c r="M29" s="27" t="s">
        <v>11</v>
      </c>
      <c r="N29" s="27" t="s">
        <v>10</v>
      </c>
      <c r="O29" s="27" t="s">
        <v>9</v>
      </c>
      <c r="P29" s="16" t="s">
        <v>2</v>
      </c>
      <c r="Q29" s="15">
        <v>74400000</v>
      </c>
      <c r="R29" s="24" t="s">
        <v>9</v>
      </c>
      <c r="S29" s="24" t="s">
        <v>8</v>
      </c>
      <c r="T29" s="24" t="s">
        <v>7</v>
      </c>
      <c r="U29" s="25"/>
      <c r="V29" s="24" t="s">
        <v>6</v>
      </c>
      <c r="W29" s="24" t="s">
        <v>5</v>
      </c>
      <c r="X29" s="24" t="s">
        <v>4</v>
      </c>
    </row>
    <row r="30" spans="1:28" s="7" customFormat="1" ht="25.5" customHeight="1" thickBot="1" x14ac:dyDescent="0.35">
      <c r="A30" s="2534"/>
      <c r="B30" s="24"/>
      <c r="C30" s="15"/>
      <c r="D30" s="15"/>
      <c r="E30" s="24"/>
      <c r="F30" s="26"/>
      <c r="G30" s="24"/>
      <c r="H30" s="16" t="s">
        <v>1</v>
      </c>
      <c r="I30" s="26"/>
      <c r="J30" s="24"/>
      <c r="K30" s="24"/>
      <c r="L30" s="24"/>
      <c r="M30" s="24"/>
      <c r="N30" s="24"/>
      <c r="O30" s="24"/>
      <c r="P30" s="16" t="s">
        <v>1</v>
      </c>
      <c r="Q30" s="15"/>
      <c r="R30" s="24"/>
      <c r="S30" s="24"/>
      <c r="T30" s="24"/>
      <c r="U30" s="25"/>
      <c r="V30" s="24"/>
      <c r="W30" s="24"/>
      <c r="X30" s="24"/>
    </row>
    <row r="31" spans="1:28" s="7" customFormat="1" ht="19.5" customHeight="1" thickTop="1" x14ac:dyDescent="0.3">
      <c r="A31" s="23" t="s">
        <v>3</v>
      </c>
      <c r="B31" s="19"/>
      <c r="C31" s="20" t="e">
        <f>C8+C11+#REF!+#REF!+#REF!+#REF!+#REF!+#REF!+#REF!</f>
        <v>#REF!</v>
      </c>
      <c r="D31" s="20">
        <f>D18+D11+D14+D17+D20+D23+D28+D29</f>
        <v>472299500</v>
      </c>
      <c r="E31" s="22"/>
      <c r="F31" s="21"/>
      <c r="G31" s="19"/>
      <c r="H31" s="21" t="s">
        <v>2</v>
      </c>
      <c r="I31" s="21"/>
      <c r="J31" s="19"/>
      <c r="K31" s="19"/>
      <c r="L31" s="19"/>
      <c r="M31" s="19"/>
      <c r="N31" s="19"/>
      <c r="O31" s="19"/>
      <c r="P31" s="21" t="s">
        <v>2</v>
      </c>
      <c r="Q31" s="20" t="e">
        <f>Q8+Q11+Q14+Q17+Q20+Q23+Q26+Q29+#REF!</f>
        <v>#REF!</v>
      </c>
      <c r="R31" s="19"/>
      <c r="S31" s="19"/>
      <c r="T31" s="19"/>
      <c r="U31" s="18"/>
      <c r="V31" s="17"/>
      <c r="W31" s="17"/>
      <c r="X31" s="17"/>
      <c r="Z31" s="11"/>
      <c r="AA31" s="8"/>
      <c r="AB31" s="11"/>
    </row>
    <row r="32" spans="1:28" s="7" customFormat="1" ht="19.5" customHeight="1" x14ac:dyDescent="0.3">
      <c r="A32" s="14"/>
      <c r="B32" s="14"/>
      <c r="C32" s="15" t="e">
        <f>C9+C12+#REF!+#REF!+#REF!+#REF!+#REF!+#REF!+#REF!</f>
        <v>#REF!</v>
      </c>
      <c r="D32" s="15" t="e">
        <f>D9+D12+#REF!+#REF!+#REF!+#REF!+#REF!+#REF!+#REF!</f>
        <v>#REF!</v>
      </c>
      <c r="E32" s="14"/>
      <c r="F32" s="16"/>
      <c r="G32" s="14"/>
      <c r="H32" s="16" t="s">
        <v>1</v>
      </c>
      <c r="I32" s="16"/>
      <c r="J32" s="14"/>
      <c r="K32" s="14"/>
      <c r="L32" s="14"/>
      <c r="M32" s="14"/>
      <c r="N32" s="14"/>
      <c r="O32" s="14"/>
      <c r="P32" s="16" t="s">
        <v>1</v>
      </c>
      <c r="Q32" s="15" t="e">
        <f>Q9+Q12+Q15+Q18+Q21+Q24+Q27+Q30+#REF!</f>
        <v>#REF!</v>
      </c>
      <c r="R32" s="14"/>
      <c r="S32" s="14"/>
      <c r="T32" s="14"/>
      <c r="U32" s="13"/>
      <c r="V32" s="12"/>
      <c r="W32" s="12"/>
      <c r="X32" s="12"/>
      <c r="Z32" s="11"/>
      <c r="AA32" s="11"/>
      <c r="AB32" s="11"/>
    </row>
    <row r="33" spans="1:22" s="7" customFormat="1" ht="20.25" x14ac:dyDescent="0.3">
      <c r="A33" s="10" t="s">
        <v>0</v>
      </c>
      <c r="T33" s="9"/>
      <c r="U33" s="9"/>
      <c r="V33" s="8"/>
    </row>
    <row r="34" spans="1:22" s="7" customFormat="1" ht="20.25" x14ac:dyDescent="0.3">
      <c r="Q34" s="181"/>
      <c r="T34" s="8"/>
      <c r="U34" s="9"/>
      <c r="V34" s="11"/>
    </row>
    <row r="35" spans="1:22" x14ac:dyDescent="0.25">
      <c r="T35" s="3"/>
      <c r="U35" s="3"/>
    </row>
    <row r="36" spans="1:22" x14ac:dyDescent="0.25">
      <c r="U36" s="3"/>
    </row>
    <row r="37" spans="1:22" x14ac:dyDescent="0.25">
      <c r="U37" s="3"/>
    </row>
    <row r="38" spans="1:22" x14ac:dyDescent="0.25">
      <c r="U38" s="3"/>
    </row>
    <row r="39" spans="1:22" x14ac:dyDescent="0.25">
      <c r="U39" s="3"/>
    </row>
    <row r="40" spans="1:22" x14ac:dyDescent="0.25">
      <c r="U40" s="3"/>
    </row>
    <row r="41" spans="1:22" x14ac:dyDescent="0.25">
      <c r="U41" s="3"/>
    </row>
    <row r="42" spans="1:22" x14ac:dyDescent="0.25">
      <c r="U42" s="3"/>
    </row>
    <row r="43" spans="1:22" x14ac:dyDescent="0.25">
      <c r="U43" s="3"/>
    </row>
    <row r="44" spans="1:22" x14ac:dyDescent="0.25">
      <c r="U44" s="3"/>
    </row>
    <row r="45" spans="1:22" x14ac:dyDescent="0.25">
      <c r="U45" s="3"/>
    </row>
    <row r="46" spans="1:22" x14ac:dyDescent="0.25">
      <c r="U46" s="3"/>
    </row>
    <row r="47" spans="1:22" x14ac:dyDescent="0.25">
      <c r="U47" s="3"/>
    </row>
    <row r="48" spans="1:22"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row r="1128" spans="21:21" x14ac:dyDescent="0.25">
      <c r="U1128" s="3"/>
    </row>
    <row r="1129" spans="21:21" x14ac:dyDescent="0.25">
      <c r="U1129" s="3"/>
    </row>
    <row r="1130" spans="21:21" x14ac:dyDescent="0.25">
      <c r="U1130" s="3"/>
    </row>
    <row r="1131" spans="21:21" x14ac:dyDescent="0.25">
      <c r="U1131" s="3"/>
    </row>
    <row r="1132" spans="21:21" x14ac:dyDescent="0.25">
      <c r="U1132" s="3"/>
    </row>
    <row r="1133" spans="21:21" x14ac:dyDescent="0.25">
      <c r="U1133" s="3"/>
    </row>
  </sheetData>
  <mergeCells count="14">
    <mergeCell ref="A5:A6"/>
    <mergeCell ref="N3:O3"/>
    <mergeCell ref="Q3:T3"/>
    <mergeCell ref="C3:G3"/>
    <mergeCell ref="L3:M3"/>
    <mergeCell ref="I2:J3"/>
    <mergeCell ref="A8:A9"/>
    <mergeCell ref="A11:A12"/>
    <mergeCell ref="A14:A15"/>
    <mergeCell ref="A29:A30"/>
    <mergeCell ref="A17:A18"/>
    <mergeCell ref="A20:A21"/>
    <mergeCell ref="A23:A24"/>
    <mergeCell ref="A26:A27"/>
  </mergeCells>
  <pageMargins left="0.19685039370078741" right="0.19685039370078741" top="0.19685039370078741" bottom="0.19685039370078741" header="0.23622047244094491" footer="0.23622047244094491"/>
  <pageSetup paperSize="8" scale="3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Z1136"/>
  <sheetViews>
    <sheetView zoomScale="75" workbookViewId="0">
      <selection activeCell="I29" sqref="I29:X29"/>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92</v>
      </c>
      <c r="B1" s="144"/>
      <c r="V1" s="3"/>
    </row>
    <row r="2" spans="1:26" x14ac:dyDescent="0.25">
      <c r="A2" s="143" t="s">
        <v>78</v>
      </c>
      <c r="B2" s="142"/>
      <c r="J2" s="2178" t="s">
        <v>77</v>
      </c>
      <c r="K2" s="2179"/>
      <c r="L2" s="141" t="s">
        <v>76</v>
      </c>
      <c r="M2" s="140"/>
      <c r="N2" s="139"/>
      <c r="V2" s="3"/>
    </row>
    <row r="3" spans="1:26" ht="33.75" customHeight="1" x14ac:dyDescent="0.25">
      <c r="A3" s="138" t="s">
        <v>91</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62</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84"/>
      <c r="B8" s="94"/>
      <c r="C8" s="94"/>
      <c r="D8" s="94"/>
      <c r="E8" s="94"/>
      <c r="F8" s="105"/>
      <c r="G8" s="94"/>
      <c r="H8" s="94"/>
      <c r="I8" s="106" t="s">
        <v>2</v>
      </c>
      <c r="J8" s="94"/>
      <c r="K8" s="94"/>
      <c r="L8" s="94"/>
      <c r="M8" s="94"/>
      <c r="N8" s="94"/>
      <c r="O8" s="94"/>
      <c r="P8" s="94"/>
      <c r="Q8" s="106" t="s">
        <v>2</v>
      </c>
      <c r="R8" s="105"/>
      <c r="S8" s="94"/>
      <c r="T8" s="104"/>
      <c r="U8" s="104"/>
      <c r="V8" s="90"/>
      <c r="W8" s="103"/>
      <c r="X8" s="94"/>
      <c r="Y8" s="94"/>
      <c r="Z8" s="94"/>
    </row>
    <row r="9" spans="1:26" ht="19.5" customHeight="1" x14ac:dyDescent="0.25">
      <c r="A9" s="2185"/>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9.5"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0</v>
      </c>
      <c r="G34" s="86"/>
      <c r="H34" s="82"/>
      <c r="I34" s="86" t="s">
        <v>2</v>
      </c>
      <c r="J34" s="82"/>
      <c r="K34" s="82"/>
      <c r="L34" s="82"/>
      <c r="M34" s="82"/>
      <c r="N34" s="82"/>
      <c r="O34" s="82"/>
      <c r="P34" s="82"/>
      <c r="Q34" s="86" t="s">
        <v>2</v>
      </c>
      <c r="R34" s="81">
        <f>R8+R11+R14+R17+R20+R23+R26+R29+R32</f>
        <v>0</v>
      </c>
      <c r="S34" s="82"/>
      <c r="T34" s="85"/>
      <c r="U34" s="85"/>
      <c r="V34" s="84"/>
      <c r="W34" s="83"/>
      <c r="X34" s="82"/>
      <c r="Y34" s="82"/>
      <c r="Z34" s="81">
        <f>Z8+Z11+Z14+Z17+Z20+Z23+Z26+Z29+Z32</f>
        <v>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F36"/>
  <sheetViews>
    <sheetView view="pageLayout" zoomScale="69" zoomScaleNormal="100" zoomScalePageLayoutView="69" workbookViewId="0">
      <selection activeCell="J15" sqref="J15:K15"/>
    </sheetView>
  </sheetViews>
  <sheetFormatPr defaultRowHeight="15.75" x14ac:dyDescent="0.25"/>
  <cols>
    <col min="1" max="1" width="36.85546875" style="1" customWidth="1"/>
    <col min="2" max="2" width="10.85546875" style="1" bestFit="1" customWidth="1"/>
    <col min="3" max="3" width="13.7109375" style="1" customWidth="1"/>
    <col min="4" max="4" width="13.42578125" style="1" customWidth="1"/>
    <col min="5" max="5" width="12" style="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92</v>
      </c>
      <c r="B1" s="180"/>
      <c r="C1" s="179"/>
      <c r="D1" s="4"/>
      <c r="E1" s="4"/>
      <c r="F1" s="4"/>
      <c r="G1" s="4"/>
      <c r="H1" s="3"/>
      <c r="T1" s="146"/>
      <c r="U1" s="146"/>
      <c r="AB1" s="146"/>
    </row>
    <row r="2" spans="1:32" ht="15.75" customHeight="1" x14ac:dyDescent="0.25">
      <c r="A2" s="143" t="s">
        <v>123</v>
      </c>
      <c r="B2" s="178"/>
      <c r="C2" s="141" t="s">
        <v>76</v>
      </c>
      <c r="D2" s="140"/>
      <c r="E2" s="139"/>
      <c r="F2" s="139"/>
      <c r="H2" s="177"/>
      <c r="I2" s="2178" t="s">
        <v>122</v>
      </c>
      <c r="J2" s="2179"/>
      <c r="T2" s="146"/>
      <c r="U2" s="176"/>
      <c r="AB2" s="176"/>
    </row>
    <row r="3" spans="1:32" s="57" customFormat="1" ht="28.5" customHeight="1" x14ac:dyDescent="0.2">
      <c r="A3" s="138" t="s">
        <v>121</v>
      </c>
      <c r="B3" s="175"/>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4.25" customHeight="1" thickBot="1" x14ac:dyDescent="0.3">
      <c r="A4" s="173" t="s">
        <v>68</v>
      </c>
      <c r="B4" s="126" t="s">
        <v>115</v>
      </c>
      <c r="C4" s="131" t="s">
        <v>114</v>
      </c>
      <c r="D4" s="126" t="s">
        <v>113</v>
      </c>
      <c r="E4" s="128" t="s">
        <v>62</v>
      </c>
      <c r="F4" s="128" t="s">
        <v>62</v>
      </c>
      <c r="G4" s="131" t="s">
        <v>62</v>
      </c>
      <c r="H4" s="131" t="s">
        <v>62</v>
      </c>
      <c r="I4" s="131" t="s">
        <v>62</v>
      </c>
      <c r="J4" s="131" t="s">
        <v>62</v>
      </c>
      <c r="K4" s="131" t="s">
        <v>62</v>
      </c>
      <c r="L4" s="131" t="s">
        <v>62</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17"/>
      <c r="F5" s="122"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24" customHeight="1" x14ac:dyDescent="0.25">
      <c r="A8" s="2521"/>
      <c r="B8" s="94"/>
      <c r="C8" s="94"/>
      <c r="D8" s="105"/>
      <c r="E8" s="94"/>
      <c r="F8" s="106" t="s">
        <v>2</v>
      </c>
      <c r="G8" s="94"/>
      <c r="H8" s="104"/>
      <c r="I8" s="104"/>
      <c r="J8" s="104"/>
      <c r="K8" s="94"/>
      <c r="L8" s="103"/>
      <c r="M8" s="106" t="s">
        <v>2</v>
      </c>
      <c r="N8" s="94"/>
      <c r="O8" s="94"/>
      <c r="P8" s="94"/>
      <c r="Q8" s="94"/>
      <c r="R8" s="94"/>
      <c r="S8" s="94"/>
      <c r="T8" s="94"/>
      <c r="U8" s="164" t="s">
        <v>2</v>
      </c>
      <c r="V8" s="103"/>
      <c r="W8" s="94"/>
      <c r="X8" s="105"/>
      <c r="Y8" s="103"/>
      <c r="Z8" s="103"/>
      <c r="AA8" s="94"/>
      <c r="AB8" s="164" t="s">
        <v>2</v>
      </c>
      <c r="AC8" s="94"/>
      <c r="AD8" s="94"/>
      <c r="AE8" s="94"/>
      <c r="AF8" s="94"/>
    </row>
    <row r="9" spans="1:32" ht="23.25" customHeight="1" x14ac:dyDescent="0.25">
      <c r="A9" s="2207"/>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9.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21.75" customHeight="1" x14ac:dyDescent="0.25">
      <c r="A11" s="2206"/>
      <c r="B11" s="159"/>
      <c r="C11" s="159"/>
      <c r="D11" s="162"/>
      <c r="E11" s="159"/>
      <c r="F11" s="161" t="s">
        <v>2</v>
      </c>
      <c r="G11" s="159"/>
      <c r="H11" s="160"/>
      <c r="I11" s="160"/>
      <c r="J11" s="160"/>
      <c r="K11" s="159"/>
      <c r="L11" s="158"/>
      <c r="M11" s="80" t="s">
        <v>2</v>
      </c>
      <c r="N11" s="97"/>
      <c r="O11" s="97"/>
      <c r="P11" s="97"/>
      <c r="Q11" s="97"/>
      <c r="R11" s="97"/>
      <c r="S11" s="97"/>
      <c r="T11" s="97"/>
      <c r="U11" s="149" t="s">
        <v>2</v>
      </c>
      <c r="V11" s="95"/>
      <c r="W11" s="97"/>
      <c r="X11" s="75"/>
      <c r="Y11" s="95"/>
      <c r="Z11" s="95"/>
      <c r="AA11" s="97"/>
      <c r="AB11" s="149" t="s">
        <v>2</v>
      </c>
      <c r="AC11" s="97"/>
      <c r="AD11" s="97"/>
      <c r="AE11" s="97"/>
      <c r="AF11" s="97"/>
    </row>
    <row r="12" spans="1:32" ht="23.25" customHeight="1" x14ac:dyDescent="0.25">
      <c r="A12" s="2207"/>
      <c r="B12" s="159"/>
      <c r="C12" s="159"/>
      <c r="D12" s="162"/>
      <c r="E12" s="159"/>
      <c r="F12" s="161" t="s">
        <v>1</v>
      </c>
      <c r="G12" s="159"/>
      <c r="H12" s="160"/>
      <c r="I12" s="160"/>
      <c r="J12" s="160"/>
      <c r="K12" s="159"/>
      <c r="L12" s="158"/>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9.5" customHeight="1" x14ac:dyDescent="0.25">
      <c r="A13" s="163"/>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21.75" customHeight="1" x14ac:dyDescent="0.25">
      <c r="A14" s="2206"/>
      <c r="B14" s="159"/>
      <c r="C14" s="159"/>
      <c r="D14" s="162"/>
      <c r="E14" s="159"/>
      <c r="F14" s="161" t="s">
        <v>2</v>
      </c>
      <c r="G14" s="159"/>
      <c r="H14" s="160"/>
      <c r="I14" s="160"/>
      <c r="J14" s="160"/>
      <c r="K14" s="159"/>
      <c r="L14" s="158"/>
      <c r="M14" s="80" t="s">
        <v>2</v>
      </c>
      <c r="N14" s="97"/>
      <c r="O14" s="97"/>
      <c r="P14" s="97"/>
      <c r="Q14" s="97"/>
      <c r="R14" s="97"/>
      <c r="S14" s="97"/>
      <c r="T14" s="97"/>
      <c r="U14" s="149" t="s">
        <v>2</v>
      </c>
      <c r="V14" s="95"/>
      <c r="W14" s="97"/>
      <c r="X14" s="75"/>
      <c r="Y14" s="95"/>
      <c r="Z14" s="95"/>
      <c r="AA14" s="97"/>
      <c r="AB14" s="149" t="s">
        <v>2</v>
      </c>
      <c r="AC14" s="95"/>
      <c r="AD14" s="95"/>
      <c r="AE14" s="95"/>
      <c r="AF14" s="95"/>
    </row>
    <row r="15" spans="1:32" ht="20.25" customHeight="1" x14ac:dyDescent="0.25">
      <c r="A15" s="2207"/>
      <c r="B15" s="159"/>
      <c r="C15" s="159"/>
      <c r="D15" s="162"/>
      <c r="E15" s="159"/>
      <c r="F15" s="161" t="s">
        <v>1</v>
      </c>
      <c r="G15" s="159"/>
      <c r="H15" s="160"/>
      <c r="I15" s="160"/>
      <c r="J15" s="160"/>
      <c r="K15" s="159"/>
      <c r="L15" s="158"/>
      <c r="M15" s="80" t="s">
        <v>1</v>
      </c>
      <c r="N15" s="97"/>
      <c r="O15" s="97"/>
      <c r="P15" s="97"/>
      <c r="Q15" s="97"/>
      <c r="R15" s="97"/>
      <c r="S15" s="97"/>
      <c r="T15" s="97"/>
      <c r="U15" s="149" t="s">
        <v>1</v>
      </c>
      <c r="V15" s="95"/>
      <c r="W15" s="97"/>
      <c r="X15" s="75"/>
      <c r="Y15" s="95"/>
      <c r="Z15" s="95"/>
      <c r="AA15" s="97"/>
      <c r="AB15" s="149" t="s">
        <v>1</v>
      </c>
      <c r="AC15" s="95"/>
      <c r="AD15" s="95"/>
      <c r="AE15" s="95"/>
      <c r="AF15" s="95"/>
    </row>
    <row r="16" spans="1:32" ht="19.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197"/>
      <c r="B17" s="159"/>
      <c r="C17" s="159"/>
      <c r="D17" s="162"/>
      <c r="E17" s="159"/>
      <c r="F17" s="161" t="s">
        <v>2</v>
      </c>
      <c r="G17" s="159"/>
      <c r="H17" s="160"/>
      <c r="I17" s="160"/>
      <c r="J17" s="160"/>
      <c r="K17" s="159"/>
      <c r="L17" s="158"/>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9.5" customHeight="1" x14ac:dyDescent="0.25">
      <c r="A18" s="2195"/>
      <c r="B18" s="159"/>
      <c r="C18" s="159"/>
      <c r="D18" s="162"/>
      <c r="E18" s="159"/>
      <c r="F18" s="161" t="s">
        <v>1</v>
      </c>
      <c r="G18" s="159"/>
      <c r="H18" s="160"/>
      <c r="I18" s="160"/>
      <c r="J18" s="160"/>
      <c r="K18" s="159"/>
      <c r="L18" s="158"/>
      <c r="M18" s="80" t="s">
        <v>1</v>
      </c>
      <c r="N18" s="97"/>
      <c r="O18" s="97"/>
      <c r="P18" s="97"/>
      <c r="Q18" s="97"/>
      <c r="R18" s="97"/>
      <c r="S18" s="97"/>
      <c r="T18" s="97"/>
      <c r="U18" s="149" t="s">
        <v>1</v>
      </c>
      <c r="V18" s="95"/>
      <c r="W18" s="97"/>
      <c r="X18" s="75"/>
      <c r="Y18" s="95"/>
      <c r="Z18" s="95"/>
      <c r="AA18" s="97"/>
      <c r="AB18" s="149" t="s">
        <v>1</v>
      </c>
      <c r="AC18" s="95"/>
      <c r="AD18" s="95"/>
      <c r="AE18" s="95"/>
      <c r="AF18" s="95"/>
    </row>
    <row r="19" spans="1:32" ht="19.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20.25" customHeight="1" x14ac:dyDescent="0.25">
      <c r="A20" s="2197"/>
      <c r="B20" s="159"/>
      <c r="C20" s="159"/>
      <c r="D20" s="162"/>
      <c r="E20" s="159"/>
      <c r="F20" s="161" t="s">
        <v>2</v>
      </c>
      <c r="G20" s="159"/>
      <c r="H20" s="160"/>
      <c r="I20" s="160"/>
      <c r="J20" s="160"/>
      <c r="K20" s="159"/>
      <c r="L20" s="158"/>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95"/>
      <c r="B21" s="159"/>
      <c r="C21" s="159"/>
      <c r="D21" s="162"/>
      <c r="E21" s="159"/>
      <c r="F21" s="161" t="s">
        <v>1</v>
      </c>
      <c r="G21" s="159"/>
      <c r="H21" s="160"/>
      <c r="I21" s="160"/>
      <c r="J21" s="160"/>
      <c r="K21" s="159"/>
      <c r="L21" s="158"/>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9.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f>D8+D11+D14+D17+D20+D23+D26+D29+D32</f>
        <v>0</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0</v>
      </c>
      <c r="Y34" s="82"/>
      <c r="Z34" s="82"/>
      <c r="AA34" s="82"/>
      <c r="AB34" s="150" t="s">
        <v>2</v>
      </c>
      <c r="AC34" s="82"/>
      <c r="AD34" s="82"/>
      <c r="AE34" s="82"/>
      <c r="AF34" s="81">
        <f>AF8+AF11+AF14+AF17+AF20+AF23+AF26+AF29+AF32</f>
        <v>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V3:W3"/>
    <mergeCell ref="I2:J3"/>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s>
  <pageMargins left="0.5" right="0.5" top="0.45289855072463769" bottom="0.1585144927536232"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B1127"/>
  <sheetViews>
    <sheetView view="pageBreakPreview" topLeftCell="H1" zoomScale="60" zoomScaleNormal="100" workbookViewId="0">
      <selection activeCell="I14" sqref="I14:X14"/>
    </sheetView>
  </sheetViews>
  <sheetFormatPr defaultRowHeight="15.75" x14ac:dyDescent="0.25"/>
  <cols>
    <col min="1" max="1" width="49.140625" style="1" customWidth="1"/>
    <col min="2" max="3" width="17.28515625" style="1" customWidth="1"/>
    <col min="4" max="4" width="21.7109375" style="1" customWidth="1"/>
    <col min="5" max="5" width="17.28515625" style="1" customWidth="1"/>
    <col min="6" max="6" width="21.28515625" style="1" customWidth="1"/>
    <col min="7" max="7" width="17.28515625" style="1" customWidth="1"/>
    <col min="8" max="8" width="10.140625" style="1" customWidth="1"/>
    <col min="9" max="9" width="27" style="1" customWidth="1"/>
    <col min="10" max="10" width="23.85546875" style="1" customWidth="1"/>
    <col min="11" max="11" width="27.28515625" style="1" customWidth="1"/>
    <col min="12" max="12" width="25.5703125" style="1" customWidth="1"/>
    <col min="13" max="13" width="17" style="1" customWidth="1"/>
    <col min="14" max="14" width="23" style="1" customWidth="1"/>
    <col min="15" max="15" width="17" style="1" customWidth="1"/>
    <col min="16" max="16" width="11" style="1" customWidth="1"/>
    <col min="17" max="17" width="23.7109375" style="1" customWidth="1"/>
    <col min="18" max="18" width="17" style="1" customWidth="1"/>
    <col min="19" max="19" width="25" style="1" customWidth="1"/>
    <col min="20" max="20" width="27.42578125" style="1" customWidth="1"/>
    <col min="21" max="21" width="3.140625" style="2" customWidth="1"/>
    <col min="22" max="22" width="24.7109375" style="1" customWidth="1"/>
    <col min="23" max="23" width="24.5703125" style="1" customWidth="1"/>
    <col min="24" max="24" width="24.42578125" style="1" customWidth="1"/>
    <col min="25" max="16384" width="9.140625" style="1"/>
  </cols>
  <sheetData>
    <row r="1" spans="1:24" ht="33" customHeight="1" x14ac:dyDescent="0.3">
      <c r="A1" s="73" t="s">
        <v>79</v>
      </c>
      <c r="B1" s="72"/>
      <c r="C1" s="66"/>
      <c r="D1" s="66"/>
      <c r="E1" s="66"/>
      <c r="F1" s="66"/>
      <c r="G1" s="66"/>
      <c r="H1" s="66"/>
      <c r="I1" s="66"/>
      <c r="J1" s="66"/>
      <c r="K1" s="66"/>
      <c r="L1" s="66"/>
      <c r="M1" s="66"/>
      <c r="N1" s="66"/>
      <c r="O1" s="66"/>
      <c r="P1" s="66"/>
      <c r="Q1" s="66"/>
      <c r="R1" s="66"/>
      <c r="S1" s="66"/>
      <c r="T1" s="66"/>
      <c r="U1" s="3"/>
    </row>
    <row r="2" spans="1:24" ht="30.75" customHeight="1" x14ac:dyDescent="0.3">
      <c r="A2" s="71" t="s">
        <v>78</v>
      </c>
      <c r="B2" s="70"/>
      <c r="C2" s="66"/>
      <c r="D2" s="66"/>
      <c r="E2" s="66"/>
      <c r="F2" s="66"/>
      <c r="G2" s="66"/>
      <c r="H2" s="66"/>
      <c r="I2" s="2316" t="s">
        <v>77</v>
      </c>
      <c r="J2" s="2317"/>
      <c r="K2" s="69" t="s">
        <v>76</v>
      </c>
      <c r="L2" s="68"/>
      <c r="M2" s="67"/>
      <c r="N2" s="66"/>
      <c r="O2" s="66"/>
      <c r="P2" s="66"/>
      <c r="Q2" s="66"/>
      <c r="R2" s="66"/>
      <c r="S2" s="66"/>
      <c r="T2" s="66"/>
      <c r="U2" s="3"/>
    </row>
    <row r="3" spans="1:24" s="57" customFormat="1" ht="63" customHeight="1" x14ac:dyDescent="0.25">
      <c r="A3" s="65" t="s">
        <v>75</v>
      </c>
      <c r="B3" s="64"/>
      <c r="C3" s="2322" t="s">
        <v>74</v>
      </c>
      <c r="D3" s="2314"/>
      <c r="E3" s="2314"/>
      <c r="F3" s="2314"/>
      <c r="G3" s="2315"/>
      <c r="H3" s="62"/>
      <c r="I3" s="2318"/>
      <c r="J3" s="2319"/>
      <c r="K3" s="63" t="s">
        <v>73</v>
      </c>
      <c r="L3" s="2314" t="s">
        <v>72</v>
      </c>
      <c r="M3" s="2315"/>
      <c r="N3" s="2322" t="s">
        <v>71</v>
      </c>
      <c r="O3" s="2315"/>
      <c r="P3" s="62"/>
      <c r="Q3" s="2322" t="s">
        <v>70</v>
      </c>
      <c r="R3" s="2314"/>
      <c r="S3" s="2314"/>
      <c r="T3" s="2314"/>
      <c r="U3" s="61"/>
      <c r="V3" s="60"/>
      <c r="W3" s="59" t="s">
        <v>69</v>
      </c>
      <c r="X3" s="58"/>
    </row>
    <row r="4" spans="1:24" s="48" customFormat="1" ht="84" customHeight="1" thickBot="1" x14ac:dyDescent="0.3">
      <c r="A4" s="56" t="s">
        <v>68</v>
      </c>
      <c r="B4" s="54" t="s">
        <v>67</v>
      </c>
      <c r="C4" s="54" t="s">
        <v>66</v>
      </c>
      <c r="D4" s="54" t="s">
        <v>65</v>
      </c>
      <c r="E4" s="54" t="s">
        <v>64</v>
      </c>
      <c r="F4" s="54" t="s">
        <v>63</v>
      </c>
      <c r="G4" s="55" t="s">
        <v>62</v>
      </c>
      <c r="H4" s="54" t="s">
        <v>55</v>
      </c>
      <c r="I4" s="53" t="s">
        <v>61</v>
      </c>
      <c r="J4" s="53" t="s">
        <v>56</v>
      </c>
      <c r="K4" s="54" t="s">
        <v>60</v>
      </c>
      <c r="L4" s="54" t="s">
        <v>59</v>
      </c>
      <c r="M4" s="54" t="s">
        <v>58</v>
      </c>
      <c r="N4" s="54" t="s">
        <v>57</v>
      </c>
      <c r="O4" s="53" t="s">
        <v>56</v>
      </c>
      <c r="P4" s="54" t="s">
        <v>55</v>
      </c>
      <c r="Q4" s="53" t="s">
        <v>54</v>
      </c>
      <c r="R4" s="53" t="s">
        <v>53</v>
      </c>
      <c r="S4" s="53" t="s">
        <v>52</v>
      </c>
      <c r="T4" s="52" t="s">
        <v>51</v>
      </c>
      <c r="U4" s="51"/>
      <c r="V4" s="50" t="s">
        <v>50</v>
      </c>
      <c r="W4" s="49" t="s">
        <v>49</v>
      </c>
      <c r="X4" s="49" t="s">
        <v>48</v>
      </c>
    </row>
    <row r="5" spans="1:24" s="7" customFormat="1" ht="19.5" customHeight="1" thickTop="1" x14ac:dyDescent="0.3">
      <c r="A5" s="2507" t="s">
        <v>47</v>
      </c>
      <c r="B5" s="41"/>
      <c r="C5" s="46"/>
      <c r="D5" s="46"/>
      <c r="E5" s="41"/>
      <c r="F5" s="41" t="s">
        <v>46</v>
      </c>
      <c r="G5" s="41"/>
      <c r="H5" s="47" t="s">
        <v>2</v>
      </c>
      <c r="I5" s="41" t="s">
        <v>43</v>
      </c>
      <c r="J5" s="41" t="s">
        <v>41</v>
      </c>
      <c r="K5" s="41" t="s">
        <v>42</v>
      </c>
      <c r="L5" s="45" t="s">
        <v>45</v>
      </c>
      <c r="M5" s="45" t="s">
        <v>44</v>
      </c>
      <c r="N5" s="45" t="s">
        <v>43</v>
      </c>
      <c r="O5" s="45" t="s">
        <v>41</v>
      </c>
      <c r="P5" s="47" t="s">
        <v>2</v>
      </c>
      <c r="Q5" s="46"/>
      <c r="R5" s="45" t="s">
        <v>42</v>
      </c>
      <c r="S5" s="45" t="s">
        <v>41</v>
      </c>
      <c r="T5" s="45" t="s">
        <v>40</v>
      </c>
      <c r="U5" s="25"/>
      <c r="V5" s="41"/>
      <c r="W5" s="41"/>
      <c r="X5" s="41"/>
    </row>
    <row r="6" spans="1:24" s="7" customFormat="1" ht="25.5" customHeight="1" x14ac:dyDescent="0.3">
      <c r="A6" s="2508"/>
      <c r="B6" s="42"/>
      <c r="C6" s="43"/>
      <c r="D6" s="43"/>
      <c r="E6" s="42"/>
      <c r="F6" s="41" t="s">
        <v>39</v>
      </c>
      <c r="G6" s="42"/>
      <c r="H6" s="44" t="s">
        <v>1</v>
      </c>
      <c r="I6" s="41"/>
      <c r="J6" s="42"/>
      <c r="K6" s="42"/>
      <c r="L6" s="42"/>
      <c r="M6" s="42"/>
      <c r="N6" s="42"/>
      <c r="O6" s="42"/>
      <c r="P6" s="44" t="s">
        <v>1</v>
      </c>
      <c r="Q6" s="43"/>
      <c r="R6" s="42"/>
      <c r="S6" s="42"/>
      <c r="T6" s="42"/>
      <c r="U6" s="25"/>
      <c r="V6" s="41"/>
      <c r="W6" s="41"/>
      <c r="X6" s="41"/>
    </row>
    <row r="7" spans="1:24" s="7" customFormat="1" ht="33" customHeight="1" thickBot="1" x14ac:dyDescent="0.35">
      <c r="A7" s="40" t="s">
        <v>38</v>
      </c>
      <c r="B7" s="37"/>
      <c r="C7" s="38"/>
      <c r="D7" s="38"/>
      <c r="E7" s="37"/>
      <c r="F7" s="37"/>
      <c r="G7" s="37"/>
      <c r="H7" s="37"/>
      <c r="I7" s="37"/>
      <c r="J7" s="37"/>
      <c r="K7" s="39"/>
      <c r="L7" s="39"/>
      <c r="M7" s="37"/>
      <c r="N7" s="37"/>
      <c r="O7" s="37"/>
      <c r="P7" s="37"/>
      <c r="Q7" s="38"/>
      <c r="R7" s="37"/>
      <c r="S7" s="37"/>
      <c r="T7" s="37"/>
      <c r="U7" s="18"/>
      <c r="V7" s="37"/>
      <c r="W7" s="37"/>
      <c r="X7" s="37"/>
    </row>
    <row r="8" spans="1:24" s="7" customFormat="1" ht="19.5" customHeight="1" x14ac:dyDescent="0.3">
      <c r="A8" s="2533" t="s">
        <v>37</v>
      </c>
      <c r="B8" s="26"/>
      <c r="C8" s="35"/>
      <c r="D8" s="35">
        <v>20000000</v>
      </c>
      <c r="E8" s="26" t="s">
        <v>36</v>
      </c>
      <c r="F8" s="26" t="s">
        <v>17</v>
      </c>
      <c r="G8" s="26" t="s">
        <v>16</v>
      </c>
      <c r="H8" s="36" t="s">
        <v>2</v>
      </c>
      <c r="I8" s="26"/>
      <c r="J8" s="26"/>
      <c r="K8" s="26"/>
      <c r="L8" s="26"/>
      <c r="M8" s="26"/>
      <c r="N8" s="26"/>
      <c r="O8" s="26"/>
      <c r="P8" s="36" t="s">
        <v>2</v>
      </c>
      <c r="Q8" s="35"/>
      <c r="R8" s="26"/>
      <c r="S8" s="26"/>
      <c r="T8" s="26"/>
      <c r="U8" s="25"/>
      <c r="V8" s="26"/>
      <c r="W8" s="26"/>
      <c r="X8" s="26"/>
    </row>
    <row r="9" spans="1:24" s="7" customFormat="1" ht="38.25" customHeight="1" x14ac:dyDescent="0.3">
      <c r="A9" s="2534"/>
      <c r="B9" s="24"/>
      <c r="C9" s="15"/>
      <c r="D9" s="15"/>
      <c r="E9" s="24"/>
      <c r="F9" s="26"/>
      <c r="G9" s="24"/>
      <c r="H9" s="16" t="s">
        <v>1</v>
      </c>
      <c r="I9" s="26"/>
      <c r="J9" s="24"/>
      <c r="K9" s="24"/>
      <c r="L9" s="24"/>
      <c r="M9" s="24"/>
      <c r="N9" s="24"/>
      <c r="O9" s="24"/>
      <c r="P9" s="16" t="s">
        <v>1</v>
      </c>
      <c r="Q9" s="15"/>
      <c r="R9" s="24"/>
      <c r="S9" s="24"/>
      <c r="T9" s="24"/>
      <c r="U9" s="25"/>
      <c r="V9" s="24"/>
      <c r="W9" s="24"/>
      <c r="X9" s="24"/>
    </row>
    <row r="10" spans="1:24" s="7" customFormat="1" ht="19.5" customHeight="1" x14ac:dyDescent="0.3">
      <c r="A10" s="30"/>
      <c r="B10" s="30"/>
      <c r="C10" s="34"/>
      <c r="D10" s="31"/>
      <c r="E10" s="30"/>
      <c r="F10" s="30"/>
      <c r="G10" s="30"/>
      <c r="H10" s="30"/>
      <c r="I10" s="30"/>
      <c r="J10" s="30"/>
      <c r="K10" s="32"/>
      <c r="L10" s="32"/>
      <c r="M10" s="30"/>
      <c r="N10" s="30"/>
      <c r="O10" s="30"/>
      <c r="P10" s="30"/>
      <c r="Q10" s="31"/>
      <c r="R10" s="33" t="s">
        <v>35</v>
      </c>
      <c r="S10" s="33"/>
      <c r="T10" s="30"/>
      <c r="U10" s="18"/>
      <c r="V10" s="30"/>
      <c r="W10" s="30"/>
      <c r="X10" s="30"/>
    </row>
    <row r="11" spans="1:24" s="7" customFormat="1" ht="23.25" customHeight="1" x14ac:dyDescent="0.3">
      <c r="A11" s="2535" t="s">
        <v>34</v>
      </c>
      <c r="B11" s="24"/>
      <c r="C11" s="15"/>
      <c r="D11" s="15">
        <v>11000000</v>
      </c>
      <c r="E11" s="24" t="s">
        <v>32</v>
      </c>
      <c r="F11" s="26" t="s">
        <v>17</v>
      </c>
      <c r="G11" s="24" t="s">
        <v>16</v>
      </c>
      <c r="H11" s="16" t="s">
        <v>2</v>
      </c>
      <c r="I11" s="26" t="s">
        <v>30</v>
      </c>
      <c r="J11" s="24" t="s">
        <v>9</v>
      </c>
      <c r="K11" s="24" t="s">
        <v>29</v>
      </c>
      <c r="L11" s="24" t="s">
        <v>28</v>
      </c>
      <c r="M11" s="24" t="s">
        <v>27</v>
      </c>
      <c r="N11" s="24" t="s">
        <v>26</v>
      </c>
      <c r="O11" s="24" t="s">
        <v>9</v>
      </c>
      <c r="P11" s="16" t="s">
        <v>2</v>
      </c>
      <c r="Q11" s="15">
        <v>11000000</v>
      </c>
      <c r="R11" s="24" t="s">
        <v>9</v>
      </c>
      <c r="S11" s="24" t="s">
        <v>25</v>
      </c>
      <c r="T11" s="24" t="s">
        <v>24</v>
      </c>
      <c r="U11" s="25"/>
      <c r="V11" s="24" t="s">
        <v>9</v>
      </c>
      <c r="W11" s="24" t="s">
        <v>23</v>
      </c>
      <c r="X11" s="24" t="s">
        <v>22</v>
      </c>
    </row>
    <row r="12" spans="1:24" s="7" customFormat="1" ht="38.25" customHeight="1" x14ac:dyDescent="0.3">
      <c r="A12" s="2534"/>
      <c r="B12" s="24"/>
      <c r="C12" s="15"/>
      <c r="D12" s="15"/>
      <c r="E12" s="24"/>
      <c r="F12" s="26"/>
      <c r="G12" s="24"/>
      <c r="H12" s="16" t="s">
        <v>1</v>
      </c>
      <c r="I12" s="26"/>
      <c r="J12" s="24"/>
      <c r="K12" s="24"/>
      <c r="L12" s="24"/>
      <c r="M12" s="24"/>
      <c r="N12" s="24"/>
      <c r="O12" s="24"/>
      <c r="P12" s="16" t="s">
        <v>1</v>
      </c>
      <c r="Q12" s="15"/>
      <c r="R12" s="24"/>
      <c r="S12" s="24"/>
      <c r="T12" s="24"/>
      <c r="U12" s="25"/>
      <c r="V12" s="24"/>
      <c r="W12" s="24"/>
      <c r="X12" s="24"/>
    </row>
    <row r="13" spans="1:24" s="7" customFormat="1" ht="19.5" customHeight="1" x14ac:dyDescent="0.3">
      <c r="A13" s="30"/>
      <c r="B13" s="30"/>
      <c r="C13" s="31"/>
      <c r="D13" s="31"/>
      <c r="E13" s="30"/>
      <c r="F13" s="30"/>
      <c r="G13" s="30"/>
      <c r="H13" s="30"/>
      <c r="I13" s="30"/>
      <c r="J13" s="30"/>
      <c r="K13" s="32"/>
      <c r="L13" s="32"/>
      <c r="M13" s="30"/>
      <c r="N13" s="30"/>
      <c r="O13" s="30"/>
      <c r="P13" s="30"/>
      <c r="Q13" s="31"/>
      <c r="R13" s="30"/>
      <c r="S13" s="30"/>
      <c r="T13" s="30"/>
      <c r="U13" s="18"/>
      <c r="V13" s="30"/>
      <c r="W13" s="30"/>
      <c r="X13" s="30"/>
    </row>
    <row r="14" spans="1:24" s="7" customFormat="1" ht="19.5" customHeight="1" x14ac:dyDescent="0.3">
      <c r="A14" s="2535" t="s">
        <v>33</v>
      </c>
      <c r="B14" s="24"/>
      <c r="C14" s="15"/>
      <c r="D14" s="15">
        <v>10000000</v>
      </c>
      <c r="E14" s="24" t="s">
        <v>32</v>
      </c>
      <c r="F14" s="26" t="s">
        <v>17</v>
      </c>
      <c r="G14" s="24" t="s">
        <v>31</v>
      </c>
      <c r="H14" s="16" t="s">
        <v>2</v>
      </c>
      <c r="I14" s="26" t="s">
        <v>30</v>
      </c>
      <c r="J14" s="24" t="s">
        <v>9</v>
      </c>
      <c r="K14" s="24" t="s">
        <v>29</v>
      </c>
      <c r="L14" s="24" t="s">
        <v>28</v>
      </c>
      <c r="M14" s="24" t="s">
        <v>27</v>
      </c>
      <c r="N14" s="24" t="s">
        <v>26</v>
      </c>
      <c r="O14" s="24" t="s">
        <v>9</v>
      </c>
      <c r="P14" s="16" t="s">
        <v>2</v>
      </c>
      <c r="Q14" s="15">
        <v>11000000</v>
      </c>
      <c r="R14" s="24" t="s">
        <v>9</v>
      </c>
      <c r="S14" s="24" t="s">
        <v>25</v>
      </c>
      <c r="T14" s="24" t="s">
        <v>24</v>
      </c>
      <c r="U14" s="25"/>
      <c r="V14" s="24" t="s">
        <v>9</v>
      </c>
      <c r="W14" s="24" t="s">
        <v>23</v>
      </c>
      <c r="X14" s="24" t="s">
        <v>22</v>
      </c>
    </row>
    <row r="15" spans="1:24" s="7" customFormat="1" ht="44.25" customHeight="1" x14ac:dyDescent="0.3">
      <c r="A15" s="2534"/>
      <c r="B15" s="24"/>
      <c r="C15" s="15"/>
      <c r="D15" s="15"/>
      <c r="E15" s="24"/>
      <c r="F15" s="26"/>
      <c r="G15" s="24"/>
      <c r="H15" s="16" t="s">
        <v>1</v>
      </c>
      <c r="I15" s="26"/>
      <c r="J15" s="24"/>
      <c r="K15" s="24"/>
      <c r="L15" s="24"/>
      <c r="M15" s="24"/>
      <c r="N15" s="24"/>
      <c r="O15" s="24"/>
      <c r="P15" s="16" t="s">
        <v>1</v>
      </c>
      <c r="Q15" s="15"/>
      <c r="R15" s="24"/>
      <c r="S15" s="24"/>
      <c r="T15" s="24"/>
      <c r="U15" s="25"/>
      <c r="V15" s="24"/>
      <c r="W15" s="24"/>
      <c r="X15" s="24"/>
    </row>
    <row r="16" spans="1:24" s="7" customFormat="1" ht="19.5" customHeight="1" x14ac:dyDescent="0.3">
      <c r="A16" s="30"/>
      <c r="B16" s="30"/>
      <c r="C16" s="31"/>
      <c r="D16" s="31"/>
      <c r="E16" s="30"/>
      <c r="F16" s="30"/>
      <c r="G16" s="30"/>
      <c r="H16" s="30"/>
      <c r="I16" s="30"/>
      <c r="J16" s="30"/>
      <c r="K16" s="32"/>
      <c r="L16" s="32"/>
      <c r="M16" s="30"/>
      <c r="N16" s="30"/>
      <c r="O16" s="30"/>
      <c r="P16" s="30"/>
      <c r="Q16" s="31"/>
      <c r="R16" s="30"/>
      <c r="S16" s="30"/>
      <c r="T16" s="30"/>
      <c r="U16" s="18"/>
      <c r="V16" s="30"/>
      <c r="W16" s="30"/>
      <c r="X16" s="30"/>
    </row>
    <row r="17" spans="1:28" s="7" customFormat="1" ht="19.5" customHeight="1" x14ac:dyDescent="0.3">
      <c r="A17" s="2535" t="s">
        <v>21</v>
      </c>
      <c r="B17" s="24"/>
      <c r="C17" s="15"/>
      <c r="D17" s="15">
        <v>40000000</v>
      </c>
      <c r="E17" s="24" t="s">
        <v>18</v>
      </c>
      <c r="F17" s="26" t="s">
        <v>17</v>
      </c>
      <c r="G17" s="24" t="s">
        <v>16</v>
      </c>
      <c r="H17" s="16" t="s">
        <v>2</v>
      </c>
      <c r="I17" s="29" t="s">
        <v>15</v>
      </c>
      <c r="J17" s="27" t="s">
        <v>14</v>
      </c>
      <c r="K17" s="28" t="s">
        <v>13</v>
      </c>
      <c r="L17" s="28" t="s">
        <v>12</v>
      </c>
      <c r="M17" s="27" t="s">
        <v>11</v>
      </c>
      <c r="N17" s="27" t="s">
        <v>10</v>
      </c>
      <c r="O17" s="27" t="s">
        <v>9</v>
      </c>
      <c r="P17" s="16" t="s">
        <v>2</v>
      </c>
      <c r="Q17" s="15">
        <v>40000000</v>
      </c>
      <c r="R17" s="24" t="s">
        <v>9</v>
      </c>
      <c r="S17" s="24" t="s">
        <v>8</v>
      </c>
      <c r="T17" s="24" t="s">
        <v>7</v>
      </c>
      <c r="U17" s="25"/>
      <c r="V17" s="24" t="s">
        <v>6</v>
      </c>
      <c r="W17" s="24" t="s">
        <v>5</v>
      </c>
      <c r="X17" s="24" t="s">
        <v>4</v>
      </c>
    </row>
    <row r="18" spans="1:28" s="7" customFormat="1" ht="40.5" customHeight="1" x14ac:dyDescent="0.3">
      <c r="A18" s="2534"/>
      <c r="B18" s="24"/>
      <c r="C18" s="15"/>
      <c r="D18" s="15"/>
      <c r="E18" s="24"/>
      <c r="F18" s="26"/>
      <c r="G18" s="24"/>
      <c r="H18" s="16" t="s">
        <v>1</v>
      </c>
      <c r="I18" s="26"/>
      <c r="J18" s="24"/>
      <c r="K18" s="24"/>
      <c r="L18" s="24"/>
      <c r="M18" s="24"/>
      <c r="N18" s="24"/>
      <c r="O18" s="24"/>
      <c r="P18" s="16" t="s">
        <v>1</v>
      </c>
      <c r="Q18" s="15"/>
      <c r="R18" s="24"/>
      <c r="S18" s="24"/>
      <c r="T18" s="24"/>
      <c r="U18" s="25"/>
      <c r="V18" s="24"/>
      <c r="W18" s="24"/>
      <c r="X18" s="24"/>
    </row>
    <row r="19" spans="1:28" s="7" customFormat="1" ht="19.5" customHeight="1" x14ac:dyDescent="0.3">
      <c r="A19" s="30"/>
      <c r="B19" s="30"/>
      <c r="C19" s="31"/>
      <c r="D19" s="31"/>
      <c r="E19" s="30"/>
      <c r="F19" s="30"/>
      <c r="G19" s="30"/>
      <c r="H19" s="30"/>
      <c r="I19" s="30"/>
      <c r="J19" s="30"/>
      <c r="K19" s="32"/>
      <c r="L19" s="32"/>
      <c r="M19" s="30"/>
      <c r="N19" s="30"/>
      <c r="O19" s="30"/>
      <c r="P19" s="30"/>
      <c r="Q19" s="31"/>
      <c r="R19" s="30"/>
      <c r="S19" s="30"/>
      <c r="T19" s="30"/>
      <c r="U19" s="18"/>
      <c r="V19" s="30"/>
      <c r="W19" s="30"/>
      <c r="X19" s="30"/>
    </row>
    <row r="20" spans="1:28" s="7" customFormat="1" ht="19.5" customHeight="1" x14ac:dyDescent="0.3">
      <c r="A20" s="2535" t="s">
        <v>20</v>
      </c>
      <c r="B20" s="24"/>
      <c r="C20" s="15"/>
      <c r="D20" s="15">
        <v>7000000</v>
      </c>
      <c r="E20" s="24" t="s">
        <v>18</v>
      </c>
      <c r="F20" s="26" t="s">
        <v>17</v>
      </c>
      <c r="G20" s="24" t="s">
        <v>16</v>
      </c>
      <c r="H20" s="16" t="s">
        <v>2</v>
      </c>
      <c r="I20" s="29" t="s">
        <v>15</v>
      </c>
      <c r="J20" s="27" t="s">
        <v>14</v>
      </c>
      <c r="K20" s="28" t="s">
        <v>13</v>
      </c>
      <c r="L20" s="28" t="s">
        <v>12</v>
      </c>
      <c r="M20" s="27" t="s">
        <v>11</v>
      </c>
      <c r="N20" s="27" t="s">
        <v>10</v>
      </c>
      <c r="O20" s="27" t="s">
        <v>9</v>
      </c>
      <c r="P20" s="16" t="s">
        <v>2</v>
      </c>
      <c r="Q20" s="15">
        <v>7000000</v>
      </c>
      <c r="R20" s="24" t="s">
        <v>9</v>
      </c>
      <c r="S20" s="24" t="s">
        <v>8</v>
      </c>
      <c r="T20" s="24" t="s">
        <v>7</v>
      </c>
      <c r="U20" s="25"/>
      <c r="V20" s="24" t="s">
        <v>6</v>
      </c>
      <c r="W20" s="24" t="s">
        <v>5</v>
      </c>
      <c r="X20" s="24" t="s">
        <v>4</v>
      </c>
    </row>
    <row r="21" spans="1:28" s="7" customFormat="1" ht="38.25" customHeight="1" x14ac:dyDescent="0.3">
      <c r="A21" s="2534"/>
      <c r="B21" s="24"/>
      <c r="C21" s="15"/>
      <c r="D21" s="15"/>
      <c r="E21" s="24"/>
      <c r="F21" s="26"/>
      <c r="G21" s="24"/>
      <c r="H21" s="16" t="s">
        <v>1</v>
      </c>
      <c r="I21" s="26"/>
      <c r="J21" s="24"/>
      <c r="K21" s="24"/>
      <c r="L21" s="24"/>
      <c r="M21" s="24"/>
      <c r="N21" s="24"/>
      <c r="O21" s="24"/>
      <c r="P21" s="16" t="s">
        <v>1</v>
      </c>
      <c r="Q21" s="15"/>
      <c r="R21" s="24"/>
      <c r="S21" s="24"/>
      <c r="T21" s="24"/>
      <c r="U21" s="25"/>
      <c r="V21" s="24"/>
      <c r="W21" s="24"/>
      <c r="X21" s="24"/>
    </row>
    <row r="22" spans="1:28" s="7" customFormat="1" ht="19.5" customHeight="1" x14ac:dyDescent="0.3">
      <c r="A22" s="30"/>
      <c r="B22" s="30"/>
      <c r="C22" s="31"/>
      <c r="D22" s="31"/>
      <c r="E22" s="30"/>
      <c r="F22" s="30"/>
      <c r="G22" s="30"/>
      <c r="H22" s="30"/>
      <c r="I22" s="30"/>
      <c r="J22" s="30"/>
      <c r="K22" s="32"/>
      <c r="L22" s="32"/>
      <c r="M22" s="30"/>
      <c r="N22" s="30"/>
      <c r="O22" s="30"/>
      <c r="P22" s="30"/>
      <c r="Q22" s="31"/>
      <c r="R22" s="30"/>
      <c r="S22" s="30"/>
      <c r="T22" s="30"/>
      <c r="U22" s="18"/>
      <c r="V22" s="30"/>
      <c r="W22" s="30"/>
      <c r="X22" s="30"/>
    </row>
    <row r="23" spans="1:28" s="7" customFormat="1" ht="19.5" customHeight="1" x14ac:dyDescent="0.3">
      <c r="A23" s="2535" t="s">
        <v>19</v>
      </c>
      <c r="B23" s="24"/>
      <c r="C23" s="15"/>
      <c r="D23" s="15">
        <v>6000000</v>
      </c>
      <c r="E23" s="24" t="s">
        <v>18</v>
      </c>
      <c r="F23" s="26" t="s">
        <v>17</v>
      </c>
      <c r="G23" s="24" t="s">
        <v>16</v>
      </c>
      <c r="H23" s="16" t="s">
        <v>2</v>
      </c>
      <c r="I23" s="29" t="s">
        <v>15</v>
      </c>
      <c r="J23" s="27" t="s">
        <v>14</v>
      </c>
      <c r="K23" s="28" t="s">
        <v>13</v>
      </c>
      <c r="L23" s="28" t="s">
        <v>12</v>
      </c>
      <c r="M23" s="27" t="s">
        <v>11</v>
      </c>
      <c r="N23" s="27" t="s">
        <v>10</v>
      </c>
      <c r="O23" s="27" t="s">
        <v>9</v>
      </c>
      <c r="P23" s="16" t="s">
        <v>2</v>
      </c>
      <c r="Q23" s="15">
        <v>6000000</v>
      </c>
      <c r="R23" s="24" t="s">
        <v>9</v>
      </c>
      <c r="S23" s="24" t="s">
        <v>8</v>
      </c>
      <c r="T23" s="24" t="s">
        <v>7</v>
      </c>
      <c r="U23" s="25"/>
      <c r="V23" s="24" t="s">
        <v>6</v>
      </c>
      <c r="W23" s="24" t="s">
        <v>5</v>
      </c>
      <c r="X23" s="24" t="s">
        <v>4</v>
      </c>
    </row>
    <row r="24" spans="1:28" s="7" customFormat="1" ht="19.5" customHeight="1" thickBot="1" x14ac:dyDescent="0.35">
      <c r="A24" s="2534"/>
      <c r="B24" s="24"/>
      <c r="C24" s="15"/>
      <c r="D24" s="15"/>
      <c r="E24" s="24"/>
      <c r="F24" s="26"/>
      <c r="G24" s="24"/>
      <c r="H24" s="16" t="s">
        <v>1</v>
      </c>
      <c r="I24" s="26"/>
      <c r="J24" s="24"/>
      <c r="K24" s="24"/>
      <c r="L24" s="24"/>
      <c r="M24" s="24"/>
      <c r="N24" s="24"/>
      <c r="O24" s="24"/>
      <c r="P24" s="16" t="s">
        <v>1</v>
      </c>
      <c r="Q24" s="15"/>
      <c r="R24" s="24"/>
      <c r="S24" s="24"/>
      <c r="T24" s="24"/>
      <c r="U24" s="25"/>
      <c r="V24" s="24"/>
      <c r="W24" s="24"/>
      <c r="X24" s="24"/>
    </row>
    <row r="25" spans="1:28" s="7" customFormat="1" ht="19.5" customHeight="1" thickTop="1" x14ac:dyDescent="0.3">
      <c r="A25" s="23" t="s">
        <v>3</v>
      </c>
      <c r="B25" s="19"/>
      <c r="C25" s="20" t="e">
        <f>C8+C11+C14+C17+C20+C23+#REF!+#REF!+#REF!</f>
        <v>#REF!</v>
      </c>
      <c r="D25" s="20">
        <f>D8+D11+D14+D17+D20+D23</f>
        <v>94000000</v>
      </c>
      <c r="E25" s="22"/>
      <c r="F25" s="21"/>
      <c r="G25" s="19"/>
      <c r="H25" s="21" t="s">
        <v>2</v>
      </c>
      <c r="I25" s="21"/>
      <c r="J25" s="19"/>
      <c r="K25" s="19"/>
      <c r="L25" s="19"/>
      <c r="M25" s="19"/>
      <c r="N25" s="19"/>
      <c r="O25" s="19"/>
      <c r="P25" s="21" t="s">
        <v>2</v>
      </c>
      <c r="Q25" s="20" t="e">
        <f>Q8+Q11+Q14+Q17+Q20+Q23+#REF!+#REF!+#REF!</f>
        <v>#REF!</v>
      </c>
      <c r="R25" s="19"/>
      <c r="S25" s="19"/>
      <c r="T25" s="19"/>
      <c r="U25" s="18"/>
      <c r="V25" s="17"/>
      <c r="W25" s="17"/>
      <c r="X25" s="17"/>
      <c r="Z25" s="11"/>
      <c r="AA25" s="8"/>
      <c r="AB25" s="11"/>
    </row>
    <row r="26" spans="1:28" s="7" customFormat="1" ht="19.5" customHeight="1" x14ac:dyDescent="0.3">
      <c r="A26" s="14"/>
      <c r="B26" s="14"/>
      <c r="C26" s="15" t="e">
        <f>C9+C12+C15+C18+C21+C24+#REF!+#REF!+#REF!</f>
        <v>#REF!</v>
      </c>
      <c r="D26" s="15">
        <f>D9+D12+D15+D18+D21+D24</f>
        <v>0</v>
      </c>
      <c r="E26" s="14"/>
      <c r="F26" s="16"/>
      <c r="G26" s="14"/>
      <c r="H26" s="16" t="s">
        <v>1</v>
      </c>
      <c r="I26" s="16"/>
      <c r="J26" s="14"/>
      <c r="K26" s="14"/>
      <c r="L26" s="14"/>
      <c r="M26" s="14"/>
      <c r="N26" s="14"/>
      <c r="O26" s="14"/>
      <c r="P26" s="16" t="s">
        <v>1</v>
      </c>
      <c r="Q26" s="15" t="e">
        <f>Q9+Q12+Q15+Q18+Q21+Q24+#REF!+#REF!+#REF!</f>
        <v>#REF!</v>
      </c>
      <c r="R26" s="14"/>
      <c r="S26" s="14"/>
      <c r="T26" s="14"/>
      <c r="U26" s="13"/>
      <c r="V26" s="12"/>
      <c r="W26" s="12"/>
      <c r="X26" s="12"/>
      <c r="Z26" s="11"/>
      <c r="AA26" s="11"/>
      <c r="AB26" s="11"/>
    </row>
    <row r="27" spans="1:28" s="7" customFormat="1" ht="20.25" x14ac:dyDescent="0.3">
      <c r="A27" s="10" t="s">
        <v>0</v>
      </c>
      <c r="T27" s="9"/>
      <c r="U27" s="9"/>
      <c r="V27" s="8"/>
    </row>
    <row r="28" spans="1:28" x14ac:dyDescent="0.25">
      <c r="Q28" s="6"/>
      <c r="T28" s="5"/>
      <c r="U28" s="3"/>
      <c r="V28" s="4"/>
    </row>
    <row r="29" spans="1:28" x14ac:dyDescent="0.25">
      <c r="T29" s="3"/>
      <c r="U29" s="3"/>
    </row>
    <row r="30" spans="1:28" x14ac:dyDescent="0.25">
      <c r="U30" s="3"/>
    </row>
    <row r="31" spans="1:28" x14ac:dyDescent="0.25">
      <c r="U31" s="3"/>
    </row>
    <row r="32" spans="1:28" x14ac:dyDescent="0.25">
      <c r="U32" s="3"/>
    </row>
    <row r="33" spans="21:21" x14ac:dyDescent="0.25">
      <c r="U33" s="3"/>
    </row>
    <row r="34" spans="21:21" x14ac:dyDescent="0.25">
      <c r="U34" s="3"/>
    </row>
    <row r="35" spans="21:21" x14ac:dyDescent="0.25">
      <c r="U35" s="3"/>
    </row>
    <row r="36" spans="21:21" x14ac:dyDescent="0.25">
      <c r="U36" s="3"/>
    </row>
    <row r="37" spans="21:21" x14ac:dyDescent="0.25">
      <c r="U37" s="3"/>
    </row>
    <row r="38" spans="21:21" x14ac:dyDescent="0.25">
      <c r="U38" s="3"/>
    </row>
    <row r="39" spans="21:21" x14ac:dyDescent="0.25">
      <c r="U39" s="3"/>
    </row>
    <row r="40" spans="21:21" x14ac:dyDescent="0.25">
      <c r="U40" s="3"/>
    </row>
    <row r="41" spans="21:21" x14ac:dyDescent="0.25">
      <c r="U41" s="3"/>
    </row>
    <row r="42" spans="21:21" x14ac:dyDescent="0.25">
      <c r="U42" s="3"/>
    </row>
    <row r="43" spans="21:21" x14ac:dyDescent="0.25">
      <c r="U43" s="3"/>
    </row>
    <row r="44" spans="21:21" x14ac:dyDescent="0.25">
      <c r="U44" s="3"/>
    </row>
    <row r="45" spans="21:21" x14ac:dyDescent="0.25">
      <c r="U45" s="3"/>
    </row>
    <row r="46" spans="21:21" x14ac:dyDescent="0.25">
      <c r="U46" s="3"/>
    </row>
    <row r="47" spans="21:21" x14ac:dyDescent="0.25">
      <c r="U47" s="3"/>
    </row>
    <row r="48" spans="21:21"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sheetData>
  <mergeCells count="12">
    <mergeCell ref="A23:A24"/>
    <mergeCell ref="N3:O3"/>
    <mergeCell ref="Q3:T3"/>
    <mergeCell ref="C3:G3"/>
    <mergeCell ref="L3:M3"/>
    <mergeCell ref="I2:J3"/>
    <mergeCell ref="A5:A6"/>
    <mergeCell ref="A8:A9"/>
    <mergeCell ref="A11:A12"/>
    <mergeCell ref="A14:A15"/>
    <mergeCell ref="A17:A18"/>
    <mergeCell ref="A20:A21"/>
  </mergeCells>
  <pageMargins left="0.19685039370078741" right="0.19685039370078741" top="0.19685039370078741" bottom="0.19685039370078741" header="0.23622047244094491" footer="0.23622047244094491"/>
  <pageSetup paperSize="8" scale="34"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1" manualBreakCount="1">
    <brk id="2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21"/>
  <sheetViews>
    <sheetView zoomScale="75" workbookViewId="0">
      <selection activeCell="K49" sqref="K49"/>
    </sheetView>
  </sheetViews>
  <sheetFormatPr defaultRowHeight="15.75" x14ac:dyDescent="0.25"/>
  <cols>
    <col min="1" max="1" width="41.85546875" style="2553" customWidth="1"/>
    <col min="2" max="7" width="17.28515625" style="2553" customWidth="1"/>
    <col min="8" max="8" width="7.7109375" style="2553" bestFit="1" customWidth="1"/>
    <col min="9" max="10" width="17" style="2553" customWidth="1"/>
    <col min="11" max="11" width="17.7109375" style="2553" customWidth="1"/>
    <col min="12" max="15" width="17" style="2553" customWidth="1"/>
    <col min="16" max="16" width="7.7109375" style="2553" bestFit="1" customWidth="1"/>
    <col min="17" max="20" width="17" style="2553" customWidth="1"/>
    <col min="21" max="21" width="3.140625" style="2554" customWidth="1"/>
    <col min="22" max="24" width="16.140625" style="2553" customWidth="1"/>
    <col min="25" max="16384" width="9.140625" style="2553"/>
  </cols>
  <sheetData>
    <row r="1" spans="1:24" x14ac:dyDescent="0.25">
      <c r="A1" s="2618" t="s">
        <v>2737</v>
      </c>
      <c r="B1" s="2617"/>
      <c r="U1" s="2555"/>
    </row>
    <row r="2" spans="1:24" x14ac:dyDescent="0.25">
      <c r="A2" s="2616" t="s">
        <v>78</v>
      </c>
      <c r="B2" s="2615"/>
      <c r="I2" s="2614" t="s">
        <v>77</v>
      </c>
      <c r="J2" s="2613"/>
      <c r="K2" s="2612" t="s">
        <v>76</v>
      </c>
      <c r="L2" s="2611"/>
      <c r="M2" s="2610"/>
      <c r="U2" s="2555"/>
    </row>
    <row r="3" spans="1:24" s="2589" customFormat="1" ht="31.5" customHeight="1" x14ac:dyDescent="0.25">
      <c r="A3" s="2609" t="s">
        <v>2736</v>
      </c>
      <c r="B3" s="2608"/>
      <c r="C3" s="2603" t="s">
        <v>74</v>
      </c>
      <c r="D3" s="2602"/>
      <c r="E3" s="2602"/>
      <c r="F3" s="2602"/>
      <c r="G3" s="2604"/>
      <c r="I3" s="2607"/>
      <c r="J3" s="2606"/>
      <c r="K3" s="2605" t="s">
        <v>73</v>
      </c>
      <c r="L3" s="2602" t="s">
        <v>72</v>
      </c>
      <c r="M3" s="2604"/>
      <c r="N3" s="2603" t="s">
        <v>71</v>
      </c>
      <c r="O3" s="2604"/>
      <c r="Q3" s="2603" t="s">
        <v>70</v>
      </c>
      <c r="R3" s="2602"/>
      <c r="S3" s="2602"/>
      <c r="T3" s="2602"/>
      <c r="U3" s="2601"/>
      <c r="V3" s="2600"/>
      <c r="W3" s="2599" t="s">
        <v>69</v>
      </c>
      <c r="X3" s="2598"/>
    </row>
    <row r="4" spans="1:24" s="2589" customFormat="1" ht="50.25" customHeight="1" thickBot="1" x14ac:dyDescent="0.3">
      <c r="A4" s="2597" t="s">
        <v>68</v>
      </c>
      <c r="B4" s="2595" t="s">
        <v>67</v>
      </c>
      <c r="C4" s="2595" t="s">
        <v>66</v>
      </c>
      <c r="D4" s="2595" t="s">
        <v>65</v>
      </c>
      <c r="E4" s="2595" t="s">
        <v>64</v>
      </c>
      <c r="F4" s="2595" t="s">
        <v>63</v>
      </c>
      <c r="G4" s="2596" t="s">
        <v>328</v>
      </c>
      <c r="H4" s="2595" t="s">
        <v>55</v>
      </c>
      <c r="I4" s="2594" t="s">
        <v>61</v>
      </c>
      <c r="J4" s="2594" t="s">
        <v>56</v>
      </c>
      <c r="K4" s="2595" t="s">
        <v>60</v>
      </c>
      <c r="L4" s="2595" t="s">
        <v>59</v>
      </c>
      <c r="M4" s="2595" t="s">
        <v>58</v>
      </c>
      <c r="N4" s="2595" t="s">
        <v>57</v>
      </c>
      <c r="O4" s="2594" t="s">
        <v>56</v>
      </c>
      <c r="P4" s="2595" t="s">
        <v>55</v>
      </c>
      <c r="Q4" s="2594" t="s">
        <v>86</v>
      </c>
      <c r="R4" s="2594" t="s">
        <v>53</v>
      </c>
      <c r="S4" s="2594" t="s">
        <v>52</v>
      </c>
      <c r="T4" s="2593" t="s">
        <v>51</v>
      </c>
      <c r="U4" s="2592"/>
      <c r="V4" s="2591" t="s">
        <v>50</v>
      </c>
      <c r="W4" s="2590" t="s">
        <v>49</v>
      </c>
      <c r="X4" s="2590" t="s">
        <v>48</v>
      </c>
    </row>
    <row r="5" spans="1:24" ht="19.5" customHeight="1" thickTop="1" x14ac:dyDescent="0.25">
      <c r="A5" s="2588" t="s">
        <v>47</v>
      </c>
      <c r="B5" s="2580"/>
      <c r="C5" s="2586"/>
      <c r="D5" s="2586"/>
      <c r="E5" s="2580"/>
      <c r="F5" s="2580" t="s">
        <v>46</v>
      </c>
      <c r="G5" s="2580"/>
      <c r="H5" s="2587" t="s">
        <v>2</v>
      </c>
      <c r="I5" s="2580" t="s">
        <v>43</v>
      </c>
      <c r="J5" s="2580" t="s">
        <v>41</v>
      </c>
      <c r="K5" s="2580" t="s">
        <v>42</v>
      </c>
      <c r="L5" s="2585" t="s">
        <v>45</v>
      </c>
      <c r="M5" s="2585" t="s">
        <v>44</v>
      </c>
      <c r="N5" s="2585" t="s">
        <v>43</v>
      </c>
      <c r="O5" s="2585" t="s">
        <v>41</v>
      </c>
      <c r="P5" s="2587" t="s">
        <v>2</v>
      </c>
      <c r="Q5" s="2586"/>
      <c r="R5" s="2585" t="s">
        <v>42</v>
      </c>
      <c r="S5" s="2585" t="s">
        <v>41</v>
      </c>
      <c r="T5" s="2585" t="s">
        <v>40</v>
      </c>
      <c r="U5" s="2557"/>
      <c r="V5" s="2580"/>
      <c r="W5" s="2580"/>
      <c r="X5" s="2580"/>
    </row>
    <row r="6" spans="1:24" ht="19.5" customHeight="1" x14ac:dyDescent="0.25">
      <c r="A6" s="2584"/>
      <c r="B6" s="2581"/>
      <c r="C6" s="2582"/>
      <c r="D6" s="2582"/>
      <c r="E6" s="2581"/>
      <c r="F6" s="2580" t="s">
        <v>39</v>
      </c>
      <c r="G6" s="2581"/>
      <c r="H6" s="2583" t="s">
        <v>1</v>
      </c>
      <c r="I6" s="2580"/>
      <c r="J6" s="2581"/>
      <c r="K6" s="2581"/>
      <c r="L6" s="2581"/>
      <c r="M6" s="2581"/>
      <c r="N6" s="2581"/>
      <c r="O6" s="2581"/>
      <c r="P6" s="2583" t="s">
        <v>1</v>
      </c>
      <c r="Q6" s="2582"/>
      <c r="R6" s="2581"/>
      <c r="S6" s="2581"/>
      <c r="T6" s="2581"/>
      <c r="U6" s="2557"/>
      <c r="V6" s="2580"/>
      <c r="W6" s="2580"/>
      <c r="X6" s="2580"/>
    </row>
    <row r="7" spans="1:24" ht="19.5" customHeight="1" thickBot="1" x14ac:dyDescent="0.3">
      <c r="A7" s="2579" t="s">
        <v>38</v>
      </c>
      <c r="B7" s="2576"/>
      <c r="C7" s="2577"/>
      <c r="D7" s="2577"/>
      <c r="E7" s="2576"/>
      <c r="F7" s="2576"/>
      <c r="G7" s="2576"/>
      <c r="H7" s="2576"/>
      <c r="I7" s="2576"/>
      <c r="J7" s="2576"/>
      <c r="K7" s="2578"/>
      <c r="L7" s="2578"/>
      <c r="M7" s="2576"/>
      <c r="N7" s="2576"/>
      <c r="O7" s="2576"/>
      <c r="P7" s="2576"/>
      <c r="Q7" s="2577"/>
      <c r="R7" s="2576"/>
      <c r="S7" s="2576"/>
      <c r="T7" s="2576"/>
      <c r="U7" s="2565"/>
      <c r="V7" s="2576"/>
      <c r="W7" s="2576"/>
      <c r="X7" s="2576"/>
    </row>
    <row r="8" spans="1:24" ht="19.5" customHeight="1" x14ac:dyDescent="0.25">
      <c r="A8" s="2571" t="s">
        <v>2735</v>
      </c>
      <c r="B8" s="2560" t="s">
        <v>513</v>
      </c>
      <c r="C8" s="2569" t="s">
        <v>326</v>
      </c>
      <c r="D8" s="2575">
        <v>14000000</v>
      </c>
      <c r="E8" s="2560" t="s">
        <v>18</v>
      </c>
      <c r="F8" s="2560" t="s">
        <v>2726</v>
      </c>
      <c r="G8" s="2560"/>
      <c r="H8" s="2570" t="s">
        <v>2</v>
      </c>
      <c r="I8" s="2560"/>
      <c r="J8" s="2560"/>
      <c r="K8" s="2560"/>
      <c r="L8" s="2560" t="s">
        <v>2731</v>
      </c>
      <c r="M8" s="2560" t="s">
        <v>2730</v>
      </c>
      <c r="N8" s="2560" t="s">
        <v>2729</v>
      </c>
      <c r="O8" s="2560" t="s">
        <v>513</v>
      </c>
      <c r="P8" s="2570" t="s">
        <v>2</v>
      </c>
      <c r="Q8" s="2569"/>
      <c r="R8" s="2560"/>
      <c r="S8" s="2560"/>
      <c r="T8" s="2560"/>
      <c r="U8" s="2557"/>
      <c r="V8" s="2560"/>
      <c r="W8" s="2560"/>
      <c r="X8" s="2560"/>
    </row>
    <row r="9" spans="1:24" ht="19.5" customHeight="1" x14ac:dyDescent="0.25">
      <c r="A9" s="2562"/>
      <c r="B9" s="2556"/>
      <c r="C9" s="2558"/>
      <c r="D9" s="2558"/>
      <c r="E9" s="2556"/>
      <c r="F9" s="2560"/>
      <c r="G9" s="2556"/>
      <c r="H9" s="2559" t="s">
        <v>1</v>
      </c>
      <c r="I9" s="2560"/>
      <c r="J9" s="2556"/>
      <c r="K9" s="2556"/>
      <c r="L9" s="2556"/>
      <c r="M9" s="2556"/>
      <c r="N9" s="2556"/>
      <c r="O9" s="2556"/>
      <c r="P9" s="2559" t="s">
        <v>1</v>
      </c>
      <c r="Q9" s="2558"/>
      <c r="R9" s="2556"/>
      <c r="S9" s="2556"/>
      <c r="T9" s="2556"/>
      <c r="U9" s="2557"/>
      <c r="V9" s="2556"/>
      <c r="W9" s="2556"/>
      <c r="X9" s="2556"/>
    </row>
    <row r="10" spans="1:24" ht="19.5" customHeight="1" x14ac:dyDescent="0.25">
      <c r="A10" s="2564"/>
      <c r="B10" s="2564"/>
      <c r="C10" s="2566"/>
      <c r="D10" s="2566"/>
      <c r="E10" s="2564"/>
      <c r="F10" s="2564"/>
      <c r="G10" s="2564"/>
      <c r="H10" s="2564"/>
      <c r="I10" s="2564"/>
      <c r="J10" s="2564"/>
      <c r="K10" s="2567"/>
      <c r="L10" s="2567"/>
      <c r="M10" s="2564"/>
      <c r="N10" s="2564"/>
      <c r="O10" s="2564"/>
      <c r="P10" s="2564"/>
      <c r="Q10" s="2566"/>
      <c r="R10" s="2568" t="s">
        <v>35</v>
      </c>
      <c r="S10" s="2568"/>
      <c r="T10" s="2564"/>
      <c r="U10" s="2565"/>
      <c r="V10" s="2564"/>
      <c r="W10" s="2564"/>
      <c r="X10" s="2564"/>
    </row>
    <row r="11" spans="1:24" ht="19.5" customHeight="1" x14ac:dyDescent="0.25">
      <c r="A11" s="2563" t="s">
        <v>2734</v>
      </c>
      <c r="B11" s="2556" t="s">
        <v>513</v>
      </c>
      <c r="C11" s="2558" t="s">
        <v>324</v>
      </c>
      <c r="D11" s="2575">
        <v>14000000</v>
      </c>
      <c r="E11" s="2556" t="s">
        <v>18</v>
      </c>
      <c r="F11" s="2560" t="s">
        <v>2726</v>
      </c>
      <c r="G11" s="2556"/>
      <c r="H11" s="2559" t="s">
        <v>2</v>
      </c>
      <c r="I11" s="2560"/>
      <c r="J11" s="2556"/>
      <c r="K11" s="2563" t="s">
        <v>2733</v>
      </c>
      <c r="L11" s="2560" t="s">
        <v>2731</v>
      </c>
      <c r="M11" s="2560" t="s">
        <v>2730</v>
      </c>
      <c r="N11" s="2560" t="s">
        <v>2729</v>
      </c>
      <c r="O11" s="2556" t="s">
        <v>513</v>
      </c>
      <c r="P11" s="2560"/>
      <c r="Q11" s="2558"/>
      <c r="R11" s="2556"/>
      <c r="S11" s="2556"/>
      <c r="T11" s="2556"/>
      <c r="U11" s="2557"/>
      <c r="V11" s="2556"/>
      <c r="W11" s="2556"/>
      <c r="X11" s="2556"/>
    </row>
    <row r="12" spans="1:24" ht="19.5" customHeight="1" x14ac:dyDescent="0.25">
      <c r="A12" s="2562"/>
      <c r="B12" s="2556"/>
      <c r="C12" s="2558"/>
      <c r="D12" s="2558"/>
      <c r="E12" s="2556"/>
      <c r="F12" s="2560"/>
      <c r="G12" s="2556"/>
      <c r="H12" s="2559" t="s">
        <v>1</v>
      </c>
      <c r="I12" s="2560"/>
      <c r="J12" s="2556"/>
      <c r="K12" s="2562"/>
      <c r="L12" s="2556"/>
      <c r="M12" s="2558"/>
      <c r="N12" s="2558"/>
      <c r="O12" s="2556"/>
      <c r="P12" s="2560" t="s">
        <v>2722</v>
      </c>
      <c r="Q12" s="2558"/>
      <c r="R12" s="2556"/>
      <c r="S12" s="2556"/>
      <c r="T12" s="2556"/>
      <c r="U12" s="2557"/>
      <c r="V12" s="2556"/>
      <c r="W12" s="2556"/>
      <c r="X12" s="2556"/>
    </row>
    <row r="13" spans="1:24" ht="19.5" customHeight="1" x14ac:dyDescent="0.25">
      <c r="A13" s="2564"/>
      <c r="B13" s="2564"/>
      <c r="C13" s="2566"/>
      <c r="D13" s="2566"/>
      <c r="E13" s="2564"/>
      <c r="F13" s="2564"/>
      <c r="G13" s="2564"/>
      <c r="H13" s="2564"/>
      <c r="I13" s="2564"/>
      <c r="J13" s="2564"/>
      <c r="K13" s="2567"/>
      <c r="L13" s="2567"/>
      <c r="M13" s="2564"/>
      <c r="N13" s="2564"/>
      <c r="O13" s="2564"/>
      <c r="P13" s="2564"/>
      <c r="Q13" s="2566"/>
      <c r="R13" s="2564"/>
      <c r="S13" s="2564"/>
      <c r="T13" s="2564"/>
      <c r="U13" s="2565"/>
      <c r="V13" s="2564"/>
      <c r="W13" s="2564"/>
      <c r="X13" s="2564"/>
    </row>
    <row r="14" spans="1:24" ht="19.5" customHeight="1" x14ac:dyDescent="0.25">
      <c r="A14" s="2563" t="s">
        <v>2732</v>
      </c>
      <c r="B14" s="2556" t="s">
        <v>513</v>
      </c>
      <c r="C14" s="2558" t="s">
        <v>321</v>
      </c>
      <c r="D14" s="2575">
        <v>10678650</v>
      </c>
      <c r="E14" s="2556" t="s">
        <v>18</v>
      </c>
      <c r="F14" s="2560" t="s">
        <v>2726</v>
      </c>
      <c r="G14" s="2556"/>
      <c r="H14" s="2559" t="s">
        <v>2</v>
      </c>
      <c r="I14" s="2560"/>
      <c r="J14" s="2556"/>
      <c r="K14" s="2556"/>
      <c r="L14" s="2560" t="s">
        <v>2731</v>
      </c>
      <c r="M14" s="2560" t="s">
        <v>2730</v>
      </c>
      <c r="N14" s="2560" t="s">
        <v>2729</v>
      </c>
      <c r="O14" s="2556" t="s">
        <v>513</v>
      </c>
      <c r="P14" s="2559" t="s">
        <v>2</v>
      </c>
      <c r="Q14" s="2558"/>
      <c r="R14" s="2556"/>
      <c r="S14" s="2556"/>
      <c r="T14" s="2556"/>
      <c r="U14" s="2557"/>
      <c r="V14" s="2556"/>
      <c r="W14" s="2556"/>
      <c r="X14" s="2556"/>
    </row>
    <row r="15" spans="1:24" ht="19.5" customHeight="1" x14ac:dyDescent="0.25">
      <c r="A15" s="2562"/>
      <c r="B15" s="2556"/>
      <c r="C15" s="2558"/>
      <c r="D15" s="2558"/>
      <c r="E15" s="2556"/>
      <c r="F15" s="2560"/>
      <c r="G15" s="2556"/>
      <c r="H15" s="2559" t="s">
        <v>1</v>
      </c>
      <c r="I15" s="2560"/>
      <c r="J15" s="2556"/>
      <c r="K15" s="2556"/>
      <c r="L15" s="2556"/>
      <c r="M15" s="2556"/>
      <c r="N15" s="2556"/>
      <c r="O15" s="2556"/>
      <c r="P15" s="2559" t="s">
        <v>1</v>
      </c>
      <c r="Q15" s="2558"/>
      <c r="R15" s="2556"/>
      <c r="S15" s="2556"/>
      <c r="T15" s="2556"/>
      <c r="U15" s="2557"/>
      <c r="V15" s="2556"/>
      <c r="W15" s="2556"/>
      <c r="X15" s="2556"/>
    </row>
    <row r="16" spans="1:24" ht="19.5" customHeight="1" x14ac:dyDescent="0.25">
      <c r="A16" s="2564"/>
      <c r="B16" s="2564"/>
      <c r="C16" s="2566"/>
      <c r="D16" s="2566"/>
      <c r="E16" s="2564"/>
      <c r="F16" s="2564"/>
      <c r="G16" s="2564"/>
      <c r="H16" s="2564"/>
      <c r="I16" s="2564"/>
      <c r="J16" s="2564"/>
      <c r="K16" s="2567"/>
      <c r="L16" s="2567"/>
      <c r="M16" s="2564"/>
      <c r="N16" s="2564"/>
      <c r="O16" s="2564"/>
      <c r="P16" s="2564"/>
      <c r="Q16" s="2566"/>
      <c r="R16" s="2564"/>
      <c r="S16" s="2564"/>
      <c r="T16" s="2564"/>
      <c r="U16" s="2565"/>
      <c r="V16" s="2564"/>
      <c r="W16" s="2564"/>
      <c r="X16" s="2564"/>
    </row>
    <row r="17" spans="1:24" ht="19.5" customHeight="1" x14ac:dyDescent="0.25">
      <c r="A17" s="2563" t="s">
        <v>2728</v>
      </c>
      <c r="B17" s="2556" t="s">
        <v>513</v>
      </c>
      <c r="C17" s="2558" t="s">
        <v>326</v>
      </c>
      <c r="D17" s="2558">
        <v>505471695</v>
      </c>
      <c r="E17" s="2556" t="s">
        <v>2727</v>
      </c>
      <c r="F17" s="2560" t="s">
        <v>2726</v>
      </c>
      <c r="G17" s="2556"/>
      <c r="H17" s="2559" t="s">
        <v>2</v>
      </c>
      <c r="I17" s="2560"/>
      <c r="J17" s="2556"/>
      <c r="K17" s="2556"/>
      <c r="L17" s="2556" t="s">
        <v>2725</v>
      </c>
      <c r="M17" s="2556" t="s">
        <v>2724</v>
      </c>
      <c r="N17" s="2556" t="s">
        <v>2723</v>
      </c>
      <c r="O17" s="2556" t="s">
        <v>513</v>
      </c>
      <c r="P17" s="2559" t="s">
        <v>2</v>
      </c>
      <c r="Q17" s="2558"/>
      <c r="R17" s="2556"/>
      <c r="S17" s="2556"/>
      <c r="T17" s="2556"/>
      <c r="U17" s="2557"/>
      <c r="V17" s="2556"/>
      <c r="W17" s="2556"/>
      <c r="X17" s="2556"/>
    </row>
    <row r="18" spans="1:24" ht="19.5" customHeight="1" x14ac:dyDescent="0.25">
      <c r="A18" s="2562"/>
      <c r="B18" s="2556"/>
      <c r="C18" s="2558"/>
      <c r="D18" s="2558"/>
      <c r="E18" s="2556"/>
      <c r="F18" s="2560"/>
      <c r="G18" s="2556"/>
      <c r="H18" s="2559" t="s">
        <v>1</v>
      </c>
      <c r="I18" s="2560"/>
      <c r="J18" s="2556"/>
      <c r="K18" s="2556"/>
      <c r="L18" s="2556"/>
      <c r="M18" s="2556"/>
      <c r="N18" s="2556"/>
      <c r="O18" s="2556"/>
      <c r="P18" s="2559" t="s">
        <v>1</v>
      </c>
      <c r="Q18" s="2558"/>
      <c r="R18" s="2556"/>
      <c r="S18" s="2556"/>
      <c r="T18" s="2556"/>
      <c r="U18" s="2557"/>
      <c r="V18" s="2556"/>
      <c r="W18" s="2556"/>
      <c r="X18" s="2556"/>
    </row>
    <row r="19" spans="1:24" ht="14.25" customHeight="1" x14ac:dyDescent="0.25">
      <c r="A19" s="2564"/>
      <c r="B19" s="2564"/>
      <c r="C19" s="2566"/>
      <c r="D19" s="2566"/>
      <c r="E19" s="2564"/>
      <c r="F19" s="2564"/>
      <c r="G19" s="2564"/>
      <c r="H19" s="2564"/>
      <c r="I19" s="2564"/>
      <c r="J19" s="2564"/>
      <c r="K19" s="2567"/>
      <c r="L19" s="2567"/>
      <c r="M19" s="2564"/>
      <c r="N19" s="2564"/>
      <c r="O19" s="2564"/>
      <c r="P19" s="2564"/>
      <c r="Q19" s="2566"/>
      <c r="R19" s="2564"/>
      <c r="S19" s="2564"/>
      <c r="T19" s="2564"/>
      <c r="U19" s="2565"/>
      <c r="V19" s="2564"/>
      <c r="W19" s="2564"/>
      <c r="X19" s="2564"/>
    </row>
    <row r="20" spans="1:24" ht="19.5" customHeight="1" x14ac:dyDescent="0.25">
      <c r="A20" s="2563"/>
      <c r="B20" s="2556"/>
      <c r="C20" s="2558"/>
      <c r="D20" s="2575"/>
      <c r="E20" s="2556"/>
      <c r="F20" s="2560"/>
      <c r="G20" s="2556"/>
      <c r="H20" s="2559" t="s">
        <v>2</v>
      </c>
      <c r="I20" s="2560"/>
      <c r="J20" s="2556"/>
      <c r="K20" s="2556"/>
      <c r="L20" s="2556"/>
      <c r="M20" s="2556"/>
      <c r="N20" s="2556"/>
      <c r="O20" s="2556"/>
      <c r="P20" s="2559" t="s">
        <v>2</v>
      </c>
      <c r="Q20" s="2558"/>
      <c r="R20" s="2556"/>
      <c r="S20" s="2556"/>
      <c r="T20" s="2556"/>
      <c r="U20" s="2557"/>
      <c r="V20" s="2556"/>
      <c r="W20" s="2556"/>
      <c r="X20" s="2556"/>
    </row>
    <row r="21" spans="1:24" ht="39.75" customHeight="1" x14ac:dyDescent="0.25">
      <c r="A21" s="2562"/>
      <c r="B21" s="2556"/>
      <c r="C21" s="2558"/>
      <c r="D21" s="2558"/>
      <c r="E21" s="2556"/>
      <c r="F21" s="2560"/>
      <c r="G21" s="2556"/>
      <c r="H21" s="2559" t="s">
        <v>1</v>
      </c>
      <c r="I21" s="2560"/>
      <c r="J21" s="2556"/>
      <c r="K21" s="2556"/>
      <c r="L21" s="2556"/>
      <c r="M21" s="2556"/>
      <c r="N21" s="2556"/>
      <c r="O21" s="2556"/>
      <c r="P21" s="2559" t="s">
        <v>1</v>
      </c>
      <c r="Q21" s="2558"/>
      <c r="R21" s="2556"/>
      <c r="S21" s="2556"/>
      <c r="T21" s="2556"/>
      <c r="U21" s="2557"/>
      <c r="V21" s="2556"/>
      <c r="W21" s="2556"/>
      <c r="X21" s="2556"/>
    </row>
    <row r="22" spans="1:24" ht="11.25" customHeight="1" x14ac:dyDescent="0.25">
      <c r="A22" s="2564"/>
      <c r="B22" s="2564"/>
      <c r="C22" s="2566"/>
      <c r="D22" s="2566"/>
      <c r="E22" s="2564"/>
      <c r="F22" s="2564"/>
      <c r="G22" s="2564"/>
      <c r="H22" s="2564"/>
      <c r="I22" s="2564"/>
      <c r="J22" s="2564"/>
      <c r="K22" s="2567"/>
      <c r="L22" s="2567"/>
      <c r="M22" s="2564"/>
      <c r="N22" s="2564"/>
      <c r="O22" s="2564"/>
      <c r="P22" s="2564"/>
      <c r="Q22" s="2566"/>
      <c r="R22" s="2564"/>
      <c r="S22" s="2564"/>
      <c r="T22" s="2564"/>
      <c r="U22" s="2565"/>
      <c r="V22" s="2564"/>
      <c r="W22" s="2564"/>
      <c r="X22" s="2564"/>
    </row>
    <row r="23" spans="1:24" ht="19.5" customHeight="1" x14ac:dyDescent="0.25">
      <c r="A23" s="2563"/>
      <c r="B23" s="2556"/>
      <c r="C23" s="2558"/>
      <c r="D23" s="2575"/>
      <c r="E23" s="2556"/>
      <c r="F23" s="2560"/>
      <c r="G23" s="2556"/>
      <c r="H23" s="2559" t="s">
        <v>2</v>
      </c>
      <c r="I23" s="2560"/>
      <c r="J23" s="2556"/>
      <c r="K23" s="2556"/>
      <c r="L23" s="2556"/>
      <c r="M23" s="2556"/>
      <c r="N23" s="2556"/>
      <c r="O23" s="2556"/>
      <c r="P23" s="2559" t="s">
        <v>2</v>
      </c>
      <c r="Q23" s="2558"/>
      <c r="R23" s="2556"/>
      <c r="S23" s="2556"/>
      <c r="T23" s="2556"/>
      <c r="U23" s="2557"/>
      <c r="V23" s="2556"/>
      <c r="W23" s="2556"/>
      <c r="X23" s="2556"/>
    </row>
    <row r="24" spans="1:24" ht="41.25" customHeight="1" x14ac:dyDescent="0.25">
      <c r="A24" s="2562"/>
      <c r="B24" s="2556"/>
      <c r="C24" s="2558"/>
      <c r="D24" s="2558"/>
      <c r="E24" s="2556"/>
      <c r="F24" s="2560"/>
      <c r="G24" s="2556"/>
      <c r="H24" s="2559" t="s">
        <v>1</v>
      </c>
      <c r="I24" s="2560"/>
      <c r="J24" s="2556"/>
      <c r="K24" s="2556"/>
      <c r="L24" s="2556"/>
      <c r="M24" s="2556"/>
      <c r="N24" s="2556"/>
      <c r="O24" s="2556"/>
      <c r="P24" s="2559" t="s">
        <v>1</v>
      </c>
      <c r="Q24" s="2558"/>
      <c r="R24" s="2556"/>
      <c r="S24" s="2556"/>
      <c r="T24" s="2556"/>
      <c r="U24" s="2557"/>
      <c r="V24" s="2556"/>
      <c r="W24" s="2556"/>
      <c r="X24" s="2556"/>
    </row>
    <row r="25" spans="1:24" ht="19.5" customHeight="1" x14ac:dyDescent="0.25">
      <c r="A25" s="2564"/>
      <c r="B25" s="2564"/>
      <c r="C25" s="2566"/>
      <c r="D25" s="2566"/>
      <c r="E25" s="2564"/>
      <c r="F25" s="2564"/>
      <c r="G25" s="2564"/>
      <c r="H25" s="2564"/>
      <c r="I25" s="2564"/>
      <c r="J25" s="2564"/>
      <c r="K25" s="2567"/>
      <c r="L25" s="2567"/>
      <c r="M25" s="2564"/>
      <c r="N25" s="2564"/>
      <c r="O25" s="2564"/>
      <c r="P25" s="2564"/>
      <c r="Q25" s="2566"/>
      <c r="R25" s="2564"/>
      <c r="S25" s="2564"/>
      <c r="T25" s="2564"/>
      <c r="U25" s="2565"/>
      <c r="V25" s="2564"/>
      <c r="W25" s="2564"/>
      <c r="X25" s="2564"/>
    </row>
    <row r="26" spans="1:24" ht="19.5" customHeight="1" x14ac:dyDescent="0.25">
      <c r="A26" s="2563"/>
      <c r="B26" s="2556"/>
      <c r="C26" s="2558"/>
      <c r="D26" s="2575"/>
      <c r="E26" s="2556"/>
      <c r="F26" s="2560"/>
      <c r="G26" s="2556"/>
      <c r="H26" s="2559" t="s">
        <v>2</v>
      </c>
      <c r="I26" s="2560"/>
      <c r="J26" s="2556"/>
      <c r="K26" s="2556"/>
      <c r="L26" s="2556"/>
      <c r="M26" s="2556"/>
      <c r="N26" s="2556"/>
      <c r="O26" s="2556"/>
      <c r="P26" s="2559" t="s">
        <v>2</v>
      </c>
      <c r="Q26" s="2558"/>
      <c r="R26" s="2556"/>
      <c r="S26" s="2556"/>
      <c r="T26" s="2556"/>
      <c r="U26" s="2557"/>
      <c r="V26" s="2556"/>
      <c r="W26" s="2556"/>
      <c r="X26" s="2556"/>
    </row>
    <row r="27" spans="1:24" ht="29.25" customHeight="1" x14ac:dyDescent="0.25">
      <c r="A27" s="2562"/>
      <c r="B27" s="2556"/>
      <c r="C27" s="2558"/>
      <c r="D27" s="2558"/>
      <c r="E27" s="2556"/>
      <c r="F27" s="2560"/>
      <c r="G27" s="2556"/>
      <c r="H27" s="2559" t="s">
        <v>1</v>
      </c>
      <c r="I27" s="2560"/>
      <c r="J27" s="2556"/>
      <c r="K27" s="2556"/>
      <c r="L27" s="2556"/>
      <c r="M27" s="2556"/>
      <c r="N27" s="2556"/>
      <c r="O27" s="2556"/>
      <c r="P27" s="2559" t="s">
        <v>1</v>
      </c>
      <c r="Q27" s="2558"/>
      <c r="R27" s="2556"/>
      <c r="S27" s="2556"/>
      <c r="T27" s="2556"/>
      <c r="U27" s="2557"/>
      <c r="V27" s="2556"/>
      <c r="W27" s="2556"/>
      <c r="X27" s="2556"/>
    </row>
    <row r="28" spans="1:24" ht="19.5" customHeight="1" x14ac:dyDescent="0.25">
      <c r="A28" s="2564"/>
      <c r="B28" s="2564"/>
      <c r="C28" s="2566"/>
      <c r="D28" s="2566"/>
      <c r="E28" s="2564"/>
      <c r="F28" s="2564"/>
      <c r="G28" s="2564"/>
      <c r="H28" s="2564"/>
      <c r="I28" s="2564"/>
      <c r="J28" s="2564"/>
      <c r="K28" s="2567"/>
      <c r="L28" s="2567"/>
      <c r="M28" s="2564"/>
      <c r="N28" s="2564"/>
      <c r="O28" s="2564"/>
      <c r="P28" s="2564"/>
      <c r="Q28" s="2566"/>
      <c r="R28" s="2564"/>
      <c r="S28" s="2564"/>
      <c r="T28" s="2564"/>
      <c r="U28" s="2565"/>
      <c r="V28" s="2564"/>
      <c r="W28" s="2564"/>
      <c r="X28" s="2564"/>
    </row>
    <row r="29" spans="1:24" ht="19.5" customHeight="1" x14ac:dyDescent="0.25">
      <c r="A29" s="2574"/>
      <c r="B29" s="2564"/>
      <c r="C29" s="2566"/>
      <c r="D29" s="2566"/>
      <c r="E29" s="2564"/>
      <c r="F29" s="2572"/>
      <c r="G29" s="2564"/>
      <c r="H29" s="2573"/>
      <c r="I29" s="2572"/>
      <c r="J29" s="2564"/>
      <c r="K29" s="2567"/>
      <c r="L29" s="2567"/>
      <c r="M29" s="2564"/>
      <c r="N29" s="2564"/>
      <c r="O29" s="2564"/>
      <c r="P29" s="2573"/>
      <c r="Q29" s="2566"/>
      <c r="R29" s="2564"/>
      <c r="S29" s="2564"/>
      <c r="T29" s="2564"/>
      <c r="U29" s="2565"/>
      <c r="V29" s="2572"/>
      <c r="W29" s="2572"/>
      <c r="X29" s="2572"/>
    </row>
    <row r="30" spans="1:24" x14ac:dyDescent="0.25">
      <c r="A30" s="2571"/>
      <c r="B30" s="2560"/>
      <c r="C30" s="2569"/>
      <c r="D30" s="2569"/>
      <c r="E30" s="2560"/>
      <c r="F30" s="2560"/>
      <c r="G30" s="2560"/>
      <c r="H30" s="2570" t="s">
        <v>2</v>
      </c>
      <c r="I30" s="2560"/>
      <c r="J30" s="2560"/>
      <c r="K30" s="2560"/>
      <c r="L30" s="2556"/>
      <c r="M30" s="2556"/>
      <c r="N30" s="2556"/>
      <c r="O30" s="2560"/>
      <c r="P30" s="2570" t="s">
        <v>2</v>
      </c>
      <c r="Q30" s="2569"/>
      <c r="R30" s="2560"/>
      <c r="S30" s="2560"/>
      <c r="T30" s="2560"/>
      <c r="U30" s="2557"/>
      <c r="V30" s="2560"/>
      <c r="W30" s="2560"/>
      <c r="X30" s="2560"/>
    </row>
    <row r="31" spans="1:24" x14ac:dyDescent="0.25">
      <c r="A31" s="2562"/>
      <c r="B31" s="2556"/>
      <c r="C31" s="2558"/>
      <c r="D31" s="2558"/>
      <c r="E31" s="2558"/>
      <c r="F31" s="2560"/>
      <c r="G31" s="2556"/>
      <c r="H31" s="2559" t="s">
        <v>1</v>
      </c>
      <c r="I31" s="2560"/>
      <c r="J31" s="2556"/>
      <c r="K31" s="2556"/>
      <c r="L31" s="2556"/>
      <c r="M31" s="2556"/>
      <c r="N31" s="2556"/>
      <c r="O31" s="2556"/>
      <c r="P31" s="2559" t="s">
        <v>1</v>
      </c>
      <c r="Q31" s="2558"/>
      <c r="R31" s="2556"/>
      <c r="S31" s="2556"/>
      <c r="T31" s="2556"/>
      <c r="U31" s="2557"/>
      <c r="V31" s="2556"/>
      <c r="W31" s="2556"/>
      <c r="X31" s="2556"/>
    </row>
    <row r="32" spans="1:24" x14ac:dyDescent="0.25">
      <c r="A32" s="2564"/>
      <c r="B32" s="2564"/>
      <c r="C32" s="2566"/>
      <c r="D32" s="2566"/>
      <c r="E32" s="2564"/>
      <c r="F32" s="2564"/>
      <c r="G32" s="2564"/>
      <c r="H32" s="2564"/>
      <c r="I32" s="2564"/>
      <c r="J32" s="2564"/>
      <c r="K32" s="2567"/>
      <c r="L32" s="2567"/>
      <c r="M32" s="2564"/>
      <c r="N32" s="2564"/>
      <c r="O32" s="2564"/>
      <c r="P32" s="2564"/>
      <c r="Q32" s="2566"/>
      <c r="R32" s="2568"/>
      <c r="S32" s="2568"/>
      <c r="T32" s="2564"/>
      <c r="U32" s="2565"/>
      <c r="V32" s="2564"/>
      <c r="W32" s="2564"/>
      <c r="X32" s="2564"/>
    </row>
    <row r="33" spans="1:24" x14ac:dyDescent="0.25">
      <c r="A33" s="2563"/>
      <c r="B33" s="2556"/>
      <c r="C33" s="2558"/>
      <c r="D33" s="2558"/>
      <c r="E33" s="2556"/>
      <c r="F33" s="2560"/>
      <c r="G33" s="2556"/>
      <c r="H33" s="2559" t="s">
        <v>2</v>
      </c>
      <c r="I33" s="2560"/>
      <c r="J33" s="2556"/>
      <c r="K33" s="2556"/>
      <c r="L33" s="2556"/>
      <c r="M33" s="2556"/>
      <c r="N33" s="2556"/>
      <c r="O33" s="2556"/>
      <c r="P33" s="2559" t="s">
        <v>2</v>
      </c>
      <c r="Q33" s="2558"/>
      <c r="R33" s="2556"/>
      <c r="S33" s="2556"/>
      <c r="T33" s="2556"/>
      <c r="U33" s="2557"/>
      <c r="V33" s="2556"/>
      <c r="W33" s="2556"/>
      <c r="X33" s="2556"/>
    </row>
    <row r="34" spans="1:24" ht="37.5" customHeight="1" x14ac:dyDescent="0.25">
      <c r="A34" s="2562"/>
      <c r="B34" s="2556"/>
      <c r="C34" s="2558"/>
      <c r="D34" s="2558"/>
      <c r="E34" s="2556"/>
      <c r="F34" s="2560"/>
      <c r="G34" s="2556"/>
      <c r="H34" s="2559" t="s">
        <v>1</v>
      </c>
      <c r="I34" s="2560"/>
      <c r="J34" s="2556"/>
      <c r="K34" s="2556"/>
      <c r="L34" s="2556"/>
      <c r="M34" s="2556"/>
      <c r="N34" s="2556"/>
      <c r="O34" s="2556"/>
      <c r="P34" s="2559" t="s">
        <v>1</v>
      </c>
      <c r="Q34" s="2558"/>
      <c r="R34" s="2556"/>
      <c r="S34" s="2556"/>
      <c r="T34" s="2556"/>
      <c r="U34" s="2557"/>
      <c r="V34" s="2556"/>
      <c r="W34" s="2556"/>
      <c r="X34" s="2556"/>
    </row>
    <row r="35" spans="1:24" x14ac:dyDescent="0.25">
      <c r="A35" s="2564"/>
      <c r="B35" s="2564"/>
      <c r="C35" s="2566"/>
      <c r="D35" s="2566"/>
      <c r="E35" s="2564"/>
      <c r="F35" s="2564"/>
      <c r="G35" s="2564"/>
      <c r="H35" s="2564"/>
      <c r="I35" s="2564"/>
      <c r="J35" s="2564"/>
      <c r="K35" s="2567"/>
      <c r="L35" s="2567"/>
      <c r="M35" s="2564"/>
      <c r="N35" s="2564"/>
      <c r="O35" s="2564"/>
      <c r="P35" s="2564"/>
      <c r="Q35" s="2566"/>
      <c r="R35" s="2564"/>
      <c r="S35" s="2564"/>
      <c r="T35" s="2564"/>
      <c r="U35" s="2565"/>
      <c r="V35" s="2564"/>
      <c r="W35" s="2564"/>
      <c r="X35" s="2564"/>
    </row>
    <row r="36" spans="1:24" x14ac:dyDescent="0.25">
      <c r="A36" s="2563"/>
      <c r="B36" s="2556"/>
      <c r="C36" s="2558"/>
      <c r="D36" s="2558"/>
      <c r="E36" s="2556"/>
      <c r="F36" s="2560"/>
      <c r="G36" s="2556"/>
      <c r="H36" s="2559" t="s">
        <v>2</v>
      </c>
      <c r="I36" s="2560"/>
      <c r="J36" s="2556"/>
      <c r="K36" s="2563"/>
      <c r="L36" s="2556"/>
      <c r="M36" s="2556"/>
      <c r="N36" s="2556"/>
      <c r="O36" s="2556"/>
      <c r="P36" s="2560"/>
      <c r="Q36" s="2558"/>
      <c r="R36" s="2556"/>
      <c r="S36" s="2556"/>
      <c r="T36" s="2556"/>
      <c r="U36" s="2557"/>
      <c r="V36" s="2556"/>
      <c r="W36" s="2556"/>
      <c r="X36" s="2556"/>
    </row>
    <row r="37" spans="1:24" x14ac:dyDescent="0.25">
      <c r="A37" s="2562"/>
      <c r="B37" s="2556"/>
      <c r="C37" s="2558"/>
      <c r="D37" s="2558"/>
      <c r="E37" s="2556"/>
      <c r="F37" s="2560"/>
      <c r="G37" s="2556"/>
      <c r="H37" s="2559" t="s">
        <v>1</v>
      </c>
      <c r="I37" s="2560"/>
      <c r="J37" s="2556"/>
      <c r="K37" s="2562"/>
      <c r="L37" s="2556"/>
      <c r="M37" s="2558"/>
      <c r="N37" s="2558"/>
      <c r="O37" s="2556"/>
      <c r="P37" s="2560" t="s">
        <v>2722</v>
      </c>
      <c r="Q37" s="2558"/>
      <c r="R37" s="2556"/>
      <c r="S37" s="2556"/>
      <c r="T37" s="2556"/>
      <c r="U37" s="2557"/>
      <c r="V37" s="2556"/>
      <c r="W37" s="2556"/>
      <c r="X37" s="2556"/>
    </row>
    <row r="38" spans="1:24" ht="9.75" customHeight="1" x14ac:dyDescent="0.25">
      <c r="A38" s="2564"/>
      <c r="B38" s="2564"/>
      <c r="C38" s="2566"/>
      <c r="D38" s="2566"/>
      <c r="E38" s="2564"/>
      <c r="F38" s="2564"/>
      <c r="G38" s="2564"/>
      <c r="H38" s="2564"/>
      <c r="I38" s="2564"/>
      <c r="J38" s="2564"/>
      <c r="K38" s="2567"/>
      <c r="L38" s="2567"/>
      <c r="M38" s="2564"/>
      <c r="N38" s="2564"/>
      <c r="O38" s="2564"/>
      <c r="P38" s="2564"/>
      <c r="Q38" s="2566"/>
      <c r="R38" s="2564"/>
      <c r="S38" s="2564"/>
      <c r="T38" s="2564"/>
      <c r="U38" s="2565"/>
      <c r="V38" s="2564"/>
      <c r="W38" s="2564"/>
      <c r="X38" s="2564"/>
    </row>
    <row r="39" spans="1:24" x14ac:dyDescent="0.25">
      <c r="A39" s="2563"/>
      <c r="B39" s="2556"/>
      <c r="C39" s="2558"/>
      <c r="D39" s="2558"/>
      <c r="E39" s="2556"/>
      <c r="F39" s="2560"/>
      <c r="G39" s="2556"/>
      <c r="H39" s="2559" t="s">
        <v>2</v>
      </c>
      <c r="I39" s="2560"/>
      <c r="J39" s="2556"/>
      <c r="K39" s="2556"/>
      <c r="L39" s="2556"/>
      <c r="M39" s="2556"/>
      <c r="N39" s="2556"/>
      <c r="O39" s="2556"/>
      <c r="P39" s="2559" t="s">
        <v>2</v>
      </c>
      <c r="Q39" s="2558"/>
      <c r="R39" s="2556"/>
      <c r="S39" s="2556"/>
      <c r="T39" s="2556"/>
      <c r="U39" s="2557"/>
      <c r="V39" s="2556"/>
      <c r="W39" s="2556"/>
      <c r="X39" s="2556"/>
    </row>
    <row r="40" spans="1:24" ht="30.75" customHeight="1" x14ac:dyDescent="0.25">
      <c r="A40" s="2562"/>
      <c r="B40" s="2556"/>
      <c r="C40" s="2558"/>
      <c r="D40" s="2558"/>
      <c r="E40" s="2556"/>
      <c r="F40" s="2560"/>
      <c r="G40" s="2556"/>
      <c r="H40" s="2559" t="s">
        <v>1</v>
      </c>
      <c r="I40" s="2560"/>
      <c r="J40" s="2556"/>
      <c r="K40" s="2556"/>
      <c r="L40" s="2556"/>
      <c r="M40" s="2556"/>
      <c r="N40" s="2556"/>
      <c r="O40" s="2556"/>
      <c r="P40" s="2559" t="s">
        <v>1</v>
      </c>
      <c r="Q40" s="2558"/>
      <c r="R40" s="2556"/>
      <c r="S40" s="2556"/>
      <c r="T40" s="2556"/>
      <c r="U40" s="2557"/>
      <c r="V40" s="2556"/>
      <c r="W40" s="2556"/>
      <c r="X40" s="2556"/>
    </row>
    <row r="41" spans="1:24" x14ac:dyDescent="0.25">
      <c r="A41" s="2564"/>
      <c r="B41" s="2564"/>
      <c r="C41" s="2566"/>
      <c r="D41" s="2566"/>
      <c r="E41" s="2564"/>
      <c r="F41" s="2564"/>
      <c r="G41" s="2564"/>
      <c r="H41" s="2564"/>
      <c r="I41" s="2564"/>
      <c r="J41" s="2564"/>
      <c r="K41" s="2567"/>
      <c r="L41" s="2567"/>
      <c r="M41" s="2564"/>
      <c r="N41" s="2564"/>
      <c r="O41" s="2564"/>
      <c r="P41" s="2564"/>
      <c r="Q41" s="2566"/>
      <c r="R41" s="2564"/>
      <c r="S41" s="2564"/>
      <c r="T41" s="2564"/>
      <c r="U41" s="2565"/>
      <c r="V41" s="2564"/>
      <c r="W41" s="2564"/>
      <c r="X41" s="2564"/>
    </row>
    <row r="42" spans="1:24" x14ac:dyDescent="0.25">
      <c r="A42" s="2563"/>
      <c r="B42" s="2556"/>
      <c r="C42" s="2558"/>
      <c r="D42" s="2558"/>
      <c r="E42" s="2556"/>
      <c r="F42" s="2560"/>
      <c r="G42" s="2556"/>
      <c r="H42" s="2559" t="s">
        <v>2</v>
      </c>
      <c r="I42" s="2560"/>
      <c r="J42" s="2556"/>
      <c r="K42" s="2556"/>
      <c r="L42" s="2556"/>
      <c r="M42" s="2556"/>
      <c r="N42" s="2556"/>
      <c r="O42" s="2556"/>
      <c r="P42" s="2559" t="s">
        <v>2</v>
      </c>
      <c r="Q42" s="2558"/>
      <c r="R42" s="2556"/>
      <c r="S42" s="2556"/>
      <c r="T42" s="2556"/>
      <c r="U42" s="2557"/>
      <c r="V42" s="2556"/>
      <c r="W42" s="2556"/>
      <c r="X42" s="2556"/>
    </row>
    <row r="43" spans="1:24" ht="31.5" customHeight="1" x14ac:dyDescent="0.25">
      <c r="A43" s="2562"/>
      <c r="B43" s="2556"/>
      <c r="C43" s="2558"/>
      <c r="D43" s="2558"/>
      <c r="E43" s="2556"/>
      <c r="F43" s="2560"/>
      <c r="G43" s="2556"/>
      <c r="H43" s="2559" t="s">
        <v>1</v>
      </c>
      <c r="I43" s="2560"/>
      <c r="J43" s="2556"/>
      <c r="K43" s="2556"/>
      <c r="L43" s="2556"/>
      <c r="M43" s="2556"/>
      <c r="N43" s="2556"/>
      <c r="O43" s="2556"/>
      <c r="P43" s="2559" t="s">
        <v>1</v>
      </c>
      <c r="Q43" s="2558"/>
      <c r="R43" s="2556"/>
      <c r="S43" s="2556"/>
      <c r="T43" s="2556"/>
      <c r="U43" s="2557"/>
      <c r="V43" s="2556"/>
      <c r="W43" s="2556"/>
      <c r="X43" s="2556"/>
    </row>
    <row r="44" spans="1:24" x14ac:dyDescent="0.25">
      <c r="A44" s="2564"/>
      <c r="B44" s="2564"/>
      <c r="C44" s="2566"/>
      <c r="D44" s="2566"/>
      <c r="E44" s="2564"/>
      <c r="F44" s="2564"/>
      <c r="G44" s="2564"/>
      <c r="H44" s="2564"/>
      <c r="I44" s="2564"/>
      <c r="J44" s="2564"/>
      <c r="K44" s="2567"/>
      <c r="L44" s="2567"/>
      <c r="M44" s="2564"/>
      <c r="N44" s="2564"/>
      <c r="O44" s="2564"/>
      <c r="P44" s="2564"/>
      <c r="Q44" s="2566"/>
      <c r="R44" s="2564"/>
      <c r="S44" s="2564"/>
      <c r="T44" s="2564"/>
      <c r="U44" s="2565"/>
      <c r="V44" s="2564"/>
      <c r="W44" s="2564"/>
      <c r="X44" s="2564"/>
    </row>
    <row r="45" spans="1:24" x14ac:dyDescent="0.25">
      <c r="A45" s="2563"/>
      <c r="B45" s="2556"/>
      <c r="C45" s="2558"/>
      <c r="D45" s="2558"/>
      <c r="E45" s="2556"/>
      <c r="F45" s="2560"/>
      <c r="G45" s="2556"/>
      <c r="H45" s="2559"/>
      <c r="I45" s="2560"/>
      <c r="J45" s="2556"/>
      <c r="K45" s="2556"/>
      <c r="L45" s="2556"/>
      <c r="M45" s="2556"/>
      <c r="N45" s="2556"/>
      <c r="O45" s="2556"/>
      <c r="P45" s="2559"/>
      <c r="Q45" s="2558"/>
      <c r="R45" s="2556"/>
      <c r="S45" s="2556"/>
      <c r="T45" s="2556"/>
      <c r="U45" s="2557"/>
      <c r="V45" s="2556"/>
      <c r="W45" s="2556"/>
      <c r="X45" s="2556"/>
    </row>
    <row r="46" spans="1:24" x14ac:dyDescent="0.25">
      <c r="A46" s="2562"/>
      <c r="B46" s="2556"/>
      <c r="C46" s="2558"/>
      <c r="D46" s="2558"/>
      <c r="E46" s="2556"/>
      <c r="F46" s="2560"/>
      <c r="G46" s="2556"/>
      <c r="H46" s="2559"/>
      <c r="I46" s="2560"/>
      <c r="J46" s="2556"/>
      <c r="K46" s="2556"/>
      <c r="L46" s="2556"/>
      <c r="M46" s="2556"/>
      <c r="N46" s="2556"/>
      <c r="O46" s="2556"/>
      <c r="P46" s="2559"/>
      <c r="Q46" s="2558"/>
      <c r="R46" s="2556"/>
      <c r="S46" s="2556"/>
      <c r="T46" s="2556"/>
      <c r="U46" s="2557"/>
      <c r="V46" s="2556"/>
      <c r="W46" s="2556"/>
      <c r="X46" s="2556"/>
    </row>
    <row r="47" spans="1:24" x14ac:dyDescent="0.25">
      <c r="A47" s="2564"/>
      <c r="B47" s="2564"/>
      <c r="C47" s="2566"/>
      <c r="D47" s="2566"/>
      <c r="E47" s="2564"/>
      <c r="F47" s="2564"/>
      <c r="G47" s="2564"/>
      <c r="H47" s="2564"/>
      <c r="I47" s="2564"/>
      <c r="J47" s="2564"/>
      <c r="K47" s="2567"/>
      <c r="L47" s="2567"/>
      <c r="M47" s="2564"/>
      <c r="N47" s="2564"/>
      <c r="O47" s="2564"/>
      <c r="P47" s="2564"/>
      <c r="Q47" s="2566"/>
      <c r="R47" s="2564"/>
      <c r="S47" s="2564"/>
      <c r="T47" s="2564"/>
      <c r="U47" s="2565"/>
      <c r="V47" s="2564"/>
      <c r="W47" s="2564"/>
      <c r="X47" s="2564"/>
    </row>
    <row r="48" spans="1:24" x14ac:dyDescent="0.25">
      <c r="A48" s="2563"/>
      <c r="B48" s="2556"/>
      <c r="C48" s="2558"/>
      <c r="D48" s="2558"/>
      <c r="E48" s="2556"/>
      <c r="F48" s="2560"/>
      <c r="G48" s="2556"/>
      <c r="H48" s="2559"/>
      <c r="I48" s="2560"/>
      <c r="J48" s="2556"/>
      <c r="K48" s="2556"/>
      <c r="L48" s="2556"/>
      <c r="M48" s="2556"/>
      <c r="N48" s="2556"/>
      <c r="O48" s="2556"/>
      <c r="P48" s="2559"/>
      <c r="Q48" s="2558"/>
      <c r="R48" s="2556"/>
      <c r="S48" s="2556"/>
      <c r="T48" s="2556"/>
      <c r="U48" s="2557"/>
      <c r="V48" s="2556"/>
      <c r="W48" s="2556"/>
      <c r="X48" s="2556"/>
    </row>
    <row r="49" spans="1:24" x14ac:dyDescent="0.25">
      <c r="A49" s="2562"/>
      <c r="B49" s="2556"/>
      <c r="C49" s="2558"/>
      <c r="D49" s="2558"/>
      <c r="E49" s="2556"/>
      <c r="F49" s="2560"/>
      <c r="G49" s="2556"/>
      <c r="H49" s="2559"/>
      <c r="I49" s="2560"/>
      <c r="J49" s="2556"/>
      <c r="K49" s="2556"/>
      <c r="L49" s="2556"/>
      <c r="M49" s="2556"/>
      <c r="N49" s="2556"/>
      <c r="O49" s="2556"/>
      <c r="P49" s="2559"/>
      <c r="Q49" s="2558"/>
      <c r="R49" s="2556"/>
      <c r="S49" s="2556"/>
      <c r="T49" s="2556"/>
      <c r="U49" s="2557"/>
      <c r="V49" s="2556"/>
      <c r="W49" s="2556"/>
      <c r="X49" s="2556"/>
    </row>
    <row r="50" spans="1:24" x14ac:dyDescent="0.25">
      <c r="A50" s="2571"/>
      <c r="B50" s="2560"/>
      <c r="C50" s="2569"/>
      <c r="D50" s="2569"/>
      <c r="E50" s="2560"/>
      <c r="F50" s="2560"/>
      <c r="G50" s="2560"/>
      <c r="H50" s="2570" t="s">
        <v>2</v>
      </c>
      <c r="I50" s="2560"/>
      <c r="J50" s="2560"/>
      <c r="K50" s="2560"/>
      <c r="L50" s="2560"/>
      <c r="M50" s="2560"/>
      <c r="N50" s="2560"/>
      <c r="O50" s="2560"/>
      <c r="P50" s="2570" t="s">
        <v>2</v>
      </c>
      <c r="Q50" s="2569"/>
      <c r="R50" s="2560"/>
      <c r="S50" s="2560"/>
      <c r="T50" s="2560"/>
      <c r="U50" s="2557"/>
      <c r="V50" s="2560"/>
      <c r="W50" s="2560"/>
      <c r="X50" s="2560"/>
    </row>
    <row r="51" spans="1:24" x14ac:dyDescent="0.25">
      <c r="A51" s="2562"/>
      <c r="B51" s="2556"/>
      <c r="C51" s="2558"/>
      <c r="D51" s="2558"/>
      <c r="E51" s="2558"/>
      <c r="F51" s="2560"/>
      <c r="G51" s="2556"/>
      <c r="H51" s="2559" t="s">
        <v>1</v>
      </c>
      <c r="I51" s="2560"/>
      <c r="J51" s="2556"/>
      <c r="K51" s="2556"/>
      <c r="L51" s="2556"/>
      <c r="M51" s="2556"/>
      <c r="N51" s="2556"/>
      <c r="O51" s="2556"/>
      <c r="P51" s="2559" t="s">
        <v>1</v>
      </c>
      <c r="Q51" s="2558"/>
      <c r="R51" s="2556"/>
      <c r="S51" s="2556"/>
      <c r="T51" s="2556"/>
      <c r="U51" s="2557"/>
      <c r="V51" s="2556"/>
      <c r="W51" s="2556"/>
      <c r="X51" s="2556"/>
    </row>
    <row r="52" spans="1:24" x14ac:dyDescent="0.25">
      <c r="A52" s="2564"/>
      <c r="B52" s="2564"/>
      <c r="C52" s="2566"/>
      <c r="D52" s="2566"/>
      <c r="E52" s="2564"/>
      <c r="F52" s="2564"/>
      <c r="G52" s="2564"/>
      <c r="H52" s="2564"/>
      <c r="I52" s="2564"/>
      <c r="J52" s="2564"/>
      <c r="K52" s="2567"/>
      <c r="L52" s="2567"/>
      <c r="M52" s="2564"/>
      <c r="N52" s="2564"/>
      <c r="O52" s="2564"/>
      <c r="P52" s="2564"/>
      <c r="Q52" s="2566"/>
      <c r="R52" s="2568"/>
      <c r="S52" s="2568"/>
      <c r="T52" s="2564"/>
      <c r="U52" s="2565"/>
      <c r="V52" s="2564"/>
      <c r="W52" s="2564"/>
      <c r="X52" s="2564"/>
    </row>
    <row r="53" spans="1:24" x14ac:dyDescent="0.25">
      <c r="A53" s="2563"/>
      <c r="B53" s="2556"/>
      <c r="C53" s="2558"/>
      <c r="D53" s="2558"/>
      <c r="E53" s="2556"/>
      <c r="F53" s="2560"/>
      <c r="G53" s="2556"/>
      <c r="H53" s="2559" t="s">
        <v>2</v>
      </c>
      <c r="I53" s="2560"/>
      <c r="J53" s="2556"/>
      <c r="K53" s="2556"/>
      <c r="L53" s="2556"/>
      <c r="M53" s="2556"/>
      <c r="N53" s="2556"/>
      <c r="O53" s="2556"/>
      <c r="P53" s="2559" t="s">
        <v>2</v>
      </c>
      <c r="Q53" s="2558"/>
      <c r="R53" s="2556"/>
      <c r="S53" s="2556"/>
      <c r="T53" s="2556"/>
      <c r="U53" s="2557"/>
      <c r="V53" s="2556"/>
      <c r="W53" s="2556"/>
      <c r="X53" s="2556"/>
    </row>
    <row r="54" spans="1:24" x14ac:dyDescent="0.25">
      <c r="A54" s="2562"/>
      <c r="B54" s="2556"/>
      <c r="C54" s="2558"/>
      <c r="D54" s="2558"/>
      <c r="E54" s="2556"/>
      <c r="F54" s="2560"/>
      <c r="G54" s="2556"/>
      <c r="H54" s="2559" t="s">
        <v>1</v>
      </c>
      <c r="I54" s="2560"/>
      <c r="J54" s="2556"/>
      <c r="K54" s="2556"/>
      <c r="L54" s="2556"/>
      <c r="M54" s="2556"/>
      <c r="N54" s="2556"/>
      <c r="O54" s="2556"/>
      <c r="P54" s="2559" t="s">
        <v>1</v>
      </c>
      <c r="Q54" s="2558"/>
      <c r="R54" s="2556"/>
      <c r="S54" s="2556"/>
      <c r="T54" s="2556"/>
      <c r="U54" s="2557"/>
      <c r="V54" s="2556"/>
      <c r="W54" s="2556"/>
      <c r="X54" s="2556"/>
    </row>
    <row r="55" spans="1:24" x14ac:dyDescent="0.25">
      <c r="A55" s="2564"/>
      <c r="B55" s="2564"/>
      <c r="C55" s="2566"/>
      <c r="D55" s="2566"/>
      <c r="E55" s="2564"/>
      <c r="F55" s="2564"/>
      <c r="G55" s="2564"/>
      <c r="H55" s="2564"/>
      <c r="I55" s="2564"/>
      <c r="J55" s="2564"/>
      <c r="K55" s="2567"/>
      <c r="L55" s="2567"/>
      <c r="M55" s="2564"/>
      <c r="N55" s="2564"/>
      <c r="O55" s="2564"/>
      <c r="P55" s="2564"/>
      <c r="Q55" s="2566"/>
      <c r="R55" s="2564"/>
      <c r="S55" s="2564"/>
      <c r="T55" s="2564"/>
      <c r="U55" s="2565"/>
      <c r="V55" s="2564"/>
      <c r="W55" s="2564"/>
      <c r="X55" s="2564"/>
    </row>
    <row r="56" spans="1:24" x14ac:dyDescent="0.25">
      <c r="A56" s="2563"/>
      <c r="B56" s="2556"/>
      <c r="C56" s="2558"/>
      <c r="D56" s="2558"/>
      <c r="E56" s="2556"/>
      <c r="F56" s="2560"/>
      <c r="G56" s="2556"/>
      <c r="H56" s="2559" t="s">
        <v>2</v>
      </c>
      <c r="I56" s="2560"/>
      <c r="J56" s="2556"/>
      <c r="K56" s="2563"/>
      <c r="L56" s="2556"/>
      <c r="M56" s="2558"/>
      <c r="N56" s="2558"/>
      <c r="O56" s="2556"/>
      <c r="P56" s="2560"/>
      <c r="Q56" s="2558"/>
      <c r="R56" s="2556"/>
      <c r="S56" s="2556"/>
      <c r="T56" s="2556"/>
      <c r="U56" s="2557"/>
      <c r="V56" s="2556"/>
      <c r="W56" s="2556"/>
      <c r="X56" s="2556"/>
    </row>
    <row r="57" spans="1:24" x14ac:dyDescent="0.25">
      <c r="A57" s="2562"/>
      <c r="B57" s="2556"/>
      <c r="C57" s="2558"/>
      <c r="D57" s="2558"/>
      <c r="E57" s="2556"/>
      <c r="F57" s="2560"/>
      <c r="G57" s="2556"/>
      <c r="H57" s="2559" t="s">
        <v>1</v>
      </c>
      <c r="I57" s="2560"/>
      <c r="J57" s="2556"/>
      <c r="K57" s="2562"/>
      <c r="L57" s="2556"/>
      <c r="M57" s="2558"/>
      <c r="N57" s="2558"/>
      <c r="O57" s="2556"/>
      <c r="P57" s="2560" t="s">
        <v>2722</v>
      </c>
      <c r="Q57" s="2558"/>
      <c r="R57" s="2556"/>
      <c r="S57" s="2556"/>
      <c r="T57" s="2556"/>
      <c r="U57" s="2557"/>
      <c r="V57" s="2556"/>
      <c r="W57" s="2556"/>
      <c r="X57" s="2556"/>
    </row>
    <row r="58" spans="1:24" x14ac:dyDescent="0.25">
      <c r="A58" s="2564"/>
      <c r="B58" s="2564"/>
      <c r="C58" s="2566"/>
      <c r="D58" s="2566"/>
      <c r="E58" s="2564"/>
      <c r="F58" s="2564"/>
      <c r="G58" s="2564"/>
      <c r="H58" s="2564"/>
      <c r="I58" s="2564"/>
      <c r="J58" s="2564"/>
      <c r="K58" s="2567"/>
      <c r="L58" s="2567"/>
      <c r="M58" s="2564"/>
      <c r="N58" s="2564"/>
      <c r="O58" s="2564"/>
      <c r="P58" s="2564"/>
      <c r="Q58" s="2566"/>
      <c r="R58" s="2564"/>
      <c r="S58" s="2564"/>
      <c r="T58" s="2564"/>
      <c r="U58" s="2565"/>
      <c r="V58" s="2564"/>
      <c r="W58" s="2564"/>
      <c r="X58" s="2564"/>
    </row>
    <row r="59" spans="1:24" x14ac:dyDescent="0.25">
      <c r="A59" s="2563"/>
      <c r="B59" s="2556"/>
      <c r="C59" s="2558"/>
      <c r="D59" s="2558"/>
      <c r="E59" s="2556"/>
      <c r="F59" s="2560"/>
      <c r="G59" s="2556"/>
      <c r="H59" s="2559"/>
      <c r="I59" s="2560"/>
      <c r="J59" s="2556"/>
      <c r="K59" s="2556"/>
      <c r="L59" s="2556"/>
      <c r="M59" s="2556"/>
      <c r="N59" s="2556"/>
      <c r="O59" s="2556"/>
      <c r="P59" s="2559"/>
      <c r="Q59" s="2558"/>
      <c r="R59" s="2556"/>
      <c r="S59" s="2556"/>
      <c r="T59" s="2556"/>
      <c r="U59" s="2557"/>
      <c r="V59" s="2556"/>
      <c r="W59" s="2556"/>
      <c r="X59" s="2556"/>
    </row>
    <row r="60" spans="1:24" x14ac:dyDescent="0.25">
      <c r="A60" s="2562"/>
      <c r="B60" s="2556"/>
      <c r="C60" s="2558"/>
      <c r="D60" s="2558"/>
      <c r="E60" s="2556"/>
      <c r="F60" s="2560"/>
      <c r="G60" s="2556"/>
      <c r="H60" s="2559"/>
      <c r="I60" s="2560"/>
      <c r="J60" s="2556"/>
      <c r="K60" s="2556"/>
      <c r="L60" s="2556"/>
      <c r="M60" s="2556"/>
      <c r="N60" s="2556"/>
      <c r="O60" s="2556"/>
      <c r="P60" s="2559"/>
      <c r="Q60" s="2558"/>
      <c r="R60" s="2556"/>
      <c r="S60" s="2556"/>
      <c r="T60" s="2556"/>
      <c r="U60" s="2557"/>
      <c r="V60" s="2556"/>
      <c r="W60" s="2556"/>
      <c r="X60" s="2556"/>
    </row>
    <row r="61" spans="1:24" x14ac:dyDescent="0.25">
      <c r="A61" s="2564"/>
      <c r="B61" s="2564"/>
      <c r="C61" s="2566"/>
      <c r="D61" s="2566"/>
      <c r="E61" s="2564"/>
      <c r="F61" s="2564"/>
      <c r="G61" s="2564"/>
      <c r="H61" s="2564"/>
      <c r="I61" s="2564"/>
      <c r="J61" s="2564"/>
      <c r="K61" s="2567"/>
      <c r="L61" s="2567"/>
      <c r="M61" s="2564"/>
      <c r="N61" s="2564"/>
      <c r="O61" s="2564"/>
      <c r="P61" s="2564"/>
      <c r="Q61" s="2566"/>
      <c r="R61" s="2564"/>
      <c r="S61" s="2564"/>
      <c r="T61" s="2564"/>
      <c r="U61" s="2565"/>
      <c r="V61" s="2564"/>
      <c r="W61" s="2564"/>
      <c r="X61" s="2564"/>
    </row>
    <row r="62" spans="1:24" x14ac:dyDescent="0.25">
      <c r="A62" s="2563"/>
      <c r="B62" s="2556"/>
      <c r="C62" s="2558"/>
      <c r="D62" s="2558"/>
      <c r="E62" s="2556"/>
      <c r="F62" s="2560"/>
      <c r="G62" s="2556"/>
      <c r="H62" s="2559"/>
      <c r="I62" s="2560"/>
      <c r="J62" s="2556"/>
      <c r="K62" s="2556"/>
      <c r="L62" s="2556"/>
      <c r="M62" s="2556"/>
      <c r="N62" s="2556"/>
      <c r="O62" s="2556"/>
      <c r="P62" s="2559"/>
      <c r="Q62" s="2558"/>
      <c r="R62" s="2556"/>
      <c r="S62" s="2556"/>
      <c r="T62" s="2556"/>
      <c r="U62" s="2557"/>
      <c r="V62" s="2556"/>
      <c r="W62" s="2556"/>
      <c r="X62" s="2556"/>
    </row>
    <row r="63" spans="1:24" x14ac:dyDescent="0.25">
      <c r="A63" s="2562"/>
      <c r="B63" s="2556"/>
      <c r="C63" s="2558"/>
      <c r="D63" s="2558"/>
      <c r="E63" s="2556"/>
      <c r="F63" s="2560"/>
      <c r="G63" s="2556"/>
      <c r="H63" s="2559"/>
      <c r="I63" s="2560"/>
      <c r="J63" s="2556"/>
      <c r="K63" s="2556"/>
      <c r="L63" s="2556"/>
      <c r="M63" s="2556"/>
      <c r="N63" s="2556"/>
      <c r="O63" s="2556"/>
      <c r="P63" s="2559"/>
      <c r="Q63" s="2558"/>
      <c r="R63" s="2556"/>
      <c r="S63" s="2556"/>
      <c r="T63" s="2556"/>
      <c r="U63" s="2557"/>
      <c r="V63" s="2556"/>
      <c r="W63" s="2556"/>
      <c r="X63" s="2556"/>
    </row>
    <row r="64" spans="1:24" x14ac:dyDescent="0.25">
      <c r="A64" s="2564"/>
      <c r="B64" s="2564"/>
      <c r="C64" s="2566"/>
      <c r="D64" s="2566"/>
      <c r="E64" s="2564"/>
      <c r="F64" s="2564"/>
      <c r="G64" s="2564"/>
      <c r="H64" s="2564"/>
      <c r="I64" s="2564"/>
      <c r="J64" s="2564"/>
      <c r="K64" s="2567"/>
      <c r="L64" s="2567"/>
      <c r="M64" s="2564"/>
      <c r="N64" s="2564"/>
      <c r="O64" s="2564"/>
      <c r="P64" s="2564"/>
      <c r="Q64" s="2566"/>
      <c r="R64" s="2564"/>
      <c r="S64" s="2564"/>
      <c r="T64" s="2564"/>
      <c r="U64" s="2565"/>
      <c r="V64" s="2564"/>
      <c r="W64" s="2564"/>
      <c r="X64" s="2564"/>
    </row>
    <row r="65" spans="1:24" x14ac:dyDescent="0.25">
      <c r="A65" s="2563"/>
      <c r="B65" s="2556"/>
      <c r="C65" s="2558"/>
      <c r="D65" s="2558"/>
      <c r="E65" s="2556"/>
      <c r="F65" s="2560"/>
      <c r="G65" s="2556"/>
      <c r="H65" s="2559"/>
      <c r="I65" s="2560"/>
      <c r="J65" s="2556"/>
      <c r="K65" s="2556"/>
      <c r="L65" s="2556"/>
      <c r="M65" s="2556"/>
      <c r="N65" s="2556"/>
      <c r="O65" s="2556"/>
      <c r="P65" s="2559"/>
      <c r="Q65" s="2558"/>
      <c r="R65" s="2556"/>
      <c r="S65" s="2556"/>
      <c r="T65" s="2556"/>
      <c r="U65" s="2557"/>
      <c r="V65" s="2556"/>
      <c r="W65" s="2556"/>
      <c r="X65" s="2556"/>
    </row>
    <row r="66" spans="1:24" x14ac:dyDescent="0.25">
      <c r="A66" s="2562"/>
      <c r="B66" s="2556"/>
      <c r="C66" s="2558"/>
      <c r="D66" s="2558"/>
      <c r="E66" s="2556"/>
      <c r="F66" s="2560"/>
      <c r="G66" s="2556"/>
      <c r="H66" s="2559"/>
      <c r="I66" s="2560"/>
      <c r="J66" s="2556"/>
      <c r="K66" s="2556"/>
      <c r="L66" s="2556"/>
      <c r="M66" s="2556"/>
      <c r="N66" s="2556"/>
      <c r="O66" s="2556"/>
      <c r="P66" s="2559"/>
      <c r="Q66" s="2558"/>
      <c r="R66" s="2556"/>
      <c r="S66" s="2556"/>
      <c r="T66" s="2556"/>
      <c r="U66" s="2557"/>
      <c r="V66" s="2556"/>
      <c r="W66" s="2556"/>
      <c r="X66" s="2556"/>
    </row>
    <row r="67" spans="1:24" x14ac:dyDescent="0.25">
      <c r="A67" s="2561"/>
      <c r="B67" s="2556"/>
      <c r="C67" s="2558"/>
      <c r="D67" s="2558"/>
      <c r="E67" s="2556"/>
      <c r="F67" s="2560"/>
      <c r="G67" s="2556"/>
      <c r="H67" s="2559"/>
      <c r="I67" s="2560"/>
      <c r="J67" s="2556"/>
      <c r="K67" s="2556"/>
      <c r="L67" s="2556"/>
      <c r="M67" s="2556"/>
      <c r="N67" s="2556"/>
      <c r="O67" s="2556"/>
      <c r="P67" s="2559"/>
      <c r="Q67" s="2558"/>
      <c r="R67" s="2556"/>
      <c r="S67" s="2556"/>
      <c r="T67" s="2556"/>
      <c r="U67" s="2557"/>
      <c r="V67" s="2556"/>
      <c r="W67" s="2556"/>
      <c r="X67" s="2556"/>
    </row>
    <row r="68" spans="1:24" x14ac:dyDescent="0.25">
      <c r="U68" s="2555"/>
    </row>
    <row r="69" spans="1:24" x14ac:dyDescent="0.25">
      <c r="U69" s="2555"/>
    </row>
    <row r="70" spans="1:24" x14ac:dyDescent="0.25">
      <c r="U70" s="2555"/>
    </row>
    <row r="71" spans="1:24" x14ac:dyDescent="0.25">
      <c r="U71" s="2555"/>
    </row>
    <row r="72" spans="1:24" x14ac:dyDescent="0.25">
      <c r="U72" s="2555"/>
    </row>
    <row r="73" spans="1:24" x14ac:dyDescent="0.25">
      <c r="U73" s="2555"/>
    </row>
    <row r="74" spans="1:24" x14ac:dyDescent="0.25">
      <c r="U74" s="2555"/>
    </row>
    <row r="75" spans="1:24" x14ac:dyDescent="0.25">
      <c r="U75" s="2555"/>
    </row>
    <row r="76" spans="1:24" x14ac:dyDescent="0.25">
      <c r="U76" s="2555"/>
    </row>
    <row r="77" spans="1:24" x14ac:dyDescent="0.25">
      <c r="U77" s="2555"/>
    </row>
    <row r="78" spans="1:24" x14ac:dyDescent="0.25">
      <c r="U78" s="2555"/>
    </row>
    <row r="79" spans="1:24" x14ac:dyDescent="0.25">
      <c r="U79" s="2555"/>
    </row>
    <row r="80" spans="1:24" x14ac:dyDescent="0.25">
      <c r="U80" s="2555"/>
    </row>
    <row r="81" spans="21:21" x14ac:dyDescent="0.25">
      <c r="U81" s="2555"/>
    </row>
    <row r="82" spans="21:21" x14ac:dyDescent="0.25">
      <c r="U82" s="2555"/>
    </row>
    <row r="83" spans="21:21" x14ac:dyDescent="0.25">
      <c r="U83" s="2555"/>
    </row>
    <row r="84" spans="21:21" x14ac:dyDescent="0.25">
      <c r="U84" s="2555"/>
    </row>
    <row r="85" spans="21:21" x14ac:dyDescent="0.25">
      <c r="U85" s="2555"/>
    </row>
    <row r="86" spans="21:21" x14ac:dyDescent="0.25">
      <c r="U86" s="2555"/>
    </row>
    <row r="87" spans="21:21" x14ac:dyDescent="0.25">
      <c r="U87" s="2555"/>
    </row>
    <row r="88" spans="21:21" x14ac:dyDescent="0.25">
      <c r="U88" s="2555"/>
    </row>
    <row r="89" spans="21:21" x14ac:dyDescent="0.25">
      <c r="U89" s="2555"/>
    </row>
    <row r="90" spans="21:21" x14ac:dyDescent="0.25">
      <c r="U90" s="2555"/>
    </row>
    <row r="91" spans="21:21" x14ac:dyDescent="0.25">
      <c r="U91" s="2555"/>
    </row>
    <row r="92" spans="21:21" x14ac:dyDescent="0.25">
      <c r="U92" s="2555"/>
    </row>
    <row r="93" spans="21:21" x14ac:dyDescent="0.25">
      <c r="U93" s="2555"/>
    </row>
    <row r="94" spans="21:21" x14ac:dyDescent="0.25">
      <c r="U94" s="2555"/>
    </row>
    <row r="95" spans="21:21" x14ac:dyDescent="0.25">
      <c r="U95" s="2555"/>
    </row>
    <row r="96" spans="21:21" x14ac:dyDescent="0.25">
      <c r="U96" s="2555"/>
    </row>
    <row r="97" spans="21:21" x14ac:dyDescent="0.25">
      <c r="U97" s="2555"/>
    </row>
    <row r="98" spans="21:21" x14ac:dyDescent="0.25">
      <c r="U98" s="2555"/>
    </row>
    <row r="99" spans="21:21" x14ac:dyDescent="0.25">
      <c r="U99" s="2555"/>
    </row>
    <row r="100" spans="21:21" x14ac:dyDescent="0.25">
      <c r="U100" s="2555"/>
    </row>
    <row r="101" spans="21:21" x14ac:dyDescent="0.25">
      <c r="U101" s="2555"/>
    </row>
    <row r="102" spans="21:21" x14ac:dyDescent="0.25">
      <c r="U102" s="2555"/>
    </row>
    <row r="103" spans="21:21" x14ac:dyDescent="0.25">
      <c r="U103" s="2555"/>
    </row>
    <row r="104" spans="21:21" x14ac:dyDescent="0.25">
      <c r="U104" s="2555"/>
    </row>
    <row r="105" spans="21:21" x14ac:dyDescent="0.25">
      <c r="U105" s="2555"/>
    </row>
    <row r="106" spans="21:21" x14ac:dyDescent="0.25">
      <c r="U106" s="2555"/>
    </row>
    <row r="107" spans="21:21" x14ac:dyDescent="0.25">
      <c r="U107" s="2555"/>
    </row>
    <row r="108" spans="21:21" x14ac:dyDescent="0.25">
      <c r="U108" s="2555"/>
    </row>
    <row r="109" spans="21:21" x14ac:dyDescent="0.25">
      <c r="U109" s="2555"/>
    </row>
    <row r="110" spans="21:21" x14ac:dyDescent="0.25">
      <c r="U110" s="2555"/>
    </row>
    <row r="111" spans="21:21" x14ac:dyDescent="0.25">
      <c r="U111" s="2555"/>
    </row>
    <row r="112" spans="21:21" x14ac:dyDescent="0.25">
      <c r="U112" s="2555"/>
    </row>
    <row r="113" spans="21:21" x14ac:dyDescent="0.25">
      <c r="U113" s="2555"/>
    </row>
    <row r="114" spans="21:21" x14ac:dyDescent="0.25">
      <c r="U114" s="2555"/>
    </row>
    <row r="115" spans="21:21" x14ac:dyDescent="0.25">
      <c r="U115" s="2555"/>
    </row>
    <row r="116" spans="21:21" x14ac:dyDescent="0.25">
      <c r="U116" s="2555"/>
    </row>
    <row r="117" spans="21:21" x14ac:dyDescent="0.25">
      <c r="U117" s="2555"/>
    </row>
    <row r="118" spans="21:21" x14ac:dyDescent="0.25">
      <c r="U118" s="2555"/>
    </row>
    <row r="119" spans="21:21" x14ac:dyDescent="0.25">
      <c r="U119" s="2555"/>
    </row>
    <row r="120" spans="21:21" x14ac:dyDescent="0.25">
      <c r="U120" s="2555"/>
    </row>
    <row r="121" spans="21:21" x14ac:dyDescent="0.25">
      <c r="U121" s="2555"/>
    </row>
    <row r="122" spans="21:21" x14ac:dyDescent="0.25">
      <c r="U122" s="2555"/>
    </row>
    <row r="123" spans="21:21" x14ac:dyDescent="0.25">
      <c r="U123" s="2555"/>
    </row>
    <row r="124" spans="21:21" x14ac:dyDescent="0.25">
      <c r="U124" s="2555"/>
    </row>
    <row r="125" spans="21:21" x14ac:dyDescent="0.25">
      <c r="U125" s="2555"/>
    </row>
    <row r="126" spans="21:21" x14ac:dyDescent="0.25">
      <c r="U126" s="2555"/>
    </row>
    <row r="127" spans="21:21" x14ac:dyDescent="0.25">
      <c r="U127" s="2555"/>
    </row>
    <row r="128" spans="21:21" x14ac:dyDescent="0.25">
      <c r="U128" s="2555"/>
    </row>
    <row r="129" spans="21:21" x14ac:dyDescent="0.25">
      <c r="U129" s="2555"/>
    </row>
    <row r="130" spans="21:21" x14ac:dyDescent="0.25">
      <c r="U130" s="2555"/>
    </row>
    <row r="131" spans="21:21" x14ac:dyDescent="0.25">
      <c r="U131" s="2555"/>
    </row>
    <row r="132" spans="21:21" x14ac:dyDescent="0.25">
      <c r="U132" s="2555"/>
    </row>
    <row r="133" spans="21:21" x14ac:dyDescent="0.25">
      <c r="U133" s="2555"/>
    </row>
    <row r="134" spans="21:21" x14ac:dyDescent="0.25">
      <c r="U134" s="2555"/>
    </row>
    <row r="135" spans="21:21" x14ac:dyDescent="0.25">
      <c r="U135" s="2555"/>
    </row>
    <row r="136" spans="21:21" x14ac:dyDescent="0.25">
      <c r="U136" s="2555"/>
    </row>
    <row r="137" spans="21:21" x14ac:dyDescent="0.25">
      <c r="U137" s="2555"/>
    </row>
    <row r="138" spans="21:21" x14ac:dyDescent="0.25">
      <c r="U138" s="2555"/>
    </row>
    <row r="139" spans="21:21" x14ac:dyDescent="0.25">
      <c r="U139" s="2555"/>
    </row>
    <row r="140" spans="21:21" x14ac:dyDescent="0.25">
      <c r="U140" s="2555"/>
    </row>
    <row r="141" spans="21:21" x14ac:dyDescent="0.25">
      <c r="U141" s="2555"/>
    </row>
    <row r="142" spans="21:21" x14ac:dyDescent="0.25">
      <c r="U142" s="2555"/>
    </row>
    <row r="143" spans="21:21" x14ac:dyDescent="0.25">
      <c r="U143" s="2555"/>
    </row>
    <row r="144" spans="21:21" x14ac:dyDescent="0.25">
      <c r="U144" s="2555"/>
    </row>
    <row r="145" spans="21:21" x14ac:dyDescent="0.25">
      <c r="U145" s="2555"/>
    </row>
    <row r="146" spans="21:21" x14ac:dyDescent="0.25">
      <c r="U146" s="2555"/>
    </row>
    <row r="147" spans="21:21" x14ac:dyDescent="0.25">
      <c r="U147" s="2555"/>
    </row>
    <row r="148" spans="21:21" x14ac:dyDescent="0.25">
      <c r="U148" s="2555"/>
    </row>
    <row r="149" spans="21:21" x14ac:dyDescent="0.25">
      <c r="U149" s="2555"/>
    </row>
    <row r="150" spans="21:21" x14ac:dyDescent="0.25">
      <c r="U150" s="2555"/>
    </row>
    <row r="151" spans="21:21" x14ac:dyDescent="0.25">
      <c r="U151" s="2555"/>
    </row>
    <row r="152" spans="21:21" x14ac:dyDescent="0.25">
      <c r="U152" s="2555"/>
    </row>
    <row r="153" spans="21:21" x14ac:dyDescent="0.25">
      <c r="U153" s="2555"/>
    </row>
    <row r="154" spans="21:21" x14ac:dyDescent="0.25">
      <c r="U154" s="2555"/>
    </row>
    <row r="155" spans="21:21" x14ac:dyDescent="0.25">
      <c r="U155" s="2555"/>
    </row>
    <row r="156" spans="21:21" x14ac:dyDescent="0.25">
      <c r="U156" s="2555"/>
    </row>
    <row r="157" spans="21:21" x14ac:dyDescent="0.25">
      <c r="U157" s="2555"/>
    </row>
    <row r="158" spans="21:21" x14ac:dyDescent="0.25">
      <c r="U158" s="2555"/>
    </row>
    <row r="159" spans="21:21" x14ac:dyDescent="0.25">
      <c r="U159" s="2555"/>
    </row>
    <row r="160" spans="21:21" x14ac:dyDescent="0.25">
      <c r="U160" s="2555"/>
    </row>
    <row r="161" spans="21:21" x14ac:dyDescent="0.25">
      <c r="U161" s="2555"/>
    </row>
    <row r="162" spans="21:21" x14ac:dyDescent="0.25">
      <c r="U162" s="2555"/>
    </row>
    <row r="163" spans="21:21" x14ac:dyDescent="0.25">
      <c r="U163" s="2555"/>
    </row>
    <row r="164" spans="21:21" x14ac:dyDescent="0.25">
      <c r="U164" s="2555"/>
    </row>
    <row r="165" spans="21:21" x14ac:dyDescent="0.25">
      <c r="U165" s="2555"/>
    </row>
    <row r="166" spans="21:21" x14ac:dyDescent="0.25">
      <c r="U166" s="2555"/>
    </row>
    <row r="167" spans="21:21" x14ac:dyDescent="0.25">
      <c r="U167" s="2555"/>
    </row>
    <row r="168" spans="21:21" x14ac:dyDescent="0.25">
      <c r="U168" s="2555"/>
    </row>
    <row r="169" spans="21:21" x14ac:dyDescent="0.25">
      <c r="U169" s="2555"/>
    </row>
    <row r="170" spans="21:21" x14ac:dyDescent="0.25">
      <c r="U170" s="2555"/>
    </row>
    <row r="171" spans="21:21" x14ac:dyDescent="0.25">
      <c r="U171" s="2555"/>
    </row>
    <row r="172" spans="21:21" x14ac:dyDescent="0.25">
      <c r="U172" s="2555"/>
    </row>
    <row r="173" spans="21:21" x14ac:dyDescent="0.25">
      <c r="U173" s="2555"/>
    </row>
    <row r="174" spans="21:21" x14ac:dyDescent="0.25">
      <c r="U174" s="2555"/>
    </row>
    <row r="175" spans="21:21" x14ac:dyDescent="0.25">
      <c r="U175" s="2555"/>
    </row>
    <row r="176" spans="21:21" x14ac:dyDescent="0.25">
      <c r="U176" s="2555"/>
    </row>
    <row r="177" spans="21:21" x14ac:dyDescent="0.25">
      <c r="U177" s="2555"/>
    </row>
    <row r="178" spans="21:21" x14ac:dyDescent="0.25">
      <c r="U178" s="2555"/>
    </row>
    <row r="179" spans="21:21" x14ac:dyDescent="0.25">
      <c r="U179" s="2555"/>
    </row>
    <row r="180" spans="21:21" x14ac:dyDescent="0.25">
      <c r="U180" s="2555"/>
    </row>
    <row r="181" spans="21:21" x14ac:dyDescent="0.25">
      <c r="U181" s="2555"/>
    </row>
    <row r="182" spans="21:21" x14ac:dyDescent="0.25">
      <c r="U182" s="2555"/>
    </row>
    <row r="183" spans="21:21" x14ac:dyDescent="0.25">
      <c r="U183" s="2555"/>
    </row>
    <row r="184" spans="21:21" x14ac:dyDescent="0.25">
      <c r="U184" s="2555"/>
    </row>
    <row r="185" spans="21:21" x14ac:dyDescent="0.25">
      <c r="U185" s="2555"/>
    </row>
    <row r="186" spans="21:21" x14ac:dyDescent="0.25">
      <c r="U186" s="2555"/>
    </row>
    <row r="187" spans="21:21" x14ac:dyDescent="0.25">
      <c r="U187" s="2555"/>
    </row>
    <row r="188" spans="21:21" x14ac:dyDescent="0.25">
      <c r="U188" s="2555"/>
    </row>
    <row r="189" spans="21:21" x14ac:dyDescent="0.25">
      <c r="U189" s="2555"/>
    </row>
    <row r="190" spans="21:21" x14ac:dyDescent="0.25">
      <c r="U190" s="2555"/>
    </row>
    <row r="191" spans="21:21" x14ac:dyDescent="0.25">
      <c r="U191" s="2555"/>
    </row>
    <row r="192" spans="21:21" x14ac:dyDescent="0.25">
      <c r="U192" s="2555"/>
    </row>
    <row r="193" spans="21:21" x14ac:dyDescent="0.25">
      <c r="U193" s="2555"/>
    </row>
    <row r="194" spans="21:21" x14ac:dyDescent="0.25">
      <c r="U194" s="2555"/>
    </row>
    <row r="195" spans="21:21" x14ac:dyDescent="0.25">
      <c r="U195" s="2555"/>
    </row>
    <row r="196" spans="21:21" x14ac:dyDescent="0.25">
      <c r="U196" s="2555"/>
    </row>
    <row r="197" spans="21:21" x14ac:dyDescent="0.25">
      <c r="U197" s="2555"/>
    </row>
    <row r="198" spans="21:21" x14ac:dyDescent="0.25">
      <c r="U198" s="2555"/>
    </row>
    <row r="199" spans="21:21" x14ac:dyDescent="0.25">
      <c r="U199" s="2555"/>
    </row>
    <row r="200" spans="21:21" x14ac:dyDescent="0.25">
      <c r="U200" s="2555"/>
    </row>
    <row r="201" spans="21:21" x14ac:dyDescent="0.25">
      <c r="U201" s="2555"/>
    </row>
    <row r="202" spans="21:21" x14ac:dyDescent="0.25">
      <c r="U202" s="2555"/>
    </row>
    <row r="203" spans="21:21" x14ac:dyDescent="0.25">
      <c r="U203" s="2555"/>
    </row>
    <row r="204" spans="21:21" x14ac:dyDescent="0.25">
      <c r="U204" s="2555"/>
    </row>
    <row r="205" spans="21:21" x14ac:dyDescent="0.25">
      <c r="U205" s="2555"/>
    </row>
    <row r="206" spans="21:21" x14ac:dyDescent="0.25">
      <c r="U206" s="2555"/>
    </row>
    <row r="207" spans="21:21" x14ac:dyDescent="0.25">
      <c r="U207" s="2555"/>
    </row>
    <row r="208" spans="21:21" x14ac:dyDescent="0.25">
      <c r="U208" s="2555"/>
    </row>
    <row r="209" spans="21:21" x14ac:dyDescent="0.25">
      <c r="U209" s="2555"/>
    </row>
    <row r="210" spans="21:21" x14ac:dyDescent="0.25">
      <c r="U210" s="2555"/>
    </row>
    <row r="211" spans="21:21" x14ac:dyDescent="0.25">
      <c r="U211" s="2555"/>
    </row>
    <row r="212" spans="21:21" x14ac:dyDescent="0.25">
      <c r="U212" s="2555"/>
    </row>
    <row r="213" spans="21:21" x14ac:dyDescent="0.25">
      <c r="U213" s="2555"/>
    </row>
    <row r="214" spans="21:21" x14ac:dyDescent="0.25">
      <c r="U214" s="2555"/>
    </row>
    <row r="215" spans="21:21" x14ac:dyDescent="0.25">
      <c r="U215" s="2555"/>
    </row>
    <row r="216" spans="21:21" x14ac:dyDescent="0.25">
      <c r="U216" s="2555"/>
    </row>
    <row r="217" spans="21:21" x14ac:dyDescent="0.25">
      <c r="U217" s="2555"/>
    </row>
    <row r="218" spans="21:21" x14ac:dyDescent="0.25">
      <c r="U218" s="2555"/>
    </row>
    <row r="219" spans="21:21" x14ac:dyDescent="0.25">
      <c r="U219" s="2555"/>
    </row>
    <row r="220" spans="21:21" x14ac:dyDescent="0.25">
      <c r="U220" s="2555"/>
    </row>
    <row r="221" spans="21:21" x14ac:dyDescent="0.25">
      <c r="U221" s="2555"/>
    </row>
    <row r="222" spans="21:21" x14ac:dyDescent="0.25">
      <c r="U222" s="2555"/>
    </row>
    <row r="223" spans="21:21" x14ac:dyDescent="0.25">
      <c r="U223" s="2555"/>
    </row>
    <row r="224" spans="21:21" x14ac:dyDescent="0.25">
      <c r="U224" s="2555"/>
    </row>
    <row r="225" spans="21:21" x14ac:dyDescent="0.25">
      <c r="U225" s="2555"/>
    </row>
    <row r="226" spans="21:21" x14ac:dyDescent="0.25">
      <c r="U226" s="2555"/>
    </row>
    <row r="227" spans="21:21" x14ac:dyDescent="0.25">
      <c r="U227" s="2555"/>
    </row>
    <row r="228" spans="21:21" x14ac:dyDescent="0.25">
      <c r="U228" s="2555"/>
    </row>
    <row r="229" spans="21:21" x14ac:dyDescent="0.25">
      <c r="U229" s="2555"/>
    </row>
    <row r="230" spans="21:21" x14ac:dyDescent="0.25">
      <c r="U230" s="2555"/>
    </row>
    <row r="231" spans="21:21" x14ac:dyDescent="0.25">
      <c r="U231" s="2555"/>
    </row>
    <row r="232" spans="21:21" x14ac:dyDescent="0.25">
      <c r="U232" s="2555"/>
    </row>
    <row r="233" spans="21:21" x14ac:dyDescent="0.25">
      <c r="U233" s="2555"/>
    </row>
    <row r="234" spans="21:21" x14ac:dyDescent="0.25">
      <c r="U234" s="2555"/>
    </row>
    <row r="235" spans="21:21" x14ac:dyDescent="0.25">
      <c r="U235" s="2555"/>
    </row>
    <row r="236" spans="21:21" x14ac:dyDescent="0.25">
      <c r="U236" s="2555"/>
    </row>
    <row r="237" spans="21:21" x14ac:dyDescent="0.25">
      <c r="U237" s="2555"/>
    </row>
    <row r="238" spans="21:21" x14ac:dyDescent="0.25">
      <c r="U238" s="2555"/>
    </row>
    <row r="239" spans="21:21" x14ac:dyDescent="0.25">
      <c r="U239" s="2555"/>
    </row>
    <row r="240" spans="21:21" x14ac:dyDescent="0.25">
      <c r="U240" s="2555"/>
    </row>
    <row r="241" spans="21:21" x14ac:dyDescent="0.25">
      <c r="U241" s="2555"/>
    </row>
    <row r="242" spans="21:21" x14ac:dyDescent="0.25">
      <c r="U242" s="2555"/>
    </row>
    <row r="243" spans="21:21" x14ac:dyDescent="0.25">
      <c r="U243" s="2555"/>
    </row>
    <row r="244" spans="21:21" x14ac:dyDescent="0.25">
      <c r="U244" s="2555"/>
    </row>
    <row r="245" spans="21:21" x14ac:dyDescent="0.25">
      <c r="U245" s="2555"/>
    </row>
    <row r="246" spans="21:21" x14ac:dyDescent="0.25">
      <c r="U246" s="2555"/>
    </row>
    <row r="247" spans="21:21" x14ac:dyDescent="0.25">
      <c r="U247" s="2555"/>
    </row>
    <row r="248" spans="21:21" x14ac:dyDescent="0.25">
      <c r="U248" s="2555"/>
    </row>
    <row r="249" spans="21:21" x14ac:dyDescent="0.25">
      <c r="U249" s="2555"/>
    </row>
    <row r="250" spans="21:21" x14ac:dyDescent="0.25">
      <c r="U250" s="2555"/>
    </row>
    <row r="251" spans="21:21" x14ac:dyDescent="0.25">
      <c r="U251" s="2555"/>
    </row>
    <row r="252" spans="21:21" x14ac:dyDescent="0.25">
      <c r="U252" s="2555"/>
    </row>
    <row r="253" spans="21:21" x14ac:dyDescent="0.25">
      <c r="U253" s="2555"/>
    </row>
    <row r="254" spans="21:21" x14ac:dyDescent="0.25">
      <c r="U254" s="2555"/>
    </row>
    <row r="255" spans="21:21" x14ac:dyDescent="0.25">
      <c r="U255" s="2555"/>
    </row>
    <row r="256" spans="21:21" x14ac:dyDescent="0.25">
      <c r="U256" s="2555"/>
    </row>
    <row r="257" spans="21:21" x14ac:dyDescent="0.25">
      <c r="U257" s="2555"/>
    </row>
    <row r="258" spans="21:21" x14ac:dyDescent="0.25">
      <c r="U258" s="2555"/>
    </row>
    <row r="259" spans="21:21" x14ac:dyDescent="0.25">
      <c r="U259" s="2555"/>
    </row>
    <row r="260" spans="21:21" x14ac:dyDescent="0.25">
      <c r="U260" s="2555"/>
    </row>
    <row r="261" spans="21:21" x14ac:dyDescent="0.25">
      <c r="U261" s="2555"/>
    </row>
    <row r="262" spans="21:21" x14ac:dyDescent="0.25">
      <c r="U262" s="2555"/>
    </row>
    <row r="263" spans="21:21" x14ac:dyDescent="0.25">
      <c r="U263" s="2555"/>
    </row>
    <row r="264" spans="21:21" x14ac:dyDescent="0.25">
      <c r="U264" s="2555"/>
    </row>
    <row r="265" spans="21:21" x14ac:dyDescent="0.25">
      <c r="U265" s="2555"/>
    </row>
    <row r="266" spans="21:21" x14ac:dyDescent="0.25">
      <c r="U266" s="2555"/>
    </row>
    <row r="267" spans="21:21" x14ac:dyDescent="0.25">
      <c r="U267" s="2555"/>
    </row>
    <row r="268" spans="21:21" x14ac:dyDescent="0.25">
      <c r="U268" s="2555"/>
    </row>
    <row r="269" spans="21:21" x14ac:dyDescent="0.25">
      <c r="U269" s="2555"/>
    </row>
    <row r="270" spans="21:21" x14ac:dyDescent="0.25">
      <c r="U270" s="2555"/>
    </row>
    <row r="271" spans="21:21" x14ac:dyDescent="0.25">
      <c r="U271" s="2555"/>
    </row>
    <row r="272" spans="21:21" x14ac:dyDescent="0.25">
      <c r="U272" s="2555"/>
    </row>
    <row r="273" spans="21:21" x14ac:dyDescent="0.25">
      <c r="U273" s="2555"/>
    </row>
    <row r="274" spans="21:21" x14ac:dyDescent="0.25">
      <c r="U274" s="2555"/>
    </row>
    <row r="275" spans="21:21" x14ac:dyDescent="0.25">
      <c r="U275" s="2555"/>
    </row>
    <row r="276" spans="21:21" x14ac:dyDescent="0.25">
      <c r="U276" s="2555"/>
    </row>
    <row r="277" spans="21:21" x14ac:dyDescent="0.25">
      <c r="U277" s="2555"/>
    </row>
    <row r="278" spans="21:21" x14ac:dyDescent="0.25">
      <c r="U278" s="2555"/>
    </row>
    <row r="279" spans="21:21" x14ac:dyDescent="0.25">
      <c r="U279" s="2555"/>
    </row>
    <row r="280" spans="21:21" x14ac:dyDescent="0.25">
      <c r="U280" s="2555"/>
    </row>
    <row r="281" spans="21:21" x14ac:dyDescent="0.25">
      <c r="U281" s="2555"/>
    </row>
    <row r="282" spans="21:21" x14ac:dyDescent="0.25">
      <c r="U282" s="2555"/>
    </row>
    <row r="283" spans="21:21" x14ac:dyDescent="0.25">
      <c r="U283" s="2555"/>
    </row>
    <row r="284" spans="21:21" x14ac:dyDescent="0.25">
      <c r="U284" s="2555"/>
    </row>
    <row r="285" spans="21:21" x14ac:dyDescent="0.25">
      <c r="U285" s="2555"/>
    </row>
    <row r="286" spans="21:21" x14ac:dyDescent="0.25">
      <c r="U286" s="2555"/>
    </row>
    <row r="287" spans="21:21" x14ac:dyDescent="0.25">
      <c r="U287" s="2555"/>
    </row>
    <row r="288" spans="21:21" x14ac:dyDescent="0.25">
      <c r="U288" s="2555"/>
    </row>
    <row r="289" spans="21:21" x14ac:dyDescent="0.25">
      <c r="U289" s="2555"/>
    </row>
    <row r="290" spans="21:21" x14ac:dyDescent="0.25">
      <c r="U290" s="2555"/>
    </row>
    <row r="291" spans="21:21" x14ac:dyDescent="0.25">
      <c r="U291" s="2555"/>
    </row>
    <row r="292" spans="21:21" x14ac:dyDescent="0.25">
      <c r="U292" s="2555"/>
    </row>
    <row r="293" spans="21:21" x14ac:dyDescent="0.25">
      <c r="U293" s="2555"/>
    </row>
    <row r="294" spans="21:21" x14ac:dyDescent="0.25">
      <c r="U294" s="2555"/>
    </row>
    <row r="295" spans="21:21" x14ac:dyDescent="0.25">
      <c r="U295" s="2555"/>
    </row>
    <row r="296" spans="21:21" x14ac:dyDescent="0.25">
      <c r="U296" s="2555"/>
    </row>
    <row r="297" spans="21:21" x14ac:dyDescent="0.25">
      <c r="U297" s="2555"/>
    </row>
    <row r="298" spans="21:21" x14ac:dyDescent="0.25">
      <c r="U298" s="2555"/>
    </row>
    <row r="299" spans="21:21" x14ac:dyDescent="0.25">
      <c r="U299" s="2555"/>
    </row>
    <row r="300" spans="21:21" x14ac:dyDescent="0.25">
      <c r="U300" s="2555"/>
    </row>
    <row r="301" spans="21:21" x14ac:dyDescent="0.25">
      <c r="U301" s="2555"/>
    </row>
    <row r="302" spans="21:21" x14ac:dyDescent="0.25">
      <c r="U302" s="2555"/>
    </row>
    <row r="303" spans="21:21" x14ac:dyDescent="0.25">
      <c r="U303" s="2555"/>
    </row>
    <row r="304" spans="21:21" x14ac:dyDescent="0.25">
      <c r="U304" s="2555"/>
    </row>
    <row r="305" spans="21:21" x14ac:dyDescent="0.25">
      <c r="U305" s="2555"/>
    </row>
    <row r="306" spans="21:21" x14ac:dyDescent="0.25">
      <c r="U306" s="2555"/>
    </row>
    <row r="307" spans="21:21" x14ac:dyDescent="0.25">
      <c r="U307" s="2555"/>
    </row>
    <row r="308" spans="21:21" x14ac:dyDescent="0.25">
      <c r="U308" s="2555"/>
    </row>
    <row r="309" spans="21:21" x14ac:dyDescent="0.25">
      <c r="U309" s="2555"/>
    </row>
    <row r="310" spans="21:21" x14ac:dyDescent="0.25">
      <c r="U310" s="2555"/>
    </row>
    <row r="311" spans="21:21" x14ac:dyDescent="0.25">
      <c r="U311" s="2555"/>
    </row>
    <row r="312" spans="21:21" x14ac:dyDescent="0.25">
      <c r="U312" s="2555"/>
    </row>
    <row r="313" spans="21:21" x14ac:dyDescent="0.25">
      <c r="U313" s="2555"/>
    </row>
    <row r="314" spans="21:21" x14ac:dyDescent="0.25">
      <c r="U314" s="2555"/>
    </row>
    <row r="315" spans="21:21" x14ac:dyDescent="0.25">
      <c r="U315" s="2555"/>
    </row>
    <row r="316" spans="21:21" x14ac:dyDescent="0.25">
      <c r="U316" s="2555"/>
    </row>
    <row r="317" spans="21:21" x14ac:dyDescent="0.25">
      <c r="U317" s="2555"/>
    </row>
    <row r="318" spans="21:21" x14ac:dyDescent="0.25">
      <c r="U318" s="2555"/>
    </row>
    <row r="319" spans="21:21" x14ac:dyDescent="0.25">
      <c r="U319" s="2555"/>
    </row>
    <row r="320" spans="21:21" x14ac:dyDescent="0.25">
      <c r="U320" s="2555"/>
    </row>
    <row r="321" spans="21:21" x14ac:dyDescent="0.25">
      <c r="U321" s="2555"/>
    </row>
    <row r="322" spans="21:21" x14ac:dyDescent="0.25">
      <c r="U322" s="2555"/>
    </row>
    <row r="323" spans="21:21" x14ac:dyDescent="0.25">
      <c r="U323" s="2555"/>
    </row>
    <row r="324" spans="21:21" x14ac:dyDescent="0.25">
      <c r="U324" s="2555"/>
    </row>
    <row r="325" spans="21:21" x14ac:dyDescent="0.25">
      <c r="U325" s="2555"/>
    </row>
    <row r="326" spans="21:21" x14ac:dyDescent="0.25">
      <c r="U326" s="2555"/>
    </row>
    <row r="327" spans="21:21" x14ac:dyDescent="0.25">
      <c r="U327" s="2555"/>
    </row>
    <row r="328" spans="21:21" x14ac:dyDescent="0.25">
      <c r="U328" s="2555"/>
    </row>
    <row r="329" spans="21:21" x14ac:dyDescent="0.25">
      <c r="U329" s="2555"/>
    </row>
    <row r="330" spans="21:21" x14ac:dyDescent="0.25">
      <c r="U330" s="2555"/>
    </row>
    <row r="331" spans="21:21" x14ac:dyDescent="0.25">
      <c r="U331" s="2555"/>
    </row>
    <row r="332" spans="21:21" x14ac:dyDescent="0.25">
      <c r="U332" s="2555"/>
    </row>
    <row r="333" spans="21:21" x14ac:dyDescent="0.25">
      <c r="U333" s="2555"/>
    </row>
    <row r="334" spans="21:21" x14ac:dyDescent="0.25">
      <c r="U334" s="2555"/>
    </row>
    <row r="335" spans="21:21" x14ac:dyDescent="0.25">
      <c r="U335" s="2555"/>
    </row>
    <row r="336" spans="21:21" x14ac:dyDescent="0.25">
      <c r="U336" s="2555"/>
    </row>
    <row r="337" spans="21:21" x14ac:dyDescent="0.25">
      <c r="U337" s="2555"/>
    </row>
    <row r="338" spans="21:21" x14ac:dyDescent="0.25">
      <c r="U338" s="2555"/>
    </row>
    <row r="339" spans="21:21" x14ac:dyDescent="0.25">
      <c r="U339" s="2555"/>
    </row>
    <row r="340" spans="21:21" x14ac:dyDescent="0.25">
      <c r="U340" s="2555"/>
    </row>
    <row r="341" spans="21:21" x14ac:dyDescent="0.25">
      <c r="U341" s="2555"/>
    </row>
    <row r="342" spans="21:21" x14ac:dyDescent="0.25">
      <c r="U342" s="2555"/>
    </row>
    <row r="343" spans="21:21" x14ac:dyDescent="0.25">
      <c r="U343" s="2555"/>
    </row>
    <row r="344" spans="21:21" x14ac:dyDescent="0.25">
      <c r="U344" s="2555"/>
    </row>
    <row r="345" spans="21:21" x14ac:dyDescent="0.25">
      <c r="U345" s="2555"/>
    </row>
    <row r="346" spans="21:21" x14ac:dyDescent="0.25">
      <c r="U346" s="2555"/>
    </row>
    <row r="347" spans="21:21" x14ac:dyDescent="0.25">
      <c r="U347" s="2555"/>
    </row>
    <row r="348" spans="21:21" x14ac:dyDescent="0.25">
      <c r="U348" s="2555"/>
    </row>
    <row r="349" spans="21:21" x14ac:dyDescent="0.25">
      <c r="U349" s="2555"/>
    </row>
    <row r="350" spans="21:21" x14ac:dyDescent="0.25">
      <c r="U350" s="2555"/>
    </row>
    <row r="351" spans="21:21" x14ac:dyDescent="0.25">
      <c r="U351" s="2555"/>
    </row>
    <row r="352" spans="21:21" x14ac:dyDescent="0.25">
      <c r="U352" s="2555"/>
    </row>
    <row r="353" spans="21:21" x14ac:dyDescent="0.25">
      <c r="U353" s="2555"/>
    </row>
    <row r="354" spans="21:21" x14ac:dyDescent="0.25">
      <c r="U354" s="2555"/>
    </row>
    <row r="355" spans="21:21" x14ac:dyDescent="0.25">
      <c r="U355" s="2555"/>
    </row>
    <row r="356" spans="21:21" x14ac:dyDescent="0.25">
      <c r="U356" s="2555"/>
    </row>
    <row r="357" spans="21:21" x14ac:dyDescent="0.25">
      <c r="U357" s="2555"/>
    </row>
    <row r="358" spans="21:21" x14ac:dyDescent="0.25">
      <c r="U358" s="2555"/>
    </row>
    <row r="359" spans="21:21" x14ac:dyDescent="0.25">
      <c r="U359" s="2555"/>
    </row>
    <row r="360" spans="21:21" x14ac:dyDescent="0.25">
      <c r="U360" s="2555"/>
    </row>
    <row r="361" spans="21:21" x14ac:dyDescent="0.25">
      <c r="U361" s="2555"/>
    </row>
    <row r="362" spans="21:21" x14ac:dyDescent="0.25">
      <c r="U362" s="2555"/>
    </row>
    <row r="363" spans="21:21" x14ac:dyDescent="0.25">
      <c r="U363" s="2555"/>
    </row>
    <row r="364" spans="21:21" x14ac:dyDescent="0.25">
      <c r="U364" s="2555"/>
    </row>
    <row r="365" spans="21:21" x14ac:dyDescent="0.25">
      <c r="U365" s="2555"/>
    </row>
    <row r="366" spans="21:21" x14ac:dyDescent="0.25">
      <c r="U366" s="2555"/>
    </row>
    <row r="367" spans="21:21" x14ac:dyDescent="0.25">
      <c r="U367" s="2555"/>
    </row>
    <row r="368" spans="21:21" x14ac:dyDescent="0.25">
      <c r="U368" s="2555"/>
    </row>
    <row r="369" spans="21:21" x14ac:dyDescent="0.25">
      <c r="U369" s="2555"/>
    </row>
    <row r="370" spans="21:21" x14ac:dyDescent="0.25">
      <c r="U370" s="2555"/>
    </row>
    <row r="371" spans="21:21" x14ac:dyDescent="0.25">
      <c r="U371" s="2555"/>
    </row>
    <row r="372" spans="21:21" x14ac:dyDescent="0.25">
      <c r="U372" s="2555"/>
    </row>
    <row r="373" spans="21:21" x14ac:dyDescent="0.25">
      <c r="U373" s="2555"/>
    </row>
    <row r="374" spans="21:21" x14ac:dyDescent="0.25">
      <c r="U374" s="2555"/>
    </row>
    <row r="375" spans="21:21" x14ac:dyDescent="0.25">
      <c r="U375" s="2555"/>
    </row>
    <row r="376" spans="21:21" x14ac:dyDescent="0.25">
      <c r="U376" s="2555"/>
    </row>
    <row r="377" spans="21:21" x14ac:dyDescent="0.25">
      <c r="U377" s="2555"/>
    </row>
    <row r="378" spans="21:21" x14ac:dyDescent="0.25">
      <c r="U378" s="2555"/>
    </row>
    <row r="379" spans="21:21" x14ac:dyDescent="0.25">
      <c r="U379" s="2555"/>
    </row>
    <row r="380" spans="21:21" x14ac:dyDescent="0.25">
      <c r="U380" s="2555"/>
    </row>
    <row r="381" spans="21:21" x14ac:dyDescent="0.25">
      <c r="U381" s="2555"/>
    </row>
    <row r="382" spans="21:21" x14ac:dyDescent="0.25">
      <c r="U382" s="2555"/>
    </row>
    <row r="383" spans="21:21" x14ac:dyDescent="0.25">
      <c r="U383" s="2555"/>
    </row>
    <row r="384" spans="21:21" x14ac:dyDescent="0.25">
      <c r="U384" s="2555"/>
    </row>
    <row r="385" spans="21:21" x14ac:dyDescent="0.25">
      <c r="U385" s="2555"/>
    </row>
    <row r="386" spans="21:21" x14ac:dyDescent="0.25">
      <c r="U386" s="2555"/>
    </row>
    <row r="387" spans="21:21" x14ac:dyDescent="0.25">
      <c r="U387" s="2555"/>
    </row>
    <row r="388" spans="21:21" x14ac:dyDescent="0.25">
      <c r="U388" s="2555"/>
    </row>
    <row r="389" spans="21:21" x14ac:dyDescent="0.25">
      <c r="U389" s="2555"/>
    </row>
    <row r="390" spans="21:21" x14ac:dyDescent="0.25">
      <c r="U390" s="2555"/>
    </row>
    <row r="391" spans="21:21" x14ac:dyDescent="0.25">
      <c r="U391" s="2555"/>
    </row>
    <row r="392" spans="21:21" x14ac:dyDescent="0.25">
      <c r="U392" s="2555"/>
    </row>
    <row r="393" spans="21:21" x14ac:dyDescent="0.25">
      <c r="U393" s="2555"/>
    </row>
    <row r="394" spans="21:21" x14ac:dyDescent="0.25">
      <c r="U394" s="2555"/>
    </row>
    <row r="395" spans="21:21" x14ac:dyDescent="0.25">
      <c r="U395" s="2555"/>
    </row>
    <row r="396" spans="21:21" x14ac:dyDescent="0.25">
      <c r="U396" s="2555"/>
    </row>
    <row r="397" spans="21:21" x14ac:dyDescent="0.25">
      <c r="U397" s="2555"/>
    </row>
    <row r="398" spans="21:21" x14ac:dyDescent="0.25">
      <c r="U398" s="2555"/>
    </row>
    <row r="399" spans="21:21" x14ac:dyDescent="0.25">
      <c r="U399" s="2555"/>
    </row>
    <row r="400" spans="21:21" x14ac:dyDescent="0.25">
      <c r="U400" s="2555"/>
    </row>
    <row r="401" spans="21:21" x14ac:dyDescent="0.25">
      <c r="U401" s="2555"/>
    </row>
    <row r="402" spans="21:21" x14ac:dyDescent="0.25">
      <c r="U402" s="2555"/>
    </row>
    <row r="403" spans="21:21" x14ac:dyDescent="0.25">
      <c r="U403" s="2555"/>
    </row>
    <row r="404" spans="21:21" x14ac:dyDescent="0.25">
      <c r="U404" s="2555"/>
    </row>
    <row r="405" spans="21:21" x14ac:dyDescent="0.25">
      <c r="U405" s="2555"/>
    </row>
    <row r="406" spans="21:21" x14ac:dyDescent="0.25">
      <c r="U406" s="2555"/>
    </row>
    <row r="407" spans="21:21" x14ac:dyDescent="0.25">
      <c r="U407" s="2555"/>
    </row>
    <row r="408" spans="21:21" x14ac:dyDescent="0.25">
      <c r="U408" s="2555"/>
    </row>
    <row r="409" spans="21:21" x14ac:dyDescent="0.25">
      <c r="U409" s="2555"/>
    </row>
    <row r="410" spans="21:21" x14ac:dyDescent="0.25">
      <c r="U410" s="2555"/>
    </row>
    <row r="411" spans="21:21" x14ac:dyDescent="0.25">
      <c r="U411" s="2555"/>
    </row>
    <row r="412" spans="21:21" x14ac:dyDescent="0.25">
      <c r="U412" s="2555"/>
    </row>
    <row r="413" spans="21:21" x14ac:dyDescent="0.25">
      <c r="U413" s="2555"/>
    </row>
    <row r="414" spans="21:21" x14ac:dyDescent="0.25">
      <c r="U414" s="2555"/>
    </row>
    <row r="415" spans="21:21" x14ac:dyDescent="0.25">
      <c r="U415" s="2555"/>
    </row>
    <row r="416" spans="21:21" x14ac:dyDescent="0.25">
      <c r="U416" s="2555"/>
    </row>
    <row r="417" spans="21:21" x14ac:dyDescent="0.25">
      <c r="U417" s="2555"/>
    </row>
    <row r="418" spans="21:21" x14ac:dyDescent="0.25">
      <c r="U418" s="2555"/>
    </row>
    <row r="419" spans="21:21" x14ac:dyDescent="0.25">
      <c r="U419" s="2555"/>
    </row>
    <row r="420" spans="21:21" x14ac:dyDescent="0.25">
      <c r="U420" s="2555"/>
    </row>
    <row r="421" spans="21:21" x14ac:dyDescent="0.25">
      <c r="U421" s="2555"/>
    </row>
    <row r="422" spans="21:21" x14ac:dyDescent="0.25">
      <c r="U422" s="2555"/>
    </row>
    <row r="423" spans="21:21" x14ac:dyDescent="0.25">
      <c r="U423" s="2555"/>
    </row>
    <row r="424" spans="21:21" x14ac:dyDescent="0.25">
      <c r="U424" s="2555"/>
    </row>
    <row r="425" spans="21:21" x14ac:dyDescent="0.25">
      <c r="U425" s="2555"/>
    </row>
    <row r="426" spans="21:21" x14ac:dyDescent="0.25">
      <c r="U426" s="2555"/>
    </row>
    <row r="427" spans="21:21" x14ac:dyDescent="0.25">
      <c r="U427" s="2555"/>
    </row>
    <row r="428" spans="21:21" x14ac:dyDescent="0.25">
      <c r="U428" s="2555"/>
    </row>
    <row r="429" spans="21:21" x14ac:dyDescent="0.25">
      <c r="U429" s="2555"/>
    </row>
    <row r="430" spans="21:21" x14ac:dyDescent="0.25">
      <c r="U430" s="2555"/>
    </row>
    <row r="431" spans="21:21" x14ac:dyDescent="0.25">
      <c r="U431" s="2555"/>
    </row>
    <row r="432" spans="21:21" x14ac:dyDescent="0.25">
      <c r="U432" s="2555"/>
    </row>
    <row r="433" spans="21:21" x14ac:dyDescent="0.25">
      <c r="U433" s="2555"/>
    </row>
    <row r="434" spans="21:21" x14ac:dyDescent="0.25">
      <c r="U434" s="2555"/>
    </row>
    <row r="435" spans="21:21" x14ac:dyDescent="0.25">
      <c r="U435" s="2555"/>
    </row>
    <row r="436" spans="21:21" x14ac:dyDescent="0.25">
      <c r="U436" s="2555"/>
    </row>
    <row r="437" spans="21:21" x14ac:dyDescent="0.25">
      <c r="U437" s="2555"/>
    </row>
    <row r="438" spans="21:21" x14ac:dyDescent="0.25">
      <c r="U438" s="2555"/>
    </row>
    <row r="439" spans="21:21" x14ac:dyDescent="0.25">
      <c r="U439" s="2555"/>
    </row>
    <row r="440" spans="21:21" x14ac:dyDescent="0.25">
      <c r="U440" s="2555"/>
    </row>
    <row r="441" spans="21:21" x14ac:dyDescent="0.25">
      <c r="U441" s="2555"/>
    </row>
    <row r="442" spans="21:21" x14ac:dyDescent="0.25">
      <c r="U442" s="2555"/>
    </row>
    <row r="443" spans="21:21" x14ac:dyDescent="0.25">
      <c r="U443" s="2555"/>
    </row>
    <row r="444" spans="21:21" x14ac:dyDescent="0.25">
      <c r="U444" s="2555"/>
    </row>
    <row r="445" spans="21:21" x14ac:dyDescent="0.25">
      <c r="U445" s="2555"/>
    </row>
    <row r="446" spans="21:21" x14ac:dyDescent="0.25">
      <c r="U446" s="2555"/>
    </row>
    <row r="447" spans="21:21" x14ac:dyDescent="0.25">
      <c r="U447" s="2555"/>
    </row>
    <row r="448" spans="21:21" x14ac:dyDescent="0.25">
      <c r="U448" s="2555"/>
    </row>
    <row r="449" spans="21:21" x14ac:dyDescent="0.25">
      <c r="U449" s="2555"/>
    </row>
    <row r="450" spans="21:21" x14ac:dyDescent="0.25">
      <c r="U450" s="2555"/>
    </row>
    <row r="451" spans="21:21" x14ac:dyDescent="0.25">
      <c r="U451" s="2555"/>
    </row>
    <row r="452" spans="21:21" x14ac:dyDescent="0.25">
      <c r="U452" s="2555"/>
    </row>
    <row r="453" spans="21:21" x14ac:dyDescent="0.25">
      <c r="U453" s="2555"/>
    </row>
    <row r="454" spans="21:21" x14ac:dyDescent="0.25">
      <c r="U454" s="2555"/>
    </row>
    <row r="455" spans="21:21" x14ac:dyDescent="0.25">
      <c r="U455" s="2555"/>
    </row>
    <row r="456" spans="21:21" x14ac:dyDescent="0.25">
      <c r="U456" s="2555"/>
    </row>
    <row r="457" spans="21:21" x14ac:dyDescent="0.25">
      <c r="U457" s="2555"/>
    </row>
    <row r="458" spans="21:21" x14ac:dyDescent="0.25">
      <c r="U458" s="2555"/>
    </row>
    <row r="459" spans="21:21" x14ac:dyDescent="0.25">
      <c r="U459" s="2555"/>
    </row>
    <row r="460" spans="21:21" x14ac:dyDescent="0.25">
      <c r="U460" s="2555"/>
    </row>
    <row r="461" spans="21:21" x14ac:dyDescent="0.25">
      <c r="U461" s="2555"/>
    </row>
    <row r="462" spans="21:21" x14ac:dyDescent="0.25">
      <c r="U462" s="2555"/>
    </row>
    <row r="463" spans="21:21" x14ac:dyDescent="0.25">
      <c r="U463" s="2555"/>
    </row>
    <row r="464" spans="21:21" x14ac:dyDescent="0.25">
      <c r="U464" s="2555"/>
    </row>
    <row r="465" spans="21:21" x14ac:dyDescent="0.25">
      <c r="U465" s="2555"/>
    </row>
    <row r="466" spans="21:21" x14ac:dyDescent="0.25">
      <c r="U466" s="2555"/>
    </row>
    <row r="467" spans="21:21" x14ac:dyDescent="0.25">
      <c r="U467" s="2555"/>
    </row>
    <row r="468" spans="21:21" x14ac:dyDescent="0.25">
      <c r="U468" s="2555"/>
    </row>
    <row r="469" spans="21:21" x14ac:dyDescent="0.25">
      <c r="U469" s="2555"/>
    </row>
    <row r="470" spans="21:21" x14ac:dyDescent="0.25">
      <c r="U470" s="2555"/>
    </row>
    <row r="471" spans="21:21" x14ac:dyDescent="0.25">
      <c r="U471" s="2555"/>
    </row>
    <row r="472" spans="21:21" x14ac:dyDescent="0.25">
      <c r="U472" s="2555"/>
    </row>
    <row r="473" spans="21:21" x14ac:dyDescent="0.25">
      <c r="U473" s="2555"/>
    </row>
    <row r="474" spans="21:21" x14ac:dyDescent="0.25">
      <c r="U474" s="2555"/>
    </row>
    <row r="475" spans="21:21" x14ac:dyDescent="0.25">
      <c r="U475" s="2555"/>
    </row>
    <row r="476" spans="21:21" x14ac:dyDescent="0.25">
      <c r="U476" s="2555"/>
    </row>
    <row r="477" spans="21:21" x14ac:dyDescent="0.25">
      <c r="U477" s="2555"/>
    </row>
    <row r="478" spans="21:21" x14ac:dyDescent="0.25">
      <c r="U478" s="2555"/>
    </row>
    <row r="479" spans="21:21" x14ac:dyDescent="0.25">
      <c r="U479" s="2555"/>
    </row>
    <row r="480" spans="21:21" x14ac:dyDescent="0.25">
      <c r="U480" s="2555"/>
    </row>
    <row r="481" spans="21:21" x14ac:dyDescent="0.25">
      <c r="U481" s="2555"/>
    </row>
    <row r="482" spans="21:21" x14ac:dyDescent="0.25">
      <c r="U482" s="2555"/>
    </row>
    <row r="483" spans="21:21" x14ac:dyDescent="0.25">
      <c r="U483" s="2555"/>
    </row>
    <row r="484" spans="21:21" x14ac:dyDescent="0.25">
      <c r="U484" s="2555"/>
    </row>
    <row r="485" spans="21:21" x14ac:dyDescent="0.25">
      <c r="U485" s="2555"/>
    </row>
    <row r="486" spans="21:21" x14ac:dyDescent="0.25">
      <c r="U486" s="2555"/>
    </row>
    <row r="487" spans="21:21" x14ac:dyDescent="0.25">
      <c r="U487" s="2555"/>
    </row>
    <row r="488" spans="21:21" x14ac:dyDescent="0.25">
      <c r="U488" s="2555"/>
    </row>
    <row r="489" spans="21:21" x14ac:dyDescent="0.25">
      <c r="U489" s="2555"/>
    </row>
    <row r="490" spans="21:21" x14ac:dyDescent="0.25">
      <c r="U490" s="2555"/>
    </row>
    <row r="491" spans="21:21" x14ac:dyDescent="0.25">
      <c r="U491" s="2555"/>
    </row>
    <row r="492" spans="21:21" x14ac:dyDescent="0.25">
      <c r="U492" s="2555"/>
    </row>
    <row r="493" spans="21:21" x14ac:dyDescent="0.25">
      <c r="U493" s="2555"/>
    </row>
    <row r="494" spans="21:21" x14ac:dyDescent="0.25">
      <c r="U494" s="2555"/>
    </row>
    <row r="495" spans="21:21" x14ac:dyDescent="0.25">
      <c r="U495" s="2555"/>
    </row>
    <row r="496" spans="21:21" x14ac:dyDescent="0.25">
      <c r="U496" s="2555"/>
    </row>
    <row r="497" spans="21:21" x14ac:dyDescent="0.25">
      <c r="U497" s="2555"/>
    </row>
    <row r="498" spans="21:21" x14ac:dyDescent="0.25">
      <c r="U498" s="2555"/>
    </row>
    <row r="499" spans="21:21" x14ac:dyDescent="0.25">
      <c r="U499" s="2555"/>
    </row>
    <row r="500" spans="21:21" x14ac:dyDescent="0.25">
      <c r="U500" s="2555"/>
    </row>
    <row r="501" spans="21:21" x14ac:dyDescent="0.25">
      <c r="U501" s="2555"/>
    </row>
    <row r="502" spans="21:21" x14ac:dyDescent="0.25">
      <c r="U502" s="2555"/>
    </row>
    <row r="503" spans="21:21" x14ac:dyDescent="0.25">
      <c r="U503" s="2555"/>
    </row>
    <row r="504" spans="21:21" x14ac:dyDescent="0.25">
      <c r="U504" s="2555"/>
    </row>
    <row r="505" spans="21:21" x14ac:dyDescent="0.25">
      <c r="U505" s="2555"/>
    </row>
    <row r="506" spans="21:21" x14ac:dyDescent="0.25">
      <c r="U506" s="2555"/>
    </row>
    <row r="507" spans="21:21" x14ac:dyDescent="0.25">
      <c r="U507" s="2555"/>
    </row>
    <row r="508" spans="21:21" x14ac:dyDescent="0.25">
      <c r="U508" s="2555"/>
    </row>
    <row r="509" spans="21:21" x14ac:dyDescent="0.25">
      <c r="U509" s="2555"/>
    </row>
    <row r="510" spans="21:21" x14ac:dyDescent="0.25">
      <c r="U510" s="2555"/>
    </row>
    <row r="511" spans="21:21" x14ac:dyDescent="0.25">
      <c r="U511" s="2555"/>
    </row>
    <row r="512" spans="21:21" x14ac:dyDescent="0.25">
      <c r="U512" s="2555"/>
    </row>
    <row r="513" spans="21:21" x14ac:dyDescent="0.25">
      <c r="U513" s="2555"/>
    </row>
    <row r="514" spans="21:21" x14ac:dyDescent="0.25">
      <c r="U514" s="2555"/>
    </row>
    <row r="515" spans="21:21" x14ac:dyDescent="0.25">
      <c r="U515" s="2555"/>
    </row>
    <row r="516" spans="21:21" x14ac:dyDescent="0.25">
      <c r="U516" s="2555"/>
    </row>
    <row r="517" spans="21:21" x14ac:dyDescent="0.25">
      <c r="U517" s="2555"/>
    </row>
    <row r="518" spans="21:21" x14ac:dyDescent="0.25">
      <c r="U518" s="2555"/>
    </row>
    <row r="519" spans="21:21" x14ac:dyDescent="0.25">
      <c r="U519" s="2555"/>
    </row>
    <row r="520" spans="21:21" x14ac:dyDescent="0.25">
      <c r="U520" s="2555"/>
    </row>
    <row r="521" spans="21:21" x14ac:dyDescent="0.25">
      <c r="U521" s="2555"/>
    </row>
    <row r="522" spans="21:21" x14ac:dyDescent="0.25">
      <c r="U522" s="2555"/>
    </row>
    <row r="523" spans="21:21" x14ac:dyDescent="0.25">
      <c r="U523" s="2555"/>
    </row>
    <row r="524" spans="21:21" x14ac:dyDescent="0.25">
      <c r="U524" s="2555"/>
    </row>
    <row r="525" spans="21:21" x14ac:dyDescent="0.25">
      <c r="U525" s="2555"/>
    </row>
    <row r="526" spans="21:21" x14ac:dyDescent="0.25">
      <c r="U526" s="2555"/>
    </row>
    <row r="527" spans="21:21" x14ac:dyDescent="0.25">
      <c r="U527" s="2555"/>
    </row>
    <row r="528" spans="21:21" x14ac:dyDescent="0.25">
      <c r="U528" s="2555"/>
    </row>
    <row r="529" spans="21:21" x14ac:dyDescent="0.25">
      <c r="U529" s="2555"/>
    </row>
    <row r="530" spans="21:21" x14ac:dyDescent="0.25">
      <c r="U530" s="2555"/>
    </row>
    <row r="531" spans="21:21" x14ac:dyDescent="0.25">
      <c r="U531" s="2555"/>
    </row>
    <row r="532" spans="21:21" x14ac:dyDescent="0.25">
      <c r="U532" s="2555"/>
    </row>
    <row r="533" spans="21:21" x14ac:dyDescent="0.25">
      <c r="U533" s="2555"/>
    </row>
    <row r="534" spans="21:21" x14ac:dyDescent="0.25">
      <c r="U534" s="2555"/>
    </row>
    <row r="535" spans="21:21" x14ac:dyDescent="0.25">
      <c r="U535" s="2555"/>
    </row>
    <row r="536" spans="21:21" x14ac:dyDescent="0.25">
      <c r="U536" s="2555"/>
    </row>
    <row r="537" spans="21:21" x14ac:dyDescent="0.25">
      <c r="U537" s="2555"/>
    </row>
    <row r="538" spans="21:21" x14ac:dyDescent="0.25">
      <c r="U538" s="2555"/>
    </row>
    <row r="539" spans="21:21" x14ac:dyDescent="0.25">
      <c r="U539" s="2555"/>
    </row>
    <row r="540" spans="21:21" x14ac:dyDescent="0.25">
      <c r="U540" s="2555"/>
    </row>
    <row r="541" spans="21:21" x14ac:dyDescent="0.25">
      <c r="U541" s="2555"/>
    </row>
    <row r="542" spans="21:21" x14ac:dyDescent="0.25">
      <c r="U542" s="2555"/>
    </row>
    <row r="543" spans="21:21" x14ac:dyDescent="0.25">
      <c r="U543" s="2555"/>
    </row>
    <row r="544" spans="21:21" x14ac:dyDescent="0.25">
      <c r="U544" s="2555"/>
    </row>
    <row r="545" spans="21:21" x14ac:dyDescent="0.25">
      <c r="U545" s="2555"/>
    </row>
    <row r="546" spans="21:21" x14ac:dyDescent="0.25">
      <c r="U546" s="2555"/>
    </row>
    <row r="547" spans="21:21" x14ac:dyDescent="0.25">
      <c r="U547" s="2555"/>
    </row>
    <row r="548" spans="21:21" x14ac:dyDescent="0.25">
      <c r="U548" s="2555"/>
    </row>
    <row r="549" spans="21:21" x14ac:dyDescent="0.25">
      <c r="U549" s="2555"/>
    </row>
    <row r="550" spans="21:21" x14ac:dyDescent="0.25">
      <c r="U550" s="2555"/>
    </row>
    <row r="551" spans="21:21" x14ac:dyDescent="0.25">
      <c r="U551" s="2555"/>
    </row>
    <row r="552" spans="21:21" x14ac:dyDescent="0.25">
      <c r="U552" s="2555"/>
    </row>
    <row r="553" spans="21:21" x14ac:dyDescent="0.25">
      <c r="U553" s="2555"/>
    </row>
    <row r="554" spans="21:21" x14ac:dyDescent="0.25">
      <c r="U554" s="2555"/>
    </row>
    <row r="555" spans="21:21" x14ac:dyDescent="0.25">
      <c r="U555" s="2555"/>
    </row>
    <row r="556" spans="21:21" x14ac:dyDescent="0.25">
      <c r="U556" s="2555"/>
    </row>
    <row r="557" spans="21:21" x14ac:dyDescent="0.25">
      <c r="U557" s="2555"/>
    </row>
    <row r="558" spans="21:21" x14ac:dyDescent="0.25">
      <c r="U558" s="2555"/>
    </row>
    <row r="559" spans="21:21" x14ac:dyDescent="0.25">
      <c r="U559" s="2555"/>
    </row>
    <row r="560" spans="21:21" x14ac:dyDescent="0.25">
      <c r="U560" s="2555"/>
    </row>
    <row r="561" spans="21:21" x14ac:dyDescent="0.25">
      <c r="U561" s="2555"/>
    </row>
    <row r="562" spans="21:21" x14ac:dyDescent="0.25">
      <c r="U562" s="2555"/>
    </row>
    <row r="563" spans="21:21" x14ac:dyDescent="0.25">
      <c r="U563" s="2555"/>
    </row>
    <row r="564" spans="21:21" x14ac:dyDescent="0.25">
      <c r="U564" s="2555"/>
    </row>
    <row r="565" spans="21:21" x14ac:dyDescent="0.25">
      <c r="U565" s="2555"/>
    </row>
    <row r="566" spans="21:21" x14ac:dyDescent="0.25">
      <c r="U566" s="2555"/>
    </row>
    <row r="567" spans="21:21" x14ac:dyDescent="0.25">
      <c r="U567" s="2555"/>
    </row>
    <row r="568" spans="21:21" x14ac:dyDescent="0.25">
      <c r="U568" s="2555"/>
    </row>
    <row r="569" spans="21:21" x14ac:dyDescent="0.25">
      <c r="U569" s="2555"/>
    </row>
    <row r="570" spans="21:21" x14ac:dyDescent="0.25">
      <c r="U570" s="2555"/>
    </row>
    <row r="571" spans="21:21" x14ac:dyDescent="0.25">
      <c r="U571" s="2555"/>
    </row>
    <row r="572" spans="21:21" x14ac:dyDescent="0.25">
      <c r="U572" s="2555"/>
    </row>
    <row r="573" spans="21:21" x14ac:dyDescent="0.25">
      <c r="U573" s="2555"/>
    </row>
    <row r="574" spans="21:21" x14ac:dyDescent="0.25">
      <c r="U574" s="2555"/>
    </row>
    <row r="575" spans="21:21" x14ac:dyDescent="0.25">
      <c r="U575" s="2555"/>
    </row>
    <row r="576" spans="21:21" x14ac:dyDescent="0.25">
      <c r="U576" s="2555"/>
    </row>
    <row r="577" spans="21:21" x14ac:dyDescent="0.25">
      <c r="U577" s="2555"/>
    </row>
    <row r="578" spans="21:21" x14ac:dyDescent="0.25">
      <c r="U578" s="2555"/>
    </row>
    <row r="579" spans="21:21" x14ac:dyDescent="0.25">
      <c r="U579" s="2555"/>
    </row>
    <row r="580" spans="21:21" x14ac:dyDescent="0.25">
      <c r="U580" s="2555"/>
    </row>
    <row r="581" spans="21:21" x14ac:dyDescent="0.25">
      <c r="U581" s="2555"/>
    </row>
    <row r="582" spans="21:21" x14ac:dyDescent="0.25">
      <c r="U582" s="2555"/>
    </row>
    <row r="583" spans="21:21" x14ac:dyDescent="0.25">
      <c r="U583" s="2555"/>
    </row>
    <row r="584" spans="21:21" x14ac:dyDescent="0.25">
      <c r="U584" s="2555"/>
    </row>
    <row r="585" spans="21:21" x14ac:dyDescent="0.25">
      <c r="U585" s="2555"/>
    </row>
    <row r="586" spans="21:21" x14ac:dyDescent="0.25">
      <c r="U586" s="2555"/>
    </row>
    <row r="587" spans="21:21" x14ac:dyDescent="0.25">
      <c r="U587" s="2555"/>
    </row>
    <row r="588" spans="21:21" x14ac:dyDescent="0.25">
      <c r="U588" s="2555"/>
    </row>
    <row r="589" spans="21:21" x14ac:dyDescent="0.25">
      <c r="U589" s="2555"/>
    </row>
    <row r="590" spans="21:21" x14ac:dyDescent="0.25">
      <c r="U590" s="2555"/>
    </row>
    <row r="591" spans="21:21" x14ac:dyDescent="0.25">
      <c r="U591" s="2555"/>
    </row>
    <row r="592" spans="21:21" x14ac:dyDescent="0.25">
      <c r="U592" s="2555"/>
    </row>
    <row r="593" spans="21:21" x14ac:dyDescent="0.25">
      <c r="U593" s="2555"/>
    </row>
    <row r="594" spans="21:21" x14ac:dyDescent="0.25">
      <c r="U594" s="2555"/>
    </row>
    <row r="595" spans="21:21" x14ac:dyDescent="0.25">
      <c r="U595" s="2555"/>
    </row>
    <row r="596" spans="21:21" x14ac:dyDescent="0.25">
      <c r="U596" s="2555"/>
    </row>
    <row r="597" spans="21:21" x14ac:dyDescent="0.25">
      <c r="U597" s="2555"/>
    </row>
    <row r="598" spans="21:21" x14ac:dyDescent="0.25">
      <c r="U598" s="2555"/>
    </row>
    <row r="599" spans="21:21" x14ac:dyDescent="0.25">
      <c r="U599" s="2555"/>
    </row>
    <row r="600" spans="21:21" x14ac:dyDescent="0.25">
      <c r="U600" s="2555"/>
    </row>
    <row r="601" spans="21:21" x14ac:dyDescent="0.25">
      <c r="U601" s="2555"/>
    </row>
    <row r="602" spans="21:21" x14ac:dyDescent="0.25">
      <c r="U602" s="2555"/>
    </row>
    <row r="603" spans="21:21" x14ac:dyDescent="0.25">
      <c r="U603" s="2555"/>
    </row>
    <row r="604" spans="21:21" x14ac:dyDescent="0.25">
      <c r="U604" s="2555"/>
    </row>
    <row r="605" spans="21:21" x14ac:dyDescent="0.25">
      <c r="U605" s="2555"/>
    </row>
    <row r="606" spans="21:21" x14ac:dyDescent="0.25">
      <c r="U606" s="2555"/>
    </row>
    <row r="607" spans="21:21" x14ac:dyDescent="0.25">
      <c r="U607" s="2555"/>
    </row>
    <row r="608" spans="21:21" x14ac:dyDescent="0.25">
      <c r="U608" s="2555"/>
    </row>
    <row r="609" spans="21:21" x14ac:dyDescent="0.25">
      <c r="U609" s="2555"/>
    </row>
    <row r="610" spans="21:21" x14ac:dyDescent="0.25">
      <c r="U610" s="2555"/>
    </row>
    <row r="611" spans="21:21" x14ac:dyDescent="0.25">
      <c r="U611" s="2555"/>
    </row>
    <row r="612" spans="21:21" x14ac:dyDescent="0.25">
      <c r="U612" s="2555"/>
    </row>
    <row r="613" spans="21:21" x14ac:dyDescent="0.25">
      <c r="U613" s="2555"/>
    </row>
    <row r="614" spans="21:21" x14ac:dyDescent="0.25">
      <c r="U614" s="2555"/>
    </row>
    <row r="615" spans="21:21" x14ac:dyDescent="0.25">
      <c r="U615" s="2555"/>
    </row>
    <row r="616" spans="21:21" x14ac:dyDescent="0.25">
      <c r="U616" s="2555"/>
    </row>
    <row r="617" spans="21:21" x14ac:dyDescent="0.25">
      <c r="U617" s="2555"/>
    </row>
    <row r="618" spans="21:21" x14ac:dyDescent="0.25">
      <c r="U618" s="2555"/>
    </row>
    <row r="619" spans="21:21" x14ac:dyDescent="0.25">
      <c r="U619" s="2555"/>
    </row>
    <row r="620" spans="21:21" x14ac:dyDescent="0.25">
      <c r="U620" s="2555"/>
    </row>
    <row r="621" spans="21:21" x14ac:dyDescent="0.25">
      <c r="U621" s="2555"/>
    </row>
    <row r="622" spans="21:21" x14ac:dyDescent="0.25">
      <c r="U622" s="2555"/>
    </row>
    <row r="623" spans="21:21" x14ac:dyDescent="0.25">
      <c r="U623" s="2555"/>
    </row>
    <row r="624" spans="21:21" x14ac:dyDescent="0.25">
      <c r="U624" s="2555"/>
    </row>
    <row r="625" spans="21:21" x14ac:dyDescent="0.25">
      <c r="U625" s="2555"/>
    </row>
    <row r="626" spans="21:21" x14ac:dyDescent="0.25">
      <c r="U626" s="2555"/>
    </row>
    <row r="627" spans="21:21" x14ac:dyDescent="0.25">
      <c r="U627" s="2555"/>
    </row>
    <row r="628" spans="21:21" x14ac:dyDescent="0.25">
      <c r="U628" s="2555"/>
    </row>
    <row r="629" spans="21:21" x14ac:dyDescent="0.25">
      <c r="U629" s="2555"/>
    </row>
    <row r="630" spans="21:21" x14ac:dyDescent="0.25">
      <c r="U630" s="2555"/>
    </row>
    <row r="631" spans="21:21" x14ac:dyDescent="0.25">
      <c r="U631" s="2555"/>
    </row>
    <row r="632" spans="21:21" x14ac:dyDescent="0.25">
      <c r="U632" s="2555"/>
    </row>
    <row r="633" spans="21:21" x14ac:dyDescent="0.25">
      <c r="U633" s="2555"/>
    </row>
    <row r="634" spans="21:21" x14ac:dyDescent="0.25">
      <c r="U634" s="2555"/>
    </row>
    <row r="635" spans="21:21" x14ac:dyDescent="0.25">
      <c r="U635" s="2555"/>
    </row>
    <row r="636" spans="21:21" x14ac:dyDescent="0.25">
      <c r="U636" s="2555"/>
    </row>
    <row r="637" spans="21:21" x14ac:dyDescent="0.25">
      <c r="U637" s="2555"/>
    </row>
    <row r="638" spans="21:21" x14ac:dyDescent="0.25">
      <c r="U638" s="2555"/>
    </row>
    <row r="639" spans="21:21" x14ac:dyDescent="0.25">
      <c r="U639" s="2555"/>
    </row>
    <row r="640" spans="21:21" x14ac:dyDescent="0.25">
      <c r="U640" s="2555"/>
    </row>
    <row r="641" spans="21:21" x14ac:dyDescent="0.25">
      <c r="U641" s="2555"/>
    </row>
    <row r="642" spans="21:21" x14ac:dyDescent="0.25">
      <c r="U642" s="2555"/>
    </row>
    <row r="643" spans="21:21" x14ac:dyDescent="0.25">
      <c r="U643" s="2555"/>
    </row>
    <row r="644" spans="21:21" x14ac:dyDescent="0.25">
      <c r="U644" s="2555"/>
    </row>
    <row r="645" spans="21:21" x14ac:dyDescent="0.25">
      <c r="U645" s="2555"/>
    </row>
    <row r="646" spans="21:21" x14ac:dyDescent="0.25">
      <c r="U646" s="2555"/>
    </row>
    <row r="647" spans="21:21" x14ac:dyDescent="0.25">
      <c r="U647" s="2555"/>
    </row>
    <row r="648" spans="21:21" x14ac:dyDescent="0.25">
      <c r="U648" s="2555"/>
    </row>
    <row r="649" spans="21:21" x14ac:dyDescent="0.25">
      <c r="U649" s="2555"/>
    </row>
    <row r="650" spans="21:21" x14ac:dyDescent="0.25">
      <c r="U650" s="2555"/>
    </row>
    <row r="651" spans="21:21" x14ac:dyDescent="0.25">
      <c r="U651" s="2555"/>
    </row>
    <row r="652" spans="21:21" x14ac:dyDescent="0.25">
      <c r="U652" s="2555"/>
    </row>
    <row r="653" spans="21:21" x14ac:dyDescent="0.25">
      <c r="U653" s="2555"/>
    </row>
    <row r="654" spans="21:21" x14ac:dyDescent="0.25">
      <c r="U654" s="2555"/>
    </row>
    <row r="655" spans="21:21" x14ac:dyDescent="0.25">
      <c r="U655" s="2555"/>
    </row>
    <row r="656" spans="21:21" x14ac:dyDescent="0.25">
      <c r="U656" s="2555"/>
    </row>
    <row r="657" spans="21:21" x14ac:dyDescent="0.25">
      <c r="U657" s="2555"/>
    </row>
    <row r="658" spans="21:21" x14ac:dyDescent="0.25">
      <c r="U658" s="2555"/>
    </row>
    <row r="659" spans="21:21" x14ac:dyDescent="0.25">
      <c r="U659" s="2555"/>
    </row>
    <row r="660" spans="21:21" x14ac:dyDescent="0.25">
      <c r="U660" s="2555"/>
    </row>
    <row r="661" spans="21:21" x14ac:dyDescent="0.25">
      <c r="U661" s="2555"/>
    </row>
    <row r="662" spans="21:21" x14ac:dyDescent="0.25">
      <c r="U662" s="2555"/>
    </row>
    <row r="663" spans="21:21" x14ac:dyDescent="0.25">
      <c r="U663" s="2555"/>
    </row>
    <row r="664" spans="21:21" x14ac:dyDescent="0.25">
      <c r="U664" s="2555"/>
    </row>
    <row r="665" spans="21:21" x14ac:dyDescent="0.25">
      <c r="U665" s="2555"/>
    </row>
    <row r="666" spans="21:21" x14ac:dyDescent="0.25">
      <c r="U666" s="2555"/>
    </row>
    <row r="667" spans="21:21" x14ac:dyDescent="0.25">
      <c r="U667" s="2555"/>
    </row>
    <row r="668" spans="21:21" x14ac:dyDescent="0.25">
      <c r="U668" s="2555"/>
    </row>
    <row r="669" spans="21:21" x14ac:dyDescent="0.25">
      <c r="U669" s="2555"/>
    </row>
    <row r="670" spans="21:21" x14ac:dyDescent="0.25">
      <c r="U670" s="2555"/>
    </row>
    <row r="671" spans="21:21" x14ac:dyDescent="0.25">
      <c r="U671" s="2555"/>
    </row>
    <row r="672" spans="21:21" x14ac:dyDescent="0.25">
      <c r="U672" s="2555"/>
    </row>
    <row r="673" spans="21:21" x14ac:dyDescent="0.25">
      <c r="U673" s="2555"/>
    </row>
    <row r="674" spans="21:21" x14ac:dyDescent="0.25">
      <c r="U674" s="2555"/>
    </row>
    <row r="675" spans="21:21" x14ac:dyDescent="0.25">
      <c r="U675" s="2555"/>
    </row>
    <row r="676" spans="21:21" x14ac:dyDescent="0.25">
      <c r="U676" s="2555"/>
    </row>
    <row r="677" spans="21:21" x14ac:dyDescent="0.25">
      <c r="U677" s="2555"/>
    </row>
    <row r="678" spans="21:21" x14ac:dyDescent="0.25">
      <c r="U678" s="2555"/>
    </row>
    <row r="679" spans="21:21" x14ac:dyDescent="0.25">
      <c r="U679" s="2555"/>
    </row>
    <row r="680" spans="21:21" x14ac:dyDescent="0.25">
      <c r="U680" s="2555"/>
    </row>
    <row r="681" spans="21:21" x14ac:dyDescent="0.25">
      <c r="U681" s="2555"/>
    </row>
    <row r="682" spans="21:21" x14ac:dyDescent="0.25">
      <c r="U682" s="2555"/>
    </row>
    <row r="683" spans="21:21" x14ac:dyDescent="0.25">
      <c r="U683" s="2555"/>
    </row>
    <row r="684" spans="21:21" x14ac:dyDescent="0.25">
      <c r="U684" s="2555"/>
    </row>
    <row r="685" spans="21:21" x14ac:dyDescent="0.25">
      <c r="U685" s="2555"/>
    </row>
    <row r="686" spans="21:21" x14ac:dyDescent="0.25">
      <c r="U686" s="2555"/>
    </row>
    <row r="687" spans="21:21" x14ac:dyDescent="0.25">
      <c r="U687" s="2555"/>
    </row>
    <row r="688" spans="21:21" x14ac:dyDescent="0.25">
      <c r="U688" s="2555"/>
    </row>
    <row r="689" spans="21:21" x14ac:dyDescent="0.25">
      <c r="U689" s="2555"/>
    </row>
    <row r="690" spans="21:21" x14ac:dyDescent="0.25">
      <c r="U690" s="2555"/>
    </row>
    <row r="691" spans="21:21" x14ac:dyDescent="0.25">
      <c r="U691" s="2555"/>
    </row>
    <row r="692" spans="21:21" x14ac:dyDescent="0.25">
      <c r="U692" s="2555"/>
    </row>
    <row r="693" spans="21:21" x14ac:dyDescent="0.25">
      <c r="U693" s="2555"/>
    </row>
    <row r="694" spans="21:21" x14ac:dyDescent="0.25">
      <c r="U694" s="2555"/>
    </row>
    <row r="695" spans="21:21" x14ac:dyDescent="0.25">
      <c r="U695" s="2555"/>
    </row>
    <row r="696" spans="21:21" x14ac:dyDescent="0.25">
      <c r="U696" s="2555"/>
    </row>
    <row r="697" spans="21:21" x14ac:dyDescent="0.25">
      <c r="U697" s="2555"/>
    </row>
    <row r="698" spans="21:21" x14ac:dyDescent="0.25">
      <c r="U698" s="2555"/>
    </row>
    <row r="699" spans="21:21" x14ac:dyDescent="0.25">
      <c r="U699" s="2555"/>
    </row>
    <row r="700" spans="21:21" x14ac:dyDescent="0.25">
      <c r="U700" s="2555"/>
    </row>
    <row r="701" spans="21:21" x14ac:dyDescent="0.25">
      <c r="U701" s="2555"/>
    </row>
    <row r="702" spans="21:21" x14ac:dyDescent="0.25">
      <c r="U702" s="2555"/>
    </row>
    <row r="703" spans="21:21" x14ac:dyDescent="0.25">
      <c r="U703" s="2555"/>
    </row>
    <row r="704" spans="21:21" x14ac:dyDescent="0.25">
      <c r="U704" s="2555"/>
    </row>
    <row r="705" spans="21:21" x14ac:dyDescent="0.25">
      <c r="U705" s="2555"/>
    </row>
    <row r="706" spans="21:21" x14ac:dyDescent="0.25">
      <c r="U706" s="2555"/>
    </row>
    <row r="707" spans="21:21" x14ac:dyDescent="0.25">
      <c r="U707" s="2555"/>
    </row>
    <row r="708" spans="21:21" x14ac:dyDescent="0.25">
      <c r="U708" s="2555"/>
    </row>
    <row r="709" spans="21:21" x14ac:dyDescent="0.25">
      <c r="U709" s="2555"/>
    </row>
    <row r="710" spans="21:21" x14ac:dyDescent="0.25">
      <c r="U710" s="2555"/>
    </row>
    <row r="711" spans="21:21" x14ac:dyDescent="0.25">
      <c r="U711" s="2555"/>
    </row>
    <row r="712" spans="21:21" x14ac:dyDescent="0.25">
      <c r="U712" s="2555"/>
    </row>
    <row r="713" spans="21:21" x14ac:dyDescent="0.25">
      <c r="U713" s="2555"/>
    </row>
    <row r="714" spans="21:21" x14ac:dyDescent="0.25">
      <c r="U714" s="2555"/>
    </row>
    <row r="715" spans="21:21" x14ac:dyDescent="0.25">
      <c r="U715" s="2555"/>
    </row>
    <row r="716" spans="21:21" x14ac:dyDescent="0.25">
      <c r="U716" s="2555"/>
    </row>
    <row r="717" spans="21:21" x14ac:dyDescent="0.25">
      <c r="U717" s="2555"/>
    </row>
    <row r="718" spans="21:21" x14ac:dyDescent="0.25">
      <c r="U718" s="2555"/>
    </row>
    <row r="719" spans="21:21" x14ac:dyDescent="0.25">
      <c r="U719" s="2555"/>
    </row>
    <row r="720" spans="21:21" x14ac:dyDescent="0.25">
      <c r="U720" s="2555"/>
    </row>
    <row r="721" spans="21:21" x14ac:dyDescent="0.25">
      <c r="U721" s="2555"/>
    </row>
    <row r="722" spans="21:21" x14ac:dyDescent="0.25">
      <c r="U722" s="2555"/>
    </row>
    <row r="723" spans="21:21" x14ac:dyDescent="0.25">
      <c r="U723" s="2555"/>
    </row>
    <row r="724" spans="21:21" x14ac:dyDescent="0.25">
      <c r="U724" s="2555"/>
    </row>
    <row r="725" spans="21:21" x14ac:dyDescent="0.25">
      <c r="U725" s="2555"/>
    </row>
    <row r="726" spans="21:21" x14ac:dyDescent="0.25">
      <c r="U726" s="2555"/>
    </row>
    <row r="727" spans="21:21" x14ac:dyDescent="0.25">
      <c r="U727" s="2555"/>
    </row>
    <row r="728" spans="21:21" x14ac:dyDescent="0.25">
      <c r="U728" s="2555"/>
    </row>
    <row r="729" spans="21:21" x14ac:dyDescent="0.25">
      <c r="U729" s="2555"/>
    </row>
    <row r="730" spans="21:21" x14ac:dyDescent="0.25">
      <c r="U730" s="2555"/>
    </row>
    <row r="731" spans="21:21" x14ac:dyDescent="0.25">
      <c r="U731" s="2555"/>
    </row>
    <row r="732" spans="21:21" x14ac:dyDescent="0.25">
      <c r="U732" s="2555"/>
    </row>
    <row r="733" spans="21:21" x14ac:dyDescent="0.25">
      <c r="U733" s="2555"/>
    </row>
    <row r="734" spans="21:21" x14ac:dyDescent="0.25">
      <c r="U734" s="2555"/>
    </row>
    <row r="735" spans="21:21" x14ac:dyDescent="0.25">
      <c r="U735" s="2555"/>
    </row>
    <row r="736" spans="21:21" x14ac:dyDescent="0.25">
      <c r="U736" s="2555"/>
    </row>
    <row r="737" spans="21:21" x14ac:dyDescent="0.25">
      <c r="U737" s="2555"/>
    </row>
    <row r="738" spans="21:21" x14ac:dyDescent="0.25">
      <c r="U738" s="2555"/>
    </row>
    <row r="739" spans="21:21" x14ac:dyDescent="0.25">
      <c r="U739" s="2555"/>
    </row>
    <row r="740" spans="21:21" x14ac:dyDescent="0.25">
      <c r="U740" s="2555"/>
    </row>
    <row r="741" spans="21:21" x14ac:dyDescent="0.25">
      <c r="U741" s="2555"/>
    </row>
    <row r="742" spans="21:21" x14ac:dyDescent="0.25">
      <c r="U742" s="2555"/>
    </row>
    <row r="743" spans="21:21" x14ac:dyDescent="0.25">
      <c r="U743" s="2555"/>
    </row>
    <row r="744" spans="21:21" x14ac:dyDescent="0.25">
      <c r="U744" s="2555"/>
    </row>
    <row r="745" spans="21:21" x14ac:dyDescent="0.25">
      <c r="U745" s="2555"/>
    </row>
    <row r="746" spans="21:21" x14ac:dyDescent="0.25">
      <c r="U746" s="2555"/>
    </row>
    <row r="747" spans="21:21" x14ac:dyDescent="0.25">
      <c r="U747" s="2555"/>
    </row>
    <row r="748" spans="21:21" x14ac:dyDescent="0.25">
      <c r="U748" s="2555"/>
    </row>
    <row r="749" spans="21:21" x14ac:dyDescent="0.25">
      <c r="U749" s="2555"/>
    </row>
    <row r="750" spans="21:21" x14ac:dyDescent="0.25">
      <c r="U750" s="2555"/>
    </row>
    <row r="751" spans="21:21" x14ac:dyDescent="0.25">
      <c r="U751" s="2555"/>
    </row>
    <row r="752" spans="21:21" x14ac:dyDescent="0.25">
      <c r="U752" s="2555"/>
    </row>
    <row r="753" spans="21:21" x14ac:dyDescent="0.25">
      <c r="U753" s="2555"/>
    </row>
    <row r="754" spans="21:21" x14ac:dyDescent="0.25">
      <c r="U754" s="2555"/>
    </row>
    <row r="755" spans="21:21" x14ac:dyDescent="0.25">
      <c r="U755" s="2555"/>
    </row>
    <row r="756" spans="21:21" x14ac:dyDescent="0.25">
      <c r="U756" s="2555"/>
    </row>
    <row r="757" spans="21:21" x14ac:dyDescent="0.25">
      <c r="U757" s="2555"/>
    </row>
    <row r="758" spans="21:21" x14ac:dyDescent="0.25">
      <c r="U758" s="2555"/>
    </row>
    <row r="759" spans="21:21" x14ac:dyDescent="0.25">
      <c r="U759" s="2555"/>
    </row>
    <row r="760" spans="21:21" x14ac:dyDescent="0.25">
      <c r="U760" s="2555"/>
    </row>
    <row r="761" spans="21:21" x14ac:dyDescent="0.25">
      <c r="U761" s="2555"/>
    </row>
    <row r="762" spans="21:21" x14ac:dyDescent="0.25">
      <c r="U762" s="2555"/>
    </row>
    <row r="763" spans="21:21" x14ac:dyDescent="0.25">
      <c r="U763" s="2555"/>
    </row>
    <row r="764" spans="21:21" x14ac:dyDescent="0.25">
      <c r="U764" s="2555"/>
    </row>
    <row r="765" spans="21:21" x14ac:dyDescent="0.25">
      <c r="U765" s="2555"/>
    </row>
    <row r="766" spans="21:21" x14ac:dyDescent="0.25">
      <c r="U766" s="2555"/>
    </row>
    <row r="767" spans="21:21" x14ac:dyDescent="0.25">
      <c r="U767" s="2555"/>
    </row>
    <row r="768" spans="21:21" x14ac:dyDescent="0.25">
      <c r="U768" s="2555"/>
    </row>
    <row r="769" spans="21:21" x14ac:dyDescent="0.25">
      <c r="U769" s="2555"/>
    </row>
    <row r="770" spans="21:21" x14ac:dyDescent="0.25">
      <c r="U770" s="2555"/>
    </row>
    <row r="771" spans="21:21" x14ac:dyDescent="0.25">
      <c r="U771" s="2555"/>
    </row>
    <row r="772" spans="21:21" x14ac:dyDescent="0.25">
      <c r="U772" s="2555"/>
    </row>
    <row r="773" spans="21:21" x14ac:dyDescent="0.25">
      <c r="U773" s="2555"/>
    </row>
    <row r="774" spans="21:21" x14ac:dyDescent="0.25">
      <c r="U774" s="2555"/>
    </row>
    <row r="775" spans="21:21" x14ac:dyDescent="0.25">
      <c r="U775" s="2555"/>
    </row>
    <row r="776" spans="21:21" x14ac:dyDescent="0.25">
      <c r="U776" s="2555"/>
    </row>
    <row r="777" spans="21:21" x14ac:dyDescent="0.25">
      <c r="U777" s="2555"/>
    </row>
    <row r="778" spans="21:21" x14ac:dyDescent="0.25">
      <c r="U778" s="2555"/>
    </row>
    <row r="779" spans="21:21" x14ac:dyDescent="0.25">
      <c r="U779" s="2555"/>
    </row>
    <row r="780" spans="21:21" x14ac:dyDescent="0.25">
      <c r="U780" s="2555"/>
    </row>
    <row r="781" spans="21:21" x14ac:dyDescent="0.25">
      <c r="U781" s="2555"/>
    </row>
    <row r="782" spans="21:21" x14ac:dyDescent="0.25">
      <c r="U782" s="2555"/>
    </row>
    <row r="783" spans="21:21" x14ac:dyDescent="0.25">
      <c r="U783" s="2555"/>
    </row>
    <row r="784" spans="21:21" x14ac:dyDescent="0.25">
      <c r="U784" s="2555"/>
    </row>
    <row r="785" spans="21:21" x14ac:dyDescent="0.25">
      <c r="U785" s="2555"/>
    </row>
    <row r="786" spans="21:21" x14ac:dyDescent="0.25">
      <c r="U786" s="2555"/>
    </row>
    <row r="787" spans="21:21" x14ac:dyDescent="0.25">
      <c r="U787" s="2555"/>
    </row>
    <row r="788" spans="21:21" x14ac:dyDescent="0.25">
      <c r="U788" s="2555"/>
    </row>
    <row r="789" spans="21:21" x14ac:dyDescent="0.25">
      <c r="U789" s="2555"/>
    </row>
    <row r="790" spans="21:21" x14ac:dyDescent="0.25">
      <c r="U790" s="2555"/>
    </row>
    <row r="791" spans="21:21" x14ac:dyDescent="0.25">
      <c r="U791" s="2555"/>
    </row>
    <row r="792" spans="21:21" x14ac:dyDescent="0.25">
      <c r="U792" s="2555"/>
    </row>
    <row r="793" spans="21:21" x14ac:dyDescent="0.25">
      <c r="U793" s="2555"/>
    </row>
    <row r="794" spans="21:21" x14ac:dyDescent="0.25">
      <c r="U794" s="2555"/>
    </row>
    <row r="795" spans="21:21" x14ac:dyDescent="0.25">
      <c r="U795" s="2555"/>
    </row>
    <row r="796" spans="21:21" x14ac:dyDescent="0.25">
      <c r="U796" s="2555"/>
    </row>
    <row r="797" spans="21:21" x14ac:dyDescent="0.25">
      <c r="U797" s="2555"/>
    </row>
    <row r="798" spans="21:21" x14ac:dyDescent="0.25">
      <c r="U798" s="2555"/>
    </row>
    <row r="799" spans="21:21" x14ac:dyDescent="0.25">
      <c r="U799" s="2555"/>
    </row>
    <row r="800" spans="21:21" x14ac:dyDescent="0.25">
      <c r="U800" s="2555"/>
    </row>
    <row r="801" spans="21:21" x14ac:dyDescent="0.25">
      <c r="U801" s="2555"/>
    </row>
    <row r="802" spans="21:21" x14ac:dyDescent="0.25">
      <c r="U802" s="2555"/>
    </row>
    <row r="803" spans="21:21" x14ac:dyDescent="0.25">
      <c r="U803" s="2555"/>
    </row>
    <row r="804" spans="21:21" x14ac:dyDescent="0.25">
      <c r="U804" s="2555"/>
    </row>
    <row r="805" spans="21:21" x14ac:dyDescent="0.25">
      <c r="U805" s="2555"/>
    </row>
    <row r="806" spans="21:21" x14ac:dyDescent="0.25">
      <c r="U806" s="2555"/>
    </row>
    <row r="807" spans="21:21" x14ac:dyDescent="0.25">
      <c r="U807" s="2555"/>
    </row>
    <row r="808" spans="21:21" x14ac:dyDescent="0.25">
      <c r="U808" s="2555"/>
    </row>
    <row r="809" spans="21:21" x14ac:dyDescent="0.25">
      <c r="U809" s="2555"/>
    </row>
    <row r="810" spans="21:21" x14ac:dyDescent="0.25">
      <c r="U810" s="2555"/>
    </row>
    <row r="811" spans="21:21" x14ac:dyDescent="0.25">
      <c r="U811" s="2555"/>
    </row>
    <row r="812" spans="21:21" x14ac:dyDescent="0.25">
      <c r="U812" s="2555"/>
    </row>
    <row r="813" spans="21:21" x14ac:dyDescent="0.25">
      <c r="U813" s="2555"/>
    </row>
    <row r="814" spans="21:21" x14ac:dyDescent="0.25">
      <c r="U814" s="2555"/>
    </row>
    <row r="815" spans="21:21" x14ac:dyDescent="0.25">
      <c r="U815" s="2555"/>
    </row>
    <row r="816" spans="21:21" x14ac:dyDescent="0.25">
      <c r="U816" s="2555"/>
    </row>
    <row r="817" spans="21:21" x14ac:dyDescent="0.25">
      <c r="U817" s="2555"/>
    </row>
    <row r="818" spans="21:21" x14ac:dyDescent="0.25">
      <c r="U818" s="2555"/>
    </row>
    <row r="819" spans="21:21" x14ac:dyDescent="0.25">
      <c r="U819" s="2555"/>
    </row>
    <row r="820" spans="21:21" x14ac:dyDescent="0.25">
      <c r="U820" s="2555"/>
    </row>
    <row r="821" spans="21:21" x14ac:dyDescent="0.25">
      <c r="U821" s="2555"/>
    </row>
    <row r="822" spans="21:21" x14ac:dyDescent="0.25">
      <c r="U822" s="2555"/>
    </row>
    <row r="823" spans="21:21" x14ac:dyDescent="0.25">
      <c r="U823" s="2555"/>
    </row>
    <row r="824" spans="21:21" x14ac:dyDescent="0.25">
      <c r="U824" s="2555"/>
    </row>
    <row r="825" spans="21:21" x14ac:dyDescent="0.25">
      <c r="U825" s="2555"/>
    </row>
    <row r="826" spans="21:21" x14ac:dyDescent="0.25">
      <c r="U826" s="2555"/>
    </row>
    <row r="827" spans="21:21" x14ac:dyDescent="0.25">
      <c r="U827" s="2555"/>
    </row>
    <row r="828" spans="21:21" x14ac:dyDescent="0.25">
      <c r="U828" s="2555"/>
    </row>
    <row r="829" spans="21:21" x14ac:dyDescent="0.25">
      <c r="U829" s="2555"/>
    </row>
    <row r="830" spans="21:21" x14ac:dyDescent="0.25">
      <c r="U830" s="2555"/>
    </row>
    <row r="831" spans="21:21" x14ac:dyDescent="0.25">
      <c r="U831" s="2555"/>
    </row>
    <row r="832" spans="21:21" x14ac:dyDescent="0.25">
      <c r="U832" s="2555"/>
    </row>
    <row r="833" spans="21:21" x14ac:dyDescent="0.25">
      <c r="U833" s="2555"/>
    </row>
    <row r="834" spans="21:21" x14ac:dyDescent="0.25">
      <c r="U834" s="2555"/>
    </row>
    <row r="835" spans="21:21" x14ac:dyDescent="0.25">
      <c r="U835" s="2555"/>
    </row>
    <row r="836" spans="21:21" x14ac:dyDescent="0.25">
      <c r="U836" s="2555"/>
    </row>
    <row r="837" spans="21:21" x14ac:dyDescent="0.25">
      <c r="U837" s="2555"/>
    </row>
    <row r="838" spans="21:21" x14ac:dyDescent="0.25">
      <c r="U838" s="2555"/>
    </row>
    <row r="839" spans="21:21" x14ac:dyDescent="0.25">
      <c r="U839" s="2555"/>
    </row>
    <row r="840" spans="21:21" x14ac:dyDescent="0.25">
      <c r="U840" s="2555"/>
    </row>
    <row r="841" spans="21:21" x14ac:dyDescent="0.25">
      <c r="U841" s="2555"/>
    </row>
    <row r="842" spans="21:21" x14ac:dyDescent="0.25">
      <c r="U842" s="2555"/>
    </row>
    <row r="843" spans="21:21" x14ac:dyDescent="0.25">
      <c r="U843" s="2555"/>
    </row>
    <row r="844" spans="21:21" x14ac:dyDescent="0.25">
      <c r="U844" s="2555"/>
    </row>
    <row r="845" spans="21:21" x14ac:dyDescent="0.25">
      <c r="U845" s="2555"/>
    </row>
    <row r="846" spans="21:21" x14ac:dyDescent="0.25">
      <c r="U846" s="2555"/>
    </row>
    <row r="847" spans="21:21" x14ac:dyDescent="0.25">
      <c r="U847" s="2555"/>
    </row>
    <row r="848" spans="21:21" x14ac:dyDescent="0.25">
      <c r="U848" s="2555"/>
    </row>
    <row r="849" spans="21:21" x14ac:dyDescent="0.25">
      <c r="U849" s="2555"/>
    </row>
    <row r="850" spans="21:21" x14ac:dyDescent="0.25">
      <c r="U850" s="2555"/>
    </row>
    <row r="851" spans="21:21" x14ac:dyDescent="0.25">
      <c r="U851" s="2555"/>
    </row>
    <row r="852" spans="21:21" x14ac:dyDescent="0.25">
      <c r="U852" s="2555"/>
    </row>
    <row r="853" spans="21:21" x14ac:dyDescent="0.25">
      <c r="U853" s="2555"/>
    </row>
    <row r="854" spans="21:21" x14ac:dyDescent="0.25">
      <c r="U854" s="2555"/>
    </row>
    <row r="855" spans="21:21" x14ac:dyDescent="0.25">
      <c r="U855" s="2555"/>
    </row>
    <row r="856" spans="21:21" x14ac:dyDescent="0.25">
      <c r="U856" s="2555"/>
    </row>
    <row r="857" spans="21:21" x14ac:dyDescent="0.25">
      <c r="U857" s="2555"/>
    </row>
    <row r="858" spans="21:21" x14ac:dyDescent="0.25">
      <c r="U858" s="2555"/>
    </row>
    <row r="859" spans="21:21" x14ac:dyDescent="0.25">
      <c r="U859" s="2555"/>
    </row>
    <row r="860" spans="21:21" x14ac:dyDescent="0.25">
      <c r="U860" s="2555"/>
    </row>
    <row r="861" spans="21:21" x14ac:dyDescent="0.25">
      <c r="U861" s="2555"/>
    </row>
    <row r="862" spans="21:21" x14ac:dyDescent="0.25">
      <c r="U862" s="2555"/>
    </row>
    <row r="863" spans="21:21" x14ac:dyDescent="0.25">
      <c r="U863" s="2555"/>
    </row>
    <row r="864" spans="21:21" x14ac:dyDescent="0.25">
      <c r="U864" s="2555"/>
    </row>
    <row r="865" spans="21:21" x14ac:dyDescent="0.25">
      <c r="U865" s="2555"/>
    </row>
    <row r="866" spans="21:21" x14ac:dyDescent="0.25">
      <c r="U866" s="2555"/>
    </row>
    <row r="867" spans="21:21" x14ac:dyDescent="0.25">
      <c r="U867" s="2555"/>
    </row>
    <row r="868" spans="21:21" x14ac:dyDescent="0.25">
      <c r="U868" s="2555"/>
    </row>
    <row r="869" spans="21:21" x14ac:dyDescent="0.25">
      <c r="U869" s="2555"/>
    </row>
    <row r="870" spans="21:21" x14ac:dyDescent="0.25">
      <c r="U870" s="2555"/>
    </row>
    <row r="871" spans="21:21" x14ac:dyDescent="0.25">
      <c r="U871" s="2555"/>
    </row>
    <row r="872" spans="21:21" x14ac:dyDescent="0.25">
      <c r="U872" s="2555"/>
    </row>
    <row r="873" spans="21:21" x14ac:dyDescent="0.25">
      <c r="U873" s="2555"/>
    </row>
    <row r="874" spans="21:21" x14ac:dyDescent="0.25">
      <c r="U874" s="2555"/>
    </row>
    <row r="875" spans="21:21" x14ac:dyDescent="0.25">
      <c r="U875" s="2555"/>
    </row>
    <row r="876" spans="21:21" x14ac:dyDescent="0.25">
      <c r="U876" s="2555"/>
    </row>
    <row r="877" spans="21:21" x14ac:dyDescent="0.25">
      <c r="U877" s="2555"/>
    </row>
    <row r="878" spans="21:21" x14ac:dyDescent="0.25">
      <c r="U878" s="2555"/>
    </row>
    <row r="879" spans="21:21" x14ac:dyDescent="0.25">
      <c r="U879" s="2555"/>
    </row>
    <row r="880" spans="21:21" x14ac:dyDescent="0.25">
      <c r="U880" s="2555"/>
    </row>
    <row r="881" spans="21:21" x14ac:dyDescent="0.25">
      <c r="U881" s="2555"/>
    </row>
    <row r="882" spans="21:21" x14ac:dyDescent="0.25">
      <c r="U882" s="2555"/>
    </row>
    <row r="883" spans="21:21" x14ac:dyDescent="0.25">
      <c r="U883" s="2555"/>
    </row>
    <row r="884" spans="21:21" x14ac:dyDescent="0.25">
      <c r="U884" s="2555"/>
    </row>
    <row r="885" spans="21:21" x14ac:dyDescent="0.25">
      <c r="U885" s="2555"/>
    </row>
    <row r="886" spans="21:21" x14ac:dyDescent="0.25">
      <c r="U886" s="2555"/>
    </row>
    <row r="887" spans="21:21" x14ac:dyDescent="0.25">
      <c r="U887" s="2555"/>
    </row>
    <row r="888" spans="21:21" x14ac:dyDescent="0.25">
      <c r="U888" s="2555"/>
    </row>
    <row r="889" spans="21:21" x14ac:dyDescent="0.25">
      <c r="U889" s="2555"/>
    </row>
    <row r="890" spans="21:21" x14ac:dyDescent="0.25">
      <c r="U890" s="2555"/>
    </row>
    <row r="891" spans="21:21" x14ac:dyDescent="0.25">
      <c r="U891" s="2555"/>
    </row>
    <row r="892" spans="21:21" x14ac:dyDescent="0.25">
      <c r="U892" s="2555"/>
    </row>
    <row r="893" spans="21:21" x14ac:dyDescent="0.25">
      <c r="U893" s="2555"/>
    </row>
    <row r="894" spans="21:21" x14ac:dyDescent="0.25">
      <c r="U894" s="2555"/>
    </row>
    <row r="895" spans="21:21" x14ac:dyDescent="0.25">
      <c r="U895" s="2555"/>
    </row>
    <row r="896" spans="21:21" x14ac:dyDescent="0.25">
      <c r="U896" s="2555"/>
    </row>
    <row r="897" spans="21:21" x14ac:dyDescent="0.25">
      <c r="U897" s="2555"/>
    </row>
    <row r="898" spans="21:21" x14ac:dyDescent="0.25">
      <c r="U898" s="2555"/>
    </row>
    <row r="899" spans="21:21" x14ac:dyDescent="0.25">
      <c r="U899" s="2555"/>
    </row>
    <row r="900" spans="21:21" x14ac:dyDescent="0.25">
      <c r="U900" s="2555"/>
    </row>
    <row r="901" spans="21:21" x14ac:dyDescent="0.25">
      <c r="U901" s="2555"/>
    </row>
    <row r="902" spans="21:21" x14ac:dyDescent="0.25">
      <c r="U902" s="2555"/>
    </row>
    <row r="903" spans="21:21" x14ac:dyDescent="0.25">
      <c r="U903" s="2555"/>
    </row>
    <row r="904" spans="21:21" x14ac:dyDescent="0.25">
      <c r="U904" s="2555"/>
    </row>
    <row r="905" spans="21:21" x14ac:dyDescent="0.25">
      <c r="U905" s="2555"/>
    </row>
    <row r="906" spans="21:21" x14ac:dyDescent="0.25">
      <c r="U906" s="2555"/>
    </row>
    <row r="907" spans="21:21" x14ac:dyDescent="0.25">
      <c r="U907" s="2555"/>
    </row>
    <row r="908" spans="21:21" x14ac:dyDescent="0.25">
      <c r="U908" s="2555"/>
    </row>
    <row r="909" spans="21:21" x14ac:dyDescent="0.25">
      <c r="U909" s="2555"/>
    </row>
    <row r="910" spans="21:21" x14ac:dyDescent="0.25">
      <c r="U910" s="2555"/>
    </row>
    <row r="911" spans="21:21" x14ac:dyDescent="0.25">
      <c r="U911" s="2555"/>
    </row>
    <row r="912" spans="21:21" x14ac:dyDescent="0.25">
      <c r="U912" s="2555"/>
    </row>
    <row r="913" spans="21:21" x14ac:dyDescent="0.25">
      <c r="U913" s="2555"/>
    </row>
    <row r="914" spans="21:21" x14ac:dyDescent="0.25">
      <c r="U914" s="2555"/>
    </row>
    <row r="915" spans="21:21" x14ac:dyDescent="0.25">
      <c r="U915" s="2555"/>
    </row>
    <row r="916" spans="21:21" x14ac:dyDescent="0.25">
      <c r="U916" s="2555"/>
    </row>
    <row r="917" spans="21:21" x14ac:dyDescent="0.25">
      <c r="U917" s="2555"/>
    </row>
    <row r="918" spans="21:21" x14ac:dyDescent="0.25">
      <c r="U918" s="2555"/>
    </row>
    <row r="919" spans="21:21" x14ac:dyDescent="0.25">
      <c r="U919" s="2555"/>
    </row>
    <row r="920" spans="21:21" x14ac:dyDescent="0.25">
      <c r="U920" s="2555"/>
    </row>
    <row r="921" spans="21:21" x14ac:dyDescent="0.25">
      <c r="U921" s="2555"/>
    </row>
    <row r="922" spans="21:21" x14ac:dyDescent="0.25">
      <c r="U922" s="2555"/>
    </row>
    <row r="923" spans="21:21" x14ac:dyDescent="0.25">
      <c r="U923" s="2555"/>
    </row>
    <row r="924" spans="21:21" x14ac:dyDescent="0.25">
      <c r="U924" s="2555"/>
    </row>
    <row r="925" spans="21:21" x14ac:dyDescent="0.25">
      <c r="U925" s="2555"/>
    </row>
    <row r="926" spans="21:21" x14ac:dyDescent="0.25">
      <c r="U926" s="2555"/>
    </row>
    <row r="927" spans="21:21" x14ac:dyDescent="0.25">
      <c r="U927" s="2555"/>
    </row>
    <row r="928" spans="21:21" x14ac:dyDescent="0.25">
      <c r="U928" s="2555"/>
    </row>
    <row r="929" spans="21:21" x14ac:dyDescent="0.25">
      <c r="U929" s="2555"/>
    </row>
    <row r="930" spans="21:21" x14ac:dyDescent="0.25">
      <c r="U930" s="2555"/>
    </row>
    <row r="931" spans="21:21" x14ac:dyDescent="0.25">
      <c r="U931" s="2555"/>
    </row>
    <row r="932" spans="21:21" x14ac:dyDescent="0.25">
      <c r="U932" s="2555"/>
    </row>
    <row r="933" spans="21:21" x14ac:dyDescent="0.25">
      <c r="U933" s="2555"/>
    </row>
    <row r="934" spans="21:21" x14ac:dyDescent="0.25">
      <c r="U934" s="2555"/>
    </row>
    <row r="935" spans="21:21" x14ac:dyDescent="0.25">
      <c r="U935" s="2555"/>
    </row>
    <row r="936" spans="21:21" x14ac:dyDescent="0.25">
      <c r="U936" s="2555"/>
    </row>
    <row r="937" spans="21:21" x14ac:dyDescent="0.25">
      <c r="U937" s="2555"/>
    </row>
    <row r="938" spans="21:21" x14ac:dyDescent="0.25">
      <c r="U938" s="2555"/>
    </row>
    <row r="939" spans="21:21" x14ac:dyDescent="0.25">
      <c r="U939" s="2555"/>
    </row>
    <row r="940" spans="21:21" x14ac:dyDescent="0.25">
      <c r="U940" s="2555"/>
    </row>
    <row r="941" spans="21:21" x14ac:dyDescent="0.25">
      <c r="U941" s="2555"/>
    </row>
    <row r="942" spans="21:21" x14ac:dyDescent="0.25">
      <c r="U942" s="2555"/>
    </row>
    <row r="943" spans="21:21" x14ac:dyDescent="0.25">
      <c r="U943" s="2555"/>
    </row>
    <row r="944" spans="21:21" x14ac:dyDescent="0.25">
      <c r="U944" s="2555"/>
    </row>
    <row r="945" spans="21:21" x14ac:dyDescent="0.25">
      <c r="U945" s="2555"/>
    </row>
    <row r="946" spans="21:21" x14ac:dyDescent="0.25">
      <c r="U946" s="2555"/>
    </row>
    <row r="947" spans="21:21" x14ac:dyDescent="0.25">
      <c r="U947" s="2555"/>
    </row>
    <row r="948" spans="21:21" x14ac:dyDescent="0.25">
      <c r="U948" s="2555"/>
    </row>
    <row r="949" spans="21:21" x14ac:dyDescent="0.25">
      <c r="U949" s="2555"/>
    </row>
    <row r="950" spans="21:21" x14ac:dyDescent="0.25">
      <c r="U950" s="2555"/>
    </row>
    <row r="951" spans="21:21" x14ac:dyDescent="0.25">
      <c r="U951" s="2555"/>
    </row>
    <row r="952" spans="21:21" x14ac:dyDescent="0.25">
      <c r="U952" s="2555"/>
    </row>
    <row r="953" spans="21:21" x14ac:dyDescent="0.25">
      <c r="U953" s="2555"/>
    </row>
    <row r="954" spans="21:21" x14ac:dyDescent="0.25">
      <c r="U954" s="2555"/>
    </row>
    <row r="955" spans="21:21" x14ac:dyDescent="0.25">
      <c r="U955" s="2555"/>
    </row>
    <row r="956" spans="21:21" x14ac:dyDescent="0.25">
      <c r="U956" s="2555"/>
    </row>
    <row r="957" spans="21:21" x14ac:dyDescent="0.25">
      <c r="U957" s="2555"/>
    </row>
    <row r="958" spans="21:21" x14ac:dyDescent="0.25">
      <c r="U958" s="2555"/>
    </row>
    <row r="959" spans="21:21" x14ac:dyDescent="0.25">
      <c r="U959" s="2555"/>
    </row>
    <row r="960" spans="21:21" x14ac:dyDescent="0.25">
      <c r="U960" s="2555"/>
    </row>
    <row r="961" spans="21:21" x14ac:dyDescent="0.25">
      <c r="U961" s="2555"/>
    </row>
    <row r="962" spans="21:21" x14ac:dyDescent="0.25">
      <c r="U962" s="2555"/>
    </row>
    <row r="963" spans="21:21" x14ac:dyDescent="0.25">
      <c r="U963" s="2555"/>
    </row>
    <row r="964" spans="21:21" x14ac:dyDescent="0.25">
      <c r="U964" s="2555"/>
    </row>
    <row r="965" spans="21:21" x14ac:dyDescent="0.25">
      <c r="U965" s="2555"/>
    </row>
    <row r="966" spans="21:21" x14ac:dyDescent="0.25">
      <c r="U966" s="2555"/>
    </row>
    <row r="967" spans="21:21" x14ac:dyDescent="0.25">
      <c r="U967" s="2555"/>
    </row>
    <row r="968" spans="21:21" x14ac:dyDescent="0.25">
      <c r="U968" s="2555"/>
    </row>
    <row r="969" spans="21:21" x14ac:dyDescent="0.25">
      <c r="U969" s="2555"/>
    </row>
    <row r="970" spans="21:21" x14ac:dyDescent="0.25">
      <c r="U970" s="2555"/>
    </row>
    <row r="971" spans="21:21" x14ac:dyDescent="0.25">
      <c r="U971" s="2555"/>
    </row>
    <row r="972" spans="21:21" x14ac:dyDescent="0.25">
      <c r="U972" s="2555"/>
    </row>
    <row r="973" spans="21:21" x14ac:dyDescent="0.25">
      <c r="U973" s="2555"/>
    </row>
    <row r="974" spans="21:21" x14ac:dyDescent="0.25">
      <c r="U974" s="2555"/>
    </row>
    <row r="975" spans="21:21" x14ac:dyDescent="0.25">
      <c r="U975" s="2555"/>
    </row>
    <row r="976" spans="21:21" x14ac:dyDescent="0.25">
      <c r="U976" s="2555"/>
    </row>
    <row r="977" spans="21:21" x14ac:dyDescent="0.25">
      <c r="U977" s="2555"/>
    </row>
    <row r="978" spans="21:21" x14ac:dyDescent="0.25">
      <c r="U978" s="2555"/>
    </row>
    <row r="979" spans="21:21" x14ac:dyDescent="0.25">
      <c r="U979" s="2555"/>
    </row>
    <row r="980" spans="21:21" x14ac:dyDescent="0.25">
      <c r="U980" s="2555"/>
    </row>
    <row r="981" spans="21:21" x14ac:dyDescent="0.25">
      <c r="U981" s="2555"/>
    </row>
    <row r="982" spans="21:21" x14ac:dyDescent="0.25">
      <c r="U982" s="2555"/>
    </row>
    <row r="983" spans="21:21" x14ac:dyDescent="0.25">
      <c r="U983" s="2555"/>
    </row>
    <row r="984" spans="21:21" x14ac:dyDescent="0.25">
      <c r="U984" s="2555"/>
    </row>
    <row r="985" spans="21:21" x14ac:dyDescent="0.25">
      <c r="U985" s="2555"/>
    </row>
    <row r="986" spans="21:21" x14ac:dyDescent="0.25">
      <c r="U986" s="2555"/>
    </row>
    <row r="987" spans="21:21" x14ac:dyDescent="0.25">
      <c r="U987" s="2555"/>
    </row>
    <row r="988" spans="21:21" x14ac:dyDescent="0.25">
      <c r="U988" s="2555"/>
    </row>
    <row r="989" spans="21:21" x14ac:dyDescent="0.25">
      <c r="U989" s="2555"/>
    </row>
    <row r="990" spans="21:21" x14ac:dyDescent="0.25">
      <c r="U990" s="2555"/>
    </row>
    <row r="991" spans="21:21" x14ac:dyDescent="0.25">
      <c r="U991" s="2555"/>
    </row>
    <row r="992" spans="21:21" x14ac:dyDescent="0.25">
      <c r="U992" s="2555"/>
    </row>
    <row r="993" spans="21:21" x14ac:dyDescent="0.25">
      <c r="U993" s="2555"/>
    </row>
    <row r="994" spans="21:21" x14ac:dyDescent="0.25">
      <c r="U994" s="2555"/>
    </row>
    <row r="995" spans="21:21" x14ac:dyDescent="0.25">
      <c r="U995" s="2555"/>
    </row>
    <row r="996" spans="21:21" x14ac:dyDescent="0.25">
      <c r="U996" s="2555"/>
    </row>
    <row r="997" spans="21:21" x14ac:dyDescent="0.25">
      <c r="U997" s="2555"/>
    </row>
    <row r="998" spans="21:21" x14ac:dyDescent="0.25">
      <c r="U998" s="2555"/>
    </row>
    <row r="999" spans="21:21" x14ac:dyDescent="0.25">
      <c r="U999" s="2555"/>
    </row>
    <row r="1000" spans="21:21" x14ac:dyDescent="0.25">
      <c r="U1000" s="2555"/>
    </row>
    <row r="1001" spans="21:21" x14ac:dyDescent="0.25">
      <c r="U1001" s="2555"/>
    </row>
    <row r="1002" spans="21:21" x14ac:dyDescent="0.25">
      <c r="U1002" s="2555"/>
    </row>
    <row r="1003" spans="21:21" x14ac:dyDescent="0.25">
      <c r="U1003" s="2555"/>
    </row>
    <row r="1004" spans="21:21" x14ac:dyDescent="0.25">
      <c r="U1004" s="2555"/>
    </row>
    <row r="1005" spans="21:21" x14ac:dyDescent="0.25">
      <c r="U1005" s="2555"/>
    </row>
    <row r="1006" spans="21:21" x14ac:dyDescent="0.25">
      <c r="U1006" s="2555"/>
    </row>
    <row r="1007" spans="21:21" x14ac:dyDescent="0.25">
      <c r="U1007" s="2555"/>
    </row>
    <row r="1008" spans="21:21" x14ac:dyDescent="0.25">
      <c r="U1008" s="2555"/>
    </row>
    <row r="1009" spans="21:21" x14ac:dyDescent="0.25">
      <c r="U1009" s="2555"/>
    </row>
    <row r="1010" spans="21:21" x14ac:dyDescent="0.25">
      <c r="U1010" s="2555"/>
    </row>
    <row r="1011" spans="21:21" x14ac:dyDescent="0.25">
      <c r="U1011" s="2555"/>
    </row>
    <row r="1012" spans="21:21" x14ac:dyDescent="0.25">
      <c r="U1012" s="2555"/>
    </row>
    <row r="1013" spans="21:21" x14ac:dyDescent="0.25">
      <c r="U1013" s="2555"/>
    </row>
    <row r="1014" spans="21:21" x14ac:dyDescent="0.25">
      <c r="U1014" s="2555"/>
    </row>
    <row r="1015" spans="21:21" x14ac:dyDescent="0.25">
      <c r="U1015" s="2555"/>
    </row>
    <row r="1016" spans="21:21" x14ac:dyDescent="0.25">
      <c r="U1016" s="2555"/>
    </row>
    <row r="1017" spans="21:21" x14ac:dyDescent="0.25">
      <c r="U1017" s="2555"/>
    </row>
    <row r="1018" spans="21:21" x14ac:dyDescent="0.25">
      <c r="U1018" s="2555"/>
    </row>
    <row r="1019" spans="21:21" x14ac:dyDescent="0.25">
      <c r="U1019" s="2555"/>
    </row>
    <row r="1020" spans="21:21" x14ac:dyDescent="0.25">
      <c r="U1020" s="2555"/>
    </row>
    <row r="1021" spans="21:21" x14ac:dyDescent="0.25">
      <c r="U1021" s="2555"/>
    </row>
    <row r="1022" spans="21:21" x14ac:dyDescent="0.25">
      <c r="U1022" s="2555"/>
    </row>
    <row r="1023" spans="21:21" x14ac:dyDescent="0.25">
      <c r="U1023" s="2555"/>
    </row>
    <row r="1024" spans="21:21" x14ac:dyDescent="0.25">
      <c r="U1024" s="2555"/>
    </row>
    <row r="1025" spans="21:21" x14ac:dyDescent="0.25">
      <c r="U1025" s="2555"/>
    </row>
    <row r="1026" spans="21:21" x14ac:dyDescent="0.25">
      <c r="U1026" s="2555"/>
    </row>
    <row r="1027" spans="21:21" x14ac:dyDescent="0.25">
      <c r="U1027" s="2555"/>
    </row>
    <row r="1028" spans="21:21" x14ac:dyDescent="0.25">
      <c r="U1028" s="2555"/>
    </row>
    <row r="1029" spans="21:21" x14ac:dyDescent="0.25">
      <c r="U1029" s="2555"/>
    </row>
    <row r="1030" spans="21:21" x14ac:dyDescent="0.25">
      <c r="U1030" s="2555"/>
    </row>
    <row r="1031" spans="21:21" x14ac:dyDescent="0.25">
      <c r="U1031" s="2555"/>
    </row>
    <row r="1032" spans="21:21" x14ac:dyDescent="0.25">
      <c r="U1032" s="2555"/>
    </row>
    <row r="1033" spans="21:21" x14ac:dyDescent="0.25">
      <c r="U1033" s="2555"/>
    </row>
    <row r="1034" spans="21:21" x14ac:dyDescent="0.25">
      <c r="U1034" s="2555"/>
    </row>
    <row r="1035" spans="21:21" x14ac:dyDescent="0.25">
      <c r="U1035" s="2555"/>
    </row>
    <row r="1036" spans="21:21" x14ac:dyDescent="0.25">
      <c r="U1036" s="2555"/>
    </row>
    <row r="1037" spans="21:21" x14ac:dyDescent="0.25">
      <c r="U1037" s="2555"/>
    </row>
    <row r="1038" spans="21:21" x14ac:dyDescent="0.25">
      <c r="U1038" s="2555"/>
    </row>
    <row r="1039" spans="21:21" x14ac:dyDescent="0.25">
      <c r="U1039" s="2555"/>
    </row>
    <row r="1040" spans="21:21" x14ac:dyDescent="0.25">
      <c r="U1040" s="2555"/>
    </row>
    <row r="1041" spans="21:21" x14ac:dyDescent="0.25">
      <c r="U1041" s="2555"/>
    </row>
    <row r="1042" spans="21:21" x14ac:dyDescent="0.25">
      <c r="U1042" s="2555"/>
    </row>
    <row r="1043" spans="21:21" x14ac:dyDescent="0.25">
      <c r="U1043" s="2555"/>
    </row>
    <row r="1044" spans="21:21" x14ac:dyDescent="0.25">
      <c r="U1044" s="2555"/>
    </row>
    <row r="1045" spans="21:21" x14ac:dyDescent="0.25">
      <c r="U1045" s="2555"/>
    </row>
    <row r="1046" spans="21:21" x14ac:dyDescent="0.25">
      <c r="U1046" s="2555"/>
    </row>
    <row r="1047" spans="21:21" x14ac:dyDescent="0.25">
      <c r="U1047" s="2555"/>
    </row>
    <row r="1048" spans="21:21" x14ac:dyDescent="0.25">
      <c r="U1048" s="2555"/>
    </row>
    <row r="1049" spans="21:21" x14ac:dyDescent="0.25">
      <c r="U1049" s="2555"/>
    </row>
    <row r="1050" spans="21:21" x14ac:dyDescent="0.25">
      <c r="U1050" s="2555"/>
    </row>
    <row r="1051" spans="21:21" x14ac:dyDescent="0.25">
      <c r="U1051" s="2555"/>
    </row>
    <row r="1052" spans="21:21" x14ac:dyDescent="0.25">
      <c r="U1052" s="2555"/>
    </row>
    <row r="1053" spans="21:21" x14ac:dyDescent="0.25">
      <c r="U1053" s="2555"/>
    </row>
    <row r="1054" spans="21:21" x14ac:dyDescent="0.25">
      <c r="U1054" s="2555"/>
    </row>
    <row r="1055" spans="21:21" x14ac:dyDescent="0.25">
      <c r="U1055" s="2555"/>
    </row>
    <row r="1056" spans="21:21" x14ac:dyDescent="0.25">
      <c r="U1056" s="2555"/>
    </row>
    <row r="1057" spans="21:21" x14ac:dyDescent="0.25">
      <c r="U1057" s="2555"/>
    </row>
    <row r="1058" spans="21:21" x14ac:dyDescent="0.25">
      <c r="U1058" s="2555"/>
    </row>
    <row r="1059" spans="21:21" x14ac:dyDescent="0.25">
      <c r="U1059" s="2555"/>
    </row>
    <row r="1060" spans="21:21" x14ac:dyDescent="0.25">
      <c r="U1060" s="2555"/>
    </row>
    <row r="1061" spans="21:21" x14ac:dyDescent="0.25">
      <c r="U1061" s="2555"/>
    </row>
    <row r="1062" spans="21:21" x14ac:dyDescent="0.25">
      <c r="U1062" s="2555"/>
    </row>
    <row r="1063" spans="21:21" x14ac:dyDescent="0.25">
      <c r="U1063" s="2555"/>
    </row>
    <row r="1064" spans="21:21" x14ac:dyDescent="0.25">
      <c r="U1064" s="2555"/>
    </row>
    <row r="1065" spans="21:21" x14ac:dyDescent="0.25">
      <c r="U1065" s="2555"/>
    </row>
    <row r="1066" spans="21:21" x14ac:dyDescent="0.25">
      <c r="U1066" s="2555"/>
    </row>
    <row r="1067" spans="21:21" x14ac:dyDescent="0.25">
      <c r="U1067" s="2555"/>
    </row>
    <row r="1068" spans="21:21" x14ac:dyDescent="0.25">
      <c r="U1068" s="2555"/>
    </row>
    <row r="1069" spans="21:21" x14ac:dyDescent="0.25">
      <c r="U1069" s="2555"/>
    </row>
    <row r="1070" spans="21:21" x14ac:dyDescent="0.25">
      <c r="U1070" s="2555"/>
    </row>
    <row r="1071" spans="21:21" x14ac:dyDescent="0.25">
      <c r="U1071" s="2555"/>
    </row>
    <row r="1072" spans="21:21" x14ac:dyDescent="0.25">
      <c r="U1072" s="2555"/>
    </row>
    <row r="1073" spans="21:21" x14ac:dyDescent="0.25">
      <c r="U1073" s="2555"/>
    </row>
    <row r="1074" spans="21:21" x14ac:dyDescent="0.25">
      <c r="U1074" s="2555"/>
    </row>
    <row r="1075" spans="21:21" x14ac:dyDescent="0.25">
      <c r="U1075" s="2555"/>
    </row>
    <row r="1076" spans="21:21" x14ac:dyDescent="0.25">
      <c r="U1076" s="2555"/>
    </row>
    <row r="1077" spans="21:21" x14ac:dyDescent="0.25">
      <c r="U1077" s="2555"/>
    </row>
    <row r="1078" spans="21:21" x14ac:dyDescent="0.25">
      <c r="U1078" s="2555"/>
    </row>
    <row r="1079" spans="21:21" x14ac:dyDescent="0.25">
      <c r="U1079" s="2555"/>
    </row>
    <row r="1080" spans="21:21" x14ac:dyDescent="0.25">
      <c r="U1080" s="2555"/>
    </row>
    <row r="1081" spans="21:21" x14ac:dyDescent="0.25">
      <c r="U1081" s="2555"/>
    </row>
    <row r="1082" spans="21:21" x14ac:dyDescent="0.25">
      <c r="U1082" s="2555"/>
    </row>
    <row r="1083" spans="21:21" x14ac:dyDescent="0.25">
      <c r="U1083" s="2555"/>
    </row>
    <row r="1084" spans="21:21" x14ac:dyDescent="0.25">
      <c r="U1084" s="2555"/>
    </row>
    <row r="1085" spans="21:21" x14ac:dyDescent="0.25">
      <c r="U1085" s="2555"/>
    </row>
    <row r="1086" spans="21:21" x14ac:dyDescent="0.25">
      <c r="U1086" s="2555"/>
    </row>
    <row r="1087" spans="21:21" x14ac:dyDescent="0.25">
      <c r="U1087" s="2555"/>
    </row>
    <row r="1088" spans="21:21" x14ac:dyDescent="0.25">
      <c r="U1088" s="2555"/>
    </row>
    <row r="1089" spans="21:21" x14ac:dyDescent="0.25">
      <c r="U1089" s="2555"/>
    </row>
    <row r="1090" spans="21:21" x14ac:dyDescent="0.25">
      <c r="U1090" s="2555"/>
    </row>
    <row r="1091" spans="21:21" x14ac:dyDescent="0.25">
      <c r="U1091" s="2555"/>
    </row>
    <row r="1092" spans="21:21" x14ac:dyDescent="0.25">
      <c r="U1092" s="2555"/>
    </row>
    <row r="1093" spans="21:21" x14ac:dyDescent="0.25">
      <c r="U1093" s="2555"/>
    </row>
    <row r="1094" spans="21:21" x14ac:dyDescent="0.25">
      <c r="U1094" s="2555"/>
    </row>
    <row r="1095" spans="21:21" x14ac:dyDescent="0.25">
      <c r="U1095" s="2555"/>
    </row>
    <row r="1096" spans="21:21" x14ac:dyDescent="0.25">
      <c r="U1096" s="2555"/>
    </row>
    <row r="1097" spans="21:21" x14ac:dyDescent="0.25">
      <c r="U1097" s="2555"/>
    </row>
    <row r="1098" spans="21:21" x14ac:dyDescent="0.25">
      <c r="U1098" s="2555"/>
    </row>
    <row r="1099" spans="21:21" x14ac:dyDescent="0.25">
      <c r="U1099" s="2555"/>
    </row>
    <row r="1100" spans="21:21" x14ac:dyDescent="0.25">
      <c r="U1100" s="2555"/>
    </row>
    <row r="1101" spans="21:21" x14ac:dyDescent="0.25">
      <c r="U1101" s="2555"/>
    </row>
    <row r="1102" spans="21:21" x14ac:dyDescent="0.25">
      <c r="U1102" s="2555"/>
    </row>
    <row r="1103" spans="21:21" x14ac:dyDescent="0.25">
      <c r="U1103" s="2555"/>
    </row>
    <row r="1104" spans="21:21" x14ac:dyDescent="0.25">
      <c r="U1104" s="2555"/>
    </row>
    <row r="1105" spans="21:21" x14ac:dyDescent="0.25">
      <c r="U1105" s="2555"/>
    </row>
    <row r="1106" spans="21:21" x14ac:dyDescent="0.25">
      <c r="U1106" s="2555"/>
    </row>
    <row r="1107" spans="21:21" x14ac:dyDescent="0.25">
      <c r="U1107" s="2555"/>
    </row>
    <row r="1108" spans="21:21" x14ac:dyDescent="0.25">
      <c r="U1108" s="2555"/>
    </row>
    <row r="1109" spans="21:21" x14ac:dyDescent="0.25">
      <c r="U1109" s="2555"/>
    </row>
    <row r="1110" spans="21:21" x14ac:dyDescent="0.25">
      <c r="U1110" s="2555"/>
    </row>
    <row r="1111" spans="21:21" x14ac:dyDescent="0.25">
      <c r="U1111" s="2555"/>
    </row>
    <row r="1112" spans="21:21" x14ac:dyDescent="0.25">
      <c r="U1112" s="2555"/>
    </row>
    <row r="1113" spans="21:21" x14ac:dyDescent="0.25">
      <c r="U1113" s="2555"/>
    </row>
    <row r="1114" spans="21:21" x14ac:dyDescent="0.25">
      <c r="U1114" s="2555"/>
    </row>
    <row r="1115" spans="21:21" x14ac:dyDescent="0.25">
      <c r="U1115" s="2555"/>
    </row>
    <row r="1116" spans="21:21" x14ac:dyDescent="0.25">
      <c r="U1116" s="2555"/>
    </row>
    <row r="1117" spans="21:21" x14ac:dyDescent="0.25">
      <c r="U1117" s="2555"/>
    </row>
    <row r="1118" spans="21:21" x14ac:dyDescent="0.25">
      <c r="U1118" s="2555"/>
    </row>
    <row r="1119" spans="21:21" x14ac:dyDescent="0.25">
      <c r="U1119" s="2555"/>
    </row>
    <row r="1120" spans="21:21" x14ac:dyDescent="0.25">
      <c r="U1120" s="2555"/>
    </row>
    <row r="1121" spans="21:21" x14ac:dyDescent="0.25">
      <c r="U1121" s="2555"/>
    </row>
  </sheetData>
  <mergeCells count="29">
    <mergeCell ref="A45:A46"/>
    <mergeCell ref="A48:A49"/>
    <mergeCell ref="A33:A34"/>
    <mergeCell ref="A36:A37"/>
    <mergeCell ref="A39:A40"/>
    <mergeCell ref="A30:A31"/>
    <mergeCell ref="K36:K37"/>
    <mergeCell ref="A42:A43"/>
    <mergeCell ref="N3:O3"/>
    <mergeCell ref="Q3:T3"/>
    <mergeCell ref="C3:G3"/>
    <mergeCell ref="L3:M3"/>
    <mergeCell ref="I2:J3"/>
    <mergeCell ref="A5:A6"/>
    <mergeCell ref="K11:K12"/>
    <mergeCell ref="A8:A9"/>
    <mergeCell ref="A11:A12"/>
    <mergeCell ref="A26:A27"/>
    <mergeCell ref="A14:A15"/>
    <mergeCell ref="A17:A18"/>
    <mergeCell ref="A20:A21"/>
    <mergeCell ref="A23:A24"/>
    <mergeCell ref="A65:A66"/>
    <mergeCell ref="A50:A51"/>
    <mergeCell ref="A53:A54"/>
    <mergeCell ref="A56:A57"/>
    <mergeCell ref="K56:K57"/>
    <mergeCell ref="A59:A60"/>
    <mergeCell ref="A62:A63"/>
  </mergeCells>
  <pageMargins left="0.5" right="0.5" top="0.3" bottom="0.25"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7" max="1048575" man="1"/>
    <brk id="15" max="1048575" man="1"/>
    <brk id="24" max="1048575" man="1"/>
  </col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Z1136"/>
  <sheetViews>
    <sheetView topLeftCell="A7" zoomScale="75" workbookViewId="0">
      <selection activeCell="I14" sqref="I14:X14"/>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92</v>
      </c>
      <c r="B1" s="144"/>
      <c r="V1" s="3"/>
    </row>
    <row r="2" spans="1:26" x14ac:dyDescent="0.25">
      <c r="A2" s="143" t="s">
        <v>78</v>
      </c>
      <c r="B2" s="142"/>
      <c r="J2" s="2178" t="s">
        <v>77</v>
      </c>
      <c r="K2" s="2179"/>
      <c r="L2" s="141" t="s">
        <v>76</v>
      </c>
      <c r="M2" s="140"/>
      <c r="N2" s="139"/>
      <c r="V2" s="3"/>
    </row>
    <row r="3" spans="1:26" ht="33.75" customHeight="1" x14ac:dyDescent="0.25">
      <c r="A3" s="138" t="s">
        <v>91</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62</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84"/>
      <c r="B8" s="94"/>
      <c r="C8" s="94"/>
      <c r="D8" s="94"/>
      <c r="E8" s="94"/>
      <c r="F8" s="105"/>
      <c r="G8" s="94"/>
      <c r="H8" s="94"/>
      <c r="I8" s="106" t="s">
        <v>2</v>
      </c>
      <c r="J8" s="94"/>
      <c r="K8" s="94"/>
      <c r="L8" s="94"/>
      <c r="M8" s="94"/>
      <c r="N8" s="94"/>
      <c r="O8" s="94"/>
      <c r="P8" s="94"/>
      <c r="Q8" s="106" t="s">
        <v>2</v>
      </c>
      <c r="R8" s="105"/>
      <c r="S8" s="94"/>
      <c r="T8" s="104"/>
      <c r="U8" s="104"/>
      <c r="V8" s="90"/>
      <c r="W8" s="103"/>
      <c r="X8" s="94"/>
      <c r="Y8" s="94"/>
      <c r="Z8" s="94"/>
    </row>
    <row r="9" spans="1:26" ht="19.5" customHeight="1" x14ac:dyDescent="0.25">
      <c r="A9" s="2185"/>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9.5"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0</v>
      </c>
      <c r="G34" s="86"/>
      <c r="H34" s="82"/>
      <c r="I34" s="86" t="s">
        <v>2</v>
      </c>
      <c r="J34" s="82"/>
      <c r="K34" s="82"/>
      <c r="L34" s="82"/>
      <c r="M34" s="82"/>
      <c r="N34" s="82"/>
      <c r="O34" s="82"/>
      <c r="P34" s="82"/>
      <c r="Q34" s="86" t="s">
        <v>2</v>
      </c>
      <c r="R34" s="81">
        <f>R8+R11+R14+R17+R20+R23+R26+R29+R32</f>
        <v>0</v>
      </c>
      <c r="S34" s="82"/>
      <c r="T34" s="85"/>
      <c r="U34" s="85"/>
      <c r="V34" s="84"/>
      <c r="W34" s="83"/>
      <c r="X34" s="82"/>
      <c r="Y34" s="82"/>
      <c r="Z34" s="81">
        <f>Z8+Z11+Z14+Z17+Z20+Z23+Z26+Z29+Z32</f>
        <v>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F36"/>
  <sheetViews>
    <sheetView tabSelected="1" view="pageLayout" zoomScale="69" zoomScaleNormal="100" zoomScalePageLayoutView="69" workbookViewId="0">
      <selection activeCell="I16" sqref="I16:K16"/>
    </sheetView>
  </sheetViews>
  <sheetFormatPr defaultRowHeight="15.75" x14ac:dyDescent="0.25"/>
  <cols>
    <col min="1" max="1" width="36.85546875" style="1" customWidth="1"/>
    <col min="2" max="2" width="10.85546875" style="1" bestFit="1" customWidth="1"/>
    <col min="3" max="3" width="13.7109375" style="1" customWidth="1"/>
    <col min="4" max="4" width="13.42578125" style="1" customWidth="1"/>
    <col min="5" max="5" width="12" style="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92</v>
      </c>
      <c r="B1" s="180"/>
      <c r="C1" s="179"/>
      <c r="D1" s="4"/>
      <c r="E1" s="4"/>
      <c r="F1" s="4"/>
      <c r="G1" s="4"/>
      <c r="H1" s="3"/>
      <c r="T1" s="146"/>
      <c r="U1" s="146"/>
      <c r="AB1" s="146"/>
    </row>
    <row r="2" spans="1:32" ht="15.75" customHeight="1" x14ac:dyDescent="0.25">
      <c r="A2" s="143" t="s">
        <v>123</v>
      </c>
      <c r="B2" s="178"/>
      <c r="C2" s="141" t="s">
        <v>76</v>
      </c>
      <c r="D2" s="140"/>
      <c r="E2" s="139"/>
      <c r="F2" s="139"/>
      <c r="H2" s="177"/>
      <c r="I2" s="2178" t="s">
        <v>122</v>
      </c>
      <c r="J2" s="2179"/>
      <c r="T2" s="146"/>
      <c r="U2" s="176"/>
      <c r="AB2" s="176"/>
    </row>
    <row r="3" spans="1:32" s="57" customFormat="1" ht="28.5" customHeight="1" x14ac:dyDescent="0.2">
      <c r="A3" s="138" t="s">
        <v>121</v>
      </c>
      <c r="B3" s="175"/>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4.25" customHeight="1" thickBot="1" x14ac:dyDescent="0.3">
      <c r="A4" s="173" t="s">
        <v>68</v>
      </c>
      <c r="B4" s="126" t="s">
        <v>115</v>
      </c>
      <c r="C4" s="131" t="s">
        <v>114</v>
      </c>
      <c r="D4" s="126" t="s">
        <v>113</v>
      </c>
      <c r="E4" s="128" t="s">
        <v>62</v>
      </c>
      <c r="F4" s="128" t="s">
        <v>62</v>
      </c>
      <c r="G4" s="131" t="s">
        <v>62</v>
      </c>
      <c r="H4" s="131" t="s">
        <v>62</v>
      </c>
      <c r="I4" s="131" t="s">
        <v>62</v>
      </c>
      <c r="J4" s="131" t="s">
        <v>62</v>
      </c>
      <c r="K4" s="131" t="s">
        <v>62</v>
      </c>
      <c r="L4" s="131" t="s">
        <v>62</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17"/>
      <c r="F5" s="122"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24" customHeight="1" x14ac:dyDescent="0.25">
      <c r="A8" s="2521"/>
      <c r="B8" s="94"/>
      <c r="C8" s="94"/>
      <c r="D8" s="105"/>
      <c r="E8" s="94"/>
      <c r="F8" s="106" t="s">
        <v>2</v>
      </c>
      <c r="G8" s="94"/>
      <c r="H8" s="104"/>
      <c r="I8" s="104"/>
      <c r="J8" s="104"/>
      <c r="K8" s="94"/>
      <c r="L8" s="103"/>
      <c r="M8" s="106" t="s">
        <v>2</v>
      </c>
      <c r="N8" s="94"/>
      <c r="O8" s="94"/>
      <c r="P8" s="94"/>
      <c r="Q8" s="94"/>
      <c r="R8" s="94"/>
      <c r="S8" s="94"/>
      <c r="T8" s="94"/>
      <c r="U8" s="164" t="s">
        <v>2</v>
      </c>
      <c r="V8" s="103"/>
      <c r="W8" s="94"/>
      <c r="X8" s="105"/>
      <c r="Y8" s="103"/>
      <c r="Z8" s="103"/>
      <c r="AA8" s="94"/>
      <c r="AB8" s="164" t="s">
        <v>2</v>
      </c>
      <c r="AC8" s="94"/>
      <c r="AD8" s="94"/>
      <c r="AE8" s="94"/>
      <c r="AF8" s="94"/>
    </row>
    <row r="9" spans="1:32" ht="23.25" customHeight="1" x14ac:dyDescent="0.25">
      <c r="A9" s="2207"/>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9.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21.75" customHeight="1" x14ac:dyDescent="0.25">
      <c r="A11" s="2206"/>
      <c r="B11" s="159"/>
      <c r="C11" s="159"/>
      <c r="D11" s="162"/>
      <c r="E11" s="159"/>
      <c r="F11" s="161" t="s">
        <v>2</v>
      </c>
      <c r="G11" s="159"/>
      <c r="H11" s="160"/>
      <c r="I11" s="160"/>
      <c r="J11" s="160"/>
      <c r="K11" s="159"/>
      <c r="L11" s="158"/>
      <c r="M11" s="80" t="s">
        <v>2</v>
      </c>
      <c r="N11" s="97"/>
      <c r="O11" s="97"/>
      <c r="P11" s="97"/>
      <c r="Q11" s="97"/>
      <c r="R11" s="97"/>
      <c r="S11" s="97"/>
      <c r="T11" s="97"/>
      <c r="U11" s="149" t="s">
        <v>2</v>
      </c>
      <c r="V11" s="95"/>
      <c r="W11" s="97"/>
      <c r="X11" s="75"/>
      <c r="Y11" s="95"/>
      <c r="Z11" s="95"/>
      <c r="AA11" s="97"/>
      <c r="AB11" s="149" t="s">
        <v>2</v>
      </c>
      <c r="AC11" s="97"/>
      <c r="AD11" s="97"/>
      <c r="AE11" s="97"/>
      <c r="AF11" s="97"/>
    </row>
    <row r="12" spans="1:32" ht="23.25" customHeight="1" x14ac:dyDescent="0.25">
      <c r="A12" s="2207"/>
      <c r="B12" s="159"/>
      <c r="C12" s="159"/>
      <c r="D12" s="162"/>
      <c r="E12" s="159"/>
      <c r="F12" s="161" t="s">
        <v>1</v>
      </c>
      <c r="G12" s="159"/>
      <c r="H12" s="160"/>
      <c r="I12" s="160"/>
      <c r="J12" s="160"/>
      <c r="K12" s="159"/>
      <c r="L12" s="158"/>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9.5" customHeight="1" x14ac:dyDescent="0.25">
      <c r="A13" s="163"/>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21.75" customHeight="1" x14ac:dyDescent="0.25">
      <c r="A14" s="2206"/>
      <c r="B14" s="159"/>
      <c r="C14" s="159"/>
      <c r="D14" s="162"/>
      <c r="E14" s="159"/>
      <c r="F14" s="161" t="s">
        <v>2</v>
      </c>
      <c r="G14" s="159"/>
      <c r="H14" s="160"/>
      <c r="I14" s="160"/>
      <c r="J14" s="160"/>
      <c r="K14" s="159"/>
      <c r="L14" s="158"/>
      <c r="M14" s="80" t="s">
        <v>2</v>
      </c>
      <c r="N14" s="97"/>
      <c r="O14" s="97"/>
      <c r="P14" s="97"/>
      <c r="Q14" s="97"/>
      <c r="R14" s="97"/>
      <c r="S14" s="97"/>
      <c r="T14" s="97"/>
      <c r="U14" s="149" t="s">
        <v>2</v>
      </c>
      <c r="V14" s="95"/>
      <c r="W14" s="97"/>
      <c r="X14" s="75"/>
      <c r="Y14" s="95"/>
      <c r="Z14" s="95"/>
      <c r="AA14" s="97"/>
      <c r="AB14" s="149" t="s">
        <v>2</v>
      </c>
      <c r="AC14" s="95"/>
      <c r="AD14" s="95"/>
      <c r="AE14" s="95"/>
      <c r="AF14" s="95"/>
    </row>
    <row r="15" spans="1:32" ht="20.25" customHeight="1" x14ac:dyDescent="0.25">
      <c r="A15" s="2207"/>
      <c r="B15" s="159"/>
      <c r="C15" s="159"/>
      <c r="D15" s="162"/>
      <c r="E15" s="159"/>
      <c r="F15" s="161" t="s">
        <v>1</v>
      </c>
      <c r="G15" s="159"/>
      <c r="H15" s="160"/>
      <c r="I15" s="160"/>
      <c r="J15" s="160"/>
      <c r="K15" s="159"/>
      <c r="L15" s="158"/>
      <c r="M15" s="80" t="s">
        <v>1</v>
      </c>
      <c r="N15" s="97"/>
      <c r="O15" s="97"/>
      <c r="P15" s="97"/>
      <c r="Q15" s="97"/>
      <c r="R15" s="97"/>
      <c r="S15" s="97"/>
      <c r="T15" s="97"/>
      <c r="U15" s="149" t="s">
        <v>1</v>
      </c>
      <c r="V15" s="95"/>
      <c r="W15" s="97"/>
      <c r="X15" s="75"/>
      <c r="Y15" s="95"/>
      <c r="Z15" s="95"/>
      <c r="AA15" s="97"/>
      <c r="AB15" s="149" t="s">
        <v>1</v>
      </c>
      <c r="AC15" s="95"/>
      <c r="AD15" s="95"/>
      <c r="AE15" s="95"/>
      <c r="AF15" s="95"/>
    </row>
    <row r="16" spans="1:32" ht="19.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197"/>
      <c r="B17" s="159"/>
      <c r="C17" s="159"/>
      <c r="D17" s="162"/>
      <c r="E17" s="159"/>
      <c r="F17" s="161" t="s">
        <v>2</v>
      </c>
      <c r="G17" s="159"/>
      <c r="H17" s="160"/>
      <c r="I17" s="160"/>
      <c r="J17" s="160"/>
      <c r="K17" s="159"/>
      <c r="L17" s="158"/>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9.5" customHeight="1" x14ac:dyDescent="0.25">
      <c r="A18" s="2195"/>
      <c r="B18" s="159"/>
      <c r="C18" s="159"/>
      <c r="D18" s="162"/>
      <c r="E18" s="159"/>
      <c r="F18" s="161" t="s">
        <v>1</v>
      </c>
      <c r="G18" s="159"/>
      <c r="H18" s="160"/>
      <c r="I18" s="160"/>
      <c r="J18" s="160"/>
      <c r="K18" s="159"/>
      <c r="L18" s="158"/>
      <c r="M18" s="80" t="s">
        <v>1</v>
      </c>
      <c r="N18" s="97"/>
      <c r="O18" s="97"/>
      <c r="P18" s="97"/>
      <c r="Q18" s="97"/>
      <c r="R18" s="97"/>
      <c r="S18" s="97"/>
      <c r="T18" s="97"/>
      <c r="U18" s="149" t="s">
        <v>1</v>
      </c>
      <c r="V18" s="95"/>
      <c r="W18" s="97"/>
      <c r="X18" s="75"/>
      <c r="Y18" s="95"/>
      <c r="Z18" s="95"/>
      <c r="AA18" s="97"/>
      <c r="AB18" s="149" t="s">
        <v>1</v>
      </c>
      <c r="AC18" s="95"/>
      <c r="AD18" s="95"/>
      <c r="AE18" s="95"/>
      <c r="AF18" s="95"/>
    </row>
    <row r="19" spans="1:32" ht="19.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20.25" customHeight="1" x14ac:dyDescent="0.25">
      <c r="A20" s="2197"/>
      <c r="B20" s="159"/>
      <c r="C20" s="159"/>
      <c r="D20" s="162"/>
      <c r="E20" s="159"/>
      <c r="F20" s="161" t="s">
        <v>2</v>
      </c>
      <c r="G20" s="159"/>
      <c r="H20" s="160"/>
      <c r="I20" s="160"/>
      <c r="J20" s="160"/>
      <c r="K20" s="159"/>
      <c r="L20" s="158"/>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95"/>
      <c r="B21" s="159"/>
      <c r="C21" s="159"/>
      <c r="D21" s="162"/>
      <c r="E21" s="159"/>
      <c r="F21" s="161" t="s">
        <v>1</v>
      </c>
      <c r="G21" s="159"/>
      <c r="H21" s="160"/>
      <c r="I21" s="160"/>
      <c r="J21" s="160"/>
      <c r="K21" s="159"/>
      <c r="L21" s="158"/>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9.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f>D8+D11+D14+D17+D20+D23+D26+D29+D32</f>
        <v>0</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0</v>
      </c>
      <c r="Y34" s="82"/>
      <c r="Z34" s="82"/>
      <c r="AA34" s="82"/>
      <c r="AB34" s="150" t="s">
        <v>2</v>
      </c>
      <c r="AC34" s="82"/>
      <c r="AD34" s="82"/>
      <c r="AE34" s="82"/>
      <c r="AF34" s="81">
        <f>AF8+AF11+AF14+AF17+AF20+AF23+AF26+AF29+AF32</f>
        <v>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V3:W3"/>
    <mergeCell ref="I2:J3"/>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s>
  <pageMargins left="0.5" right="0.5" top="0.45289855072463769" bottom="0.1585144927536232"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75"/>
  <sheetViews>
    <sheetView zoomScale="75" workbookViewId="0">
      <selection activeCell="E28" sqref="E28"/>
    </sheetView>
  </sheetViews>
  <sheetFormatPr defaultRowHeight="15.75" x14ac:dyDescent="0.25"/>
  <cols>
    <col min="1" max="1" width="36.140625" style="2553" customWidth="1"/>
    <col min="2" max="5" width="15.7109375" style="2553" customWidth="1"/>
    <col min="6" max="6" width="19.28515625" style="2553" customWidth="1"/>
    <col min="7" max="8" width="15.7109375" style="2553" customWidth="1"/>
    <col min="9" max="9" width="7.7109375" style="2553" bestFit="1" customWidth="1"/>
    <col min="10" max="16" width="18" style="2553" customWidth="1"/>
    <col min="17" max="17" width="7.7109375" style="2553" bestFit="1" customWidth="1"/>
    <col min="18" max="18" width="18" style="2553" customWidth="1"/>
    <col min="19" max="19" width="14.5703125" style="2553" customWidth="1"/>
    <col min="20" max="20" width="18" style="2553" customWidth="1"/>
    <col min="21" max="21" width="13.28515625" style="2553" customWidth="1"/>
    <col min="22" max="22" width="3.140625" style="2554" customWidth="1"/>
    <col min="23" max="23" width="14.42578125" style="2553" customWidth="1"/>
    <col min="24" max="24" width="14.5703125" style="2553" customWidth="1"/>
    <col min="25" max="26" width="18" style="2553" customWidth="1"/>
    <col min="27" max="16384" width="9.140625" style="2553"/>
  </cols>
  <sheetData>
    <row r="1" spans="1:26" x14ac:dyDescent="0.25">
      <c r="A1" s="2618" t="s">
        <v>2737</v>
      </c>
      <c r="B1" s="2617"/>
      <c r="V1" s="2555"/>
    </row>
    <row r="2" spans="1:26" x14ac:dyDescent="0.25">
      <c r="A2" s="2616" t="s">
        <v>78</v>
      </c>
      <c r="B2" s="2615"/>
      <c r="J2" s="2614" t="s">
        <v>77</v>
      </c>
      <c r="K2" s="2613"/>
      <c r="L2" s="2612" t="s">
        <v>76</v>
      </c>
      <c r="M2" s="2611"/>
      <c r="N2" s="2610"/>
      <c r="V2" s="2555"/>
    </row>
    <row r="3" spans="1:26" ht="33.75" customHeight="1" x14ac:dyDescent="0.25">
      <c r="A3" s="2609" t="s">
        <v>2736</v>
      </c>
      <c r="B3" s="2665"/>
      <c r="C3" s="2602" t="s">
        <v>90</v>
      </c>
      <c r="D3" s="2602"/>
      <c r="E3" s="2602"/>
      <c r="F3" s="2602"/>
      <c r="G3" s="2602"/>
      <c r="H3" s="2604"/>
      <c r="I3" s="2664"/>
      <c r="J3" s="2607"/>
      <c r="K3" s="2606"/>
      <c r="L3" s="2605" t="s">
        <v>73</v>
      </c>
      <c r="M3" s="2602" t="s">
        <v>72</v>
      </c>
      <c r="N3" s="2604"/>
      <c r="O3" s="2603" t="s">
        <v>71</v>
      </c>
      <c r="P3" s="2604"/>
      <c r="Q3" s="2663"/>
      <c r="R3" s="2603" t="s">
        <v>70</v>
      </c>
      <c r="S3" s="2602"/>
      <c r="T3" s="2602"/>
      <c r="U3" s="2602"/>
      <c r="V3" s="2662"/>
      <c r="W3" s="2602" t="s">
        <v>69</v>
      </c>
      <c r="X3" s="2602"/>
      <c r="Y3" s="2602"/>
      <c r="Z3" s="2604"/>
    </row>
    <row r="4" spans="1:26" s="2659" customFormat="1" ht="55.5" customHeight="1" thickBot="1" x14ac:dyDescent="0.3">
      <c r="A4" s="2661" t="s">
        <v>68</v>
      </c>
      <c r="B4" s="2660" t="s">
        <v>67</v>
      </c>
      <c r="C4" s="2596" t="s">
        <v>89</v>
      </c>
      <c r="D4" s="2596" t="s">
        <v>88</v>
      </c>
      <c r="E4" s="2596" t="s">
        <v>64</v>
      </c>
      <c r="F4" s="2596" t="s">
        <v>87</v>
      </c>
      <c r="G4" s="2596" t="s">
        <v>63</v>
      </c>
      <c r="H4" s="2596" t="s">
        <v>328</v>
      </c>
      <c r="I4" s="2596" t="s">
        <v>55</v>
      </c>
      <c r="J4" s="2594" t="s">
        <v>61</v>
      </c>
      <c r="K4" s="2594" t="s">
        <v>56</v>
      </c>
      <c r="L4" s="2595" t="s">
        <v>60</v>
      </c>
      <c r="M4" s="2595" t="s">
        <v>59</v>
      </c>
      <c r="N4" s="2595" t="s">
        <v>58</v>
      </c>
      <c r="O4" s="2595" t="s">
        <v>57</v>
      </c>
      <c r="P4" s="2594" t="s">
        <v>56</v>
      </c>
      <c r="Q4" s="2596" t="s">
        <v>55</v>
      </c>
      <c r="R4" s="2594" t="s">
        <v>86</v>
      </c>
      <c r="S4" s="2594" t="s">
        <v>53</v>
      </c>
      <c r="T4" s="2593" t="s">
        <v>85</v>
      </c>
      <c r="U4" s="2605" t="s">
        <v>51</v>
      </c>
      <c r="V4" s="2592"/>
      <c r="W4" s="2595" t="s">
        <v>84</v>
      </c>
      <c r="X4" s="2595" t="s">
        <v>83</v>
      </c>
      <c r="Y4" s="2595" t="s">
        <v>82</v>
      </c>
      <c r="Z4" s="2595" t="s">
        <v>81</v>
      </c>
    </row>
    <row r="5" spans="1:26" ht="19.5" customHeight="1" thickTop="1" x14ac:dyDescent="0.25">
      <c r="A5" s="2588" t="s">
        <v>47</v>
      </c>
      <c r="B5" s="2658"/>
      <c r="C5" s="2580"/>
      <c r="D5" s="2580"/>
      <c r="E5" s="2580"/>
      <c r="F5" s="2586"/>
      <c r="G5" s="2580" t="s">
        <v>46</v>
      </c>
      <c r="H5" s="2580"/>
      <c r="I5" s="2587" t="s">
        <v>2</v>
      </c>
      <c r="J5" s="2585" t="s">
        <v>43</v>
      </c>
      <c r="K5" s="2585" t="s">
        <v>41</v>
      </c>
      <c r="L5" s="2585" t="s">
        <v>42</v>
      </c>
      <c r="M5" s="2585" t="s">
        <v>45</v>
      </c>
      <c r="N5" s="2585" t="s">
        <v>44</v>
      </c>
      <c r="O5" s="2585" t="s">
        <v>43</v>
      </c>
      <c r="P5" s="2585" t="s">
        <v>41</v>
      </c>
      <c r="Q5" s="2587" t="s">
        <v>2</v>
      </c>
      <c r="R5" s="2580"/>
      <c r="S5" s="2585" t="s">
        <v>80</v>
      </c>
      <c r="T5" s="2657" t="s">
        <v>41</v>
      </c>
      <c r="U5" s="2656" t="s">
        <v>40</v>
      </c>
      <c r="V5" s="2557"/>
      <c r="W5" s="2655"/>
      <c r="X5" s="2580"/>
      <c r="Y5" s="2580"/>
      <c r="Z5" s="2580"/>
    </row>
    <row r="6" spans="1:26" ht="19.5" customHeight="1" x14ac:dyDescent="0.25">
      <c r="A6" s="2584"/>
      <c r="B6" s="2581"/>
      <c r="C6" s="2581"/>
      <c r="D6" s="2581"/>
      <c r="E6" s="2581"/>
      <c r="F6" s="2582"/>
      <c r="G6" s="2580" t="s">
        <v>39</v>
      </c>
      <c r="H6" s="2581"/>
      <c r="I6" s="2583" t="s">
        <v>1</v>
      </c>
      <c r="J6" s="2580"/>
      <c r="K6" s="2581"/>
      <c r="L6" s="2581"/>
      <c r="M6" s="2581"/>
      <c r="N6" s="2581"/>
      <c r="O6" s="2581"/>
      <c r="P6" s="2581"/>
      <c r="Q6" s="2583" t="s">
        <v>1</v>
      </c>
      <c r="R6" s="2582"/>
      <c r="S6" s="2581"/>
      <c r="T6" s="2654"/>
      <c r="U6" s="2654"/>
      <c r="V6" s="2557"/>
      <c r="W6" s="2653"/>
      <c r="X6" s="2581"/>
      <c r="Y6" s="2581"/>
      <c r="Z6" s="2581"/>
    </row>
    <row r="7" spans="1:26" ht="19.5" customHeight="1" thickBot="1" x14ac:dyDescent="0.3">
      <c r="A7" s="2579" t="s">
        <v>38</v>
      </c>
      <c r="B7" s="2576"/>
      <c r="C7" s="2576"/>
      <c r="D7" s="2576"/>
      <c r="E7" s="2576"/>
      <c r="F7" s="2577"/>
      <c r="G7" s="2576"/>
      <c r="H7" s="2576"/>
      <c r="I7" s="2576"/>
      <c r="J7" s="2576"/>
      <c r="K7" s="2576"/>
      <c r="L7" s="2578"/>
      <c r="M7" s="2578"/>
      <c r="N7" s="2576"/>
      <c r="O7" s="2576"/>
      <c r="P7" s="2576"/>
      <c r="Q7" s="2576"/>
      <c r="R7" s="2577"/>
      <c r="S7" s="2576"/>
      <c r="T7" s="2578"/>
      <c r="U7" s="2578"/>
      <c r="V7" s="2565"/>
      <c r="W7" s="2642"/>
      <c r="X7" s="2576"/>
      <c r="Y7" s="2576"/>
      <c r="Z7" s="2576"/>
    </row>
    <row r="8" spans="1:26" ht="19.5" customHeight="1" x14ac:dyDescent="0.25">
      <c r="A8" s="2563" t="s">
        <v>2771</v>
      </c>
      <c r="B8" s="2560"/>
      <c r="C8" s="2560"/>
      <c r="D8" s="2652" t="s">
        <v>443</v>
      </c>
      <c r="E8" s="2556" t="s">
        <v>18</v>
      </c>
      <c r="F8" s="2636">
        <v>98481796</v>
      </c>
      <c r="G8" s="2560"/>
      <c r="H8" s="2560"/>
      <c r="I8" s="2570" t="s">
        <v>2</v>
      </c>
      <c r="J8" s="2560" t="s">
        <v>513</v>
      </c>
      <c r="K8" s="2560" t="s">
        <v>513</v>
      </c>
      <c r="L8" s="2560" t="s">
        <v>513</v>
      </c>
      <c r="M8" s="2560" t="s">
        <v>2767</v>
      </c>
      <c r="N8" s="2560" t="s">
        <v>2764</v>
      </c>
      <c r="O8" s="2560" t="s">
        <v>2763</v>
      </c>
      <c r="P8" s="2560" t="s">
        <v>513</v>
      </c>
      <c r="Q8" s="2570" t="s">
        <v>2</v>
      </c>
      <c r="R8" s="2569"/>
      <c r="S8" s="2560"/>
      <c r="T8" s="2640"/>
      <c r="U8" s="2640"/>
      <c r="V8" s="2557"/>
      <c r="W8" s="2639"/>
      <c r="X8" s="2560"/>
      <c r="Y8" s="2560"/>
      <c r="Z8" s="2560"/>
    </row>
    <row r="9" spans="1:26" ht="19.5" customHeight="1" x14ac:dyDescent="0.25">
      <c r="A9" s="2562"/>
      <c r="B9" s="2556"/>
      <c r="C9" s="2556"/>
      <c r="D9" s="2556"/>
      <c r="E9" s="2556"/>
      <c r="F9" s="2558"/>
      <c r="G9" s="2560"/>
      <c r="H9" s="2556"/>
      <c r="I9" s="2559" t="s">
        <v>1</v>
      </c>
      <c r="J9" s="2560"/>
      <c r="K9" s="2560"/>
      <c r="L9" s="2560"/>
      <c r="M9" s="2560"/>
      <c r="N9" s="2560"/>
      <c r="O9" s="2560"/>
      <c r="P9" s="2560"/>
      <c r="Q9" s="2559" t="s">
        <v>1</v>
      </c>
      <c r="R9" s="2569"/>
      <c r="S9" s="2560"/>
      <c r="T9" s="2640"/>
      <c r="U9" s="2640"/>
      <c r="V9" s="2557"/>
      <c r="W9" s="2639"/>
      <c r="X9" s="2560"/>
      <c r="Y9" s="2560"/>
      <c r="Z9" s="2560"/>
    </row>
    <row r="10" spans="1:26" ht="19.5" customHeight="1" x14ac:dyDescent="0.25">
      <c r="A10" s="2564"/>
      <c r="B10" s="2564"/>
      <c r="C10" s="2564"/>
      <c r="D10" s="2564"/>
      <c r="E10" s="2564"/>
      <c r="F10" s="2566"/>
      <c r="G10" s="2564"/>
      <c r="H10" s="2564"/>
      <c r="I10" s="2564"/>
      <c r="J10" s="2564"/>
      <c r="K10" s="2564"/>
      <c r="L10" s="2567"/>
      <c r="M10" s="2567"/>
      <c r="N10" s="2564"/>
      <c r="O10" s="2564"/>
      <c r="P10" s="2564"/>
      <c r="Q10" s="2564"/>
      <c r="R10" s="2566"/>
      <c r="S10" s="2564"/>
      <c r="T10" s="2567"/>
      <c r="U10" s="2567"/>
      <c r="V10" s="2565"/>
      <c r="W10" s="2573"/>
      <c r="X10" s="2564"/>
      <c r="Y10" s="2564"/>
      <c r="Z10" s="2564"/>
    </row>
    <row r="11" spans="1:26" ht="19.5" customHeight="1" x14ac:dyDescent="0.25">
      <c r="A11" s="2563" t="s">
        <v>2770</v>
      </c>
      <c r="B11" s="2556"/>
      <c r="C11" s="2556"/>
      <c r="D11" s="2652" t="s">
        <v>443</v>
      </c>
      <c r="E11" s="2556" t="s">
        <v>18</v>
      </c>
      <c r="F11" s="2636">
        <v>25000000</v>
      </c>
      <c r="G11" s="2560"/>
      <c r="H11" s="2556"/>
      <c r="I11" s="2559" t="s">
        <v>2</v>
      </c>
      <c r="J11" s="2560" t="s">
        <v>513</v>
      </c>
      <c r="K11" s="2556" t="s">
        <v>513</v>
      </c>
      <c r="L11" s="2556" t="s">
        <v>513</v>
      </c>
      <c r="M11" s="2556" t="s">
        <v>2767</v>
      </c>
      <c r="N11" s="2556" t="s">
        <v>2764</v>
      </c>
      <c r="O11" s="2556" t="s">
        <v>2763</v>
      </c>
      <c r="P11" s="2556" t="s">
        <v>513</v>
      </c>
      <c r="Q11" s="2559" t="s">
        <v>2</v>
      </c>
      <c r="R11" s="2558"/>
      <c r="S11" s="2556"/>
      <c r="T11" s="2638"/>
      <c r="U11" s="2638"/>
      <c r="V11" s="2557"/>
      <c r="W11" s="2634"/>
      <c r="X11" s="2556"/>
      <c r="Y11" s="2556"/>
      <c r="Z11" s="2556"/>
    </row>
    <row r="12" spans="1:26" ht="19.5" customHeight="1" x14ac:dyDescent="0.25">
      <c r="A12" s="2562"/>
      <c r="B12" s="2556"/>
      <c r="C12" s="2556"/>
      <c r="D12" s="2556"/>
      <c r="E12" s="2556"/>
      <c r="F12" s="2558"/>
      <c r="G12" s="2560"/>
      <c r="H12" s="2556"/>
      <c r="I12" s="2559" t="s">
        <v>1</v>
      </c>
      <c r="J12" s="2560"/>
      <c r="K12" s="2556"/>
      <c r="L12" s="2556"/>
      <c r="M12" s="2556"/>
      <c r="N12" s="2556"/>
      <c r="O12" s="2556"/>
      <c r="P12" s="2556"/>
      <c r="Q12" s="2559" t="s">
        <v>1</v>
      </c>
      <c r="R12" s="2558"/>
      <c r="S12" s="2556"/>
      <c r="T12" s="2638"/>
      <c r="U12" s="2638"/>
      <c r="V12" s="2557"/>
      <c r="W12" s="2634"/>
      <c r="X12" s="2556"/>
      <c r="Y12" s="2556"/>
      <c r="Z12" s="2556"/>
    </row>
    <row r="13" spans="1:26" ht="19.5" customHeight="1" x14ac:dyDescent="0.25">
      <c r="A13" s="2564"/>
      <c r="B13" s="2564"/>
      <c r="C13" s="2564"/>
      <c r="D13" s="2564"/>
      <c r="E13" s="2564"/>
      <c r="F13" s="2566"/>
      <c r="G13" s="2564"/>
      <c r="H13" s="2564"/>
      <c r="I13" s="2564"/>
      <c r="J13" s="2564"/>
      <c r="K13" s="2567"/>
      <c r="L13" s="2567"/>
      <c r="M13" s="2564"/>
      <c r="N13" s="2564"/>
      <c r="O13" s="2564"/>
      <c r="P13" s="2564"/>
      <c r="Q13" s="2564"/>
      <c r="R13" s="2566"/>
      <c r="S13" s="2564"/>
      <c r="T13" s="2567"/>
      <c r="U13" s="2567"/>
      <c r="V13" s="2565"/>
      <c r="W13" s="2573"/>
      <c r="X13" s="2564"/>
      <c r="Y13" s="2564"/>
      <c r="Z13" s="2564"/>
    </row>
    <row r="14" spans="1:26" ht="19.5" customHeight="1" x14ac:dyDescent="0.25">
      <c r="A14" s="2571" t="s">
        <v>2769</v>
      </c>
      <c r="B14" s="2556"/>
      <c r="C14" s="2556"/>
      <c r="D14" s="2652" t="s">
        <v>443</v>
      </c>
      <c r="E14" s="2556" t="s">
        <v>18</v>
      </c>
      <c r="F14" s="2651">
        <v>265650000</v>
      </c>
      <c r="G14" s="2560"/>
      <c r="H14" s="2556"/>
      <c r="I14" s="2559" t="s">
        <v>2</v>
      </c>
      <c r="J14" s="2556" t="s">
        <v>513</v>
      </c>
      <c r="K14" s="2556" t="s">
        <v>513</v>
      </c>
      <c r="L14" s="2556" t="s">
        <v>513</v>
      </c>
      <c r="M14" s="2556" t="s">
        <v>513</v>
      </c>
      <c r="N14" s="2556" t="s">
        <v>513</v>
      </c>
      <c r="O14" s="2556" t="s">
        <v>513</v>
      </c>
      <c r="P14" s="2556" t="s">
        <v>2740</v>
      </c>
      <c r="Q14" s="2559" t="s">
        <v>2</v>
      </c>
      <c r="R14" s="2558"/>
      <c r="S14" s="2556"/>
      <c r="T14" s="2635"/>
      <c r="U14" s="2635"/>
      <c r="V14" s="2557"/>
      <c r="W14" s="2634"/>
      <c r="X14" s="2634"/>
      <c r="Y14" s="2634"/>
      <c r="Z14" s="2634"/>
    </row>
    <row r="15" spans="1:26" ht="19.5" customHeight="1" x14ac:dyDescent="0.25">
      <c r="A15" s="2562"/>
      <c r="B15" s="2556"/>
      <c r="C15" s="2556"/>
      <c r="D15" s="2556"/>
      <c r="E15" s="2556"/>
      <c r="F15" s="2558"/>
      <c r="G15" s="2560"/>
      <c r="H15" s="2556"/>
      <c r="I15" s="2559" t="s">
        <v>1</v>
      </c>
      <c r="J15" s="2556"/>
      <c r="K15" s="2556"/>
      <c r="L15" s="2556"/>
      <c r="M15" s="2556"/>
      <c r="N15" s="2556"/>
      <c r="O15" s="2556"/>
      <c r="P15" s="2556"/>
      <c r="Q15" s="2559" t="s">
        <v>1</v>
      </c>
      <c r="R15" s="2558"/>
      <c r="S15" s="2556"/>
      <c r="T15" s="2635"/>
      <c r="U15" s="2635"/>
      <c r="V15" s="2557"/>
      <c r="W15" s="2634"/>
      <c r="X15" s="2634"/>
      <c r="Y15" s="2634"/>
      <c r="Z15" s="2634"/>
    </row>
    <row r="16" spans="1:26" ht="19.5" customHeight="1" x14ac:dyDescent="0.25">
      <c r="A16" s="2564"/>
      <c r="B16" s="2564"/>
      <c r="C16" s="2564"/>
      <c r="D16" s="2564"/>
      <c r="E16" s="2564"/>
      <c r="F16" s="2566"/>
      <c r="G16" s="2564"/>
      <c r="H16" s="2564"/>
      <c r="I16" s="2564"/>
      <c r="J16" s="2564"/>
      <c r="K16" s="2567"/>
      <c r="L16" s="2567"/>
      <c r="M16" s="2564"/>
      <c r="N16" s="2564"/>
      <c r="O16" s="2564"/>
      <c r="P16" s="2564"/>
      <c r="Q16" s="2564"/>
      <c r="R16" s="2566"/>
      <c r="S16" s="2564"/>
      <c r="T16" s="2567"/>
      <c r="U16" s="2567"/>
      <c r="V16" s="2565"/>
      <c r="W16" s="2573"/>
      <c r="X16" s="2564"/>
      <c r="Y16" s="2564"/>
      <c r="Z16" s="2564"/>
    </row>
    <row r="17" spans="1:26" ht="19.5" customHeight="1" x14ac:dyDescent="0.25">
      <c r="A17" s="2563" t="s">
        <v>2768</v>
      </c>
      <c r="B17" s="2556"/>
      <c r="C17" s="2556"/>
      <c r="D17" s="2556"/>
      <c r="E17" s="2556"/>
      <c r="F17" s="2558">
        <v>67000000</v>
      </c>
      <c r="G17" s="2560"/>
      <c r="H17" s="2556"/>
      <c r="I17" s="2559" t="s">
        <v>2</v>
      </c>
      <c r="J17" s="2556" t="s">
        <v>513</v>
      </c>
      <c r="K17" s="2556" t="s">
        <v>513</v>
      </c>
      <c r="L17" s="2556" t="s">
        <v>513</v>
      </c>
      <c r="M17" s="2556"/>
      <c r="N17" s="2556"/>
      <c r="O17" s="2556"/>
      <c r="P17" s="2556"/>
      <c r="Q17" s="2559" t="s">
        <v>2</v>
      </c>
      <c r="R17" s="2558"/>
      <c r="S17" s="2556"/>
      <c r="T17" s="2635"/>
      <c r="U17" s="2635"/>
      <c r="V17" s="2557"/>
      <c r="W17" s="2634"/>
      <c r="X17" s="2634"/>
      <c r="Y17" s="2634"/>
      <c r="Z17" s="2634"/>
    </row>
    <row r="18" spans="1:26" ht="19.5" customHeight="1" x14ac:dyDescent="0.25">
      <c r="A18" s="2562"/>
      <c r="B18" s="2556"/>
      <c r="C18" s="2556"/>
      <c r="D18" s="2652" t="s">
        <v>443</v>
      </c>
      <c r="E18" s="2556" t="s">
        <v>18</v>
      </c>
      <c r="F18" s="2558"/>
      <c r="G18" s="2560"/>
      <c r="H18" s="2556"/>
      <c r="I18" s="2559" t="s">
        <v>1</v>
      </c>
      <c r="J18" s="2556"/>
      <c r="K18" s="2556"/>
      <c r="L18" s="2556"/>
      <c r="M18" s="2556" t="s">
        <v>2767</v>
      </c>
      <c r="N18" s="2556" t="s">
        <v>2764</v>
      </c>
      <c r="O18" s="2556" t="s">
        <v>2763</v>
      </c>
      <c r="P18" s="2556" t="s">
        <v>513</v>
      </c>
      <c r="Q18" s="2559" t="s">
        <v>1</v>
      </c>
      <c r="R18" s="2558"/>
      <c r="S18" s="2556"/>
      <c r="T18" s="2635"/>
      <c r="U18" s="2635"/>
      <c r="V18" s="2557"/>
      <c r="W18" s="2634"/>
      <c r="X18" s="2634"/>
      <c r="Y18" s="2634"/>
      <c r="Z18" s="2634"/>
    </row>
    <row r="19" spans="1:26" ht="19.5" customHeight="1" x14ac:dyDescent="0.25">
      <c r="A19" s="2564"/>
      <c r="B19" s="2564"/>
      <c r="C19" s="2564"/>
      <c r="D19" s="2564"/>
      <c r="E19" s="2564"/>
      <c r="F19" s="2566"/>
      <c r="G19" s="2564"/>
      <c r="H19" s="2564"/>
      <c r="I19" s="2564"/>
      <c r="J19" s="2564"/>
      <c r="K19" s="2567"/>
      <c r="L19" s="2567"/>
      <c r="M19" s="2564"/>
      <c r="N19" s="2564"/>
      <c r="O19" s="2564"/>
      <c r="P19" s="2564"/>
      <c r="Q19" s="2564"/>
      <c r="R19" s="2566"/>
      <c r="S19" s="2564"/>
      <c r="T19" s="2567"/>
      <c r="U19" s="2567"/>
      <c r="V19" s="2565"/>
      <c r="W19" s="2573"/>
      <c r="X19" s="2564"/>
      <c r="Y19" s="2564"/>
      <c r="Z19" s="2564"/>
    </row>
    <row r="20" spans="1:26" ht="19.5" customHeight="1" x14ac:dyDescent="0.25">
      <c r="A20" s="2563" t="s">
        <v>2766</v>
      </c>
      <c r="B20" s="2556"/>
      <c r="C20" s="2556"/>
      <c r="D20" s="2652" t="s">
        <v>443</v>
      </c>
      <c r="E20" s="2556" t="s">
        <v>18</v>
      </c>
      <c r="F20" s="2558">
        <v>10000000</v>
      </c>
      <c r="G20" s="2560"/>
      <c r="H20" s="2556"/>
      <c r="I20" s="2559" t="s">
        <v>2</v>
      </c>
      <c r="J20" s="2556" t="s">
        <v>513</v>
      </c>
      <c r="K20" s="2556" t="s">
        <v>513</v>
      </c>
      <c r="L20" s="2556" t="s">
        <v>513</v>
      </c>
      <c r="M20" s="2556" t="s">
        <v>2765</v>
      </c>
      <c r="N20" s="2556" t="s">
        <v>2764</v>
      </c>
      <c r="O20" s="2556" t="s">
        <v>2763</v>
      </c>
      <c r="P20" s="2556" t="s">
        <v>513</v>
      </c>
      <c r="Q20" s="2559" t="s">
        <v>2</v>
      </c>
      <c r="R20" s="2558"/>
      <c r="S20" s="2556"/>
      <c r="T20" s="2635"/>
      <c r="U20" s="2635"/>
      <c r="V20" s="2557"/>
      <c r="W20" s="2634"/>
      <c r="X20" s="2634"/>
      <c r="Y20" s="2634"/>
      <c r="Z20" s="2634"/>
    </row>
    <row r="21" spans="1:26" ht="19.5" customHeight="1" x14ac:dyDescent="0.25">
      <c r="A21" s="2562"/>
      <c r="B21" s="2556"/>
      <c r="C21" s="2556"/>
      <c r="D21" s="2556"/>
      <c r="E21" s="2556"/>
      <c r="F21" s="2558"/>
      <c r="G21" s="2560"/>
      <c r="H21" s="2556"/>
      <c r="I21" s="2559" t="s">
        <v>1</v>
      </c>
      <c r="J21" s="2556"/>
      <c r="K21" s="2556"/>
      <c r="L21" s="2556"/>
      <c r="M21" s="2556"/>
      <c r="N21" s="2556"/>
      <c r="O21" s="2556"/>
      <c r="P21" s="2556"/>
      <c r="Q21" s="2559" t="s">
        <v>1</v>
      </c>
      <c r="R21" s="2558"/>
      <c r="S21" s="2556"/>
      <c r="T21" s="2635"/>
      <c r="U21" s="2635"/>
      <c r="V21" s="2557"/>
      <c r="W21" s="2634"/>
      <c r="X21" s="2634"/>
      <c r="Y21" s="2634"/>
      <c r="Z21" s="2634"/>
    </row>
    <row r="22" spans="1:26" ht="19.5" customHeight="1" x14ac:dyDescent="0.25">
      <c r="A22" s="2564"/>
      <c r="B22" s="2564"/>
      <c r="C22" s="2564"/>
      <c r="D22" s="2564"/>
      <c r="E22" s="2564"/>
      <c r="F22" s="2566"/>
      <c r="G22" s="2564"/>
      <c r="H22" s="2564"/>
      <c r="I22" s="2564"/>
      <c r="J22" s="2564"/>
      <c r="K22" s="2567"/>
      <c r="L22" s="2567"/>
      <c r="M22" s="2564"/>
      <c r="N22" s="2564"/>
      <c r="O22" s="2564"/>
      <c r="P22" s="2564"/>
      <c r="Q22" s="2564"/>
      <c r="R22" s="2566"/>
      <c r="S22" s="2564"/>
      <c r="T22" s="2567"/>
      <c r="U22" s="2567"/>
      <c r="V22" s="2565"/>
      <c r="W22" s="2573"/>
      <c r="X22" s="2564"/>
      <c r="Y22" s="2564"/>
      <c r="Z22" s="2564"/>
    </row>
    <row r="23" spans="1:26" ht="19.5" customHeight="1" x14ac:dyDescent="0.25">
      <c r="A23" s="2563" t="s">
        <v>2762</v>
      </c>
      <c r="B23" s="2556"/>
      <c r="C23" s="2556"/>
      <c r="D23" s="2652" t="s">
        <v>443</v>
      </c>
      <c r="E23" s="2556" t="s">
        <v>18</v>
      </c>
      <c r="F23" s="2558">
        <v>10000000</v>
      </c>
      <c r="G23" s="2560"/>
      <c r="H23" s="2556"/>
      <c r="I23" s="2559" t="s">
        <v>2</v>
      </c>
      <c r="J23" s="2556" t="s">
        <v>513</v>
      </c>
      <c r="K23" s="2556" t="s">
        <v>513</v>
      </c>
      <c r="L23" s="2556" t="s">
        <v>513</v>
      </c>
      <c r="M23" s="2556" t="s">
        <v>2755</v>
      </c>
      <c r="N23" s="2556" t="s">
        <v>2754</v>
      </c>
      <c r="O23" s="2556" t="s">
        <v>2753</v>
      </c>
      <c r="P23" s="2556" t="s">
        <v>513</v>
      </c>
      <c r="Q23" s="2559" t="s">
        <v>2</v>
      </c>
      <c r="R23" s="2558"/>
      <c r="S23" s="2556"/>
      <c r="T23" s="2635"/>
      <c r="U23" s="2635"/>
      <c r="V23" s="2557"/>
      <c r="W23" s="2634"/>
      <c r="X23" s="2634"/>
      <c r="Y23" s="2634"/>
      <c r="Z23" s="2634"/>
    </row>
    <row r="24" spans="1:26" ht="19.5" customHeight="1" x14ac:dyDescent="0.25">
      <c r="A24" s="2562"/>
      <c r="B24" s="2556"/>
      <c r="C24" s="2556"/>
      <c r="D24" s="2556"/>
      <c r="E24" s="2556"/>
      <c r="F24" s="2558"/>
      <c r="G24" s="2560"/>
      <c r="H24" s="2556"/>
      <c r="I24" s="2559" t="s">
        <v>1</v>
      </c>
      <c r="J24" s="2556"/>
      <c r="K24" s="2556"/>
      <c r="L24" s="2556"/>
      <c r="M24" s="2556"/>
      <c r="N24" s="2556"/>
      <c r="O24" s="2556"/>
      <c r="P24" s="2556"/>
      <c r="Q24" s="2559" t="s">
        <v>1</v>
      </c>
      <c r="R24" s="2558"/>
      <c r="S24" s="2556"/>
      <c r="T24" s="2635"/>
      <c r="U24" s="2635"/>
      <c r="V24" s="2557"/>
      <c r="W24" s="2634"/>
      <c r="X24" s="2634"/>
      <c r="Y24" s="2634"/>
      <c r="Z24" s="2634"/>
    </row>
    <row r="25" spans="1:26" ht="19.5" customHeight="1" x14ac:dyDescent="0.25">
      <c r="A25" s="2564"/>
      <c r="B25" s="2564"/>
      <c r="C25" s="2564"/>
      <c r="D25" s="2564"/>
      <c r="E25" s="2564"/>
      <c r="F25" s="2566"/>
      <c r="G25" s="2564"/>
      <c r="H25" s="2564"/>
      <c r="I25" s="2564"/>
      <c r="J25" s="2564"/>
      <c r="K25" s="2567"/>
      <c r="L25" s="2567"/>
      <c r="M25" s="2564"/>
      <c r="N25" s="2564"/>
      <c r="O25" s="2564"/>
      <c r="P25" s="2564"/>
      <c r="Q25" s="2564"/>
      <c r="R25" s="2566"/>
      <c r="S25" s="2564"/>
      <c r="T25" s="2567"/>
      <c r="U25" s="2567"/>
      <c r="V25" s="2565"/>
      <c r="W25" s="2573"/>
      <c r="X25" s="2564"/>
      <c r="Y25" s="2564"/>
      <c r="Z25" s="2564"/>
    </row>
    <row r="26" spans="1:26" ht="19.5" customHeight="1" x14ac:dyDescent="0.25">
      <c r="A26" s="2563" t="s">
        <v>2761</v>
      </c>
      <c r="B26" s="2556"/>
      <c r="C26" s="2556"/>
      <c r="D26" s="2652" t="s">
        <v>443</v>
      </c>
      <c r="E26" s="2556" t="s">
        <v>18</v>
      </c>
      <c r="F26" s="2650" t="s">
        <v>2760</v>
      </c>
      <c r="G26" s="2560"/>
      <c r="H26" s="2556"/>
      <c r="I26" s="2559" t="s">
        <v>2</v>
      </c>
      <c r="J26" s="2556" t="s">
        <v>513</v>
      </c>
      <c r="K26" s="2556" t="s">
        <v>513</v>
      </c>
      <c r="L26" s="2556" t="s">
        <v>513</v>
      </c>
      <c r="M26" s="2556" t="s">
        <v>2755</v>
      </c>
      <c r="N26" s="2556" t="s">
        <v>2754</v>
      </c>
      <c r="O26" s="2556" t="s">
        <v>2753</v>
      </c>
      <c r="P26" s="2556" t="s">
        <v>513</v>
      </c>
      <c r="Q26" s="2559" t="s">
        <v>2</v>
      </c>
      <c r="R26" s="2558"/>
      <c r="S26" s="2556"/>
      <c r="T26" s="2635"/>
      <c r="U26" s="2635"/>
      <c r="V26" s="2557"/>
      <c r="W26" s="2634"/>
      <c r="X26" s="2634"/>
      <c r="Y26" s="2634"/>
      <c r="Z26" s="2634"/>
    </row>
    <row r="27" spans="1:26" ht="19.5" customHeight="1" x14ac:dyDescent="0.25">
      <c r="A27" s="2562"/>
      <c r="B27" s="2556"/>
      <c r="C27" s="2556"/>
      <c r="D27" s="2556"/>
      <c r="E27" s="2556"/>
      <c r="F27" s="2558"/>
      <c r="G27" s="2560"/>
      <c r="H27" s="2556"/>
      <c r="I27" s="2559" t="s">
        <v>1</v>
      </c>
      <c r="J27" s="2556"/>
      <c r="K27" s="2556"/>
      <c r="L27" s="2556"/>
      <c r="M27" s="2556"/>
      <c r="N27" s="2556"/>
      <c r="O27" s="2556"/>
      <c r="P27" s="2556"/>
      <c r="Q27" s="2559" t="s">
        <v>1</v>
      </c>
      <c r="R27" s="2558"/>
      <c r="S27" s="2556"/>
      <c r="T27" s="2635"/>
      <c r="U27" s="2635"/>
      <c r="V27" s="2557"/>
      <c r="W27" s="2634"/>
      <c r="X27" s="2634"/>
      <c r="Y27" s="2634"/>
      <c r="Z27" s="2634"/>
    </row>
    <row r="28" spans="1:26" ht="19.5" customHeight="1" x14ac:dyDescent="0.25">
      <c r="A28" s="2564"/>
      <c r="B28" s="2564"/>
      <c r="C28" s="2564"/>
      <c r="D28" s="2564"/>
      <c r="E28" s="2564"/>
      <c r="F28" s="2566"/>
      <c r="G28" s="2564"/>
      <c r="H28" s="2564"/>
      <c r="I28" s="2564"/>
      <c r="J28" s="2564"/>
      <c r="K28" s="2567"/>
      <c r="L28" s="2567"/>
      <c r="M28" s="2564"/>
      <c r="N28" s="2564"/>
      <c r="O28" s="2564"/>
      <c r="P28" s="2564"/>
      <c r="Q28" s="2564"/>
      <c r="R28" s="2566"/>
      <c r="S28" s="2564"/>
      <c r="T28" s="2567"/>
      <c r="U28" s="2567"/>
      <c r="V28" s="2565"/>
      <c r="W28" s="2573"/>
      <c r="X28" s="2564"/>
      <c r="Y28" s="2564"/>
      <c r="Z28" s="2564"/>
    </row>
    <row r="29" spans="1:26" ht="19.5" customHeight="1" x14ac:dyDescent="0.25">
      <c r="A29" s="2563" t="s">
        <v>2759</v>
      </c>
      <c r="B29" s="2556"/>
      <c r="C29" s="2556"/>
      <c r="D29" s="2652" t="s">
        <v>443</v>
      </c>
      <c r="E29" s="2556" t="s">
        <v>18</v>
      </c>
      <c r="F29" s="2558">
        <v>40000000</v>
      </c>
      <c r="G29" s="2560"/>
      <c r="H29" s="2556"/>
      <c r="I29" s="2559" t="s">
        <v>2</v>
      </c>
      <c r="J29" s="2556" t="s">
        <v>513</v>
      </c>
      <c r="K29" s="2556" t="s">
        <v>513</v>
      </c>
      <c r="L29" s="2556" t="s">
        <v>513</v>
      </c>
      <c r="M29" s="2556" t="s">
        <v>2755</v>
      </c>
      <c r="N29" s="2556" t="s">
        <v>2754</v>
      </c>
      <c r="O29" s="2556" t="s">
        <v>2753</v>
      </c>
      <c r="P29" s="2556" t="s">
        <v>513</v>
      </c>
      <c r="Q29" s="2559" t="s">
        <v>2</v>
      </c>
      <c r="R29" s="2558"/>
      <c r="S29" s="2556"/>
      <c r="T29" s="2635"/>
      <c r="U29" s="2635"/>
      <c r="V29" s="2557"/>
      <c r="W29" s="2634"/>
      <c r="X29" s="2634"/>
      <c r="Y29" s="2634"/>
      <c r="Z29" s="2634"/>
    </row>
    <row r="30" spans="1:26" ht="19.5" customHeight="1" x14ac:dyDescent="0.25">
      <c r="A30" s="2562"/>
      <c r="B30" s="2556"/>
      <c r="C30" s="2556"/>
      <c r="D30" s="2556"/>
      <c r="E30" s="2556"/>
      <c r="F30" s="2558"/>
      <c r="G30" s="2560"/>
      <c r="H30" s="2556"/>
      <c r="I30" s="2559" t="s">
        <v>1</v>
      </c>
      <c r="J30" s="2556"/>
      <c r="K30" s="2556"/>
      <c r="L30" s="2556"/>
      <c r="M30" s="2556"/>
      <c r="N30" s="2556"/>
      <c r="O30" s="2556"/>
      <c r="P30" s="2556"/>
      <c r="Q30" s="2559" t="s">
        <v>1</v>
      </c>
      <c r="R30" s="2558"/>
      <c r="S30" s="2556"/>
      <c r="T30" s="2635"/>
      <c r="U30" s="2635"/>
      <c r="V30" s="2557"/>
      <c r="W30" s="2634"/>
      <c r="X30" s="2634"/>
      <c r="Y30" s="2634"/>
      <c r="Z30" s="2634"/>
    </row>
    <row r="31" spans="1:26" ht="19.5" customHeight="1" x14ac:dyDescent="0.25">
      <c r="A31" s="2564"/>
      <c r="B31" s="2564"/>
      <c r="C31" s="2564"/>
      <c r="D31" s="2564"/>
      <c r="E31" s="2564"/>
      <c r="F31" s="2566"/>
      <c r="G31" s="2564"/>
      <c r="H31" s="2564"/>
      <c r="I31" s="2564"/>
      <c r="J31" s="2564"/>
      <c r="K31" s="2567"/>
      <c r="L31" s="2567"/>
      <c r="M31" s="2564"/>
      <c r="N31" s="2564"/>
      <c r="O31" s="2564"/>
      <c r="P31" s="2564"/>
      <c r="Q31" s="2564"/>
      <c r="R31" s="2566"/>
      <c r="S31" s="2564"/>
      <c r="T31" s="2567"/>
      <c r="U31" s="2567"/>
      <c r="V31" s="2565"/>
      <c r="W31" s="2573"/>
      <c r="X31" s="2564"/>
      <c r="Y31" s="2564"/>
      <c r="Z31" s="2564"/>
    </row>
    <row r="32" spans="1:26" ht="22.5" customHeight="1" x14ac:dyDescent="0.25">
      <c r="A32" s="2563" t="s">
        <v>2758</v>
      </c>
      <c r="B32" s="2556"/>
      <c r="C32" s="2556"/>
      <c r="D32" s="2652" t="s">
        <v>443</v>
      </c>
      <c r="E32" s="2556" t="s">
        <v>18</v>
      </c>
      <c r="F32" s="2558">
        <v>17000000</v>
      </c>
      <c r="G32" s="2560"/>
      <c r="H32" s="2556"/>
      <c r="I32" s="2559" t="s">
        <v>2</v>
      </c>
      <c r="J32" s="2556" t="s">
        <v>513</v>
      </c>
      <c r="K32" s="2556" t="s">
        <v>513</v>
      </c>
      <c r="L32" s="2556" t="s">
        <v>513</v>
      </c>
      <c r="M32" s="2556" t="s">
        <v>2755</v>
      </c>
      <c r="N32" s="2556" t="s">
        <v>2754</v>
      </c>
      <c r="O32" s="2556" t="s">
        <v>2753</v>
      </c>
      <c r="P32" s="2556" t="s">
        <v>513</v>
      </c>
      <c r="Q32" s="2559" t="s">
        <v>2</v>
      </c>
      <c r="R32" s="2558"/>
      <c r="S32" s="2556"/>
      <c r="T32" s="2635"/>
      <c r="U32" s="2635"/>
      <c r="V32" s="2557"/>
      <c r="W32" s="2634"/>
      <c r="X32" s="2634"/>
      <c r="Y32" s="2634"/>
      <c r="Z32" s="2634"/>
    </row>
    <row r="33" spans="1:26" ht="19.5" customHeight="1" x14ac:dyDescent="0.25">
      <c r="A33" s="2571"/>
      <c r="B33" s="2646"/>
      <c r="C33" s="2646"/>
      <c r="D33" s="2646"/>
      <c r="E33" s="2646"/>
      <c r="F33" s="2649"/>
      <c r="G33" s="2560"/>
      <c r="H33" s="2646"/>
      <c r="I33" s="2647"/>
      <c r="J33" s="2646"/>
      <c r="K33" s="2646"/>
      <c r="L33" s="2646"/>
      <c r="M33" s="2646"/>
      <c r="N33" s="2646"/>
      <c r="O33" s="2646"/>
      <c r="P33" s="2646"/>
      <c r="Q33" s="2647"/>
      <c r="R33" s="2649"/>
      <c r="S33" s="2646"/>
      <c r="T33" s="2645"/>
      <c r="U33" s="2645"/>
      <c r="V33" s="2557"/>
      <c r="W33" s="2644"/>
      <c r="X33" s="2644"/>
      <c r="Y33" s="2644"/>
      <c r="Z33" s="2644"/>
    </row>
    <row r="34" spans="1:26" ht="6.75" hidden="1" customHeight="1" thickBot="1" x14ac:dyDescent="0.3">
      <c r="A34" s="2648"/>
      <c r="B34" s="2646"/>
      <c r="C34" s="2646"/>
      <c r="D34" s="2646"/>
      <c r="E34" s="2646"/>
      <c r="F34" s="2643"/>
      <c r="G34" s="2560"/>
      <c r="H34" s="2646"/>
      <c r="I34" s="2647" t="s">
        <v>1</v>
      </c>
      <c r="J34" s="2646"/>
      <c r="K34" s="2646"/>
      <c r="L34" s="2646"/>
      <c r="M34" s="2646"/>
      <c r="N34" s="2646"/>
      <c r="O34" s="2646"/>
      <c r="P34" s="2646"/>
      <c r="Q34" s="2647" t="s">
        <v>1</v>
      </c>
      <c r="R34" s="2643"/>
      <c r="S34" s="2646"/>
      <c r="T34" s="2645"/>
      <c r="U34" s="2645"/>
      <c r="V34" s="2557"/>
      <c r="W34" s="2644"/>
      <c r="X34" s="2644"/>
      <c r="Y34" s="2644"/>
      <c r="Z34" s="2643"/>
    </row>
    <row r="35" spans="1:26" ht="29.25" customHeight="1" x14ac:dyDescent="0.25">
      <c r="A35" s="2564"/>
      <c r="B35" s="2564"/>
      <c r="C35" s="2564"/>
      <c r="D35" s="2564"/>
      <c r="E35" s="2564"/>
      <c r="F35" s="2566"/>
      <c r="G35" s="2564"/>
      <c r="H35" s="2564"/>
      <c r="I35" s="2564"/>
      <c r="J35" s="2564"/>
      <c r="K35" s="2567"/>
      <c r="L35" s="2567"/>
      <c r="M35" s="2564"/>
      <c r="N35" s="2564"/>
      <c r="O35" s="2564"/>
      <c r="P35" s="2564"/>
      <c r="Q35" s="2564"/>
      <c r="R35" s="2566"/>
      <c r="S35" s="2564"/>
      <c r="T35" s="2567"/>
      <c r="U35" s="2567"/>
      <c r="V35" s="2565"/>
      <c r="W35" s="2573"/>
      <c r="X35" s="2564"/>
      <c r="Y35" s="2564"/>
      <c r="Z35" s="2564"/>
    </row>
    <row r="36" spans="1:26" ht="19.5" customHeight="1" x14ac:dyDescent="0.25">
      <c r="A36" s="2571" t="s">
        <v>2757</v>
      </c>
      <c r="B36" s="2560"/>
      <c r="C36" s="2560"/>
      <c r="D36" s="2652" t="s">
        <v>443</v>
      </c>
      <c r="E36" s="2560" t="s">
        <v>18</v>
      </c>
      <c r="F36" s="2569">
        <v>11000000</v>
      </c>
      <c r="G36" s="2560"/>
      <c r="H36" s="2560"/>
      <c r="I36" s="2570" t="s">
        <v>2</v>
      </c>
      <c r="J36" s="2556" t="s">
        <v>513</v>
      </c>
      <c r="K36" s="2560" t="s">
        <v>513</v>
      </c>
      <c r="L36" s="2560" t="s">
        <v>513</v>
      </c>
      <c r="M36" s="2556" t="s">
        <v>2755</v>
      </c>
      <c r="N36" s="2556" t="s">
        <v>2754</v>
      </c>
      <c r="O36" s="2556" t="s">
        <v>2753</v>
      </c>
      <c r="P36" s="2560" t="s">
        <v>513</v>
      </c>
      <c r="Q36" s="2570" t="s">
        <v>2</v>
      </c>
      <c r="R36" s="2569"/>
      <c r="S36" s="2560"/>
      <c r="T36" s="2640"/>
      <c r="U36" s="2640"/>
      <c r="V36" s="2557"/>
      <c r="W36" s="2639"/>
      <c r="X36" s="2560"/>
      <c r="Y36" s="2560"/>
      <c r="Z36" s="2560"/>
    </row>
    <row r="37" spans="1:26" ht="22.5" customHeight="1" x14ac:dyDescent="0.25">
      <c r="A37" s="2562"/>
      <c r="B37" s="2556"/>
      <c r="C37" s="2556"/>
      <c r="D37" s="2556"/>
      <c r="E37" s="2556"/>
      <c r="F37" s="2558"/>
      <c r="G37" s="2560"/>
      <c r="H37" s="2556"/>
      <c r="I37" s="2559" t="s">
        <v>1</v>
      </c>
      <c r="J37" s="2560"/>
      <c r="K37" s="2560"/>
      <c r="L37" s="2560"/>
      <c r="M37" s="2560"/>
      <c r="N37" s="2560"/>
      <c r="O37" s="2560"/>
      <c r="P37" s="2560"/>
      <c r="Q37" s="2559" t="s">
        <v>1</v>
      </c>
      <c r="R37" s="2569"/>
      <c r="S37" s="2560"/>
      <c r="T37" s="2640"/>
      <c r="U37" s="2640"/>
      <c r="V37" s="2557"/>
      <c r="W37" s="2639"/>
      <c r="X37" s="2560"/>
      <c r="Y37" s="2560"/>
      <c r="Z37" s="2560"/>
    </row>
    <row r="38" spans="1:26" ht="19.5" customHeight="1" x14ac:dyDescent="0.25">
      <c r="A38" s="2564"/>
      <c r="B38" s="2564"/>
      <c r="C38" s="2564"/>
      <c r="D38" s="2564"/>
      <c r="E38" s="2564"/>
      <c r="F38" s="2566"/>
      <c r="G38" s="2564"/>
      <c r="H38" s="2564"/>
      <c r="I38" s="2564"/>
      <c r="J38" s="2564"/>
      <c r="K38" s="2564"/>
      <c r="L38" s="2567"/>
      <c r="M38" s="2567"/>
      <c r="N38" s="2564"/>
      <c r="O38" s="2564"/>
      <c r="P38" s="2564"/>
      <c r="Q38" s="2564"/>
      <c r="R38" s="2566"/>
      <c r="S38" s="2564"/>
      <c r="T38" s="2567"/>
      <c r="U38" s="2567"/>
      <c r="V38" s="2565"/>
      <c r="W38" s="2573"/>
      <c r="X38" s="2564"/>
      <c r="Y38" s="2564"/>
      <c r="Z38" s="2564"/>
    </row>
    <row r="39" spans="1:26" ht="19.5" customHeight="1" x14ac:dyDescent="0.25">
      <c r="A39" s="2563" t="s">
        <v>2756</v>
      </c>
      <c r="B39" s="2556"/>
      <c r="C39" s="2556"/>
      <c r="D39" s="2652" t="s">
        <v>443</v>
      </c>
      <c r="E39" s="2556" t="s">
        <v>18</v>
      </c>
      <c r="F39" s="2553" t="s">
        <v>678</v>
      </c>
      <c r="G39" s="2560"/>
      <c r="H39" s="2556"/>
      <c r="I39" s="2559" t="s">
        <v>2</v>
      </c>
      <c r="J39" s="2556" t="s">
        <v>513</v>
      </c>
      <c r="K39" s="2556" t="s">
        <v>513</v>
      </c>
      <c r="L39" s="2556" t="s">
        <v>513</v>
      </c>
      <c r="M39" s="2556" t="s">
        <v>2755</v>
      </c>
      <c r="N39" s="2556" t="s">
        <v>2754</v>
      </c>
      <c r="O39" s="2556" t="s">
        <v>2753</v>
      </c>
      <c r="P39" s="2556" t="s">
        <v>513</v>
      </c>
      <c r="Q39" s="2559" t="s">
        <v>2</v>
      </c>
      <c r="R39" s="2558"/>
      <c r="S39" s="2556"/>
      <c r="T39" s="2638"/>
      <c r="U39" s="2638"/>
      <c r="V39" s="2557"/>
      <c r="W39" s="2634"/>
      <c r="X39" s="2556"/>
      <c r="Y39" s="2556"/>
      <c r="Z39" s="2556"/>
    </row>
    <row r="40" spans="1:26" ht="19.5" customHeight="1" x14ac:dyDescent="0.25">
      <c r="A40" s="2562"/>
      <c r="B40" s="2556"/>
      <c r="C40" s="2556"/>
      <c r="D40" s="2556"/>
      <c r="E40" s="2556"/>
      <c r="F40" s="2558"/>
      <c r="G40" s="2560"/>
      <c r="H40" s="2556"/>
      <c r="I40" s="2559" t="s">
        <v>1</v>
      </c>
      <c r="J40" s="2560"/>
      <c r="K40" s="2556"/>
      <c r="L40" s="2556"/>
      <c r="M40" s="2556"/>
      <c r="N40" s="2556"/>
      <c r="O40" s="2556"/>
      <c r="P40" s="2556"/>
      <c r="Q40" s="2559" t="s">
        <v>1</v>
      </c>
      <c r="R40" s="2558"/>
      <c r="S40" s="2556"/>
      <c r="T40" s="2638"/>
      <c r="U40" s="2638"/>
      <c r="V40" s="2557"/>
      <c r="W40" s="2634"/>
      <c r="X40" s="2556"/>
      <c r="Y40" s="2556"/>
      <c r="Z40" s="2556"/>
    </row>
    <row r="41" spans="1:26" ht="19.5" customHeight="1" x14ac:dyDescent="0.25">
      <c r="A41" s="2564"/>
      <c r="B41" s="2564"/>
      <c r="C41" s="2564"/>
      <c r="D41" s="2564"/>
      <c r="E41" s="2564"/>
      <c r="F41" s="2566"/>
      <c r="G41" s="2564"/>
      <c r="H41" s="2564"/>
      <c r="I41" s="2564"/>
      <c r="J41" s="2564"/>
      <c r="K41" s="2567"/>
      <c r="L41" s="2567"/>
      <c r="M41" s="2564"/>
      <c r="N41" s="2564"/>
      <c r="O41" s="2564"/>
      <c r="P41" s="2564"/>
      <c r="Q41" s="2564"/>
      <c r="R41" s="2566"/>
      <c r="S41" s="2564"/>
      <c r="T41" s="2567"/>
      <c r="U41" s="2567"/>
      <c r="V41" s="2565"/>
      <c r="W41" s="2573"/>
      <c r="X41" s="2564"/>
      <c r="Y41" s="2564"/>
      <c r="Z41" s="2564"/>
    </row>
    <row r="42" spans="1:26" ht="19.5" customHeight="1" x14ac:dyDescent="0.25">
      <c r="A42" s="2564"/>
      <c r="B42" s="2564"/>
      <c r="C42" s="2564"/>
      <c r="D42" s="2564"/>
      <c r="E42" s="2564"/>
      <c r="F42" s="2566"/>
      <c r="G42" s="2564"/>
      <c r="H42" s="2564"/>
      <c r="I42" s="2564"/>
      <c r="J42" s="2564"/>
      <c r="K42" s="2567"/>
      <c r="L42" s="2567"/>
      <c r="M42" s="2564"/>
      <c r="N42" s="2564"/>
      <c r="O42" s="2564"/>
      <c r="P42" s="2564"/>
      <c r="Q42" s="2564"/>
      <c r="R42" s="2566"/>
      <c r="S42" s="2564"/>
      <c r="T42" s="2567"/>
      <c r="U42" s="2567"/>
      <c r="V42" s="2565"/>
      <c r="W42" s="2573"/>
      <c r="X42" s="2564"/>
      <c r="Y42" s="2564"/>
      <c r="Z42" s="2564"/>
    </row>
    <row r="43" spans="1:26" ht="19.5" customHeight="1" x14ac:dyDescent="0.25">
      <c r="A43" s="2571" t="s">
        <v>2752</v>
      </c>
      <c r="B43" s="2556"/>
      <c r="C43" s="2556"/>
      <c r="D43" s="2637" t="s">
        <v>443</v>
      </c>
      <c r="E43" s="2556" t="s">
        <v>18</v>
      </c>
      <c r="F43" s="2651">
        <v>10000000</v>
      </c>
      <c r="G43" s="2560"/>
      <c r="H43" s="2556"/>
      <c r="I43" s="2559" t="s">
        <v>2</v>
      </c>
      <c r="J43" s="2556" t="s">
        <v>513</v>
      </c>
      <c r="K43" s="2556" t="s">
        <v>513</v>
      </c>
      <c r="L43" s="2556" t="s">
        <v>513</v>
      </c>
      <c r="M43" s="2556" t="s">
        <v>2751</v>
      </c>
      <c r="N43" s="2556" t="s">
        <v>2750</v>
      </c>
      <c r="O43" s="2556" t="s">
        <v>2749</v>
      </c>
      <c r="P43" s="2556" t="s">
        <v>513</v>
      </c>
      <c r="Q43" s="2559" t="s">
        <v>2</v>
      </c>
      <c r="R43" s="2558"/>
      <c r="S43" s="2556"/>
      <c r="T43" s="2635"/>
      <c r="U43" s="2635"/>
      <c r="V43" s="2557"/>
      <c r="W43" s="2634"/>
      <c r="X43" s="2634"/>
      <c r="Y43" s="2634"/>
      <c r="Z43" s="2634"/>
    </row>
    <row r="44" spans="1:26" ht="21" customHeight="1" x14ac:dyDescent="0.25">
      <c r="A44" s="2562"/>
      <c r="B44" s="2556"/>
      <c r="C44" s="2556"/>
      <c r="D44" s="2556"/>
      <c r="E44" s="2556"/>
      <c r="F44" s="2558"/>
      <c r="G44" s="2560"/>
      <c r="H44" s="2556"/>
      <c r="I44" s="2559" t="s">
        <v>1</v>
      </c>
      <c r="J44" s="2556"/>
      <c r="K44" s="2556"/>
      <c r="L44" s="2556"/>
      <c r="M44" s="2556"/>
      <c r="N44" s="2556"/>
      <c r="O44" s="2556"/>
      <c r="P44" s="2556"/>
      <c r="Q44" s="2559" t="s">
        <v>1</v>
      </c>
      <c r="R44" s="2558"/>
      <c r="S44" s="2556"/>
      <c r="T44" s="2635"/>
      <c r="U44" s="2635"/>
      <c r="V44" s="2557"/>
      <c r="W44" s="2634"/>
      <c r="X44" s="2634"/>
      <c r="Y44" s="2634"/>
      <c r="Z44" s="2634"/>
    </row>
    <row r="45" spans="1:26" ht="19.5" customHeight="1" x14ac:dyDescent="0.25">
      <c r="A45" s="2564"/>
      <c r="B45" s="2564"/>
      <c r="C45" s="2564"/>
      <c r="D45" s="2564"/>
      <c r="E45" s="2564"/>
      <c r="F45" s="2566"/>
      <c r="G45" s="2564"/>
      <c r="H45" s="2564"/>
      <c r="I45" s="2564"/>
      <c r="J45" s="2564" t="s">
        <v>956</v>
      </c>
      <c r="K45" s="2567"/>
      <c r="L45" s="2567"/>
      <c r="M45" s="2564"/>
      <c r="N45" s="2564"/>
      <c r="O45" s="2564"/>
      <c r="P45" s="2564"/>
      <c r="Q45" s="2564"/>
      <c r="R45" s="2566"/>
      <c r="S45" s="2564"/>
      <c r="T45" s="2567"/>
      <c r="U45" s="2567"/>
      <c r="V45" s="2565"/>
      <c r="W45" s="2573"/>
      <c r="X45" s="2564"/>
      <c r="Y45" s="2564"/>
      <c r="Z45" s="2564"/>
    </row>
    <row r="46" spans="1:26" ht="19.5" customHeight="1" x14ac:dyDescent="0.25">
      <c r="A46" s="2563" t="s">
        <v>2748</v>
      </c>
      <c r="B46" s="2556"/>
      <c r="C46" s="2556"/>
      <c r="D46" s="2637" t="s">
        <v>443</v>
      </c>
      <c r="E46" s="2556" t="s">
        <v>18</v>
      </c>
      <c r="F46" s="2558">
        <v>25000000</v>
      </c>
      <c r="G46" s="2560"/>
      <c r="H46" s="2556"/>
      <c r="I46" s="2559" t="s">
        <v>2</v>
      </c>
      <c r="J46" s="2556" t="s">
        <v>513</v>
      </c>
      <c r="K46" s="2556" t="s">
        <v>513</v>
      </c>
      <c r="L46" s="2556" t="s">
        <v>513</v>
      </c>
      <c r="M46" s="2556" t="s">
        <v>2740</v>
      </c>
      <c r="N46" s="2556" t="s">
        <v>2739</v>
      </c>
      <c r="O46" s="2556" t="s">
        <v>2738</v>
      </c>
      <c r="P46" s="2556" t="s">
        <v>513</v>
      </c>
      <c r="Q46" s="2559" t="s">
        <v>2</v>
      </c>
      <c r="R46" s="2558"/>
      <c r="S46" s="2556"/>
      <c r="T46" s="2635"/>
      <c r="U46" s="2635"/>
      <c r="V46" s="2557"/>
      <c r="W46" s="2634"/>
      <c r="X46" s="2634"/>
      <c r="Y46" s="2634"/>
      <c r="Z46" s="2634"/>
    </row>
    <row r="47" spans="1:26" ht="31.5" customHeight="1" x14ac:dyDescent="0.25">
      <c r="A47" s="2562"/>
      <c r="B47" s="2556"/>
      <c r="C47" s="2556"/>
      <c r="D47" s="2556"/>
      <c r="E47" s="2556"/>
      <c r="F47" s="2558"/>
      <c r="G47" s="2560"/>
      <c r="H47" s="2556"/>
      <c r="I47" s="2559" t="s">
        <v>1</v>
      </c>
      <c r="J47" s="2556"/>
      <c r="K47" s="2556"/>
      <c r="L47" s="2556"/>
      <c r="M47" s="2556"/>
      <c r="N47" s="2556"/>
      <c r="O47" s="2556"/>
      <c r="P47" s="2556"/>
      <c r="Q47" s="2559" t="s">
        <v>1</v>
      </c>
      <c r="R47" s="2558"/>
      <c r="S47" s="2556"/>
      <c r="T47" s="2635"/>
      <c r="U47" s="2635"/>
      <c r="V47" s="2557"/>
      <c r="W47" s="2634"/>
      <c r="X47" s="2634"/>
      <c r="Y47" s="2634"/>
      <c r="Z47" s="2634"/>
    </row>
    <row r="48" spans="1:26" ht="19.5" customHeight="1" x14ac:dyDescent="0.25">
      <c r="A48" s="2564"/>
      <c r="B48" s="2564"/>
      <c r="C48" s="2564"/>
      <c r="D48" s="2564"/>
      <c r="E48" s="2564"/>
      <c r="F48" s="2566"/>
      <c r="G48" s="2564"/>
      <c r="H48" s="2564"/>
      <c r="I48" s="2564"/>
      <c r="J48" s="2564"/>
      <c r="K48" s="2567"/>
      <c r="L48" s="2567"/>
      <c r="M48" s="2564"/>
      <c r="N48" s="2564"/>
      <c r="O48" s="2564"/>
      <c r="P48" s="2564"/>
      <c r="Q48" s="2564"/>
      <c r="R48" s="2566"/>
      <c r="S48" s="2564"/>
      <c r="T48" s="2567"/>
      <c r="U48" s="2567"/>
      <c r="V48" s="2565"/>
      <c r="W48" s="2573"/>
      <c r="X48" s="2564"/>
      <c r="Y48" s="2564"/>
      <c r="Z48" s="2564"/>
    </row>
    <row r="49" spans="1:26" ht="19.5" customHeight="1" x14ac:dyDescent="0.25">
      <c r="A49" s="2563" t="s">
        <v>2747</v>
      </c>
      <c r="B49" s="2556"/>
      <c r="C49" s="2556"/>
      <c r="D49" s="2637" t="s">
        <v>443</v>
      </c>
      <c r="E49" s="2556" t="s">
        <v>18</v>
      </c>
      <c r="F49" s="2558">
        <v>40000000</v>
      </c>
      <c r="G49" s="2560"/>
      <c r="H49" s="2556"/>
      <c r="I49" s="2559" t="s">
        <v>2</v>
      </c>
      <c r="J49" s="2556" t="s">
        <v>513</v>
      </c>
      <c r="K49" s="2556" t="s">
        <v>513</v>
      </c>
      <c r="L49" s="2556" t="s">
        <v>513</v>
      </c>
      <c r="M49" s="2556" t="s">
        <v>2740</v>
      </c>
      <c r="N49" s="2556" t="s">
        <v>2739</v>
      </c>
      <c r="O49" s="2556" t="s">
        <v>2738</v>
      </c>
      <c r="P49" s="2556" t="s">
        <v>513</v>
      </c>
      <c r="Q49" s="2559" t="s">
        <v>2</v>
      </c>
      <c r="R49" s="2558"/>
      <c r="S49" s="2556"/>
      <c r="T49" s="2635"/>
      <c r="U49" s="2635"/>
      <c r="V49" s="2557"/>
      <c r="W49" s="2634"/>
      <c r="X49" s="2634"/>
      <c r="Y49" s="2634"/>
      <c r="Z49" s="2634"/>
    </row>
    <row r="50" spans="1:26" ht="16.5" customHeight="1" x14ac:dyDescent="0.25">
      <c r="A50" s="2562"/>
      <c r="B50" s="2556"/>
      <c r="C50" s="2556"/>
      <c r="D50" s="2556"/>
      <c r="E50" s="2556"/>
      <c r="F50" s="2558"/>
      <c r="G50" s="2560"/>
      <c r="H50" s="2556"/>
      <c r="I50" s="2559" t="s">
        <v>1</v>
      </c>
      <c r="J50" s="2556"/>
      <c r="K50" s="2556"/>
      <c r="L50" s="2556"/>
      <c r="M50" s="2556"/>
      <c r="N50" s="2556"/>
      <c r="O50" s="2556"/>
      <c r="P50" s="2556"/>
      <c r="Q50" s="2559" t="s">
        <v>1</v>
      </c>
      <c r="R50" s="2558"/>
      <c r="S50" s="2556"/>
      <c r="T50" s="2635"/>
      <c r="U50" s="2635"/>
      <c r="V50" s="2557"/>
      <c r="W50" s="2634"/>
      <c r="X50" s="2634"/>
      <c r="Y50" s="2634"/>
      <c r="Z50" s="2634"/>
    </row>
    <row r="51" spans="1:26" ht="19.5" customHeight="1" x14ac:dyDescent="0.25">
      <c r="A51" s="2564"/>
      <c r="B51" s="2564"/>
      <c r="C51" s="2564"/>
      <c r="D51" s="2564"/>
      <c r="E51" s="2564"/>
      <c r="F51" s="2566"/>
      <c r="G51" s="2564"/>
      <c r="H51" s="2564"/>
      <c r="I51" s="2564"/>
      <c r="J51" s="2564"/>
      <c r="K51" s="2567"/>
      <c r="L51" s="2567"/>
      <c r="M51" s="2564"/>
      <c r="N51" s="2564"/>
      <c r="O51" s="2564"/>
      <c r="P51" s="2564"/>
      <c r="Q51" s="2564"/>
      <c r="R51" s="2566"/>
      <c r="S51" s="2564"/>
      <c r="T51" s="2567"/>
      <c r="U51" s="2567"/>
      <c r="V51" s="2565"/>
      <c r="W51" s="2573"/>
      <c r="X51" s="2564"/>
      <c r="Y51" s="2564"/>
      <c r="Z51" s="2564"/>
    </row>
    <row r="52" spans="1:26" ht="19.5" customHeight="1" x14ac:dyDescent="0.25">
      <c r="A52" s="2561"/>
      <c r="B52" s="2556"/>
      <c r="C52" s="2556"/>
      <c r="D52" s="2556"/>
      <c r="E52" s="2556"/>
      <c r="F52" s="2558"/>
      <c r="G52" s="2560"/>
      <c r="H52" s="2556"/>
      <c r="I52" s="2559" t="s">
        <v>1</v>
      </c>
      <c r="J52" s="2556" t="s">
        <v>513</v>
      </c>
      <c r="K52" s="2556" t="s">
        <v>513</v>
      </c>
      <c r="L52" s="2556" t="s">
        <v>513</v>
      </c>
      <c r="M52" s="2556" t="s">
        <v>2740</v>
      </c>
      <c r="N52" s="2556" t="s">
        <v>2739</v>
      </c>
      <c r="O52" s="2556" t="s">
        <v>2738</v>
      </c>
      <c r="P52" s="2556" t="s">
        <v>513</v>
      </c>
      <c r="Q52" s="2559" t="s">
        <v>1</v>
      </c>
      <c r="R52" s="2558"/>
      <c r="S52" s="2556"/>
      <c r="T52" s="2635"/>
      <c r="U52" s="2635"/>
      <c r="V52" s="2557"/>
      <c r="W52" s="2634"/>
      <c r="X52" s="2634"/>
      <c r="Y52" s="2634"/>
      <c r="Z52" s="2634"/>
    </row>
    <row r="53" spans="1:26" ht="19.5" customHeight="1" x14ac:dyDescent="0.25">
      <c r="A53" s="2563" t="s">
        <v>2746</v>
      </c>
      <c r="B53" s="2556"/>
      <c r="C53" s="2556"/>
      <c r="D53" s="2637" t="s">
        <v>443</v>
      </c>
      <c r="E53" s="2556" t="s">
        <v>18</v>
      </c>
      <c r="F53" s="2650">
        <v>258194440</v>
      </c>
      <c r="G53" s="2560"/>
      <c r="H53" s="2556"/>
      <c r="I53" s="2559" t="s">
        <v>2</v>
      </c>
      <c r="J53" s="2556"/>
      <c r="K53" s="2556"/>
      <c r="L53" s="2556"/>
      <c r="M53" s="2556"/>
      <c r="N53" s="2556"/>
      <c r="O53" s="2556"/>
      <c r="P53" s="2556"/>
      <c r="Q53" s="2559" t="s">
        <v>2</v>
      </c>
      <c r="R53" s="2558"/>
      <c r="S53" s="2556"/>
      <c r="T53" s="2635"/>
      <c r="U53" s="2635"/>
      <c r="V53" s="2557"/>
      <c r="W53" s="2634"/>
      <c r="X53" s="2634"/>
      <c r="Y53" s="2634"/>
      <c r="Z53" s="2634"/>
    </row>
    <row r="54" spans="1:26" ht="19.5" customHeight="1" x14ac:dyDescent="0.25">
      <c r="A54" s="2562"/>
      <c r="B54" s="2556"/>
      <c r="C54" s="2556"/>
      <c r="D54" s="2556"/>
      <c r="E54" s="2556"/>
      <c r="F54" s="2558"/>
      <c r="G54" s="2560"/>
      <c r="H54" s="2556"/>
      <c r="I54" s="2559" t="s">
        <v>1</v>
      </c>
      <c r="J54" s="2556"/>
      <c r="K54" s="2556"/>
      <c r="L54" s="2556"/>
      <c r="M54" s="2556"/>
      <c r="N54" s="2556"/>
      <c r="O54" s="2556"/>
      <c r="P54" s="2556"/>
      <c r="Q54" s="2559" t="s">
        <v>1</v>
      </c>
      <c r="R54" s="2558"/>
      <c r="S54" s="2556"/>
      <c r="T54" s="2635"/>
      <c r="U54" s="2635"/>
      <c r="V54" s="2557"/>
      <c r="W54" s="2634"/>
      <c r="X54" s="2634"/>
      <c r="Y54" s="2634"/>
      <c r="Z54" s="2634"/>
    </row>
    <row r="55" spans="1:26" ht="15.75" customHeight="1" x14ac:dyDescent="0.25">
      <c r="A55" s="2564"/>
      <c r="B55" s="2564"/>
      <c r="C55" s="2564"/>
      <c r="D55" s="2564"/>
      <c r="E55" s="2564"/>
      <c r="F55" s="2566"/>
      <c r="G55" s="2564"/>
      <c r="H55" s="2564"/>
      <c r="I55" s="2564"/>
      <c r="J55" s="2564"/>
      <c r="K55" s="2567"/>
      <c r="L55" s="2567"/>
      <c r="M55" s="2564"/>
      <c r="N55" s="2564"/>
      <c r="O55" s="2564"/>
      <c r="P55" s="2564"/>
      <c r="Q55" s="2564"/>
      <c r="R55" s="2566"/>
      <c r="S55" s="2564"/>
      <c r="T55" s="2567"/>
      <c r="U55" s="2567"/>
      <c r="V55" s="2565"/>
      <c r="W55" s="2573"/>
      <c r="X55" s="2564"/>
      <c r="Y55" s="2564"/>
      <c r="Z55" s="2564"/>
    </row>
    <row r="56" spans="1:26" ht="52.5" customHeight="1" x14ac:dyDescent="0.25">
      <c r="A56" s="2563" t="s">
        <v>2745</v>
      </c>
      <c r="B56" s="2556"/>
      <c r="C56" s="2556"/>
      <c r="D56" s="2637" t="s">
        <v>443</v>
      </c>
      <c r="E56" s="2556" t="s">
        <v>18</v>
      </c>
      <c r="F56" s="2636">
        <v>500000000</v>
      </c>
      <c r="G56" s="2560"/>
      <c r="H56" s="2556"/>
      <c r="I56" s="2559" t="s">
        <v>2</v>
      </c>
      <c r="J56" s="2556" t="s">
        <v>513</v>
      </c>
      <c r="K56" s="2556" t="s">
        <v>513</v>
      </c>
      <c r="L56" s="2556" t="s">
        <v>513</v>
      </c>
      <c r="M56" s="2556" t="s">
        <v>2740</v>
      </c>
      <c r="N56" s="2556" t="s">
        <v>2739</v>
      </c>
      <c r="O56" s="2556" t="s">
        <v>2738</v>
      </c>
      <c r="P56" s="2556" t="s">
        <v>513</v>
      </c>
      <c r="Q56" s="2559" t="s">
        <v>2</v>
      </c>
      <c r="R56" s="2558"/>
      <c r="S56" s="2556"/>
      <c r="T56" s="2635"/>
      <c r="U56" s="2635"/>
      <c r="V56" s="2557"/>
      <c r="W56" s="2634"/>
      <c r="X56" s="2634"/>
      <c r="Y56" s="2634"/>
      <c r="Z56" s="2634"/>
    </row>
    <row r="57" spans="1:26" ht="19.5" hidden="1" customHeight="1" x14ac:dyDescent="0.25">
      <c r="A57" s="2571"/>
      <c r="B57" s="2646"/>
      <c r="C57" s="2646"/>
      <c r="D57" s="2646"/>
      <c r="E57" s="2646"/>
      <c r="F57" s="2649"/>
      <c r="G57" s="2560"/>
      <c r="H57" s="2646"/>
      <c r="I57" s="2647"/>
      <c r="J57" s="2646"/>
      <c r="K57" s="2646"/>
      <c r="L57" s="2646"/>
      <c r="M57" s="2646"/>
      <c r="N57" s="2646"/>
      <c r="O57" s="2646"/>
      <c r="P57" s="2646"/>
      <c r="Q57" s="2647"/>
      <c r="R57" s="2649"/>
      <c r="S57" s="2646"/>
      <c r="T57" s="2645"/>
      <c r="U57" s="2645"/>
      <c r="V57" s="2557"/>
      <c r="W57" s="2644"/>
      <c r="X57" s="2644"/>
      <c r="Y57" s="2644"/>
      <c r="Z57" s="2644"/>
    </row>
    <row r="58" spans="1:26" ht="19.5" hidden="1" customHeight="1" thickBot="1" x14ac:dyDescent="0.3">
      <c r="A58" s="2648"/>
      <c r="B58" s="2646"/>
      <c r="C58" s="2646"/>
      <c r="D58" s="2646"/>
      <c r="E58" s="2646"/>
      <c r="F58" s="2643"/>
      <c r="G58" s="2560"/>
      <c r="H58" s="2646"/>
      <c r="I58" s="2647" t="s">
        <v>1</v>
      </c>
      <c r="J58" s="2646"/>
      <c r="K58" s="2646"/>
      <c r="L58" s="2646"/>
      <c r="M58" s="2646"/>
      <c r="N58" s="2646"/>
      <c r="O58" s="2646"/>
      <c r="P58" s="2646"/>
      <c r="Q58" s="2647" t="s">
        <v>1</v>
      </c>
      <c r="R58" s="2643"/>
      <c r="S58" s="2646"/>
      <c r="T58" s="2645"/>
      <c r="U58" s="2645"/>
      <c r="V58" s="2557"/>
      <c r="W58" s="2644"/>
      <c r="X58" s="2644"/>
      <c r="Y58" s="2644"/>
      <c r="Z58" s="2643"/>
    </row>
    <row r="59" spans="1:26" ht="19.5" customHeight="1" thickBot="1" x14ac:dyDescent="0.3">
      <c r="A59" s="2579"/>
      <c r="B59" s="2576"/>
      <c r="C59" s="2576"/>
      <c r="D59" s="2576"/>
      <c r="E59" s="2576"/>
      <c r="F59" s="2577"/>
      <c r="G59" s="2576"/>
      <c r="H59" s="2576"/>
      <c r="I59" s="2576"/>
      <c r="J59" s="2576"/>
      <c r="K59" s="2576"/>
      <c r="L59" s="2578"/>
      <c r="M59" s="2578"/>
      <c r="N59" s="2576"/>
      <c r="O59" s="2576"/>
      <c r="P59" s="2576"/>
      <c r="Q59" s="2576"/>
      <c r="R59" s="2577"/>
      <c r="S59" s="2576"/>
      <c r="T59" s="2578"/>
      <c r="U59" s="2578"/>
      <c r="V59" s="2565"/>
      <c r="W59" s="2642"/>
      <c r="X59" s="2576"/>
      <c r="Y59" s="2576"/>
      <c r="Z59" s="2576"/>
    </row>
    <row r="60" spans="1:26" ht="19.5" customHeight="1" x14ac:dyDescent="0.25">
      <c r="A60" s="2563" t="s">
        <v>2744</v>
      </c>
      <c r="B60" s="2560"/>
      <c r="C60" s="2560"/>
      <c r="D60" s="2560"/>
      <c r="E60" s="2560" t="s">
        <v>18</v>
      </c>
      <c r="F60" s="2641">
        <v>500000000</v>
      </c>
      <c r="G60" s="2560"/>
      <c r="H60" s="2560"/>
      <c r="I60" s="2570" t="s">
        <v>2</v>
      </c>
      <c r="J60" s="2556" t="s">
        <v>513</v>
      </c>
      <c r="K60" s="2556" t="s">
        <v>513</v>
      </c>
      <c r="L60" s="2556" t="s">
        <v>513</v>
      </c>
      <c r="M60" s="2556" t="s">
        <v>2740</v>
      </c>
      <c r="N60" s="2556" t="s">
        <v>2739</v>
      </c>
      <c r="O60" s="2556" t="s">
        <v>2738</v>
      </c>
      <c r="P60" s="2556" t="s">
        <v>513</v>
      </c>
      <c r="Q60" s="2570" t="s">
        <v>2</v>
      </c>
      <c r="R60" s="2569"/>
      <c r="S60" s="2560"/>
      <c r="T60" s="2640"/>
      <c r="U60" s="2640"/>
      <c r="V60" s="2557"/>
      <c r="W60" s="2639"/>
      <c r="X60" s="2560"/>
      <c r="Y60" s="2560"/>
      <c r="Z60" s="2560"/>
    </row>
    <row r="61" spans="1:26" ht="22.5" customHeight="1" x14ac:dyDescent="0.25">
      <c r="A61" s="2562"/>
      <c r="B61" s="2556"/>
      <c r="C61" s="2556"/>
      <c r="D61" s="2556"/>
      <c r="E61" s="2556"/>
      <c r="F61" s="2558"/>
      <c r="G61" s="2560"/>
      <c r="H61" s="2556"/>
      <c r="I61" s="2559" t="s">
        <v>1</v>
      </c>
      <c r="J61" s="2560"/>
      <c r="K61" s="2560"/>
      <c r="L61" s="2560"/>
      <c r="M61" s="2560"/>
      <c r="N61" s="2560"/>
      <c r="O61" s="2560"/>
      <c r="P61" s="2560"/>
      <c r="Q61" s="2559" t="s">
        <v>1</v>
      </c>
      <c r="R61" s="2569"/>
      <c r="S61" s="2560"/>
      <c r="T61" s="2640"/>
      <c r="U61" s="2640"/>
      <c r="V61" s="2557"/>
      <c r="W61" s="2639"/>
      <c r="X61" s="2560"/>
      <c r="Y61" s="2560"/>
      <c r="Z61" s="2560"/>
    </row>
    <row r="62" spans="1:26" ht="19.5" customHeight="1" x14ac:dyDescent="0.25">
      <c r="A62" s="2564"/>
      <c r="B62" s="2564"/>
      <c r="C62" s="2564"/>
      <c r="D62" s="2564"/>
      <c r="E62" s="2564"/>
      <c r="F62" s="2566"/>
      <c r="G62" s="2564"/>
      <c r="H62" s="2564"/>
      <c r="I62" s="2564"/>
      <c r="J62" s="2564"/>
      <c r="K62" s="2564"/>
      <c r="L62" s="2567"/>
      <c r="M62" s="2567"/>
      <c r="N62" s="2564"/>
      <c r="O62" s="2564"/>
      <c r="P62" s="2564"/>
      <c r="Q62" s="2564"/>
      <c r="R62" s="2566"/>
      <c r="S62" s="2564"/>
      <c r="T62" s="2567"/>
      <c r="U62" s="2567"/>
      <c r="V62" s="2565"/>
      <c r="W62" s="2573"/>
      <c r="X62" s="2564"/>
      <c r="Y62" s="2564"/>
      <c r="Z62" s="2564"/>
    </row>
    <row r="63" spans="1:26" ht="19.5" customHeight="1" x14ac:dyDescent="0.25">
      <c r="A63" s="2563" t="s">
        <v>2743</v>
      </c>
      <c r="B63" s="2556"/>
      <c r="C63" s="2556"/>
      <c r="D63" s="2637" t="s">
        <v>443</v>
      </c>
      <c r="E63" s="2556" t="s">
        <v>18</v>
      </c>
      <c r="F63" s="2636">
        <v>500000000</v>
      </c>
      <c r="G63" s="2560"/>
      <c r="H63" s="2556"/>
      <c r="I63" s="2559" t="s">
        <v>2</v>
      </c>
      <c r="J63" s="2556" t="s">
        <v>513</v>
      </c>
      <c r="K63" s="2556" t="s">
        <v>513</v>
      </c>
      <c r="L63" s="2556" t="s">
        <v>513</v>
      </c>
      <c r="M63" s="2556" t="s">
        <v>2740</v>
      </c>
      <c r="N63" s="2556" t="s">
        <v>2739</v>
      </c>
      <c r="O63" s="2556" t="s">
        <v>2738</v>
      </c>
      <c r="P63" s="2556" t="s">
        <v>513</v>
      </c>
      <c r="Q63" s="2559" t="s">
        <v>2</v>
      </c>
      <c r="R63" s="2558"/>
      <c r="S63" s="2556"/>
      <c r="T63" s="2638"/>
      <c r="U63" s="2638"/>
      <c r="V63" s="2557"/>
      <c r="W63" s="2634"/>
      <c r="X63" s="2556"/>
      <c r="Y63" s="2556"/>
      <c r="Z63" s="2556"/>
    </row>
    <row r="64" spans="1:26" ht="29.25" customHeight="1" x14ac:dyDescent="0.25">
      <c r="A64" s="2562"/>
      <c r="B64" s="2556"/>
      <c r="C64" s="2556"/>
      <c r="D64" s="2556"/>
      <c r="E64" s="2556"/>
      <c r="F64" s="2558"/>
      <c r="G64" s="2560"/>
      <c r="H64" s="2556"/>
      <c r="I64" s="2559" t="s">
        <v>1</v>
      </c>
      <c r="J64" s="2560"/>
      <c r="K64" s="2556"/>
      <c r="L64" s="2556"/>
      <c r="M64" s="2556"/>
      <c r="N64" s="2556"/>
      <c r="O64" s="2556"/>
      <c r="P64" s="2556"/>
      <c r="Q64" s="2559" t="s">
        <v>1</v>
      </c>
      <c r="R64" s="2558"/>
      <c r="S64" s="2556"/>
      <c r="T64" s="2638"/>
      <c r="U64" s="2638"/>
      <c r="V64" s="2557"/>
      <c r="W64" s="2634"/>
      <c r="X64" s="2556"/>
      <c r="Y64" s="2556"/>
      <c r="Z64" s="2556"/>
    </row>
    <row r="65" spans="1:26" ht="19.5" customHeight="1" x14ac:dyDescent="0.25">
      <c r="A65" s="2564"/>
      <c r="B65" s="2564"/>
      <c r="C65" s="2564"/>
      <c r="D65" s="2564"/>
      <c r="E65" s="2564"/>
      <c r="F65" s="2566"/>
      <c r="G65" s="2564"/>
      <c r="H65" s="2564"/>
      <c r="I65" s="2564"/>
      <c r="J65" s="2564"/>
      <c r="K65" s="2567"/>
      <c r="L65" s="2567"/>
      <c r="M65" s="2564"/>
      <c r="N65" s="2564"/>
      <c r="O65" s="2564"/>
      <c r="P65" s="2564"/>
      <c r="Q65" s="2564"/>
      <c r="R65" s="2566"/>
      <c r="S65" s="2564"/>
      <c r="T65" s="2567"/>
      <c r="U65" s="2567"/>
      <c r="V65" s="2565"/>
      <c r="W65" s="2573"/>
      <c r="X65" s="2564"/>
      <c r="Y65" s="2564"/>
      <c r="Z65" s="2564"/>
    </row>
    <row r="66" spans="1:26" ht="19.5" customHeight="1" x14ac:dyDescent="0.25">
      <c r="A66" s="2563" t="s">
        <v>2742</v>
      </c>
      <c r="B66" s="2556"/>
      <c r="C66" s="2556"/>
      <c r="D66" s="2637" t="s">
        <v>443</v>
      </c>
      <c r="E66" s="2556" t="s">
        <v>18</v>
      </c>
      <c r="F66" s="2636">
        <v>50000000</v>
      </c>
      <c r="G66" s="2560"/>
      <c r="H66" s="2556"/>
      <c r="I66" s="2559" t="s">
        <v>2</v>
      </c>
      <c r="J66" s="2556" t="s">
        <v>513</v>
      </c>
      <c r="K66" s="2556" t="s">
        <v>513</v>
      </c>
      <c r="L66" s="2556" t="s">
        <v>513</v>
      </c>
      <c r="M66" s="2556" t="s">
        <v>2740</v>
      </c>
      <c r="N66" s="2556" t="s">
        <v>2739</v>
      </c>
      <c r="O66" s="2556" t="s">
        <v>2738</v>
      </c>
      <c r="P66" s="2556" t="s">
        <v>513</v>
      </c>
      <c r="Q66" s="2559" t="s">
        <v>2</v>
      </c>
      <c r="R66" s="2558"/>
      <c r="S66" s="2556"/>
      <c r="T66" s="2635"/>
      <c r="U66" s="2635"/>
      <c r="V66" s="2557"/>
      <c r="W66" s="2634"/>
      <c r="X66" s="2634"/>
      <c r="Y66" s="2634"/>
      <c r="Z66" s="2634"/>
    </row>
    <row r="67" spans="1:26" ht="39.75" customHeight="1" x14ac:dyDescent="0.25">
      <c r="A67" s="2562"/>
      <c r="B67" s="2556"/>
      <c r="C67" s="2556"/>
      <c r="D67" s="2556"/>
      <c r="E67" s="2556"/>
      <c r="F67" s="2558"/>
      <c r="G67" s="2560" t="s">
        <v>956</v>
      </c>
      <c r="H67" s="2556"/>
      <c r="I67" s="2559" t="s">
        <v>1</v>
      </c>
      <c r="J67" s="2556"/>
      <c r="K67" s="2556"/>
      <c r="L67" s="2556"/>
      <c r="M67" s="2556"/>
      <c r="N67" s="2556"/>
      <c r="O67" s="2556"/>
      <c r="P67" s="2556"/>
      <c r="Q67" s="2559" t="s">
        <v>1</v>
      </c>
      <c r="R67" s="2558"/>
      <c r="S67" s="2556"/>
      <c r="T67" s="2635"/>
      <c r="U67" s="2635"/>
      <c r="V67" s="2557"/>
      <c r="W67" s="2634"/>
      <c r="X67" s="2634"/>
      <c r="Y67" s="2634"/>
      <c r="Z67" s="2634"/>
    </row>
    <row r="68" spans="1:26" ht="19.5" customHeight="1" x14ac:dyDescent="0.25">
      <c r="A68" s="2564"/>
      <c r="B68" s="2564"/>
      <c r="C68" s="2564"/>
      <c r="D68" s="2564"/>
      <c r="E68" s="2564"/>
      <c r="F68" s="2566"/>
      <c r="G68" s="2564"/>
      <c r="H68" s="2564"/>
      <c r="I68" s="2564"/>
      <c r="J68" s="2564"/>
      <c r="K68" s="2567"/>
      <c r="L68" s="2567"/>
      <c r="M68" s="2564"/>
      <c r="N68" s="2564"/>
      <c r="O68" s="2564"/>
      <c r="P68" s="2564"/>
      <c r="Q68" s="2564"/>
      <c r="R68" s="2566"/>
      <c r="S68" s="2564"/>
      <c r="T68" s="2567"/>
      <c r="U68" s="2567"/>
      <c r="V68" s="2565"/>
      <c r="W68" s="2573"/>
      <c r="X68" s="2564"/>
      <c r="Y68" s="2564"/>
      <c r="Z68" s="2564"/>
    </row>
    <row r="69" spans="1:26" ht="19.5" customHeight="1" x14ac:dyDescent="0.25">
      <c r="A69" s="2563" t="s">
        <v>2741</v>
      </c>
      <c r="B69" s="2556"/>
      <c r="C69" s="2556"/>
      <c r="D69" s="2637" t="s">
        <v>443</v>
      </c>
      <c r="E69" s="2556" t="s">
        <v>18</v>
      </c>
      <c r="F69" s="2636">
        <v>40000000</v>
      </c>
      <c r="G69" s="2560"/>
      <c r="H69" s="2556"/>
      <c r="I69" s="2559" t="s">
        <v>2</v>
      </c>
      <c r="J69" s="2556" t="s">
        <v>513</v>
      </c>
      <c r="K69" s="2556" t="s">
        <v>513</v>
      </c>
      <c r="L69" s="2556" t="s">
        <v>513</v>
      </c>
      <c r="M69" s="2556" t="s">
        <v>2740</v>
      </c>
      <c r="N69" s="2556" t="s">
        <v>2739</v>
      </c>
      <c r="O69" s="2556" t="s">
        <v>2738</v>
      </c>
      <c r="P69" s="2556" t="s">
        <v>513</v>
      </c>
      <c r="Q69" s="2559" t="s">
        <v>2</v>
      </c>
      <c r="R69" s="2558"/>
      <c r="S69" s="2556"/>
      <c r="T69" s="2635"/>
      <c r="U69" s="2635"/>
      <c r="V69" s="2557"/>
      <c r="W69" s="2634"/>
      <c r="X69" s="2634"/>
      <c r="Y69" s="2634"/>
      <c r="Z69" s="2634"/>
    </row>
    <row r="70" spans="1:26" ht="19.5" customHeight="1" x14ac:dyDescent="0.25">
      <c r="A70" s="2562"/>
      <c r="B70" s="2556"/>
      <c r="C70" s="2556"/>
      <c r="D70" s="2556"/>
      <c r="E70" s="2556"/>
      <c r="F70" s="2558"/>
      <c r="G70" s="2560"/>
      <c r="H70" s="2556"/>
      <c r="I70" s="2559" t="s">
        <v>1</v>
      </c>
      <c r="J70" s="2556"/>
      <c r="K70" s="2556"/>
      <c r="L70" s="2556"/>
      <c r="M70" s="2556"/>
      <c r="N70" s="2556"/>
      <c r="O70" s="2556"/>
      <c r="P70" s="2556"/>
      <c r="Q70" s="2559" t="s">
        <v>1</v>
      </c>
      <c r="R70" s="2558"/>
      <c r="S70" s="2556"/>
      <c r="T70" s="2635"/>
      <c r="U70" s="2635"/>
      <c r="V70" s="2557"/>
      <c r="W70" s="2634"/>
      <c r="X70" s="2634"/>
      <c r="Y70" s="2634"/>
      <c r="Z70" s="2634"/>
    </row>
    <row r="71" spans="1:26" ht="19.5" customHeight="1" x14ac:dyDescent="0.25">
      <c r="A71" s="2564"/>
      <c r="B71" s="2564"/>
      <c r="C71" s="2564"/>
      <c r="D71" s="2564"/>
      <c r="E71" s="2564"/>
      <c r="F71" s="2566"/>
      <c r="G71" s="2564"/>
      <c r="H71" s="2564"/>
      <c r="I71" s="2564"/>
      <c r="J71" s="2564"/>
      <c r="K71" s="2567"/>
      <c r="L71" s="2567"/>
      <c r="M71" s="2564"/>
      <c r="N71" s="2564"/>
      <c r="O71" s="2564"/>
      <c r="P71" s="2564"/>
      <c r="Q71" s="2564"/>
      <c r="R71" s="2566"/>
      <c r="S71" s="2564"/>
      <c r="T71" s="2567"/>
      <c r="U71" s="2567"/>
      <c r="V71" s="2565"/>
      <c r="W71" s="2573"/>
      <c r="X71" s="2564"/>
      <c r="Y71" s="2564"/>
      <c r="Z71" s="2564"/>
    </row>
    <row r="72" spans="1:26" ht="19.5" customHeight="1" thickBot="1" x14ac:dyDescent="0.3">
      <c r="A72" s="2572"/>
      <c r="B72" s="2572"/>
      <c r="C72" s="2572"/>
      <c r="D72" s="2572"/>
      <c r="E72" s="2572"/>
      <c r="F72" s="2633"/>
      <c r="G72" s="2631"/>
      <c r="H72" s="2572"/>
      <c r="I72" s="2631"/>
      <c r="J72" s="2572"/>
      <c r="K72" s="2632"/>
      <c r="L72" s="2632"/>
      <c r="M72" s="2572"/>
      <c r="N72" s="2572"/>
      <c r="O72" s="2572"/>
      <c r="P72" s="2572"/>
      <c r="Q72" s="2631"/>
      <c r="R72" s="2633"/>
      <c r="S72" s="2572"/>
      <c r="T72" s="2632"/>
      <c r="U72" s="2632"/>
      <c r="V72" s="2565"/>
      <c r="W72" s="2631"/>
      <c r="X72" s="2572"/>
      <c r="Y72" s="2572"/>
      <c r="Z72" s="2630"/>
    </row>
    <row r="73" spans="1:26" ht="19.5" customHeight="1" thickTop="1" x14ac:dyDescent="0.25">
      <c r="A73" s="2629" t="s">
        <v>3</v>
      </c>
      <c r="B73" s="2625"/>
      <c r="C73" s="2625"/>
      <c r="D73" s="2625"/>
      <c r="E73" s="2625"/>
      <c r="F73" s="2624">
        <f>SUM(F9:F71)</f>
        <v>2368844440</v>
      </c>
      <c r="G73" s="2628"/>
      <c r="H73" s="2625"/>
      <c r="I73" s="2628" t="s">
        <v>2</v>
      </c>
      <c r="J73" s="2625"/>
      <c r="K73" s="2625"/>
      <c r="L73" s="2625"/>
      <c r="M73" s="2625"/>
      <c r="N73" s="2625"/>
      <c r="O73" s="2625"/>
      <c r="P73" s="2625"/>
      <c r="Q73" s="2628" t="s">
        <v>2</v>
      </c>
      <c r="R73" s="2624" t="e">
        <f>R8+R11+R14+R17+R20+R23+R26+B34R29+R32</f>
        <v>#NAME?</v>
      </c>
      <c r="S73" s="2625"/>
      <c r="T73" s="2627"/>
      <c r="U73" s="2627"/>
      <c r="V73" s="2565"/>
      <c r="W73" s="2626"/>
      <c r="X73" s="2625"/>
      <c r="Y73" s="2625"/>
      <c r="Z73" s="2624">
        <f>Z8+Z11+Z14+Z17+Z20+Z23+Z26+Z29+Z32</f>
        <v>0</v>
      </c>
    </row>
    <row r="74" spans="1:26" ht="19.5" customHeight="1" x14ac:dyDescent="0.25">
      <c r="A74" s="2620"/>
      <c r="B74" s="2620"/>
      <c r="C74" s="2620"/>
      <c r="D74" s="2620"/>
      <c r="E74" s="2620"/>
      <c r="F74" s="2558">
        <f>F73</f>
        <v>2368844440</v>
      </c>
      <c r="G74" s="2559"/>
      <c r="H74" s="2620"/>
      <c r="I74" s="2559" t="s">
        <v>1</v>
      </c>
      <c r="J74" s="2620"/>
      <c r="K74" s="2620"/>
      <c r="L74" s="2620"/>
      <c r="M74" s="2620"/>
      <c r="N74" s="2620"/>
      <c r="O74" s="2620"/>
      <c r="P74" s="2620"/>
      <c r="Q74" s="2559" t="s">
        <v>1</v>
      </c>
      <c r="R74" s="2558">
        <f>R9+R12+R15+R18+R21+R24+R27+R30+R34</f>
        <v>0</v>
      </c>
      <c r="S74" s="2620"/>
      <c r="T74" s="2623"/>
      <c r="U74" s="2623"/>
      <c r="V74" s="2622"/>
      <c r="W74" s="2621"/>
      <c r="X74" s="2620"/>
      <c r="Y74" s="2620"/>
      <c r="Z74" s="2558">
        <f>Z9+Z12+Z15+Z18+Z21+Z24+Z27+Z30+Z34</f>
        <v>0</v>
      </c>
    </row>
    <row r="75" spans="1:26" x14ac:dyDescent="0.25">
      <c r="A75" s="2619" t="s">
        <v>0</v>
      </c>
      <c r="V75" s="2555"/>
    </row>
    <row r="76" spans="1:26" x14ac:dyDescent="0.25">
      <c r="V76" s="2555"/>
    </row>
    <row r="77" spans="1:26" x14ac:dyDescent="0.25">
      <c r="V77" s="2555"/>
    </row>
    <row r="78" spans="1:26" x14ac:dyDescent="0.25">
      <c r="V78" s="2555"/>
    </row>
    <row r="79" spans="1:26" x14ac:dyDescent="0.25">
      <c r="V79" s="2555"/>
    </row>
    <row r="80" spans="1:26" x14ac:dyDescent="0.25">
      <c r="V80" s="2555"/>
    </row>
    <row r="81" spans="22:22" x14ac:dyDescent="0.25">
      <c r="V81" s="2555"/>
    </row>
    <row r="82" spans="22:22" x14ac:dyDescent="0.25">
      <c r="V82" s="2555"/>
    </row>
    <row r="83" spans="22:22" x14ac:dyDescent="0.25">
      <c r="V83" s="2555"/>
    </row>
    <row r="84" spans="22:22" x14ac:dyDescent="0.25">
      <c r="V84" s="2555"/>
    </row>
    <row r="85" spans="22:22" x14ac:dyDescent="0.25">
      <c r="V85" s="2555"/>
    </row>
    <row r="86" spans="22:22" x14ac:dyDescent="0.25">
      <c r="V86" s="2555"/>
    </row>
    <row r="87" spans="22:22" x14ac:dyDescent="0.25">
      <c r="V87" s="2555"/>
    </row>
    <row r="88" spans="22:22" x14ac:dyDescent="0.25">
      <c r="V88" s="2555"/>
    </row>
    <row r="89" spans="22:22" x14ac:dyDescent="0.25">
      <c r="V89" s="2555"/>
    </row>
    <row r="90" spans="22:22" x14ac:dyDescent="0.25">
      <c r="V90" s="2555"/>
    </row>
    <row r="91" spans="22:22" x14ac:dyDescent="0.25">
      <c r="V91" s="2555"/>
    </row>
    <row r="92" spans="22:22" x14ac:dyDescent="0.25">
      <c r="V92" s="2555"/>
    </row>
    <row r="93" spans="22:22" x14ac:dyDescent="0.25">
      <c r="V93" s="2555"/>
    </row>
    <row r="94" spans="22:22" x14ac:dyDescent="0.25">
      <c r="V94" s="2555"/>
    </row>
    <row r="95" spans="22:22" x14ac:dyDescent="0.25">
      <c r="V95" s="2555"/>
    </row>
    <row r="96" spans="22:22" x14ac:dyDescent="0.25">
      <c r="V96" s="2555"/>
    </row>
    <row r="97" spans="22:22" x14ac:dyDescent="0.25">
      <c r="V97" s="2555"/>
    </row>
    <row r="98" spans="22:22" x14ac:dyDescent="0.25">
      <c r="V98" s="2555"/>
    </row>
    <row r="99" spans="22:22" x14ac:dyDescent="0.25">
      <c r="V99" s="2555"/>
    </row>
    <row r="100" spans="22:22" x14ac:dyDescent="0.25">
      <c r="V100" s="2555"/>
    </row>
    <row r="101" spans="22:22" x14ac:dyDescent="0.25">
      <c r="V101" s="2555"/>
    </row>
    <row r="102" spans="22:22" x14ac:dyDescent="0.25">
      <c r="V102" s="2555"/>
    </row>
    <row r="103" spans="22:22" x14ac:dyDescent="0.25">
      <c r="V103" s="2555"/>
    </row>
    <row r="104" spans="22:22" x14ac:dyDescent="0.25">
      <c r="V104" s="2555"/>
    </row>
    <row r="105" spans="22:22" x14ac:dyDescent="0.25">
      <c r="V105" s="2555"/>
    </row>
    <row r="106" spans="22:22" x14ac:dyDescent="0.25">
      <c r="V106" s="2555"/>
    </row>
    <row r="107" spans="22:22" x14ac:dyDescent="0.25">
      <c r="V107" s="2555"/>
    </row>
    <row r="108" spans="22:22" x14ac:dyDescent="0.25">
      <c r="V108" s="2555"/>
    </row>
    <row r="109" spans="22:22" x14ac:dyDescent="0.25">
      <c r="V109" s="2555"/>
    </row>
    <row r="110" spans="22:22" x14ac:dyDescent="0.25">
      <c r="V110" s="2555"/>
    </row>
    <row r="111" spans="22:22" x14ac:dyDescent="0.25">
      <c r="V111" s="2555"/>
    </row>
    <row r="112" spans="22:22" x14ac:dyDescent="0.25">
      <c r="V112" s="2555"/>
    </row>
    <row r="113" spans="22:22" x14ac:dyDescent="0.25">
      <c r="V113" s="2555"/>
    </row>
    <row r="114" spans="22:22" x14ac:dyDescent="0.25">
      <c r="V114" s="2555"/>
    </row>
    <row r="115" spans="22:22" x14ac:dyDescent="0.25">
      <c r="V115" s="2555"/>
    </row>
    <row r="116" spans="22:22" x14ac:dyDescent="0.25">
      <c r="V116" s="2555"/>
    </row>
    <row r="117" spans="22:22" x14ac:dyDescent="0.25">
      <c r="V117" s="2555"/>
    </row>
    <row r="118" spans="22:22" x14ac:dyDescent="0.25">
      <c r="V118" s="2555"/>
    </row>
    <row r="119" spans="22:22" x14ac:dyDescent="0.25">
      <c r="V119" s="2555"/>
    </row>
    <row r="120" spans="22:22" x14ac:dyDescent="0.25">
      <c r="V120" s="2555"/>
    </row>
    <row r="121" spans="22:22" x14ac:dyDescent="0.25">
      <c r="V121" s="2555"/>
    </row>
    <row r="122" spans="22:22" x14ac:dyDescent="0.25">
      <c r="V122" s="2555"/>
    </row>
    <row r="123" spans="22:22" x14ac:dyDescent="0.25">
      <c r="V123" s="2555"/>
    </row>
    <row r="124" spans="22:22" x14ac:dyDescent="0.25">
      <c r="V124" s="2555"/>
    </row>
    <row r="125" spans="22:22" x14ac:dyDescent="0.25">
      <c r="V125" s="2555"/>
    </row>
    <row r="126" spans="22:22" x14ac:dyDescent="0.25">
      <c r="V126" s="2555"/>
    </row>
    <row r="127" spans="22:22" x14ac:dyDescent="0.25">
      <c r="V127" s="2555"/>
    </row>
    <row r="128" spans="22:22" x14ac:dyDescent="0.25">
      <c r="V128" s="2555"/>
    </row>
    <row r="129" spans="22:22" x14ac:dyDescent="0.25">
      <c r="V129" s="2555"/>
    </row>
    <row r="130" spans="22:22" x14ac:dyDescent="0.25">
      <c r="V130" s="2555"/>
    </row>
    <row r="131" spans="22:22" x14ac:dyDescent="0.25">
      <c r="V131" s="2555"/>
    </row>
    <row r="132" spans="22:22" x14ac:dyDescent="0.25">
      <c r="V132" s="2555"/>
    </row>
    <row r="133" spans="22:22" x14ac:dyDescent="0.25">
      <c r="V133" s="2555"/>
    </row>
    <row r="134" spans="22:22" x14ac:dyDescent="0.25">
      <c r="V134" s="2555"/>
    </row>
    <row r="135" spans="22:22" x14ac:dyDescent="0.25">
      <c r="V135" s="2555"/>
    </row>
    <row r="136" spans="22:22" x14ac:dyDescent="0.25">
      <c r="V136" s="2555"/>
    </row>
    <row r="137" spans="22:22" x14ac:dyDescent="0.25">
      <c r="V137" s="2555"/>
    </row>
    <row r="138" spans="22:22" x14ac:dyDescent="0.25">
      <c r="V138" s="2555"/>
    </row>
    <row r="139" spans="22:22" x14ac:dyDescent="0.25">
      <c r="V139" s="2555"/>
    </row>
    <row r="140" spans="22:22" x14ac:dyDescent="0.25">
      <c r="V140" s="2555"/>
    </row>
    <row r="141" spans="22:22" x14ac:dyDescent="0.25">
      <c r="V141" s="2555"/>
    </row>
    <row r="142" spans="22:22" x14ac:dyDescent="0.25">
      <c r="V142" s="2555"/>
    </row>
    <row r="143" spans="22:22" x14ac:dyDescent="0.25">
      <c r="V143" s="2555"/>
    </row>
    <row r="144" spans="22:22" x14ac:dyDescent="0.25">
      <c r="V144" s="2555"/>
    </row>
    <row r="145" spans="22:22" x14ac:dyDescent="0.25">
      <c r="V145" s="2555"/>
    </row>
    <row r="146" spans="22:22" x14ac:dyDescent="0.25">
      <c r="V146" s="2555"/>
    </row>
    <row r="147" spans="22:22" x14ac:dyDescent="0.25">
      <c r="V147" s="2555"/>
    </row>
    <row r="148" spans="22:22" x14ac:dyDescent="0.25">
      <c r="V148" s="2555"/>
    </row>
    <row r="149" spans="22:22" x14ac:dyDescent="0.25">
      <c r="V149" s="2555"/>
    </row>
    <row r="150" spans="22:22" x14ac:dyDescent="0.25">
      <c r="V150" s="2555"/>
    </row>
    <row r="151" spans="22:22" x14ac:dyDescent="0.25">
      <c r="V151" s="2555"/>
    </row>
    <row r="152" spans="22:22" x14ac:dyDescent="0.25">
      <c r="V152" s="2555"/>
    </row>
    <row r="153" spans="22:22" x14ac:dyDescent="0.25">
      <c r="V153" s="2555"/>
    </row>
    <row r="154" spans="22:22" x14ac:dyDescent="0.25">
      <c r="V154" s="2555"/>
    </row>
    <row r="155" spans="22:22" x14ac:dyDescent="0.25">
      <c r="V155" s="2555"/>
    </row>
    <row r="156" spans="22:22" x14ac:dyDescent="0.25">
      <c r="V156" s="2555"/>
    </row>
    <row r="157" spans="22:22" x14ac:dyDescent="0.25">
      <c r="V157" s="2555"/>
    </row>
    <row r="158" spans="22:22" x14ac:dyDescent="0.25">
      <c r="V158" s="2555"/>
    </row>
    <row r="159" spans="22:22" x14ac:dyDescent="0.25">
      <c r="V159" s="2555"/>
    </row>
    <row r="160" spans="22:22" x14ac:dyDescent="0.25">
      <c r="V160" s="2555"/>
    </row>
    <row r="161" spans="22:22" x14ac:dyDescent="0.25">
      <c r="V161" s="2555"/>
    </row>
    <row r="162" spans="22:22" x14ac:dyDescent="0.25">
      <c r="V162" s="2555"/>
    </row>
    <row r="163" spans="22:22" x14ac:dyDescent="0.25">
      <c r="V163" s="2555"/>
    </row>
    <row r="164" spans="22:22" x14ac:dyDescent="0.25">
      <c r="V164" s="2555"/>
    </row>
    <row r="165" spans="22:22" x14ac:dyDescent="0.25">
      <c r="V165" s="2555"/>
    </row>
    <row r="166" spans="22:22" x14ac:dyDescent="0.25">
      <c r="V166" s="2555"/>
    </row>
    <row r="167" spans="22:22" x14ac:dyDescent="0.25">
      <c r="V167" s="2555"/>
    </row>
    <row r="168" spans="22:22" x14ac:dyDescent="0.25">
      <c r="V168" s="2555"/>
    </row>
    <row r="169" spans="22:22" x14ac:dyDescent="0.25">
      <c r="V169" s="2555"/>
    </row>
    <row r="170" spans="22:22" x14ac:dyDescent="0.25">
      <c r="V170" s="2555"/>
    </row>
    <row r="171" spans="22:22" x14ac:dyDescent="0.25">
      <c r="V171" s="2555"/>
    </row>
    <row r="172" spans="22:22" x14ac:dyDescent="0.25">
      <c r="V172" s="2555"/>
    </row>
    <row r="173" spans="22:22" x14ac:dyDescent="0.25">
      <c r="V173" s="2555"/>
    </row>
    <row r="174" spans="22:22" x14ac:dyDescent="0.25">
      <c r="V174" s="2555"/>
    </row>
    <row r="175" spans="22:22" x14ac:dyDescent="0.25">
      <c r="V175" s="2555"/>
    </row>
    <row r="176" spans="22:22" x14ac:dyDescent="0.25">
      <c r="V176" s="2555"/>
    </row>
    <row r="177" spans="22:22" x14ac:dyDescent="0.25">
      <c r="V177" s="2555"/>
    </row>
    <row r="178" spans="22:22" x14ac:dyDescent="0.25">
      <c r="V178" s="2555"/>
    </row>
    <row r="179" spans="22:22" x14ac:dyDescent="0.25">
      <c r="V179" s="2555"/>
    </row>
    <row r="180" spans="22:22" x14ac:dyDescent="0.25">
      <c r="V180" s="2555"/>
    </row>
    <row r="181" spans="22:22" x14ac:dyDescent="0.25">
      <c r="V181" s="2555"/>
    </row>
    <row r="182" spans="22:22" x14ac:dyDescent="0.25">
      <c r="V182" s="2555"/>
    </row>
    <row r="183" spans="22:22" x14ac:dyDescent="0.25">
      <c r="V183" s="2555"/>
    </row>
    <row r="184" spans="22:22" x14ac:dyDescent="0.25">
      <c r="V184" s="2555"/>
    </row>
    <row r="185" spans="22:22" x14ac:dyDescent="0.25">
      <c r="V185" s="2555"/>
    </row>
    <row r="186" spans="22:22" x14ac:dyDescent="0.25">
      <c r="V186" s="2555"/>
    </row>
    <row r="187" spans="22:22" x14ac:dyDescent="0.25">
      <c r="V187" s="2555"/>
    </row>
    <row r="188" spans="22:22" x14ac:dyDescent="0.25">
      <c r="V188" s="2555"/>
    </row>
    <row r="189" spans="22:22" x14ac:dyDescent="0.25">
      <c r="V189" s="2555"/>
    </row>
    <row r="190" spans="22:22" x14ac:dyDescent="0.25">
      <c r="V190" s="2555"/>
    </row>
    <row r="191" spans="22:22" x14ac:dyDescent="0.25">
      <c r="V191" s="2555"/>
    </row>
    <row r="192" spans="22:22" x14ac:dyDescent="0.25">
      <c r="V192" s="2555"/>
    </row>
    <row r="193" spans="22:22" x14ac:dyDescent="0.25">
      <c r="V193" s="2555"/>
    </row>
    <row r="194" spans="22:22" x14ac:dyDescent="0.25">
      <c r="V194" s="2555"/>
    </row>
    <row r="195" spans="22:22" x14ac:dyDescent="0.25">
      <c r="V195" s="2555"/>
    </row>
    <row r="196" spans="22:22" x14ac:dyDescent="0.25">
      <c r="V196" s="2555"/>
    </row>
    <row r="197" spans="22:22" x14ac:dyDescent="0.25">
      <c r="V197" s="2555"/>
    </row>
    <row r="198" spans="22:22" x14ac:dyDescent="0.25">
      <c r="V198" s="2555"/>
    </row>
    <row r="199" spans="22:22" x14ac:dyDescent="0.25">
      <c r="V199" s="2555"/>
    </row>
    <row r="200" spans="22:22" x14ac:dyDescent="0.25">
      <c r="V200" s="2555"/>
    </row>
    <row r="201" spans="22:22" x14ac:dyDescent="0.25">
      <c r="V201" s="2555"/>
    </row>
    <row r="202" spans="22:22" x14ac:dyDescent="0.25">
      <c r="V202" s="2555"/>
    </row>
    <row r="203" spans="22:22" x14ac:dyDescent="0.25">
      <c r="V203" s="2555"/>
    </row>
    <row r="204" spans="22:22" x14ac:dyDescent="0.25">
      <c r="V204" s="2555"/>
    </row>
    <row r="205" spans="22:22" x14ac:dyDescent="0.25">
      <c r="V205" s="2555"/>
    </row>
    <row r="206" spans="22:22" x14ac:dyDescent="0.25">
      <c r="V206" s="2555"/>
    </row>
    <row r="207" spans="22:22" x14ac:dyDescent="0.25">
      <c r="V207" s="2555"/>
    </row>
    <row r="208" spans="22:22" x14ac:dyDescent="0.25">
      <c r="V208" s="2555"/>
    </row>
    <row r="209" spans="22:22" x14ac:dyDescent="0.25">
      <c r="V209" s="2555"/>
    </row>
    <row r="210" spans="22:22" x14ac:dyDescent="0.25">
      <c r="V210" s="2555"/>
    </row>
    <row r="211" spans="22:22" x14ac:dyDescent="0.25">
      <c r="V211" s="2555"/>
    </row>
    <row r="212" spans="22:22" x14ac:dyDescent="0.25">
      <c r="V212" s="2555"/>
    </row>
    <row r="213" spans="22:22" x14ac:dyDescent="0.25">
      <c r="V213" s="2555"/>
    </row>
    <row r="214" spans="22:22" x14ac:dyDescent="0.25">
      <c r="V214" s="2555"/>
    </row>
    <row r="215" spans="22:22" x14ac:dyDescent="0.25">
      <c r="V215" s="2555"/>
    </row>
    <row r="216" spans="22:22" x14ac:dyDescent="0.25">
      <c r="V216" s="2555"/>
    </row>
    <row r="217" spans="22:22" x14ac:dyDescent="0.25">
      <c r="V217" s="2555"/>
    </row>
    <row r="218" spans="22:22" x14ac:dyDescent="0.25">
      <c r="V218" s="2555"/>
    </row>
    <row r="219" spans="22:22" x14ac:dyDescent="0.25">
      <c r="V219" s="2555"/>
    </row>
    <row r="220" spans="22:22" x14ac:dyDescent="0.25">
      <c r="V220" s="2555"/>
    </row>
    <row r="221" spans="22:22" x14ac:dyDescent="0.25">
      <c r="V221" s="2555"/>
    </row>
    <row r="222" spans="22:22" x14ac:dyDescent="0.25">
      <c r="V222" s="2555"/>
    </row>
    <row r="223" spans="22:22" x14ac:dyDescent="0.25">
      <c r="V223" s="2555"/>
    </row>
    <row r="224" spans="22:22" x14ac:dyDescent="0.25">
      <c r="V224" s="2555"/>
    </row>
    <row r="225" spans="22:22" x14ac:dyDescent="0.25">
      <c r="V225" s="2555"/>
    </row>
    <row r="226" spans="22:22" x14ac:dyDescent="0.25">
      <c r="V226" s="2555"/>
    </row>
    <row r="227" spans="22:22" x14ac:dyDescent="0.25">
      <c r="V227" s="2555"/>
    </row>
    <row r="228" spans="22:22" x14ac:dyDescent="0.25">
      <c r="V228" s="2555"/>
    </row>
    <row r="229" spans="22:22" x14ac:dyDescent="0.25">
      <c r="V229" s="2555"/>
    </row>
    <row r="230" spans="22:22" x14ac:dyDescent="0.25">
      <c r="V230" s="2555"/>
    </row>
    <row r="231" spans="22:22" x14ac:dyDescent="0.25">
      <c r="V231" s="2555"/>
    </row>
    <row r="232" spans="22:22" x14ac:dyDescent="0.25">
      <c r="V232" s="2555"/>
    </row>
    <row r="233" spans="22:22" x14ac:dyDescent="0.25">
      <c r="V233" s="2555"/>
    </row>
    <row r="234" spans="22:22" x14ac:dyDescent="0.25">
      <c r="V234" s="2555"/>
    </row>
    <row r="235" spans="22:22" x14ac:dyDescent="0.25">
      <c r="V235" s="2555"/>
    </row>
    <row r="236" spans="22:22" x14ac:dyDescent="0.25">
      <c r="V236" s="2555"/>
    </row>
    <row r="237" spans="22:22" x14ac:dyDescent="0.25">
      <c r="V237" s="2555"/>
    </row>
    <row r="238" spans="22:22" x14ac:dyDescent="0.25">
      <c r="V238" s="2555"/>
    </row>
    <row r="239" spans="22:22" x14ac:dyDescent="0.25">
      <c r="V239" s="2555"/>
    </row>
    <row r="240" spans="22:22" x14ac:dyDescent="0.25">
      <c r="V240" s="2555"/>
    </row>
    <row r="241" spans="22:22" x14ac:dyDescent="0.25">
      <c r="V241" s="2555"/>
    </row>
    <row r="242" spans="22:22" x14ac:dyDescent="0.25">
      <c r="V242" s="2555"/>
    </row>
    <row r="243" spans="22:22" x14ac:dyDescent="0.25">
      <c r="V243" s="2555"/>
    </row>
    <row r="244" spans="22:22" x14ac:dyDescent="0.25">
      <c r="V244" s="2555"/>
    </row>
    <row r="245" spans="22:22" x14ac:dyDescent="0.25">
      <c r="V245" s="2555"/>
    </row>
    <row r="246" spans="22:22" x14ac:dyDescent="0.25">
      <c r="V246" s="2555"/>
    </row>
    <row r="247" spans="22:22" x14ac:dyDescent="0.25">
      <c r="V247" s="2555"/>
    </row>
    <row r="248" spans="22:22" x14ac:dyDescent="0.25">
      <c r="V248" s="2555"/>
    </row>
    <row r="249" spans="22:22" x14ac:dyDescent="0.25">
      <c r="V249" s="2555"/>
    </row>
    <row r="250" spans="22:22" x14ac:dyDescent="0.25">
      <c r="V250" s="2555"/>
    </row>
    <row r="251" spans="22:22" x14ac:dyDescent="0.25">
      <c r="V251" s="2555"/>
    </row>
    <row r="252" spans="22:22" x14ac:dyDescent="0.25">
      <c r="V252" s="2555"/>
    </row>
    <row r="253" spans="22:22" x14ac:dyDescent="0.25">
      <c r="V253" s="2555"/>
    </row>
    <row r="254" spans="22:22" x14ac:dyDescent="0.25">
      <c r="V254" s="2555"/>
    </row>
    <row r="255" spans="22:22" x14ac:dyDescent="0.25">
      <c r="V255" s="2555"/>
    </row>
    <row r="256" spans="22:22" x14ac:dyDescent="0.25">
      <c r="V256" s="2555"/>
    </row>
    <row r="257" spans="22:22" x14ac:dyDescent="0.25">
      <c r="V257" s="2555"/>
    </row>
    <row r="258" spans="22:22" x14ac:dyDescent="0.25">
      <c r="V258" s="2555"/>
    </row>
    <row r="259" spans="22:22" x14ac:dyDescent="0.25">
      <c r="V259" s="2555"/>
    </row>
    <row r="260" spans="22:22" x14ac:dyDescent="0.25">
      <c r="V260" s="2555"/>
    </row>
    <row r="261" spans="22:22" x14ac:dyDescent="0.25">
      <c r="V261" s="2555"/>
    </row>
    <row r="262" spans="22:22" x14ac:dyDescent="0.25">
      <c r="V262" s="2555"/>
    </row>
    <row r="263" spans="22:22" x14ac:dyDescent="0.25">
      <c r="V263" s="2555"/>
    </row>
    <row r="264" spans="22:22" x14ac:dyDescent="0.25">
      <c r="V264" s="2555"/>
    </row>
    <row r="265" spans="22:22" x14ac:dyDescent="0.25">
      <c r="V265" s="2555"/>
    </row>
    <row r="266" spans="22:22" x14ac:dyDescent="0.25">
      <c r="V266" s="2555"/>
    </row>
    <row r="267" spans="22:22" x14ac:dyDescent="0.25">
      <c r="V267" s="2555"/>
    </row>
    <row r="268" spans="22:22" x14ac:dyDescent="0.25">
      <c r="V268" s="2555"/>
    </row>
    <row r="269" spans="22:22" x14ac:dyDescent="0.25">
      <c r="V269" s="2555"/>
    </row>
    <row r="270" spans="22:22" x14ac:dyDescent="0.25">
      <c r="V270" s="2555"/>
    </row>
    <row r="271" spans="22:22" x14ac:dyDescent="0.25">
      <c r="V271" s="2555"/>
    </row>
    <row r="272" spans="22:22" x14ac:dyDescent="0.25">
      <c r="V272" s="2555"/>
    </row>
    <row r="273" spans="22:22" x14ac:dyDescent="0.25">
      <c r="V273" s="2555"/>
    </row>
    <row r="274" spans="22:22" x14ac:dyDescent="0.25">
      <c r="V274" s="2555"/>
    </row>
    <row r="275" spans="22:22" x14ac:dyDescent="0.25">
      <c r="V275" s="2555"/>
    </row>
    <row r="276" spans="22:22" x14ac:dyDescent="0.25">
      <c r="V276" s="2555"/>
    </row>
    <row r="277" spans="22:22" x14ac:dyDescent="0.25">
      <c r="V277" s="2555"/>
    </row>
    <row r="278" spans="22:22" x14ac:dyDescent="0.25">
      <c r="V278" s="2555"/>
    </row>
    <row r="279" spans="22:22" x14ac:dyDescent="0.25">
      <c r="V279" s="2555"/>
    </row>
    <row r="280" spans="22:22" x14ac:dyDescent="0.25">
      <c r="V280" s="2555"/>
    </row>
    <row r="281" spans="22:22" x14ac:dyDescent="0.25">
      <c r="V281" s="2555"/>
    </row>
    <row r="282" spans="22:22" x14ac:dyDescent="0.25">
      <c r="V282" s="2555"/>
    </row>
    <row r="283" spans="22:22" x14ac:dyDescent="0.25">
      <c r="V283" s="2555"/>
    </row>
    <row r="284" spans="22:22" x14ac:dyDescent="0.25">
      <c r="V284" s="2555"/>
    </row>
    <row r="285" spans="22:22" x14ac:dyDescent="0.25">
      <c r="V285" s="2555"/>
    </row>
    <row r="286" spans="22:22" x14ac:dyDescent="0.25">
      <c r="V286" s="2555"/>
    </row>
    <row r="287" spans="22:22" x14ac:dyDescent="0.25">
      <c r="V287" s="2555"/>
    </row>
    <row r="288" spans="22:22" x14ac:dyDescent="0.25">
      <c r="V288" s="2555"/>
    </row>
    <row r="289" spans="22:22" x14ac:dyDescent="0.25">
      <c r="V289" s="2555"/>
    </row>
    <row r="290" spans="22:22" x14ac:dyDescent="0.25">
      <c r="V290" s="2555"/>
    </row>
    <row r="291" spans="22:22" x14ac:dyDescent="0.25">
      <c r="V291" s="2555"/>
    </row>
    <row r="292" spans="22:22" x14ac:dyDescent="0.25">
      <c r="V292" s="2555"/>
    </row>
    <row r="293" spans="22:22" x14ac:dyDescent="0.25">
      <c r="V293" s="2555"/>
    </row>
    <row r="294" spans="22:22" x14ac:dyDescent="0.25">
      <c r="V294" s="2555"/>
    </row>
    <row r="295" spans="22:22" x14ac:dyDescent="0.25">
      <c r="V295" s="2555"/>
    </row>
    <row r="296" spans="22:22" x14ac:dyDescent="0.25">
      <c r="V296" s="2555"/>
    </row>
    <row r="297" spans="22:22" x14ac:dyDescent="0.25">
      <c r="V297" s="2555"/>
    </row>
    <row r="298" spans="22:22" x14ac:dyDescent="0.25">
      <c r="V298" s="2555"/>
    </row>
    <row r="299" spans="22:22" x14ac:dyDescent="0.25">
      <c r="V299" s="2555"/>
    </row>
    <row r="300" spans="22:22" x14ac:dyDescent="0.25">
      <c r="V300" s="2555"/>
    </row>
    <row r="301" spans="22:22" x14ac:dyDescent="0.25">
      <c r="V301" s="2555"/>
    </row>
    <row r="302" spans="22:22" x14ac:dyDescent="0.25">
      <c r="V302" s="2555"/>
    </row>
    <row r="303" spans="22:22" x14ac:dyDescent="0.25">
      <c r="V303" s="2555"/>
    </row>
    <row r="304" spans="22:22" x14ac:dyDescent="0.25">
      <c r="V304" s="2555"/>
    </row>
    <row r="305" spans="22:22" x14ac:dyDescent="0.25">
      <c r="V305" s="2555"/>
    </row>
    <row r="306" spans="22:22" x14ac:dyDescent="0.25">
      <c r="V306" s="2555"/>
    </row>
    <row r="307" spans="22:22" x14ac:dyDescent="0.25">
      <c r="V307" s="2555"/>
    </row>
    <row r="308" spans="22:22" x14ac:dyDescent="0.25">
      <c r="V308" s="2555"/>
    </row>
    <row r="309" spans="22:22" x14ac:dyDescent="0.25">
      <c r="V309" s="2555"/>
    </row>
    <row r="310" spans="22:22" x14ac:dyDescent="0.25">
      <c r="V310" s="2555"/>
    </row>
    <row r="311" spans="22:22" x14ac:dyDescent="0.25">
      <c r="V311" s="2555"/>
    </row>
    <row r="312" spans="22:22" x14ac:dyDescent="0.25">
      <c r="V312" s="2555"/>
    </row>
    <row r="313" spans="22:22" x14ac:dyDescent="0.25">
      <c r="V313" s="2555"/>
    </row>
    <row r="314" spans="22:22" x14ac:dyDescent="0.25">
      <c r="V314" s="2555"/>
    </row>
    <row r="315" spans="22:22" x14ac:dyDescent="0.25">
      <c r="V315" s="2555"/>
    </row>
    <row r="316" spans="22:22" x14ac:dyDescent="0.25">
      <c r="V316" s="2555"/>
    </row>
    <row r="317" spans="22:22" x14ac:dyDescent="0.25">
      <c r="V317" s="2555"/>
    </row>
    <row r="318" spans="22:22" x14ac:dyDescent="0.25">
      <c r="V318" s="2555"/>
    </row>
    <row r="319" spans="22:22" x14ac:dyDescent="0.25">
      <c r="V319" s="2555"/>
    </row>
    <row r="320" spans="22:22" x14ac:dyDescent="0.25">
      <c r="V320" s="2555"/>
    </row>
    <row r="321" spans="22:22" x14ac:dyDescent="0.25">
      <c r="V321" s="2555"/>
    </row>
    <row r="322" spans="22:22" x14ac:dyDescent="0.25">
      <c r="V322" s="2555"/>
    </row>
    <row r="323" spans="22:22" x14ac:dyDescent="0.25">
      <c r="V323" s="2555"/>
    </row>
    <row r="324" spans="22:22" x14ac:dyDescent="0.25">
      <c r="V324" s="2555"/>
    </row>
    <row r="325" spans="22:22" x14ac:dyDescent="0.25">
      <c r="V325" s="2555"/>
    </row>
    <row r="326" spans="22:22" x14ac:dyDescent="0.25">
      <c r="V326" s="2555"/>
    </row>
    <row r="327" spans="22:22" x14ac:dyDescent="0.25">
      <c r="V327" s="2555"/>
    </row>
    <row r="328" spans="22:22" x14ac:dyDescent="0.25">
      <c r="V328" s="2555"/>
    </row>
    <row r="329" spans="22:22" x14ac:dyDescent="0.25">
      <c r="V329" s="2555"/>
    </row>
    <row r="330" spans="22:22" x14ac:dyDescent="0.25">
      <c r="V330" s="2555"/>
    </row>
    <row r="331" spans="22:22" x14ac:dyDescent="0.25">
      <c r="V331" s="2555"/>
    </row>
    <row r="332" spans="22:22" x14ac:dyDescent="0.25">
      <c r="V332" s="2555"/>
    </row>
    <row r="333" spans="22:22" x14ac:dyDescent="0.25">
      <c r="V333" s="2555"/>
    </row>
    <row r="334" spans="22:22" x14ac:dyDescent="0.25">
      <c r="V334" s="2555"/>
    </row>
    <row r="335" spans="22:22" x14ac:dyDescent="0.25">
      <c r="V335" s="2555"/>
    </row>
    <row r="336" spans="22:22" x14ac:dyDescent="0.25">
      <c r="V336" s="2555"/>
    </row>
    <row r="337" spans="22:22" x14ac:dyDescent="0.25">
      <c r="V337" s="2555"/>
    </row>
    <row r="338" spans="22:22" x14ac:dyDescent="0.25">
      <c r="V338" s="2555"/>
    </row>
    <row r="339" spans="22:22" x14ac:dyDescent="0.25">
      <c r="V339" s="2555"/>
    </row>
    <row r="340" spans="22:22" x14ac:dyDescent="0.25">
      <c r="V340" s="2555"/>
    </row>
    <row r="341" spans="22:22" x14ac:dyDescent="0.25">
      <c r="V341" s="2555"/>
    </row>
    <row r="342" spans="22:22" x14ac:dyDescent="0.25">
      <c r="V342" s="2555"/>
    </row>
    <row r="343" spans="22:22" x14ac:dyDescent="0.25">
      <c r="V343" s="2555"/>
    </row>
    <row r="344" spans="22:22" x14ac:dyDescent="0.25">
      <c r="V344" s="2555"/>
    </row>
    <row r="345" spans="22:22" x14ac:dyDescent="0.25">
      <c r="V345" s="2555"/>
    </row>
    <row r="346" spans="22:22" x14ac:dyDescent="0.25">
      <c r="V346" s="2555"/>
    </row>
    <row r="347" spans="22:22" x14ac:dyDescent="0.25">
      <c r="V347" s="2555"/>
    </row>
    <row r="348" spans="22:22" x14ac:dyDescent="0.25">
      <c r="V348" s="2555"/>
    </row>
    <row r="349" spans="22:22" x14ac:dyDescent="0.25">
      <c r="V349" s="2555"/>
    </row>
    <row r="350" spans="22:22" x14ac:dyDescent="0.25">
      <c r="V350" s="2555"/>
    </row>
    <row r="351" spans="22:22" x14ac:dyDescent="0.25">
      <c r="V351" s="2555"/>
    </row>
    <row r="352" spans="22:22" x14ac:dyDescent="0.25">
      <c r="V352" s="2555"/>
    </row>
    <row r="353" spans="22:22" x14ac:dyDescent="0.25">
      <c r="V353" s="2555"/>
    </row>
    <row r="354" spans="22:22" x14ac:dyDescent="0.25">
      <c r="V354" s="2555"/>
    </row>
    <row r="355" spans="22:22" x14ac:dyDescent="0.25">
      <c r="V355" s="2555"/>
    </row>
    <row r="356" spans="22:22" x14ac:dyDescent="0.25">
      <c r="V356" s="2555"/>
    </row>
    <row r="357" spans="22:22" x14ac:dyDescent="0.25">
      <c r="V357" s="2555"/>
    </row>
    <row r="358" spans="22:22" x14ac:dyDescent="0.25">
      <c r="V358" s="2555"/>
    </row>
    <row r="359" spans="22:22" x14ac:dyDescent="0.25">
      <c r="V359" s="2555"/>
    </row>
    <row r="360" spans="22:22" x14ac:dyDescent="0.25">
      <c r="V360" s="2555"/>
    </row>
    <row r="361" spans="22:22" x14ac:dyDescent="0.25">
      <c r="V361" s="2555"/>
    </row>
    <row r="362" spans="22:22" x14ac:dyDescent="0.25">
      <c r="V362" s="2555"/>
    </row>
    <row r="363" spans="22:22" x14ac:dyDescent="0.25">
      <c r="V363" s="2555"/>
    </row>
    <row r="364" spans="22:22" x14ac:dyDescent="0.25">
      <c r="V364" s="2555"/>
    </row>
    <row r="365" spans="22:22" x14ac:dyDescent="0.25">
      <c r="V365" s="2555"/>
    </row>
    <row r="366" spans="22:22" x14ac:dyDescent="0.25">
      <c r="V366" s="2555"/>
    </row>
    <row r="367" spans="22:22" x14ac:dyDescent="0.25">
      <c r="V367" s="2555"/>
    </row>
    <row r="368" spans="22:22" x14ac:dyDescent="0.25">
      <c r="V368" s="2555"/>
    </row>
    <row r="369" spans="22:22" x14ac:dyDescent="0.25">
      <c r="V369" s="2555"/>
    </row>
    <row r="370" spans="22:22" x14ac:dyDescent="0.25">
      <c r="V370" s="2555"/>
    </row>
    <row r="371" spans="22:22" x14ac:dyDescent="0.25">
      <c r="V371" s="2555"/>
    </row>
    <row r="372" spans="22:22" x14ac:dyDescent="0.25">
      <c r="V372" s="2555"/>
    </row>
    <row r="373" spans="22:22" x14ac:dyDescent="0.25">
      <c r="V373" s="2555"/>
    </row>
    <row r="374" spans="22:22" x14ac:dyDescent="0.25">
      <c r="V374" s="2555"/>
    </row>
    <row r="375" spans="22:22" x14ac:dyDescent="0.25">
      <c r="V375" s="2555"/>
    </row>
    <row r="376" spans="22:22" x14ac:dyDescent="0.25">
      <c r="V376" s="2555"/>
    </row>
    <row r="377" spans="22:22" x14ac:dyDescent="0.25">
      <c r="V377" s="2555"/>
    </row>
    <row r="378" spans="22:22" x14ac:dyDescent="0.25">
      <c r="V378" s="2555"/>
    </row>
    <row r="379" spans="22:22" x14ac:dyDescent="0.25">
      <c r="V379" s="2555"/>
    </row>
    <row r="380" spans="22:22" x14ac:dyDescent="0.25">
      <c r="V380" s="2555"/>
    </row>
    <row r="381" spans="22:22" x14ac:dyDescent="0.25">
      <c r="V381" s="2555"/>
    </row>
    <row r="382" spans="22:22" x14ac:dyDescent="0.25">
      <c r="V382" s="2555"/>
    </row>
    <row r="383" spans="22:22" x14ac:dyDescent="0.25">
      <c r="V383" s="2555"/>
    </row>
    <row r="384" spans="22:22" x14ac:dyDescent="0.25">
      <c r="V384" s="2555"/>
    </row>
    <row r="385" spans="22:22" x14ac:dyDescent="0.25">
      <c r="V385" s="2555"/>
    </row>
    <row r="386" spans="22:22" x14ac:dyDescent="0.25">
      <c r="V386" s="2555"/>
    </row>
    <row r="387" spans="22:22" x14ac:dyDescent="0.25">
      <c r="V387" s="2555"/>
    </row>
    <row r="388" spans="22:22" x14ac:dyDescent="0.25">
      <c r="V388" s="2555"/>
    </row>
    <row r="389" spans="22:22" x14ac:dyDescent="0.25">
      <c r="V389" s="2555"/>
    </row>
    <row r="390" spans="22:22" x14ac:dyDescent="0.25">
      <c r="V390" s="2555"/>
    </row>
    <row r="391" spans="22:22" x14ac:dyDescent="0.25">
      <c r="V391" s="2555"/>
    </row>
    <row r="392" spans="22:22" x14ac:dyDescent="0.25">
      <c r="V392" s="2555"/>
    </row>
    <row r="393" spans="22:22" x14ac:dyDescent="0.25">
      <c r="V393" s="2555"/>
    </row>
    <row r="394" spans="22:22" x14ac:dyDescent="0.25">
      <c r="V394" s="2555"/>
    </row>
    <row r="395" spans="22:22" x14ac:dyDescent="0.25">
      <c r="V395" s="2555"/>
    </row>
    <row r="396" spans="22:22" x14ac:dyDescent="0.25">
      <c r="V396" s="2555"/>
    </row>
    <row r="397" spans="22:22" x14ac:dyDescent="0.25">
      <c r="V397" s="2555"/>
    </row>
    <row r="398" spans="22:22" x14ac:dyDescent="0.25">
      <c r="V398" s="2555"/>
    </row>
    <row r="399" spans="22:22" x14ac:dyDescent="0.25">
      <c r="V399" s="2555"/>
    </row>
    <row r="400" spans="22:22" x14ac:dyDescent="0.25">
      <c r="V400" s="2555"/>
    </row>
    <row r="401" spans="22:22" x14ac:dyDescent="0.25">
      <c r="V401" s="2555"/>
    </row>
    <row r="402" spans="22:22" x14ac:dyDescent="0.25">
      <c r="V402" s="2555"/>
    </row>
    <row r="403" spans="22:22" x14ac:dyDescent="0.25">
      <c r="V403" s="2555"/>
    </row>
    <row r="404" spans="22:22" x14ac:dyDescent="0.25">
      <c r="V404" s="2555"/>
    </row>
    <row r="405" spans="22:22" x14ac:dyDescent="0.25">
      <c r="V405" s="2555"/>
    </row>
    <row r="406" spans="22:22" x14ac:dyDescent="0.25">
      <c r="V406" s="2555"/>
    </row>
    <row r="407" spans="22:22" x14ac:dyDescent="0.25">
      <c r="V407" s="2555"/>
    </row>
    <row r="408" spans="22:22" x14ac:dyDescent="0.25">
      <c r="V408" s="2555"/>
    </row>
    <row r="409" spans="22:22" x14ac:dyDescent="0.25">
      <c r="V409" s="2555"/>
    </row>
    <row r="410" spans="22:22" x14ac:dyDescent="0.25">
      <c r="V410" s="2555"/>
    </row>
    <row r="411" spans="22:22" x14ac:dyDescent="0.25">
      <c r="V411" s="2555"/>
    </row>
    <row r="412" spans="22:22" x14ac:dyDescent="0.25">
      <c r="V412" s="2555"/>
    </row>
    <row r="413" spans="22:22" x14ac:dyDescent="0.25">
      <c r="V413" s="2555"/>
    </row>
    <row r="414" spans="22:22" x14ac:dyDescent="0.25">
      <c r="V414" s="2555"/>
    </row>
    <row r="415" spans="22:22" x14ac:dyDescent="0.25">
      <c r="V415" s="2555"/>
    </row>
    <row r="416" spans="22:22" x14ac:dyDescent="0.25">
      <c r="V416" s="2555"/>
    </row>
    <row r="417" spans="22:22" x14ac:dyDescent="0.25">
      <c r="V417" s="2555"/>
    </row>
    <row r="418" spans="22:22" x14ac:dyDescent="0.25">
      <c r="V418" s="2555"/>
    </row>
    <row r="419" spans="22:22" x14ac:dyDescent="0.25">
      <c r="V419" s="2555"/>
    </row>
    <row r="420" spans="22:22" x14ac:dyDescent="0.25">
      <c r="V420" s="2555"/>
    </row>
    <row r="421" spans="22:22" x14ac:dyDescent="0.25">
      <c r="V421" s="2555"/>
    </row>
    <row r="422" spans="22:22" x14ac:dyDescent="0.25">
      <c r="V422" s="2555"/>
    </row>
    <row r="423" spans="22:22" x14ac:dyDescent="0.25">
      <c r="V423" s="2555"/>
    </row>
    <row r="424" spans="22:22" x14ac:dyDescent="0.25">
      <c r="V424" s="2555"/>
    </row>
    <row r="425" spans="22:22" x14ac:dyDescent="0.25">
      <c r="V425" s="2555"/>
    </row>
    <row r="426" spans="22:22" x14ac:dyDescent="0.25">
      <c r="V426" s="2555"/>
    </row>
    <row r="427" spans="22:22" x14ac:dyDescent="0.25">
      <c r="V427" s="2555"/>
    </row>
    <row r="428" spans="22:22" x14ac:dyDescent="0.25">
      <c r="V428" s="2555"/>
    </row>
    <row r="429" spans="22:22" x14ac:dyDescent="0.25">
      <c r="V429" s="2555"/>
    </row>
    <row r="430" spans="22:22" x14ac:dyDescent="0.25">
      <c r="V430" s="2555"/>
    </row>
    <row r="431" spans="22:22" x14ac:dyDescent="0.25">
      <c r="V431" s="2555"/>
    </row>
    <row r="432" spans="22:22" x14ac:dyDescent="0.25">
      <c r="V432" s="2555"/>
    </row>
    <row r="433" spans="22:22" x14ac:dyDescent="0.25">
      <c r="V433" s="2555"/>
    </row>
    <row r="434" spans="22:22" x14ac:dyDescent="0.25">
      <c r="V434" s="2555"/>
    </row>
    <row r="435" spans="22:22" x14ac:dyDescent="0.25">
      <c r="V435" s="2555"/>
    </row>
    <row r="436" spans="22:22" x14ac:dyDescent="0.25">
      <c r="V436" s="2555"/>
    </row>
    <row r="437" spans="22:22" x14ac:dyDescent="0.25">
      <c r="V437" s="2555"/>
    </row>
    <row r="438" spans="22:22" x14ac:dyDescent="0.25">
      <c r="V438" s="2555"/>
    </row>
    <row r="439" spans="22:22" x14ac:dyDescent="0.25">
      <c r="V439" s="2555"/>
    </row>
    <row r="440" spans="22:22" x14ac:dyDescent="0.25">
      <c r="V440" s="2555"/>
    </row>
    <row r="441" spans="22:22" x14ac:dyDescent="0.25">
      <c r="V441" s="2555"/>
    </row>
    <row r="442" spans="22:22" x14ac:dyDescent="0.25">
      <c r="V442" s="2555"/>
    </row>
    <row r="443" spans="22:22" x14ac:dyDescent="0.25">
      <c r="V443" s="2555"/>
    </row>
    <row r="444" spans="22:22" x14ac:dyDescent="0.25">
      <c r="V444" s="2555"/>
    </row>
    <row r="445" spans="22:22" x14ac:dyDescent="0.25">
      <c r="V445" s="2555"/>
    </row>
    <row r="446" spans="22:22" x14ac:dyDescent="0.25">
      <c r="V446" s="2555"/>
    </row>
    <row r="447" spans="22:22" x14ac:dyDescent="0.25">
      <c r="V447" s="2555"/>
    </row>
    <row r="448" spans="22:22" x14ac:dyDescent="0.25">
      <c r="V448" s="2555"/>
    </row>
    <row r="449" spans="22:22" x14ac:dyDescent="0.25">
      <c r="V449" s="2555"/>
    </row>
    <row r="450" spans="22:22" x14ac:dyDescent="0.25">
      <c r="V450" s="2555"/>
    </row>
    <row r="451" spans="22:22" x14ac:dyDescent="0.25">
      <c r="V451" s="2555"/>
    </row>
    <row r="452" spans="22:22" x14ac:dyDescent="0.25">
      <c r="V452" s="2555"/>
    </row>
    <row r="453" spans="22:22" x14ac:dyDescent="0.25">
      <c r="V453" s="2555"/>
    </row>
    <row r="454" spans="22:22" x14ac:dyDescent="0.25">
      <c r="V454" s="2555"/>
    </row>
    <row r="455" spans="22:22" x14ac:dyDescent="0.25">
      <c r="V455" s="2555"/>
    </row>
    <row r="456" spans="22:22" x14ac:dyDescent="0.25">
      <c r="V456" s="2555"/>
    </row>
    <row r="457" spans="22:22" x14ac:dyDescent="0.25">
      <c r="V457" s="2555"/>
    </row>
    <row r="458" spans="22:22" x14ac:dyDescent="0.25">
      <c r="V458" s="2555"/>
    </row>
    <row r="459" spans="22:22" x14ac:dyDescent="0.25">
      <c r="V459" s="2555"/>
    </row>
    <row r="460" spans="22:22" x14ac:dyDescent="0.25">
      <c r="V460" s="2555"/>
    </row>
    <row r="461" spans="22:22" x14ac:dyDescent="0.25">
      <c r="V461" s="2555"/>
    </row>
    <row r="462" spans="22:22" x14ac:dyDescent="0.25">
      <c r="V462" s="2555"/>
    </row>
    <row r="463" spans="22:22" x14ac:dyDescent="0.25">
      <c r="V463" s="2555"/>
    </row>
    <row r="464" spans="22:22" x14ac:dyDescent="0.25">
      <c r="V464" s="2555"/>
    </row>
    <row r="465" spans="22:22" x14ac:dyDescent="0.25">
      <c r="V465" s="2555"/>
    </row>
    <row r="466" spans="22:22" x14ac:dyDescent="0.25">
      <c r="V466" s="2555"/>
    </row>
    <row r="467" spans="22:22" x14ac:dyDescent="0.25">
      <c r="V467" s="2555"/>
    </row>
    <row r="468" spans="22:22" x14ac:dyDescent="0.25">
      <c r="V468" s="2555"/>
    </row>
    <row r="469" spans="22:22" x14ac:dyDescent="0.25">
      <c r="V469" s="2555"/>
    </row>
    <row r="470" spans="22:22" x14ac:dyDescent="0.25">
      <c r="V470" s="2555"/>
    </row>
    <row r="471" spans="22:22" x14ac:dyDescent="0.25">
      <c r="V471" s="2555"/>
    </row>
    <row r="472" spans="22:22" x14ac:dyDescent="0.25">
      <c r="V472" s="2555"/>
    </row>
    <row r="473" spans="22:22" x14ac:dyDescent="0.25">
      <c r="V473" s="2555"/>
    </row>
    <row r="474" spans="22:22" x14ac:dyDescent="0.25">
      <c r="V474" s="2555"/>
    </row>
    <row r="475" spans="22:22" x14ac:dyDescent="0.25">
      <c r="V475" s="2555"/>
    </row>
    <row r="476" spans="22:22" x14ac:dyDescent="0.25">
      <c r="V476" s="2555"/>
    </row>
    <row r="477" spans="22:22" x14ac:dyDescent="0.25">
      <c r="V477" s="2555"/>
    </row>
    <row r="478" spans="22:22" x14ac:dyDescent="0.25">
      <c r="V478" s="2555"/>
    </row>
    <row r="479" spans="22:22" x14ac:dyDescent="0.25">
      <c r="V479" s="2555"/>
    </row>
    <row r="480" spans="22:22" x14ac:dyDescent="0.25">
      <c r="V480" s="2555"/>
    </row>
    <row r="481" spans="22:22" x14ac:dyDescent="0.25">
      <c r="V481" s="2555"/>
    </row>
    <row r="482" spans="22:22" x14ac:dyDescent="0.25">
      <c r="V482" s="2555"/>
    </row>
    <row r="483" spans="22:22" x14ac:dyDescent="0.25">
      <c r="V483" s="2555"/>
    </row>
    <row r="484" spans="22:22" x14ac:dyDescent="0.25">
      <c r="V484" s="2555"/>
    </row>
    <row r="485" spans="22:22" x14ac:dyDescent="0.25">
      <c r="V485" s="2555"/>
    </row>
    <row r="486" spans="22:22" x14ac:dyDescent="0.25">
      <c r="V486" s="2555"/>
    </row>
    <row r="487" spans="22:22" x14ac:dyDescent="0.25">
      <c r="V487" s="2555"/>
    </row>
    <row r="488" spans="22:22" x14ac:dyDescent="0.25">
      <c r="V488" s="2555"/>
    </row>
    <row r="489" spans="22:22" x14ac:dyDescent="0.25">
      <c r="V489" s="2555"/>
    </row>
    <row r="490" spans="22:22" x14ac:dyDescent="0.25">
      <c r="V490" s="2555"/>
    </row>
    <row r="491" spans="22:22" x14ac:dyDescent="0.25">
      <c r="V491" s="2555"/>
    </row>
    <row r="492" spans="22:22" x14ac:dyDescent="0.25">
      <c r="V492" s="2555"/>
    </row>
    <row r="493" spans="22:22" x14ac:dyDescent="0.25">
      <c r="V493" s="2555"/>
    </row>
    <row r="494" spans="22:22" x14ac:dyDescent="0.25">
      <c r="V494" s="2555"/>
    </row>
    <row r="495" spans="22:22" x14ac:dyDescent="0.25">
      <c r="V495" s="2555"/>
    </row>
    <row r="496" spans="22:22" x14ac:dyDescent="0.25">
      <c r="V496" s="2555"/>
    </row>
    <row r="497" spans="22:22" x14ac:dyDescent="0.25">
      <c r="V497" s="2555"/>
    </row>
    <row r="498" spans="22:22" x14ac:dyDescent="0.25">
      <c r="V498" s="2555"/>
    </row>
    <row r="499" spans="22:22" x14ac:dyDescent="0.25">
      <c r="V499" s="2555"/>
    </row>
    <row r="500" spans="22:22" x14ac:dyDescent="0.25">
      <c r="V500" s="2555"/>
    </row>
    <row r="501" spans="22:22" x14ac:dyDescent="0.25">
      <c r="V501" s="2555"/>
    </row>
    <row r="502" spans="22:22" x14ac:dyDescent="0.25">
      <c r="V502" s="2555"/>
    </row>
    <row r="503" spans="22:22" x14ac:dyDescent="0.25">
      <c r="V503" s="2555"/>
    </row>
    <row r="504" spans="22:22" x14ac:dyDescent="0.25">
      <c r="V504" s="2555"/>
    </row>
    <row r="505" spans="22:22" x14ac:dyDescent="0.25">
      <c r="V505" s="2555"/>
    </row>
    <row r="506" spans="22:22" x14ac:dyDescent="0.25">
      <c r="V506" s="2555"/>
    </row>
    <row r="507" spans="22:22" x14ac:dyDescent="0.25">
      <c r="V507" s="2555"/>
    </row>
    <row r="508" spans="22:22" x14ac:dyDescent="0.25">
      <c r="V508" s="2555"/>
    </row>
    <row r="509" spans="22:22" x14ac:dyDescent="0.25">
      <c r="V509" s="2555"/>
    </row>
    <row r="510" spans="22:22" x14ac:dyDescent="0.25">
      <c r="V510" s="2555"/>
    </row>
    <row r="511" spans="22:22" x14ac:dyDescent="0.25">
      <c r="V511" s="2555"/>
    </row>
    <row r="512" spans="22:22" x14ac:dyDescent="0.25">
      <c r="V512" s="2555"/>
    </row>
    <row r="513" spans="22:22" x14ac:dyDescent="0.25">
      <c r="V513" s="2555"/>
    </row>
    <row r="514" spans="22:22" x14ac:dyDescent="0.25">
      <c r="V514" s="2555"/>
    </row>
    <row r="515" spans="22:22" x14ac:dyDescent="0.25">
      <c r="V515" s="2555"/>
    </row>
    <row r="516" spans="22:22" x14ac:dyDescent="0.25">
      <c r="V516" s="2555"/>
    </row>
    <row r="517" spans="22:22" x14ac:dyDescent="0.25">
      <c r="V517" s="2555"/>
    </row>
    <row r="518" spans="22:22" x14ac:dyDescent="0.25">
      <c r="V518" s="2555"/>
    </row>
    <row r="519" spans="22:22" x14ac:dyDescent="0.25">
      <c r="V519" s="2555"/>
    </row>
    <row r="520" spans="22:22" x14ac:dyDescent="0.25">
      <c r="V520" s="2555"/>
    </row>
    <row r="521" spans="22:22" x14ac:dyDescent="0.25">
      <c r="V521" s="2555"/>
    </row>
    <row r="522" spans="22:22" x14ac:dyDescent="0.25">
      <c r="V522" s="2555"/>
    </row>
    <row r="523" spans="22:22" x14ac:dyDescent="0.25">
      <c r="V523" s="2555"/>
    </row>
    <row r="524" spans="22:22" x14ac:dyDescent="0.25">
      <c r="V524" s="2555"/>
    </row>
    <row r="525" spans="22:22" x14ac:dyDescent="0.25">
      <c r="V525" s="2555"/>
    </row>
    <row r="526" spans="22:22" x14ac:dyDescent="0.25">
      <c r="V526" s="2555"/>
    </row>
    <row r="527" spans="22:22" x14ac:dyDescent="0.25">
      <c r="V527" s="2555"/>
    </row>
    <row r="528" spans="22:22" x14ac:dyDescent="0.25">
      <c r="V528" s="2555"/>
    </row>
    <row r="529" spans="22:22" x14ac:dyDescent="0.25">
      <c r="V529" s="2555"/>
    </row>
    <row r="530" spans="22:22" x14ac:dyDescent="0.25">
      <c r="V530" s="2555"/>
    </row>
    <row r="531" spans="22:22" x14ac:dyDescent="0.25">
      <c r="V531" s="2555"/>
    </row>
    <row r="532" spans="22:22" x14ac:dyDescent="0.25">
      <c r="V532" s="2555"/>
    </row>
    <row r="533" spans="22:22" x14ac:dyDescent="0.25">
      <c r="V533" s="2555"/>
    </row>
    <row r="534" spans="22:22" x14ac:dyDescent="0.25">
      <c r="V534" s="2555"/>
    </row>
    <row r="535" spans="22:22" x14ac:dyDescent="0.25">
      <c r="V535" s="2555"/>
    </row>
    <row r="536" spans="22:22" x14ac:dyDescent="0.25">
      <c r="V536" s="2555"/>
    </row>
    <row r="537" spans="22:22" x14ac:dyDescent="0.25">
      <c r="V537" s="2555"/>
    </row>
    <row r="538" spans="22:22" x14ac:dyDescent="0.25">
      <c r="V538" s="2555"/>
    </row>
    <row r="539" spans="22:22" x14ac:dyDescent="0.25">
      <c r="V539" s="2555"/>
    </row>
    <row r="540" spans="22:22" x14ac:dyDescent="0.25">
      <c r="V540" s="2555"/>
    </row>
    <row r="541" spans="22:22" x14ac:dyDescent="0.25">
      <c r="V541" s="2555"/>
    </row>
    <row r="542" spans="22:22" x14ac:dyDescent="0.25">
      <c r="V542" s="2555"/>
    </row>
    <row r="543" spans="22:22" x14ac:dyDescent="0.25">
      <c r="V543" s="2555"/>
    </row>
    <row r="544" spans="22:22" x14ac:dyDescent="0.25">
      <c r="V544" s="2555"/>
    </row>
    <row r="545" spans="22:22" x14ac:dyDescent="0.25">
      <c r="V545" s="2555"/>
    </row>
    <row r="546" spans="22:22" x14ac:dyDescent="0.25">
      <c r="V546" s="2555"/>
    </row>
    <row r="547" spans="22:22" x14ac:dyDescent="0.25">
      <c r="V547" s="2555"/>
    </row>
    <row r="548" spans="22:22" x14ac:dyDescent="0.25">
      <c r="V548" s="2555"/>
    </row>
    <row r="549" spans="22:22" x14ac:dyDescent="0.25">
      <c r="V549" s="2555"/>
    </row>
    <row r="550" spans="22:22" x14ac:dyDescent="0.25">
      <c r="V550" s="2555"/>
    </row>
    <row r="551" spans="22:22" x14ac:dyDescent="0.25">
      <c r="V551" s="2555"/>
    </row>
    <row r="552" spans="22:22" x14ac:dyDescent="0.25">
      <c r="V552" s="2555"/>
    </row>
    <row r="553" spans="22:22" x14ac:dyDescent="0.25">
      <c r="V553" s="2555"/>
    </row>
    <row r="554" spans="22:22" x14ac:dyDescent="0.25">
      <c r="V554" s="2555"/>
    </row>
    <row r="555" spans="22:22" x14ac:dyDescent="0.25">
      <c r="V555" s="2555"/>
    </row>
    <row r="556" spans="22:22" x14ac:dyDescent="0.25">
      <c r="V556" s="2555"/>
    </row>
    <row r="557" spans="22:22" x14ac:dyDescent="0.25">
      <c r="V557" s="2555"/>
    </row>
    <row r="558" spans="22:22" x14ac:dyDescent="0.25">
      <c r="V558" s="2555"/>
    </row>
    <row r="559" spans="22:22" x14ac:dyDescent="0.25">
      <c r="V559" s="2555"/>
    </row>
    <row r="560" spans="22:22" x14ac:dyDescent="0.25">
      <c r="V560" s="2555"/>
    </row>
    <row r="561" spans="22:22" x14ac:dyDescent="0.25">
      <c r="V561" s="2555"/>
    </row>
    <row r="562" spans="22:22" x14ac:dyDescent="0.25">
      <c r="V562" s="2555"/>
    </row>
    <row r="563" spans="22:22" x14ac:dyDescent="0.25">
      <c r="V563" s="2555"/>
    </row>
    <row r="564" spans="22:22" x14ac:dyDescent="0.25">
      <c r="V564" s="2555"/>
    </row>
    <row r="565" spans="22:22" x14ac:dyDescent="0.25">
      <c r="V565" s="2555"/>
    </row>
    <row r="566" spans="22:22" x14ac:dyDescent="0.25">
      <c r="V566" s="2555"/>
    </row>
    <row r="567" spans="22:22" x14ac:dyDescent="0.25">
      <c r="V567" s="2555"/>
    </row>
    <row r="568" spans="22:22" x14ac:dyDescent="0.25">
      <c r="V568" s="2555"/>
    </row>
    <row r="569" spans="22:22" x14ac:dyDescent="0.25">
      <c r="V569" s="2555"/>
    </row>
    <row r="570" spans="22:22" x14ac:dyDescent="0.25">
      <c r="V570" s="2555"/>
    </row>
    <row r="571" spans="22:22" x14ac:dyDescent="0.25">
      <c r="V571" s="2555"/>
    </row>
    <row r="572" spans="22:22" x14ac:dyDescent="0.25">
      <c r="V572" s="2555"/>
    </row>
    <row r="573" spans="22:22" x14ac:dyDescent="0.25">
      <c r="V573" s="2555"/>
    </row>
    <row r="574" spans="22:22" x14ac:dyDescent="0.25">
      <c r="V574" s="2555"/>
    </row>
    <row r="575" spans="22:22" x14ac:dyDescent="0.25">
      <c r="V575" s="2555"/>
    </row>
    <row r="576" spans="22:22" x14ac:dyDescent="0.25">
      <c r="V576" s="2555"/>
    </row>
    <row r="577" spans="22:22" x14ac:dyDescent="0.25">
      <c r="V577" s="2555"/>
    </row>
    <row r="578" spans="22:22" x14ac:dyDescent="0.25">
      <c r="V578" s="2555"/>
    </row>
    <row r="579" spans="22:22" x14ac:dyDescent="0.25">
      <c r="V579" s="2555"/>
    </row>
    <row r="580" spans="22:22" x14ac:dyDescent="0.25">
      <c r="V580" s="2555"/>
    </row>
    <row r="581" spans="22:22" x14ac:dyDescent="0.25">
      <c r="V581" s="2555"/>
    </row>
    <row r="582" spans="22:22" x14ac:dyDescent="0.25">
      <c r="V582" s="2555"/>
    </row>
    <row r="583" spans="22:22" x14ac:dyDescent="0.25">
      <c r="V583" s="2555"/>
    </row>
    <row r="584" spans="22:22" x14ac:dyDescent="0.25">
      <c r="V584" s="2555"/>
    </row>
    <row r="585" spans="22:22" x14ac:dyDescent="0.25">
      <c r="V585" s="2555"/>
    </row>
    <row r="586" spans="22:22" x14ac:dyDescent="0.25">
      <c r="V586" s="2555"/>
    </row>
    <row r="587" spans="22:22" x14ac:dyDescent="0.25">
      <c r="V587" s="2555"/>
    </row>
    <row r="588" spans="22:22" x14ac:dyDescent="0.25">
      <c r="V588" s="2555"/>
    </row>
    <row r="589" spans="22:22" x14ac:dyDescent="0.25">
      <c r="V589" s="2555"/>
    </row>
    <row r="590" spans="22:22" x14ac:dyDescent="0.25">
      <c r="V590" s="2555"/>
    </row>
    <row r="591" spans="22:22" x14ac:dyDescent="0.25">
      <c r="V591" s="2555"/>
    </row>
    <row r="592" spans="22:22" x14ac:dyDescent="0.25">
      <c r="V592" s="2555"/>
    </row>
    <row r="593" spans="22:22" x14ac:dyDescent="0.25">
      <c r="V593" s="2555"/>
    </row>
    <row r="594" spans="22:22" x14ac:dyDescent="0.25">
      <c r="V594" s="2555"/>
    </row>
    <row r="595" spans="22:22" x14ac:dyDescent="0.25">
      <c r="V595" s="2555"/>
    </row>
    <row r="596" spans="22:22" x14ac:dyDescent="0.25">
      <c r="V596" s="2555"/>
    </row>
    <row r="597" spans="22:22" x14ac:dyDescent="0.25">
      <c r="V597" s="2555"/>
    </row>
    <row r="598" spans="22:22" x14ac:dyDescent="0.25">
      <c r="V598" s="2555"/>
    </row>
    <row r="599" spans="22:22" x14ac:dyDescent="0.25">
      <c r="V599" s="2555"/>
    </row>
    <row r="600" spans="22:22" x14ac:dyDescent="0.25">
      <c r="V600" s="2555"/>
    </row>
    <row r="601" spans="22:22" x14ac:dyDescent="0.25">
      <c r="V601" s="2555"/>
    </row>
    <row r="602" spans="22:22" x14ac:dyDescent="0.25">
      <c r="V602" s="2555"/>
    </row>
    <row r="603" spans="22:22" x14ac:dyDescent="0.25">
      <c r="V603" s="2555"/>
    </row>
    <row r="604" spans="22:22" x14ac:dyDescent="0.25">
      <c r="V604" s="2555"/>
    </row>
    <row r="605" spans="22:22" x14ac:dyDescent="0.25">
      <c r="V605" s="2555"/>
    </row>
    <row r="606" spans="22:22" x14ac:dyDescent="0.25">
      <c r="V606" s="2555"/>
    </row>
    <row r="607" spans="22:22" x14ac:dyDescent="0.25">
      <c r="V607" s="2555"/>
    </row>
    <row r="608" spans="22:22" x14ac:dyDescent="0.25">
      <c r="V608" s="2555"/>
    </row>
    <row r="609" spans="22:22" x14ac:dyDescent="0.25">
      <c r="V609" s="2555"/>
    </row>
    <row r="610" spans="22:22" x14ac:dyDescent="0.25">
      <c r="V610" s="2555"/>
    </row>
    <row r="611" spans="22:22" x14ac:dyDescent="0.25">
      <c r="V611" s="2555"/>
    </row>
    <row r="612" spans="22:22" x14ac:dyDescent="0.25">
      <c r="V612" s="2555"/>
    </row>
    <row r="613" spans="22:22" x14ac:dyDescent="0.25">
      <c r="V613" s="2555"/>
    </row>
    <row r="614" spans="22:22" x14ac:dyDescent="0.25">
      <c r="V614" s="2555"/>
    </row>
    <row r="615" spans="22:22" x14ac:dyDescent="0.25">
      <c r="V615" s="2555"/>
    </row>
    <row r="616" spans="22:22" x14ac:dyDescent="0.25">
      <c r="V616" s="2555"/>
    </row>
    <row r="617" spans="22:22" x14ac:dyDescent="0.25">
      <c r="V617" s="2555"/>
    </row>
    <row r="618" spans="22:22" x14ac:dyDescent="0.25">
      <c r="V618" s="2555"/>
    </row>
    <row r="619" spans="22:22" x14ac:dyDescent="0.25">
      <c r="V619" s="2555"/>
    </row>
    <row r="620" spans="22:22" x14ac:dyDescent="0.25">
      <c r="V620" s="2555"/>
    </row>
    <row r="621" spans="22:22" x14ac:dyDescent="0.25">
      <c r="V621" s="2555"/>
    </row>
    <row r="622" spans="22:22" x14ac:dyDescent="0.25">
      <c r="V622" s="2555"/>
    </row>
    <row r="623" spans="22:22" x14ac:dyDescent="0.25">
      <c r="V623" s="2555"/>
    </row>
    <row r="624" spans="22:22" x14ac:dyDescent="0.25">
      <c r="V624" s="2555"/>
    </row>
    <row r="625" spans="22:22" x14ac:dyDescent="0.25">
      <c r="V625" s="2555"/>
    </row>
    <row r="626" spans="22:22" x14ac:dyDescent="0.25">
      <c r="V626" s="2555"/>
    </row>
    <row r="627" spans="22:22" x14ac:dyDescent="0.25">
      <c r="V627" s="2555"/>
    </row>
    <row r="628" spans="22:22" x14ac:dyDescent="0.25">
      <c r="V628" s="2555"/>
    </row>
    <row r="629" spans="22:22" x14ac:dyDescent="0.25">
      <c r="V629" s="2555"/>
    </row>
    <row r="630" spans="22:22" x14ac:dyDescent="0.25">
      <c r="V630" s="2555"/>
    </row>
    <row r="631" spans="22:22" x14ac:dyDescent="0.25">
      <c r="V631" s="2555"/>
    </row>
    <row r="632" spans="22:22" x14ac:dyDescent="0.25">
      <c r="V632" s="2555"/>
    </row>
    <row r="633" spans="22:22" x14ac:dyDescent="0.25">
      <c r="V633" s="2555"/>
    </row>
    <row r="634" spans="22:22" x14ac:dyDescent="0.25">
      <c r="V634" s="2555"/>
    </row>
    <row r="635" spans="22:22" x14ac:dyDescent="0.25">
      <c r="V635" s="2555"/>
    </row>
    <row r="636" spans="22:22" x14ac:dyDescent="0.25">
      <c r="V636" s="2555"/>
    </row>
    <row r="637" spans="22:22" x14ac:dyDescent="0.25">
      <c r="V637" s="2555"/>
    </row>
    <row r="638" spans="22:22" x14ac:dyDescent="0.25">
      <c r="V638" s="2555"/>
    </row>
    <row r="639" spans="22:22" x14ac:dyDescent="0.25">
      <c r="V639" s="2555"/>
    </row>
    <row r="640" spans="22:22" x14ac:dyDescent="0.25">
      <c r="V640" s="2555"/>
    </row>
    <row r="641" spans="22:22" x14ac:dyDescent="0.25">
      <c r="V641" s="2555"/>
    </row>
    <row r="642" spans="22:22" x14ac:dyDescent="0.25">
      <c r="V642" s="2555"/>
    </row>
    <row r="643" spans="22:22" x14ac:dyDescent="0.25">
      <c r="V643" s="2555"/>
    </row>
    <row r="644" spans="22:22" x14ac:dyDescent="0.25">
      <c r="V644" s="2555"/>
    </row>
    <row r="645" spans="22:22" x14ac:dyDescent="0.25">
      <c r="V645" s="2555"/>
    </row>
    <row r="646" spans="22:22" x14ac:dyDescent="0.25">
      <c r="V646" s="2555"/>
    </row>
    <row r="647" spans="22:22" x14ac:dyDescent="0.25">
      <c r="V647" s="2555"/>
    </row>
    <row r="648" spans="22:22" x14ac:dyDescent="0.25">
      <c r="V648" s="2555"/>
    </row>
    <row r="649" spans="22:22" x14ac:dyDescent="0.25">
      <c r="V649" s="2555"/>
    </row>
    <row r="650" spans="22:22" x14ac:dyDescent="0.25">
      <c r="V650" s="2555"/>
    </row>
    <row r="651" spans="22:22" x14ac:dyDescent="0.25">
      <c r="V651" s="2555"/>
    </row>
    <row r="652" spans="22:22" x14ac:dyDescent="0.25">
      <c r="V652" s="2555"/>
    </row>
    <row r="653" spans="22:22" x14ac:dyDescent="0.25">
      <c r="V653" s="2555"/>
    </row>
    <row r="654" spans="22:22" x14ac:dyDescent="0.25">
      <c r="V654" s="2555"/>
    </row>
    <row r="655" spans="22:22" x14ac:dyDescent="0.25">
      <c r="V655" s="2555"/>
    </row>
    <row r="656" spans="22:22" x14ac:dyDescent="0.25">
      <c r="V656" s="2555"/>
    </row>
    <row r="657" spans="22:22" x14ac:dyDescent="0.25">
      <c r="V657" s="2555"/>
    </row>
    <row r="658" spans="22:22" x14ac:dyDescent="0.25">
      <c r="V658" s="2555"/>
    </row>
    <row r="659" spans="22:22" x14ac:dyDescent="0.25">
      <c r="V659" s="2555"/>
    </row>
    <row r="660" spans="22:22" x14ac:dyDescent="0.25">
      <c r="V660" s="2555"/>
    </row>
    <row r="661" spans="22:22" x14ac:dyDescent="0.25">
      <c r="V661" s="2555"/>
    </row>
    <row r="662" spans="22:22" x14ac:dyDescent="0.25">
      <c r="V662" s="2555"/>
    </row>
    <row r="663" spans="22:22" x14ac:dyDescent="0.25">
      <c r="V663" s="2555"/>
    </row>
    <row r="664" spans="22:22" x14ac:dyDescent="0.25">
      <c r="V664" s="2555"/>
    </row>
    <row r="665" spans="22:22" x14ac:dyDescent="0.25">
      <c r="V665" s="2555"/>
    </row>
    <row r="666" spans="22:22" x14ac:dyDescent="0.25">
      <c r="V666" s="2555"/>
    </row>
    <row r="667" spans="22:22" x14ac:dyDescent="0.25">
      <c r="V667" s="2555"/>
    </row>
    <row r="668" spans="22:22" x14ac:dyDescent="0.25">
      <c r="V668" s="2555"/>
    </row>
    <row r="669" spans="22:22" x14ac:dyDescent="0.25">
      <c r="V669" s="2555"/>
    </row>
    <row r="670" spans="22:22" x14ac:dyDescent="0.25">
      <c r="V670" s="2555"/>
    </row>
    <row r="671" spans="22:22" x14ac:dyDescent="0.25">
      <c r="V671" s="2555"/>
    </row>
    <row r="672" spans="22:22" x14ac:dyDescent="0.25">
      <c r="V672" s="2555"/>
    </row>
    <row r="673" spans="22:22" x14ac:dyDescent="0.25">
      <c r="V673" s="2555"/>
    </row>
    <row r="674" spans="22:22" x14ac:dyDescent="0.25">
      <c r="V674" s="2555"/>
    </row>
    <row r="675" spans="22:22" x14ac:dyDescent="0.25">
      <c r="V675" s="2555"/>
    </row>
    <row r="676" spans="22:22" x14ac:dyDescent="0.25">
      <c r="V676" s="2555"/>
    </row>
    <row r="677" spans="22:22" x14ac:dyDescent="0.25">
      <c r="V677" s="2555"/>
    </row>
    <row r="678" spans="22:22" x14ac:dyDescent="0.25">
      <c r="V678" s="2555"/>
    </row>
    <row r="679" spans="22:22" x14ac:dyDescent="0.25">
      <c r="V679" s="2555"/>
    </row>
    <row r="680" spans="22:22" x14ac:dyDescent="0.25">
      <c r="V680" s="2555"/>
    </row>
    <row r="681" spans="22:22" x14ac:dyDescent="0.25">
      <c r="V681" s="2555"/>
    </row>
    <row r="682" spans="22:22" x14ac:dyDescent="0.25">
      <c r="V682" s="2555"/>
    </row>
    <row r="683" spans="22:22" x14ac:dyDescent="0.25">
      <c r="V683" s="2555"/>
    </row>
    <row r="684" spans="22:22" x14ac:dyDescent="0.25">
      <c r="V684" s="2555"/>
    </row>
    <row r="685" spans="22:22" x14ac:dyDescent="0.25">
      <c r="V685" s="2555"/>
    </row>
    <row r="686" spans="22:22" x14ac:dyDescent="0.25">
      <c r="V686" s="2555"/>
    </row>
    <row r="687" spans="22:22" x14ac:dyDescent="0.25">
      <c r="V687" s="2555"/>
    </row>
    <row r="688" spans="22:22" x14ac:dyDescent="0.25">
      <c r="V688" s="2555"/>
    </row>
    <row r="689" spans="22:22" x14ac:dyDescent="0.25">
      <c r="V689" s="2555"/>
    </row>
    <row r="690" spans="22:22" x14ac:dyDescent="0.25">
      <c r="V690" s="2555"/>
    </row>
    <row r="691" spans="22:22" x14ac:dyDescent="0.25">
      <c r="V691" s="2555"/>
    </row>
    <row r="692" spans="22:22" x14ac:dyDescent="0.25">
      <c r="V692" s="2555"/>
    </row>
    <row r="693" spans="22:22" x14ac:dyDescent="0.25">
      <c r="V693" s="2555"/>
    </row>
    <row r="694" spans="22:22" x14ac:dyDescent="0.25">
      <c r="V694" s="2555"/>
    </row>
    <row r="695" spans="22:22" x14ac:dyDescent="0.25">
      <c r="V695" s="2555"/>
    </row>
    <row r="696" spans="22:22" x14ac:dyDescent="0.25">
      <c r="V696" s="2555"/>
    </row>
    <row r="697" spans="22:22" x14ac:dyDescent="0.25">
      <c r="V697" s="2555"/>
    </row>
    <row r="698" spans="22:22" x14ac:dyDescent="0.25">
      <c r="V698" s="2555"/>
    </row>
    <row r="699" spans="22:22" x14ac:dyDescent="0.25">
      <c r="V699" s="2555"/>
    </row>
    <row r="700" spans="22:22" x14ac:dyDescent="0.25">
      <c r="V700" s="2555"/>
    </row>
    <row r="701" spans="22:22" x14ac:dyDescent="0.25">
      <c r="V701" s="2555"/>
    </row>
    <row r="702" spans="22:22" x14ac:dyDescent="0.25">
      <c r="V702" s="2555"/>
    </row>
    <row r="703" spans="22:22" x14ac:dyDescent="0.25">
      <c r="V703" s="2555"/>
    </row>
    <row r="704" spans="22:22" x14ac:dyDescent="0.25">
      <c r="V704" s="2555"/>
    </row>
    <row r="705" spans="22:22" x14ac:dyDescent="0.25">
      <c r="V705" s="2555"/>
    </row>
    <row r="706" spans="22:22" x14ac:dyDescent="0.25">
      <c r="V706" s="2555"/>
    </row>
    <row r="707" spans="22:22" x14ac:dyDescent="0.25">
      <c r="V707" s="2555"/>
    </row>
    <row r="708" spans="22:22" x14ac:dyDescent="0.25">
      <c r="V708" s="2555"/>
    </row>
    <row r="709" spans="22:22" x14ac:dyDescent="0.25">
      <c r="V709" s="2555"/>
    </row>
    <row r="710" spans="22:22" x14ac:dyDescent="0.25">
      <c r="V710" s="2555"/>
    </row>
    <row r="711" spans="22:22" x14ac:dyDescent="0.25">
      <c r="V711" s="2555"/>
    </row>
    <row r="712" spans="22:22" x14ac:dyDescent="0.25">
      <c r="V712" s="2555"/>
    </row>
    <row r="713" spans="22:22" x14ac:dyDescent="0.25">
      <c r="V713" s="2555"/>
    </row>
    <row r="714" spans="22:22" x14ac:dyDescent="0.25">
      <c r="V714" s="2555"/>
    </row>
    <row r="715" spans="22:22" x14ac:dyDescent="0.25">
      <c r="V715" s="2555"/>
    </row>
    <row r="716" spans="22:22" x14ac:dyDescent="0.25">
      <c r="V716" s="2555"/>
    </row>
    <row r="717" spans="22:22" x14ac:dyDescent="0.25">
      <c r="V717" s="2555"/>
    </row>
    <row r="718" spans="22:22" x14ac:dyDescent="0.25">
      <c r="V718" s="2555"/>
    </row>
    <row r="719" spans="22:22" x14ac:dyDescent="0.25">
      <c r="V719" s="2555"/>
    </row>
    <row r="720" spans="22:22" x14ac:dyDescent="0.25">
      <c r="V720" s="2555"/>
    </row>
    <row r="721" spans="22:22" x14ac:dyDescent="0.25">
      <c r="V721" s="2555"/>
    </row>
    <row r="722" spans="22:22" x14ac:dyDescent="0.25">
      <c r="V722" s="2555"/>
    </row>
    <row r="723" spans="22:22" x14ac:dyDescent="0.25">
      <c r="V723" s="2555"/>
    </row>
    <row r="724" spans="22:22" x14ac:dyDescent="0.25">
      <c r="V724" s="2555"/>
    </row>
    <row r="725" spans="22:22" x14ac:dyDescent="0.25">
      <c r="V725" s="2555"/>
    </row>
    <row r="726" spans="22:22" x14ac:dyDescent="0.25">
      <c r="V726" s="2555"/>
    </row>
    <row r="727" spans="22:22" x14ac:dyDescent="0.25">
      <c r="V727" s="2555"/>
    </row>
    <row r="728" spans="22:22" x14ac:dyDescent="0.25">
      <c r="V728" s="2555"/>
    </row>
    <row r="729" spans="22:22" x14ac:dyDescent="0.25">
      <c r="V729" s="2555"/>
    </row>
    <row r="730" spans="22:22" x14ac:dyDescent="0.25">
      <c r="V730" s="2555"/>
    </row>
    <row r="731" spans="22:22" x14ac:dyDescent="0.25">
      <c r="V731" s="2555"/>
    </row>
    <row r="732" spans="22:22" x14ac:dyDescent="0.25">
      <c r="V732" s="2555"/>
    </row>
    <row r="733" spans="22:22" x14ac:dyDescent="0.25">
      <c r="V733" s="2555"/>
    </row>
    <row r="734" spans="22:22" x14ac:dyDescent="0.25">
      <c r="V734" s="2555"/>
    </row>
    <row r="735" spans="22:22" x14ac:dyDescent="0.25">
      <c r="V735" s="2555"/>
    </row>
    <row r="736" spans="22:22" x14ac:dyDescent="0.25">
      <c r="V736" s="2555"/>
    </row>
    <row r="737" spans="22:22" x14ac:dyDescent="0.25">
      <c r="V737" s="2555"/>
    </row>
    <row r="738" spans="22:22" x14ac:dyDescent="0.25">
      <c r="V738" s="2555"/>
    </row>
    <row r="739" spans="22:22" x14ac:dyDescent="0.25">
      <c r="V739" s="2555"/>
    </row>
    <row r="740" spans="22:22" x14ac:dyDescent="0.25">
      <c r="V740" s="2555"/>
    </row>
    <row r="741" spans="22:22" x14ac:dyDescent="0.25">
      <c r="V741" s="2555"/>
    </row>
    <row r="742" spans="22:22" x14ac:dyDescent="0.25">
      <c r="V742" s="2555"/>
    </row>
    <row r="743" spans="22:22" x14ac:dyDescent="0.25">
      <c r="V743" s="2555"/>
    </row>
    <row r="744" spans="22:22" x14ac:dyDescent="0.25">
      <c r="V744" s="2555"/>
    </row>
    <row r="745" spans="22:22" x14ac:dyDescent="0.25">
      <c r="V745" s="2555"/>
    </row>
    <row r="746" spans="22:22" x14ac:dyDescent="0.25">
      <c r="V746" s="2555"/>
    </row>
    <row r="747" spans="22:22" x14ac:dyDescent="0.25">
      <c r="V747" s="2555"/>
    </row>
    <row r="748" spans="22:22" x14ac:dyDescent="0.25">
      <c r="V748" s="2555"/>
    </row>
    <row r="749" spans="22:22" x14ac:dyDescent="0.25">
      <c r="V749" s="2555"/>
    </row>
    <row r="750" spans="22:22" x14ac:dyDescent="0.25">
      <c r="V750" s="2555"/>
    </row>
    <row r="751" spans="22:22" x14ac:dyDescent="0.25">
      <c r="V751" s="2555"/>
    </row>
    <row r="752" spans="22:22" x14ac:dyDescent="0.25">
      <c r="V752" s="2555"/>
    </row>
    <row r="753" spans="22:22" x14ac:dyDescent="0.25">
      <c r="V753" s="2555"/>
    </row>
    <row r="754" spans="22:22" x14ac:dyDescent="0.25">
      <c r="V754" s="2555"/>
    </row>
    <row r="755" spans="22:22" x14ac:dyDescent="0.25">
      <c r="V755" s="2555"/>
    </row>
    <row r="756" spans="22:22" x14ac:dyDescent="0.25">
      <c r="V756" s="2555"/>
    </row>
    <row r="757" spans="22:22" x14ac:dyDescent="0.25">
      <c r="V757" s="2555"/>
    </row>
    <row r="758" spans="22:22" x14ac:dyDescent="0.25">
      <c r="V758" s="2555"/>
    </row>
    <row r="759" spans="22:22" x14ac:dyDescent="0.25">
      <c r="V759" s="2555"/>
    </row>
    <row r="760" spans="22:22" x14ac:dyDescent="0.25">
      <c r="V760" s="2555"/>
    </row>
    <row r="761" spans="22:22" x14ac:dyDescent="0.25">
      <c r="V761" s="2555"/>
    </row>
    <row r="762" spans="22:22" x14ac:dyDescent="0.25">
      <c r="V762" s="2555"/>
    </row>
    <row r="763" spans="22:22" x14ac:dyDescent="0.25">
      <c r="V763" s="2555"/>
    </row>
    <row r="764" spans="22:22" x14ac:dyDescent="0.25">
      <c r="V764" s="2555"/>
    </row>
    <row r="765" spans="22:22" x14ac:dyDescent="0.25">
      <c r="V765" s="2555"/>
    </row>
    <row r="766" spans="22:22" x14ac:dyDescent="0.25">
      <c r="V766" s="2555"/>
    </row>
    <row r="767" spans="22:22" x14ac:dyDescent="0.25">
      <c r="V767" s="2555"/>
    </row>
    <row r="768" spans="22:22" x14ac:dyDescent="0.25">
      <c r="V768" s="2555"/>
    </row>
    <row r="769" spans="22:22" x14ac:dyDescent="0.25">
      <c r="V769" s="2555"/>
    </row>
    <row r="770" spans="22:22" x14ac:dyDescent="0.25">
      <c r="V770" s="2555"/>
    </row>
    <row r="771" spans="22:22" x14ac:dyDescent="0.25">
      <c r="V771" s="2555"/>
    </row>
    <row r="772" spans="22:22" x14ac:dyDescent="0.25">
      <c r="V772" s="2555"/>
    </row>
    <row r="773" spans="22:22" x14ac:dyDescent="0.25">
      <c r="V773" s="2555"/>
    </row>
    <row r="774" spans="22:22" x14ac:dyDescent="0.25">
      <c r="V774" s="2555"/>
    </row>
    <row r="775" spans="22:22" x14ac:dyDescent="0.25">
      <c r="V775" s="2555"/>
    </row>
    <row r="776" spans="22:22" x14ac:dyDescent="0.25">
      <c r="V776" s="2555"/>
    </row>
    <row r="777" spans="22:22" x14ac:dyDescent="0.25">
      <c r="V777" s="2555"/>
    </row>
    <row r="778" spans="22:22" x14ac:dyDescent="0.25">
      <c r="V778" s="2555"/>
    </row>
    <row r="779" spans="22:22" x14ac:dyDescent="0.25">
      <c r="V779" s="2555"/>
    </row>
    <row r="780" spans="22:22" x14ac:dyDescent="0.25">
      <c r="V780" s="2555"/>
    </row>
    <row r="781" spans="22:22" x14ac:dyDescent="0.25">
      <c r="V781" s="2555"/>
    </row>
    <row r="782" spans="22:22" x14ac:dyDescent="0.25">
      <c r="V782" s="2555"/>
    </row>
    <row r="783" spans="22:22" x14ac:dyDescent="0.25">
      <c r="V783" s="2555"/>
    </row>
    <row r="784" spans="22:22" x14ac:dyDescent="0.25">
      <c r="V784" s="2555"/>
    </row>
    <row r="785" spans="22:22" x14ac:dyDescent="0.25">
      <c r="V785" s="2555"/>
    </row>
    <row r="786" spans="22:22" x14ac:dyDescent="0.25">
      <c r="V786" s="2555"/>
    </row>
    <row r="787" spans="22:22" x14ac:dyDescent="0.25">
      <c r="V787" s="2555"/>
    </row>
    <row r="788" spans="22:22" x14ac:dyDescent="0.25">
      <c r="V788" s="2555"/>
    </row>
    <row r="789" spans="22:22" x14ac:dyDescent="0.25">
      <c r="V789" s="2555"/>
    </row>
    <row r="790" spans="22:22" x14ac:dyDescent="0.25">
      <c r="V790" s="2555"/>
    </row>
    <row r="791" spans="22:22" x14ac:dyDescent="0.25">
      <c r="V791" s="2555"/>
    </row>
    <row r="792" spans="22:22" x14ac:dyDescent="0.25">
      <c r="V792" s="2555"/>
    </row>
    <row r="793" spans="22:22" x14ac:dyDescent="0.25">
      <c r="V793" s="2555"/>
    </row>
    <row r="794" spans="22:22" x14ac:dyDescent="0.25">
      <c r="V794" s="2555"/>
    </row>
    <row r="795" spans="22:22" x14ac:dyDescent="0.25">
      <c r="V795" s="2555"/>
    </row>
    <row r="796" spans="22:22" x14ac:dyDescent="0.25">
      <c r="V796" s="2555"/>
    </row>
    <row r="797" spans="22:22" x14ac:dyDescent="0.25">
      <c r="V797" s="2555"/>
    </row>
    <row r="798" spans="22:22" x14ac:dyDescent="0.25">
      <c r="V798" s="2555"/>
    </row>
    <row r="799" spans="22:22" x14ac:dyDescent="0.25">
      <c r="V799" s="2555"/>
    </row>
    <row r="800" spans="22:22" x14ac:dyDescent="0.25">
      <c r="V800" s="2555"/>
    </row>
    <row r="801" spans="22:22" x14ac:dyDescent="0.25">
      <c r="V801" s="2555"/>
    </row>
    <row r="802" spans="22:22" x14ac:dyDescent="0.25">
      <c r="V802" s="2555"/>
    </row>
    <row r="803" spans="22:22" x14ac:dyDescent="0.25">
      <c r="V803" s="2555"/>
    </row>
    <row r="804" spans="22:22" x14ac:dyDescent="0.25">
      <c r="V804" s="2555"/>
    </row>
    <row r="805" spans="22:22" x14ac:dyDescent="0.25">
      <c r="V805" s="2555"/>
    </row>
    <row r="806" spans="22:22" x14ac:dyDescent="0.25">
      <c r="V806" s="2555"/>
    </row>
    <row r="807" spans="22:22" x14ac:dyDescent="0.25">
      <c r="V807" s="2555"/>
    </row>
    <row r="808" spans="22:22" x14ac:dyDescent="0.25">
      <c r="V808" s="2555"/>
    </row>
    <row r="809" spans="22:22" x14ac:dyDescent="0.25">
      <c r="V809" s="2555"/>
    </row>
    <row r="810" spans="22:22" x14ac:dyDescent="0.25">
      <c r="V810" s="2555"/>
    </row>
    <row r="811" spans="22:22" x14ac:dyDescent="0.25">
      <c r="V811" s="2555"/>
    </row>
    <row r="812" spans="22:22" x14ac:dyDescent="0.25">
      <c r="V812" s="2555"/>
    </row>
    <row r="813" spans="22:22" x14ac:dyDescent="0.25">
      <c r="V813" s="2555"/>
    </row>
    <row r="814" spans="22:22" x14ac:dyDescent="0.25">
      <c r="V814" s="2555"/>
    </row>
    <row r="815" spans="22:22" x14ac:dyDescent="0.25">
      <c r="V815" s="2555"/>
    </row>
    <row r="816" spans="22:22" x14ac:dyDescent="0.25">
      <c r="V816" s="2555"/>
    </row>
    <row r="817" spans="22:22" x14ac:dyDescent="0.25">
      <c r="V817" s="2555"/>
    </row>
    <row r="818" spans="22:22" x14ac:dyDescent="0.25">
      <c r="V818" s="2555"/>
    </row>
    <row r="819" spans="22:22" x14ac:dyDescent="0.25">
      <c r="V819" s="2555"/>
    </row>
    <row r="820" spans="22:22" x14ac:dyDescent="0.25">
      <c r="V820" s="2555"/>
    </row>
    <row r="821" spans="22:22" x14ac:dyDescent="0.25">
      <c r="V821" s="2555"/>
    </row>
    <row r="822" spans="22:22" x14ac:dyDescent="0.25">
      <c r="V822" s="2555"/>
    </row>
    <row r="823" spans="22:22" x14ac:dyDescent="0.25">
      <c r="V823" s="2555"/>
    </row>
    <row r="824" spans="22:22" x14ac:dyDescent="0.25">
      <c r="V824" s="2555"/>
    </row>
    <row r="825" spans="22:22" x14ac:dyDescent="0.25">
      <c r="V825" s="2555"/>
    </row>
    <row r="826" spans="22:22" x14ac:dyDescent="0.25">
      <c r="V826" s="2555"/>
    </row>
    <row r="827" spans="22:22" x14ac:dyDescent="0.25">
      <c r="V827" s="2555"/>
    </row>
    <row r="828" spans="22:22" x14ac:dyDescent="0.25">
      <c r="V828" s="2555"/>
    </row>
    <row r="829" spans="22:22" x14ac:dyDescent="0.25">
      <c r="V829" s="2555"/>
    </row>
    <row r="830" spans="22:22" x14ac:dyDescent="0.25">
      <c r="V830" s="2555"/>
    </row>
    <row r="831" spans="22:22" x14ac:dyDescent="0.25">
      <c r="V831" s="2555"/>
    </row>
    <row r="832" spans="22:22" x14ac:dyDescent="0.25">
      <c r="V832" s="2555"/>
    </row>
    <row r="833" spans="22:22" x14ac:dyDescent="0.25">
      <c r="V833" s="2555"/>
    </row>
    <row r="834" spans="22:22" x14ac:dyDescent="0.25">
      <c r="V834" s="2555"/>
    </row>
    <row r="835" spans="22:22" x14ac:dyDescent="0.25">
      <c r="V835" s="2555"/>
    </row>
    <row r="836" spans="22:22" x14ac:dyDescent="0.25">
      <c r="V836" s="2555"/>
    </row>
    <row r="837" spans="22:22" x14ac:dyDescent="0.25">
      <c r="V837" s="2555"/>
    </row>
    <row r="838" spans="22:22" x14ac:dyDescent="0.25">
      <c r="V838" s="2555"/>
    </row>
    <row r="839" spans="22:22" x14ac:dyDescent="0.25">
      <c r="V839" s="2555"/>
    </row>
    <row r="840" spans="22:22" x14ac:dyDescent="0.25">
      <c r="V840" s="2555"/>
    </row>
    <row r="841" spans="22:22" x14ac:dyDescent="0.25">
      <c r="V841" s="2555"/>
    </row>
    <row r="842" spans="22:22" x14ac:dyDescent="0.25">
      <c r="V842" s="2555"/>
    </row>
    <row r="843" spans="22:22" x14ac:dyDescent="0.25">
      <c r="V843" s="2555"/>
    </row>
    <row r="844" spans="22:22" x14ac:dyDescent="0.25">
      <c r="V844" s="2555"/>
    </row>
    <row r="845" spans="22:22" x14ac:dyDescent="0.25">
      <c r="V845" s="2555"/>
    </row>
    <row r="846" spans="22:22" x14ac:dyDescent="0.25">
      <c r="V846" s="2555"/>
    </row>
    <row r="847" spans="22:22" x14ac:dyDescent="0.25">
      <c r="V847" s="2555"/>
    </row>
    <row r="848" spans="22:22" x14ac:dyDescent="0.25">
      <c r="V848" s="2555"/>
    </row>
    <row r="849" spans="22:22" x14ac:dyDescent="0.25">
      <c r="V849" s="2555"/>
    </row>
    <row r="850" spans="22:22" x14ac:dyDescent="0.25">
      <c r="V850" s="2555"/>
    </row>
    <row r="851" spans="22:22" x14ac:dyDescent="0.25">
      <c r="V851" s="2555"/>
    </row>
    <row r="852" spans="22:22" x14ac:dyDescent="0.25">
      <c r="V852" s="2555"/>
    </row>
    <row r="853" spans="22:22" x14ac:dyDescent="0.25">
      <c r="V853" s="2555"/>
    </row>
    <row r="854" spans="22:22" x14ac:dyDescent="0.25">
      <c r="V854" s="2555"/>
    </row>
    <row r="855" spans="22:22" x14ac:dyDescent="0.25">
      <c r="V855" s="2555"/>
    </row>
    <row r="856" spans="22:22" x14ac:dyDescent="0.25">
      <c r="V856" s="2555"/>
    </row>
    <row r="857" spans="22:22" x14ac:dyDescent="0.25">
      <c r="V857" s="2555"/>
    </row>
    <row r="858" spans="22:22" x14ac:dyDescent="0.25">
      <c r="V858" s="2555"/>
    </row>
    <row r="859" spans="22:22" x14ac:dyDescent="0.25">
      <c r="V859" s="2555"/>
    </row>
    <row r="860" spans="22:22" x14ac:dyDescent="0.25">
      <c r="V860" s="2555"/>
    </row>
    <row r="861" spans="22:22" x14ac:dyDescent="0.25">
      <c r="V861" s="2555"/>
    </row>
    <row r="862" spans="22:22" x14ac:dyDescent="0.25">
      <c r="V862" s="2555"/>
    </row>
    <row r="863" spans="22:22" x14ac:dyDescent="0.25">
      <c r="V863" s="2555"/>
    </row>
    <row r="864" spans="22:22" x14ac:dyDescent="0.25">
      <c r="V864" s="2555"/>
    </row>
    <row r="865" spans="22:22" x14ac:dyDescent="0.25">
      <c r="V865" s="2555"/>
    </row>
    <row r="866" spans="22:22" x14ac:dyDescent="0.25">
      <c r="V866" s="2555"/>
    </row>
    <row r="867" spans="22:22" x14ac:dyDescent="0.25">
      <c r="V867" s="2555"/>
    </row>
    <row r="868" spans="22:22" x14ac:dyDescent="0.25">
      <c r="V868" s="2555"/>
    </row>
    <row r="869" spans="22:22" x14ac:dyDescent="0.25">
      <c r="V869" s="2555"/>
    </row>
    <row r="870" spans="22:22" x14ac:dyDescent="0.25">
      <c r="V870" s="2555"/>
    </row>
    <row r="871" spans="22:22" x14ac:dyDescent="0.25">
      <c r="V871" s="2555"/>
    </row>
    <row r="872" spans="22:22" x14ac:dyDescent="0.25">
      <c r="V872" s="2555"/>
    </row>
    <row r="873" spans="22:22" x14ac:dyDescent="0.25">
      <c r="V873" s="2555"/>
    </row>
    <row r="874" spans="22:22" x14ac:dyDescent="0.25">
      <c r="V874" s="2555"/>
    </row>
    <row r="875" spans="22:22" x14ac:dyDescent="0.25">
      <c r="V875" s="2555"/>
    </row>
    <row r="876" spans="22:22" x14ac:dyDescent="0.25">
      <c r="V876" s="2555"/>
    </row>
    <row r="877" spans="22:22" x14ac:dyDescent="0.25">
      <c r="V877" s="2555"/>
    </row>
    <row r="878" spans="22:22" x14ac:dyDescent="0.25">
      <c r="V878" s="2555"/>
    </row>
    <row r="879" spans="22:22" x14ac:dyDescent="0.25">
      <c r="V879" s="2555"/>
    </row>
    <row r="880" spans="22:22" x14ac:dyDescent="0.25">
      <c r="V880" s="2555"/>
    </row>
    <row r="881" spans="22:22" x14ac:dyDescent="0.25">
      <c r="V881" s="2555"/>
    </row>
    <row r="882" spans="22:22" x14ac:dyDescent="0.25">
      <c r="V882" s="2555"/>
    </row>
    <row r="883" spans="22:22" x14ac:dyDescent="0.25">
      <c r="V883" s="2555"/>
    </row>
    <row r="884" spans="22:22" x14ac:dyDescent="0.25">
      <c r="V884" s="2555"/>
    </row>
    <row r="885" spans="22:22" x14ac:dyDescent="0.25">
      <c r="V885" s="2555"/>
    </row>
    <row r="886" spans="22:22" x14ac:dyDescent="0.25">
      <c r="V886" s="2555"/>
    </row>
    <row r="887" spans="22:22" x14ac:dyDescent="0.25">
      <c r="V887" s="2555"/>
    </row>
    <row r="888" spans="22:22" x14ac:dyDescent="0.25">
      <c r="V888" s="2555"/>
    </row>
    <row r="889" spans="22:22" x14ac:dyDescent="0.25">
      <c r="V889" s="2555"/>
    </row>
    <row r="890" spans="22:22" x14ac:dyDescent="0.25">
      <c r="V890" s="2555"/>
    </row>
    <row r="891" spans="22:22" x14ac:dyDescent="0.25">
      <c r="V891" s="2555"/>
    </row>
    <row r="892" spans="22:22" x14ac:dyDescent="0.25">
      <c r="V892" s="2555"/>
    </row>
    <row r="893" spans="22:22" x14ac:dyDescent="0.25">
      <c r="V893" s="2555"/>
    </row>
    <row r="894" spans="22:22" x14ac:dyDescent="0.25">
      <c r="V894" s="2555"/>
    </row>
    <row r="895" spans="22:22" x14ac:dyDescent="0.25">
      <c r="V895" s="2555"/>
    </row>
    <row r="896" spans="22:22" x14ac:dyDescent="0.25">
      <c r="V896" s="2555"/>
    </row>
    <row r="897" spans="22:22" x14ac:dyDescent="0.25">
      <c r="V897" s="2555"/>
    </row>
    <row r="898" spans="22:22" x14ac:dyDescent="0.25">
      <c r="V898" s="2555"/>
    </row>
    <row r="899" spans="22:22" x14ac:dyDescent="0.25">
      <c r="V899" s="2555"/>
    </row>
    <row r="900" spans="22:22" x14ac:dyDescent="0.25">
      <c r="V900" s="2555"/>
    </row>
    <row r="901" spans="22:22" x14ac:dyDescent="0.25">
      <c r="V901" s="2555"/>
    </row>
    <row r="902" spans="22:22" x14ac:dyDescent="0.25">
      <c r="V902" s="2555"/>
    </row>
    <row r="903" spans="22:22" x14ac:dyDescent="0.25">
      <c r="V903" s="2555"/>
    </row>
    <row r="904" spans="22:22" x14ac:dyDescent="0.25">
      <c r="V904" s="2555"/>
    </row>
    <row r="905" spans="22:22" x14ac:dyDescent="0.25">
      <c r="V905" s="2555"/>
    </row>
    <row r="906" spans="22:22" x14ac:dyDescent="0.25">
      <c r="V906" s="2555"/>
    </row>
    <row r="907" spans="22:22" x14ac:dyDescent="0.25">
      <c r="V907" s="2555"/>
    </row>
    <row r="908" spans="22:22" x14ac:dyDescent="0.25">
      <c r="V908" s="2555"/>
    </row>
    <row r="909" spans="22:22" x14ac:dyDescent="0.25">
      <c r="V909" s="2555"/>
    </row>
    <row r="910" spans="22:22" x14ac:dyDescent="0.25">
      <c r="V910" s="2555"/>
    </row>
    <row r="911" spans="22:22" x14ac:dyDescent="0.25">
      <c r="V911" s="2555"/>
    </row>
    <row r="912" spans="22:22" x14ac:dyDescent="0.25">
      <c r="V912" s="2555"/>
    </row>
    <row r="913" spans="22:22" x14ac:dyDescent="0.25">
      <c r="V913" s="2555"/>
    </row>
    <row r="914" spans="22:22" x14ac:dyDescent="0.25">
      <c r="V914" s="2555"/>
    </row>
    <row r="915" spans="22:22" x14ac:dyDescent="0.25">
      <c r="V915" s="2555"/>
    </row>
    <row r="916" spans="22:22" x14ac:dyDescent="0.25">
      <c r="V916" s="2555"/>
    </row>
    <row r="917" spans="22:22" x14ac:dyDescent="0.25">
      <c r="V917" s="2555"/>
    </row>
    <row r="918" spans="22:22" x14ac:dyDescent="0.25">
      <c r="V918" s="2555"/>
    </row>
    <row r="919" spans="22:22" x14ac:dyDescent="0.25">
      <c r="V919" s="2555"/>
    </row>
    <row r="920" spans="22:22" x14ac:dyDescent="0.25">
      <c r="V920" s="2555"/>
    </row>
    <row r="921" spans="22:22" x14ac:dyDescent="0.25">
      <c r="V921" s="2555"/>
    </row>
    <row r="922" spans="22:22" x14ac:dyDescent="0.25">
      <c r="V922" s="2555"/>
    </row>
    <row r="923" spans="22:22" x14ac:dyDescent="0.25">
      <c r="V923" s="2555"/>
    </row>
    <row r="924" spans="22:22" x14ac:dyDescent="0.25">
      <c r="V924" s="2555"/>
    </row>
    <row r="925" spans="22:22" x14ac:dyDescent="0.25">
      <c r="V925" s="2555"/>
    </row>
    <row r="926" spans="22:22" x14ac:dyDescent="0.25">
      <c r="V926" s="2555"/>
    </row>
    <row r="927" spans="22:22" x14ac:dyDescent="0.25">
      <c r="V927" s="2555"/>
    </row>
    <row r="928" spans="22:22" x14ac:dyDescent="0.25">
      <c r="V928" s="2555"/>
    </row>
    <row r="929" spans="22:22" x14ac:dyDescent="0.25">
      <c r="V929" s="2555"/>
    </row>
    <row r="930" spans="22:22" x14ac:dyDescent="0.25">
      <c r="V930" s="2555"/>
    </row>
    <row r="931" spans="22:22" x14ac:dyDescent="0.25">
      <c r="V931" s="2555"/>
    </row>
    <row r="932" spans="22:22" x14ac:dyDescent="0.25">
      <c r="V932" s="2555"/>
    </row>
    <row r="933" spans="22:22" x14ac:dyDescent="0.25">
      <c r="V933" s="2555"/>
    </row>
    <row r="934" spans="22:22" x14ac:dyDescent="0.25">
      <c r="V934" s="2555"/>
    </row>
    <row r="935" spans="22:22" x14ac:dyDescent="0.25">
      <c r="V935" s="2555"/>
    </row>
    <row r="936" spans="22:22" x14ac:dyDescent="0.25">
      <c r="V936" s="2555"/>
    </row>
    <row r="937" spans="22:22" x14ac:dyDescent="0.25">
      <c r="V937" s="2555"/>
    </row>
    <row r="938" spans="22:22" x14ac:dyDescent="0.25">
      <c r="V938" s="2555"/>
    </row>
    <row r="939" spans="22:22" x14ac:dyDescent="0.25">
      <c r="V939" s="2555"/>
    </row>
    <row r="940" spans="22:22" x14ac:dyDescent="0.25">
      <c r="V940" s="2555"/>
    </row>
    <row r="941" spans="22:22" x14ac:dyDescent="0.25">
      <c r="V941" s="2555"/>
    </row>
    <row r="942" spans="22:22" x14ac:dyDescent="0.25">
      <c r="V942" s="2555"/>
    </row>
    <row r="943" spans="22:22" x14ac:dyDescent="0.25">
      <c r="V943" s="2555"/>
    </row>
    <row r="944" spans="22:22" x14ac:dyDescent="0.25">
      <c r="V944" s="2555"/>
    </row>
    <row r="945" spans="22:22" x14ac:dyDescent="0.25">
      <c r="V945" s="2555"/>
    </row>
    <row r="946" spans="22:22" x14ac:dyDescent="0.25">
      <c r="V946" s="2555"/>
    </row>
    <row r="947" spans="22:22" x14ac:dyDescent="0.25">
      <c r="V947" s="2555"/>
    </row>
    <row r="948" spans="22:22" x14ac:dyDescent="0.25">
      <c r="V948" s="2555"/>
    </row>
    <row r="949" spans="22:22" x14ac:dyDescent="0.25">
      <c r="V949" s="2555"/>
    </row>
    <row r="950" spans="22:22" x14ac:dyDescent="0.25">
      <c r="V950" s="2555"/>
    </row>
    <row r="951" spans="22:22" x14ac:dyDescent="0.25">
      <c r="V951" s="2555"/>
    </row>
    <row r="952" spans="22:22" x14ac:dyDescent="0.25">
      <c r="V952" s="2555"/>
    </row>
    <row r="953" spans="22:22" x14ac:dyDescent="0.25">
      <c r="V953" s="2555"/>
    </row>
    <row r="954" spans="22:22" x14ac:dyDescent="0.25">
      <c r="V954" s="2555"/>
    </row>
    <row r="955" spans="22:22" x14ac:dyDescent="0.25">
      <c r="V955" s="2555"/>
    </row>
    <row r="956" spans="22:22" x14ac:dyDescent="0.25">
      <c r="V956" s="2555"/>
    </row>
    <row r="957" spans="22:22" x14ac:dyDescent="0.25">
      <c r="V957" s="2555"/>
    </row>
    <row r="958" spans="22:22" x14ac:dyDescent="0.25">
      <c r="V958" s="2555"/>
    </row>
    <row r="959" spans="22:22" x14ac:dyDescent="0.25">
      <c r="V959" s="2555"/>
    </row>
    <row r="960" spans="22:22" x14ac:dyDescent="0.25">
      <c r="V960" s="2555"/>
    </row>
    <row r="961" spans="22:22" x14ac:dyDescent="0.25">
      <c r="V961" s="2555"/>
    </row>
    <row r="962" spans="22:22" x14ac:dyDescent="0.25">
      <c r="V962" s="2555"/>
    </row>
    <row r="963" spans="22:22" x14ac:dyDescent="0.25">
      <c r="V963" s="2555"/>
    </row>
    <row r="964" spans="22:22" x14ac:dyDescent="0.25">
      <c r="V964" s="2555"/>
    </row>
    <row r="965" spans="22:22" x14ac:dyDescent="0.25">
      <c r="V965" s="2555"/>
    </row>
    <row r="966" spans="22:22" x14ac:dyDescent="0.25">
      <c r="V966" s="2555"/>
    </row>
    <row r="967" spans="22:22" x14ac:dyDescent="0.25">
      <c r="V967" s="2555"/>
    </row>
    <row r="968" spans="22:22" x14ac:dyDescent="0.25">
      <c r="V968" s="2555"/>
    </row>
    <row r="969" spans="22:22" x14ac:dyDescent="0.25">
      <c r="V969" s="2555"/>
    </row>
    <row r="970" spans="22:22" x14ac:dyDescent="0.25">
      <c r="V970" s="2555"/>
    </row>
    <row r="971" spans="22:22" x14ac:dyDescent="0.25">
      <c r="V971" s="2555"/>
    </row>
    <row r="972" spans="22:22" x14ac:dyDescent="0.25">
      <c r="V972" s="2555"/>
    </row>
    <row r="973" spans="22:22" x14ac:dyDescent="0.25">
      <c r="V973" s="2555"/>
    </row>
    <row r="974" spans="22:22" x14ac:dyDescent="0.25">
      <c r="V974" s="2555"/>
    </row>
    <row r="975" spans="22:22" x14ac:dyDescent="0.25">
      <c r="V975" s="2555"/>
    </row>
    <row r="976" spans="22:22" x14ac:dyDescent="0.25">
      <c r="V976" s="2555"/>
    </row>
    <row r="977" spans="22:22" x14ac:dyDescent="0.25">
      <c r="V977" s="2555"/>
    </row>
    <row r="978" spans="22:22" x14ac:dyDescent="0.25">
      <c r="V978" s="2555"/>
    </row>
    <row r="979" spans="22:22" x14ac:dyDescent="0.25">
      <c r="V979" s="2555"/>
    </row>
    <row r="980" spans="22:22" x14ac:dyDescent="0.25">
      <c r="V980" s="2555"/>
    </row>
    <row r="981" spans="22:22" x14ac:dyDescent="0.25">
      <c r="V981" s="2555"/>
    </row>
    <row r="982" spans="22:22" x14ac:dyDescent="0.25">
      <c r="V982" s="2555"/>
    </row>
    <row r="983" spans="22:22" x14ac:dyDescent="0.25">
      <c r="V983" s="2555"/>
    </row>
    <row r="984" spans="22:22" x14ac:dyDescent="0.25">
      <c r="V984" s="2555"/>
    </row>
    <row r="985" spans="22:22" x14ac:dyDescent="0.25">
      <c r="V985" s="2555"/>
    </row>
    <row r="986" spans="22:22" x14ac:dyDescent="0.25">
      <c r="V986" s="2555"/>
    </row>
    <row r="987" spans="22:22" x14ac:dyDescent="0.25">
      <c r="V987" s="2555"/>
    </row>
    <row r="988" spans="22:22" x14ac:dyDescent="0.25">
      <c r="V988" s="2555"/>
    </row>
    <row r="989" spans="22:22" x14ac:dyDescent="0.25">
      <c r="V989" s="2555"/>
    </row>
    <row r="990" spans="22:22" x14ac:dyDescent="0.25">
      <c r="V990" s="2555"/>
    </row>
    <row r="991" spans="22:22" x14ac:dyDescent="0.25">
      <c r="V991" s="2555"/>
    </row>
    <row r="992" spans="22:22" x14ac:dyDescent="0.25">
      <c r="V992" s="2555"/>
    </row>
    <row r="993" spans="22:22" x14ac:dyDescent="0.25">
      <c r="V993" s="2555"/>
    </row>
    <row r="994" spans="22:22" x14ac:dyDescent="0.25">
      <c r="V994" s="2555"/>
    </row>
    <row r="995" spans="22:22" x14ac:dyDescent="0.25">
      <c r="V995" s="2555"/>
    </row>
    <row r="996" spans="22:22" x14ac:dyDescent="0.25">
      <c r="V996" s="2555"/>
    </row>
    <row r="997" spans="22:22" x14ac:dyDescent="0.25">
      <c r="V997" s="2555"/>
    </row>
    <row r="998" spans="22:22" x14ac:dyDescent="0.25">
      <c r="V998" s="2555"/>
    </row>
    <row r="999" spans="22:22" x14ac:dyDescent="0.25">
      <c r="V999" s="2555"/>
    </row>
    <row r="1000" spans="22:22" x14ac:dyDescent="0.25">
      <c r="V1000" s="2555"/>
    </row>
    <row r="1001" spans="22:22" x14ac:dyDescent="0.25">
      <c r="V1001" s="2555"/>
    </row>
    <row r="1002" spans="22:22" x14ac:dyDescent="0.25">
      <c r="V1002" s="2555"/>
    </row>
    <row r="1003" spans="22:22" x14ac:dyDescent="0.25">
      <c r="V1003" s="2555"/>
    </row>
    <row r="1004" spans="22:22" x14ac:dyDescent="0.25">
      <c r="V1004" s="2555"/>
    </row>
    <row r="1005" spans="22:22" x14ac:dyDescent="0.25">
      <c r="V1005" s="2555"/>
    </row>
    <row r="1006" spans="22:22" x14ac:dyDescent="0.25">
      <c r="V1006" s="2555"/>
    </row>
    <row r="1007" spans="22:22" x14ac:dyDescent="0.25">
      <c r="V1007" s="2555"/>
    </row>
    <row r="1008" spans="22:22" x14ac:dyDescent="0.25">
      <c r="V1008" s="2555"/>
    </row>
    <row r="1009" spans="22:22" x14ac:dyDescent="0.25">
      <c r="V1009" s="2555"/>
    </row>
    <row r="1010" spans="22:22" x14ac:dyDescent="0.25">
      <c r="V1010" s="2555"/>
    </row>
    <row r="1011" spans="22:22" x14ac:dyDescent="0.25">
      <c r="V1011" s="2555"/>
    </row>
    <row r="1012" spans="22:22" x14ac:dyDescent="0.25">
      <c r="V1012" s="2555"/>
    </row>
    <row r="1013" spans="22:22" x14ac:dyDescent="0.25">
      <c r="V1013" s="2555"/>
    </row>
    <row r="1014" spans="22:22" x14ac:dyDescent="0.25">
      <c r="V1014" s="2555"/>
    </row>
    <row r="1015" spans="22:22" x14ac:dyDescent="0.25">
      <c r="V1015" s="2555"/>
    </row>
    <row r="1016" spans="22:22" x14ac:dyDescent="0.25">
      <c r="V1016" s="2555"/>
    </row>
    <row r="1017" spans="22:22" x14ac:dyDescent="0.25">
      <c r="V1017" s="2555"/>
    </row>
    <row r="1018" spans="22:22" x14ac:dyDescent="0.25">
      <c r="V1018" s="2555"/>
    </row>
    <row r="1019" spans="22:22" x14ac:dyDescent="0.25">
      <c r="V1019" s="2555"/>
    </row>
    <row r="1020" spans="22:22" x14ac:dyDescent="0.25">
      <c r="V1020" s="2555"/>
    </row>
    <row r="1021" spans="22:22" x14ac:dyDescent="0.25">
      <c r="V1021" s="2555"/>
    </row>
    <row r="1022" spans="22:22" x14ac:dyDescent="0.25">
      <c r="V1022" s="2555"/>
    </row>
    <row r="1023" spans="22:22" x14ac:dyDescent="0.25">
      <c r="V1023" s="2555"/>
    </row>
    <row r="1024" spans="22:22" x14ac:dyDescent="0.25">
      <c r="V1024" s="2555"/>
    </row>
    <row r="1025" spans="22:22" x14ac:dyDescent="0.25">
      <c r="V1025" s="2555"/>
    </row>
    <row r="1026" spans="22:22" x14ac:dyDescent="0.25">
      <c r="V1026" s="2555"/>
    </row>
    <row r="1027" spans="22:22" x14ac:dyDescent="0.25">
      <c r="V1027" s="2555"/>
    </row>
    <row r="1028" spans="22:22" x14ac:dyDescent="0.25">
      <c r="V1028" s="2555"/>
    </row>
    <row r="1029" spans="22:22" x14ac:dyDescent="0.25">
      <c r="V1029" s="2555"/>
    </row>
    <row r="1030" spans="22:22" x14ac:dyDescent="0.25">
      <c r="V1030" s="2555"/>
    </row>
    <row r="1031" spans="22:22" x14ac:dyDescent="0.25">
      <c r="V1031" s="2555"/>
    </row>
    <row r="1032" spans="22:22" x14ac:dyDescent="0.25">
      <c r="V1032" s="2555"/>
    </row>
    <row r="1033" spans="22:22" x14ac:dyDescent="0.25">
      <c r="V1033" s="2555"/>
    </row>
    <row r="1034" spans="22:22" x14ac:dyDescent="0.25">
      <c r="V1034" s="2555"/>
    </row>
    <row r="1035" spans="22:22" x14ac:dyDescent="0.25">
      <c r="V1035" s="2555"/>
    </row>
    <row r="1036" spans="22:22" x14ac:dyDescent="0.25">
      <c r="V1036" s="2555"/>
    </row>
    <row r="1037" spans="22:22" x14ac:dyDescent="0.25">
      <c r="V1037" s="2555"/>
    </row>
    <row r="1038" spans="22:22" x14ac:dyDescent="0.25">
      <c r="V1038" s="2555"/>
    </row>
    <row r="1039" spans="22:22" x14ac:dyDescent="0.25">
      <c r="V1039" s="2555"/>
    </row>
    <row r="1040" spans="22:22" x14ac:dyDescent="0.25">
      <c r="V1040" s="2555"/>
    </row>
    <row r="1041" spans="22:22" x14ac:dyDescent="0.25">
      <c r="V1041" s="2555"/>
    </row>
    <row r="1042" spans="22:22" x14ac:dyDescent="0.25">
      <c r="V1042" s="2555"/>
    </row>
    <row r="1043" spans="22:22" x14ac:dyDescent="0.25">
      <c r="V1043" s="2555"/>
    </row>
    <row r="1044" spans="22:22" x14ac:dyDescent="0.25">
      <c r="V1044" s="2555"/>
    </row>
    <row r="1045" spans="22:22" x14ac:dyDescent="0.25">
      <c r="V1045" s="2555"/>
    </row>
    <row r="1046" spans="22:22" x14ac:dyDescent="0.25">
      <c r="V1046" s="2555"/>
    </row>
    <row r="1047" spans="22:22" x14ac:dyDescent="0.25">
      <c r="V1047" s="2555"/>
    </row>
    <row r="1048" spans="22:22" x14ac:dyDescent="0.25">
      <c r="V1048" s="2555"/>
    </row>
    <row r="1049" spans="22:22" x14ac:dyDescent="0.25">
      <c r="V1049" s="2555"/>
    </row>
    <row r="1050" spans="22:22" x14ac:dyDescent="0.25">
      <c r="V1050" s="2555"/>
    </row>
    <row r="1051" spans="22:22" x14ac:dyDescent="0.25">
      <c r="V1051" s="2555"/>
    </row>
    <row r="1052" spans="22:22" x14ac:dyDescent="0.25">
      <c r="V1052" s="2555"/>
    </row>
    <row r="1053" spans="22:22" x14ac:dyDescent="0.25">
      <c r="V1053" s="2555"/>
    </row>
    <row r="1054" spans="22:22" x14ac:dyDescent="0.25">
      <c r="V1054" s="2555"/>
    </row>
    <row r="1055" spans="22:22" x14ac:dyDescent="0.25">
      <c r="V1055" s="2555"/>
    </row>
    <row r="1056" spans="22:22" x14ac:dyDescent="0.25">
      <c r="V1056" s="2555"/>
    </row>
    <row r="1057" spans="22:22" x14ac:dyDescent="0.25">
      <c r="V1057" s="2555"/>
    </row>
    <row r="1058" spans="22:22" x14ac:dyDescent="0.25">
      <c r="V1058" s="2555"/>
    </row>
    <row r="1059" spans="22:22" x14ac:dyDescent="0.25">
      <c r="V1059" s="2555"/>
    </row>
    <row r="1060" spans="22:22" x14ac:dyDescent="0.25">
      <c r="V1060" s="2555"/>
    </row>
    <row r="1061" spans="22:22" x14ac:dyDescent="0.25">
      <c r="V1061" s="2555"/>
    </row>
    <row r="1062" spans="22:22" x14ac:dyDescent="0.25">
      <c r="V1062" s="2555"/>
    </row>
    <row r="1063" spans="22:22" x14ac:dyDescent="0.25">
      <c r="V1063" s="2555"/>
    </row>
    <row r="1064" spans="22:22" x14ac:dyDescent="0.25">
      <c r="V1064" s="2555"/>
    </row>
    <row r="1065" spans="22:22" x14ac:dyDescent="0.25">
      <c r="V1065" s="2555"/>
    </row>
    <row r="1066" spans="22:22" x14ac:dyDescent="0.25">
      <c r="V1066" s="2555"/>
    </row>
    <row r="1067" spans="22:22" x14ac:dyDescent="0.25">
      <c r="V1067" s="2555"/>
    </row>
    <row r="1068" spans="22:22" x14ac:dyDescent="0.25">
      <c r="V1068" s="2555"/>
    </row>
    <row r="1069" spans="22:22" x14ac:dyDescent="0.25">
      <c r="V1069" s="2555"/>
    </row>
    <row r="1070" spans="22:22" x14ac:dyDescent="0.25">
      <c r="V1070" s="2555"/>
    </row>
    <row r="1071" spans="22:22" x14ac:dyDescent="0.25">
      <c r="V1071" s="2555"/>
    </row>
    <row r="1072" spans="22:22" x14ac:dyDescent="0.25">
      <c r="V1072" s="2555"/>
    </row>
    <row r="1073" spans="22:22" x14ac:dyDescent="0.25">
      <c r="V1073" s="2555"/>
    </row>
    <row r="1074" spans="22:22" x14ac:dyDescent="0.25">
      <c r="V1074" s="2555"/>
    </row>
    <row r="1075" spans="22:22" x14ac:dyDescent="0.25">
      <c r="V1075" s="2555"/>
    </row>
    <row r="1076" spans="22:22" x14ac:dyDescent="0.25">
      <c r="V1076" s="2555"/>
    </row>
    <row r="1077" spans="22:22" x14ac:dyDescent="0.25">
      <c r="V1077" s="2555"/>
    </row>
    <row r="1078" spans="22:22" x14ac:dyDescent="0.25">
      <c r="V1078" s="2555"/>
    </row>
    <row r="1079" spans="22:22" x14ac:dyDescent="0.25">
      <c r="V1079" s="2555"/>
    </row>
    <row r="1080" spans="22:22" x14ac:dyDescent="0.25">
      <c r="V1080" s="2555"/>
    </row>
    <row r="1081" spans="22:22" x14ac:dyDescent="0.25">
      <c r="V1081" s="2555"/>
    </row>
    <row r="1082" spans="22:22" x14ac:dyDescent="0.25">
      <c r="V1082" s="2555"/>
    </row>
    <row r="1083" spans="22:22" x14ac:dyDescent="0.25">
      <c r="V1083" s="2555"/>
    </row>
    <row r="1084" spans="22:22" x14ac:dyDescent="0.25">
      <c r="V1084" s="2555"/>
    </row>
    <row r="1085" spans="22:22" x14ac:dyDescent="0.25">
      <c r="V1085" s="2555"/>
    </row>
    <row r="1086" spans="22:22" x14ac:dyDescent="0.25">
      <c r="V1086" s="2555"/>
    </row>
    <row r="1087" spans="22:22" x14ac:dyDescent="0.25">
      <c r="V1087" s="2555"/>
    </row>
    <row r="1088" spans="22:22" x14ac:dyDescent="0.25">
      <c r="V1088" s="2555"/>
    </row>
    <row r="1089" spans="22:22" x14ac:dyDescent="0.25">
      <c r="V1089" s="2555"/>
    </row>
    <row r="1090" spans="22:22" x14ac:dyDescent="0.25">
      <c r="V1090" s="2555"/>
    </row>
    <row r="1091" spans="22:22" x14ac:dyDescent="0.25">
      <c r="V1091" s="2555"/>
    </row>
    <row r="1092" spans="22:22" x14ac:dyDescent="0.25">
      <c r="V1092" s="2555"/>
    </row>
    <row r="1093" spans="22:22" x14ac:dyDescent="0.25">
      <c r="V1093" s="2555"/>
    </row>
    <row r="1094" spans="22:22" x14ac:dyDescent="0.25">
      <c r="V1094" s="2555"/>
    </row>
    <row r="1095" spans="22:22" x14ac:dyDescent="0.25">
      <c r="V1095" s="2555"/>
    </row>
    <row r="1096" spans="22:22" x14ac:dyDescent="0.25">
      <c r="V1096" s="2555"/>
    </row>
    <row r="1097" spans="22:22" x14ac:dyDescent="0.25">
      <c r="V1097" s="2555"/>
    </row>
    <row r="1098" spans="22:22" x14ac:dyDescent="0.25">
      <c r="V1098" s="2555"/>
    </row>
    <row r="1099" spans="22:22" x14ac:dyDescent="0.25">
      <c r="V1099" s="2555"/>
    </row>
    <row r="1100" spans="22:22" x14ac:dyDescent="0.25">
      <c r="V1100" s="2555"/>
    </row>
    <row r="1101" spans="22:22" x14ac:dyDescent="0.25">
      <c r="V1101" s="2555"/>
    </row>
    <row r="1102" spans="22:22" x14ac:dyDescent="0.25">
      <c r="V1102" s="2555"/>
    </row>
    <row r="1103" spans="22:22" x14ac:dyDescent="0.25">
      <c r="V1103" s="2555"/>
    </row>
    <row r="1104" spans="22:22" x14ac:dyDescent="0.25">
      <c r="V1104" s="2555"/>
    </row>
    <row r="1105" spans="22:22" x14ac:dyDescent="0.25">
      <c r="V1105" s="2555"/>
    </row>
    <row r="1106" spans="22:22" x14ac:dyDescent="0.25">
      <c r="V1106" s="2555"/>
    </row>
    <row r="1107" spans="22:22" x14ac:dyDescent="0.25">
      <c r="V1107" s="2555"/>
    </row>
    <row r="1108" spans="22:22" x14ac:dyDescent="0.25">
      <c r="V1108" s="2555"/>
    </row>
    <row r="1109" spans="22:22" x14ac:dyDescent="0.25">
      <c r="V1109" s="2555"/>
    </row>
    <row r="1110" spans="22:22" x14ac:dyDescent="0.25">
      <c r="V1110" s="2555"/>
    </row>
    <row r="1111" spans="22:22" x14ac:dyDescent="0.25">
      <c r="V1111" s="2555"/>
    </row>
    <row r="1112" spans="22:22" x14ac:dyDescent="0.25">
      <c r="V1112" s="2555"/>
    </row>
    <row r="1113" spans="22:22" x14ac:dyDescent="0.25">
      <c r="V1113" s="2555"/>
    </row>
    <row r="1114" spans="22:22" x14ac:dyDescent="0.25">
      <c r="V1114" s="2555"/>
    </row>
    <row r="1115" spans="22:22" x14ac:dyDescent="0.25">
      <c r="V1115" s="2555"/>
    </row>
    <row r="1116" spans="22:22" x14ac:dyDescent="0.25">
      <c r="V1116" s="2555"/>
    </row>
    <row r="1117" spans="22:22" x14ac:dyDescent="0.25">
      <c r="V1117" s="2555"/>
    </row>
    <row r="1118" spans="22:22" x14ac:dyDescent="0.25">
      <c r="V1118" s="2555"/>
    </row>
    <row r="1119" spans="22:22" x14ac:dyDescent="0.25">
      <c r="V1119" s="2555"/>
    </row>
    <row r="1120" spans="22:22" x14ac:dyDescent="0.25">
      <c r="V1120" s="2555"/>
    </row>
    <row r="1121" spans="22:22" x14ac:dyDescent="0.25">
      <c r="V1121" s="2555"/>
    </row>
    <row r="1122" spans="22:22" x14ac:dyDescent="0.25">
      <c r="V1122" s="2555"/>
    </row>
    <row r="1123" spans="22:22" x14ac:dyDescent="0.25">
      <c r="V1123" s="2555"/>
    </row>
    <row r="1124" spans="22:22" x14ac:dyDescent="0.25">
      <c r="V1124" s="2555"/>
    </row>
    <row r="1125" spans="22:22" x14ac:dyDescent="0.25">
      <c r="V1125" s="2555"/>
    </row>
    <row r="1126" spans="22:22" x14ac:dyDescent="0.25">
      <c r="V1126" s="2555"/>
    </row>
    <row r="1127" spans="22:22" x14ac:dyDescent="0.25">
      <c r="V1127" s="2555"/>
    </row>
    <row r="1128" spans="22:22" x14ac:dyDescent="0.25">
      <c r="V1128" s="2555"/>
    </row>
    <row r="1129" spans="22:22" x14ac:dyDescent="0.25">
      <c r="V1129" s="2555"/>
    </row>
    <row r="1130" spans="22:22" x14ac:dyDescent="0.25">
      <c r="V1130" s="2555"/>
    </row>
    <row r="1131" spans="22:22" x14ac:dyDescent="0.25">
      <c r="V1131" s="2555"/>
    </row>
    <row r="1132" spans="22:22" x14ac:dyDescent="0.25">
      <c r="V1132" s="2555"/>
    </row>
    <row r="1133" spans="22:22" x14ac:dyDescent="0.25">
      <c r="V1133" s="2555"/>
    </row>
    <row r="1134" spans="22:22" x14ac:dyDescent="0.25">
      <c r="V1134" s="2555"/>
    </row>
    <row r="1135" spans="22:22" x14ac:dyDescent="0.25">
      <c r="V1135" s="2555"/>
    </row>
    <row r="1136" spans="22:22" x14ac:dyDescent="0.25">
      <c r="V1136" s="2555"/>
    </row>
    <row r="1137" spans="22:22" x14ac:dyDescent="0.25">
      <c r="V1137" s="2555"/>
    </row>
    <row r="1138" spans="22:22" x14ac:dyDescent="0.25">
      <c r="V1138" s="2555"/>
    </row>
    <row r="1139" spans="22:22" x14ac:dyDescent="0.25">
      <c r="V1139" s="2555"/>
    </row>
    <row r="1140" spans="22:22" x14ac:dyDescent="0.25">
      <c r="V1140" s="2555"/>
    </row>
    <row r="1141" spans="22:22" x14ac:dyDescent="0.25">
      <c r="V1141" s="2555"/>
    </row>
    <row r="1142" spans="22:22" x14ac:dyDescent="0.25">
      <c r="V1142" s="2555"/>
    </row>
    <row r="1143" spans="22:22" x14ac:dyDescent="0.25">
      <c r="V1143" s="2555"/>
    </row>
    <row r="1144" spans="22:22" x14ac:dyDescent="0.25">
      <c r="V1144" s="2555"/>
    </row>
    <row r="1145" spans="22:22" x14ac:dyDescent="0.25">
      <c r="V1145" s="2555"/>
    </row>
    <row r="1146" spans="22:22" x14ac:dyDescent="0.25">
      <c r="V1146" s="2555"/>
    </row>
    <row r="1147" spans="22:22" x14ac:dyDescent="0.25">
      <c r="V1147" s="2555"/>
    </row>
    <row r="1148" spans="22:22" x14ac:dyDescent="0.25">
      <c r="V1148" s="2555"/>
    </row>
    <row r="1149" spans="22:22" x14ac:dyDescent="0.25">
      <c r="V1149" s="2555"/>
    </row>
    <row r="1150" spans="22:22" x14ac:dyDescent="0.25">
      <c r="V1150" s="2555"/>
    </row>
    <row r="1151" spans="22:22" x14ac:dyDescent="0.25">
      <c r="V1151" s="2555"/>
    </row>
    <row r="1152" spans="22:22" x14ac:dyDescent="0.25">
      <c r="V1152" s="2555"/>
    </row>
    <row r="1153" spans="22:22" x14ac:dyDescent="0.25">
      <c r="V1153" s="2555"/>
    </row>
    <row r="1154" spans="22:22" x14ac:dyDescent="0.25">
      <c r="V1154" s="2555"/>
    </row>
    <row r="1155" spans="22:22" x14ac:dyDescent="0.25">
      <c r="V1155" s="2555"/>
    </row>
    <row r="1156" spans="22:22" x14ac:dyDescent="0.25">
      <c r="V1156" s="2555"/>
    </row>
    <row r="1157" spans="22:22" x14ac:dyDescent="0.25">
      <c r="V1157" s="2555"/>
    </row>
    <row r="1158" spans="22:22" x14ac:dyDescent="0.25">
      <c r="V1158" s="2555"/>
    </row>
    <row r="1159" spans="22:22" x14ac:dyDescent="0.25">
      <c r="V1159" s="2555"/>
    </row>
    <row r="1160" spans="22:22" x14ac:dyDescent="0.25">
      <c r="V1160" s="2555"/>
    </row>
    <row r="1161" spans="22:22" x14ac:dyDescent="0.25">
      <c r="V1161" s="2555"/>
    </row>
    <row r="1162" spans="22:22" x14ac:dyDescent="0.25">
      <c r="V1162" s="2555"/>
    </row>
    <row r="1163" spans="22:22" x14ac:dyDescent="0.25">
      <c r="V1163" s="2555"/>
    </row>
    <row r="1164" spans="22:22" x14ac:dyDescent="0.25">
      <c r="V1164" s="2555"/>
    </row>
    <row r="1165" spans="22:22" x14ac:dyDescent="0.25">
      <c r="V1165" s="2555"/>
    </row>
    <row r="1166" spans="22:22" x14ac:dyDescent="0.25">
      <c r="V1166" s="2555"/>
    </row>
    <row r="1167" spans="22:22" x14ac:dyDescent="0.25">
      <c r="V1167" s="2555"/>
    </row>
    <row r="1168" spans="22:22" x14ac:dyDescent="0.25">
      <c r="V1168" s="2555"/>
    </row>
    <row r="1169" spans="22:22" x14ac:dyDescent="0.25">
      <c r="V1169" s="2555"/>
    </row>
    <row r="1170" spans="22:22" x14ac:dyDescent="0.25">
      <c r="V1170" s="2555"/>
    </row>
    <row r="1171" spans="22:22" x14ac:dyDescent="0.25">
      <c r="V1171" s="2555"/>
    </row>
    <row r="1172" spans="22:22" x14ac:dyDescent="0.25">
      <c r="V1172" s="2555"/>
    </row>
    <row r="1173" spans="22:22" x14ac:dyDescent="0.25">
      <c r="V1173" s="2555"/>
    </row>
    <row r="1174" spans="22:22" x14ac:dyDescent="0.25">
      <c r="V1174" s="2555"/>
    </row>
    <row r="1175" spans="22:22" x14ac:dyDescent="0.25">
      <c r="V1175" s="2555"/>
    </row>
  </sheetData>
  <mergeCells count="27">
    <mergeCell ref="A63:A64"/>
    <mergeCell ref="A66:A67"/>
    <mergeCell ref="A49:A50"/>
    <mergeCell ref="A14:A15"/>
    <mergeCell ref="A29:A30"/>
    <mergeCell ref="A32:A34"/>
    <mergeCell ref="A17:A18"/>
    <mergeCell ref="A69:A70"/>
    <mergeCell ref="A53:A54"/>
    <mergeCell ref="A56:A58"/>
    <mergeCell ref="A60:A61"/>
    <mergeCell ref="R3:U3"/>
    <mergeCell ref="C3:H3"/>
    <mergeCell ref="A39:A40"/>
    <mergeCell ref="A11:A12"/>
    <mergeCell ref="A43:A44"/>
    <mergeCell ref="A46:A47"/>
    <mergeCell ref="M3:N3"/>
    <mergeCell ref="J2:K3"/>
    <mergeCell ref="W3:Z3"/>
    <mergeCell ref="A36:A37"/>
    <mergeCell ref="A20:A21"/>
    <mergeCell ref="A23:A24"/>
    <mergeCell ref="A26:A27"/>
    <mergeCell ref="A5:A6"/>
    <mergeCell ref="A8:A9"/>
    <mergeCell ref="O3:P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8"/>
  <sheetViews>
    <sheetView topLeftCell="K28" workbookViewId="0">
      <selection activeCell="K49" sqref="K49"/>
    </sheetView>
  </sheetViews>
  <sheetFormatPr defaultRowHeight="15.75" x14ac:dyDescent="0.25"/>
  <cols>
    <col min="1" max="1" width="31.5703125" style="2553" customWidth="1"/>
    <col min="2" max="2" width="10.85546875" style="2553" bestFit="1" customWidth="1"/>
    <col min="3" max="3" width="13.7109375" style="2553" customWidth="1"/>
    <col min="4" max="4" width="16.7109375" style="2553" customWidth="1"/>
    <col min="5" max="5" width="11.140625" style="2553" bestFit="1" customWidth="1"/>
    <col min="6" max="6" width="7.7109375" style="2553" bestFit="1" customWidth="1"/>
    <col min="7" max="8" width="12.7109375" style="2553" customWidth="1"/>
    <col min="9" max="9" width="17.42578125" style="2553" customWidth="1"/>
    <col min="10" max="12" width="12.7109375" style="2553" customWidth="1"/>
    <col min="13" max="13" width="7.7109375" style="2553" bestFit="1" customWidth="1"/>
    <col min="14" max="19" width="18" style="2553" customWidth="1"/>
    <col min="20" max="20" width="18" style="2667" customWidth="1"/>
    <col min="21" max="21" width="7.7109375" style="2553" bestFit="1" customWidth="1"/>
    <col min="22" max="23" width="18" style="2666" customWidth="1"/>
    <col min="24" max="27" width="18" style="2553" customWidth="1"/>
    <col min="28" max="28" width="7.7109375" style="2553" bestFit="1" customWidth="1"/>
    <col min="29" max="32" width="18" style="2553" customWidth="1"/>
    <col min="33" max="16384" width="9.140625" style="2553"/>
  </cols>
  <sheetData>
    <row r="1" spans="1:32" ht="15.75" customHeight="1" x14ac:dyDescent="0.25">
      <c r="A1" s="2618" t="s">
        <v>2737</v>
      </c>
      <c r="B1" s="2617"/>
      <c r="C1" s="2693"/>
      <c r="D1" s="2692"/>
      <c r="E1" s="2692"/>
      <c r="F1" s="2692"/>
      <c r="G1" s="2692"/>
      <c r="H1" s="2555"/>
      <c r="T1" s="2666"/>
      <c r="U1" s="2666"/>
      <c r="AB1" s="2666"/>
    </row>
    <row r="2" spans="1:32" ht="15.75" customHeight="1" x14ac:dyDescent="0.25">
      <c r="A2" s="2616" t="s">
        <v>78</v>
      </c>
      <c r="B2" s="2615"/>
      <c r="C2" s="2612" t="s">
        <v>76</v>
      </c>
      <c r="D2" s="2611"/>
      <c r="E2" s="2610"/>
      <c r="F2" s="2610"/>
      <c r="H2" s="2691"/>
      <c r="I2" s="2614" t="s">
        <v>122</v>
      </c>
      <c r="J2" s="2613"/>
      <c r="T2" s="2666"/>
      <c r="U2" s="2690"/>
      <c r="AB2" s="2690"/>
    </row>
    <row r="3" spans="1:32" s="2589" customFormat="1" ht="28.5" customHeight="1" x14ac:dyDescent="0.2">
      <c r="A3" s="2609" t="s">
        <v>2736</v>
      </c>
      <c r="B3" s="2608"/>
      <c r="C3" s="2689" t="s">
        <v>120</v>
      </c>
      <c r="G3" s="2686" t="s">
        <v>119</v>
      </c>
      <c r="H3" s="2684"/>
      <c r="I3" s="2607"/>
      <c r="J3" s="2606"/>
      <c r="K3" s="2686" t="s">
        <v>118</v>
      </c>
      <c r="L3" s="2684"/>
      <c r="N3" s="2686" t="s">
        <v>117</v>
      </c>
      <c r="O3" s="2684"/>
      <c r="P3" s="2686" t="s">
        <v>116</v>
      </c>
      <c r="Q3" s="2688"/>
      <c r="R3" s="2688"/>
      <c r="S3" s="2688"/>
      <c r="T3" s="2687"/>
      <c r="U3" s="2605"/>
      <c r="V3" s="2602"/>
      <c r="W3" s="2604"/>
      <c r="X3" s="2686" t="s">
        <v>70</v>
      </c>
      <c r="Y3" s="2685"/>
      <c r="Z3" s="2685"/>
      <c r="AA3" s="2684"/>
      <c r="AB3" s="2605"/>
      <c r="AC3" s="2603" t="s">
        <v>69</v>
      </c>
      <c r="AD3" s="2602"/>
      <c r="AE3" s="2602"/>
      <c r="AF3" s="2604"/>
    </row>
    <row r="4" spans="1:32" s="2589" customFormat="1" ht="47.25" customHeight="1" thickBot="1" x14ac:dyDescent="0.3">
      <c r="A4" s="2597" t="s">
        <v>68</v>
      </c>
      <c r="B4" s="2595" t="s">
        <v>115</v>
      </c>
      <c r="C4" s="2596" t="s">
        <v>114</v>
      </c>
      <c r="D4" s="2595" t="s">
        <v>113</v>
      </c>
      <c r="E4" s="2595" t="s">
        <v>369</v>
      </c>
      <c r="F4" s="2595" t="s">
        <v>55</v>
      </c>
      <c r="G4" s="2595" t="s">
        <v>61</v>
      </c>
      <c r="H4" s="2594" t="s">
        <v>56</v>
      </c>
      <c r="I4" s="2595" t="s">
        <v>368</v>
      </c>
      <c r="J4" s="2596" t="s">
        <v>367</v>
      </c>
      <c r="K4" s="2595" t="s">
        <v>105</v>
      </c>
      <c r="L4" s="2594" t="s">
        <v>56</v>
      </c>
      <c r="M4" s="2594" t="s">
        <v>99</v>
      </c>
      <c r="N4" s="2596" t="s">
        <v>112</v>
      </c>
      <c r="O4" s="2596" t="s">
        <v>111</v>
      </c>
      <c r="P4" s="2595" t="s">
        <v>110</v>
      </c>
      <c r="Q4" s="2595" t="s">
        <v>109</v>
      </c>
      <c r="R4" s="2595" t="s">
        <v>108</v>
      </c>
      <c r="S4" s="2595" t="s">
        <v>107</v>
      </c>
      <c r="T4" s="2594" t="s">
        <v>106</v>
      </c>
      <c r="U4" s="2594" t="s">
        <v>99</v>
      </c>
      <c r="V4" s="2595" t="s">
        <v>105</v>
      </c>
      <c r="W4" s="2594" t="s">
        <v>104</v>
      </c>
      <c r="X4" s="2595" t="s">
        <v>103</v>
      </c>
      <c r="Y4" s="2595" t="s">
        <v>102</v>
      </c>
      <c r="Z4" s="2595" t="s">
        <v>101</v>
      </c>
      <c r="AA4" s="2595" t="s">
        <v>100</v>
      </c>
      <c r="AB4" s="2594" t="s">
        <v>99</v>
      </c>
      <c r="AC4" s="2596" t="s">
        <v>84</v>
      </c>
      <c r="AD4" s="2596" t="s">
        <v>98</v>
      </c>
      <c r="AE4" s="2596" t="s">
        <v>97</v>
      </c>
      <c r="AF4" s="2596" t="s">
        <v>81</v>
      </c>
    </row>
    <row r="5" spans="1:32" ht="19.5" customHeight="1" thickTop="1" x14ac:dyDescent="0.25">
      <c r="A5" s="2588" t="s">
        <v>47</v>
      </c>
      <c r="B5" s="2658"/>
      <c r="C5" s="2658"/>
      <c r="D5" s="2680"/>
      <c r="E5" s="2658"/>
      <c r="F5" s="2682" t="s">
        <v>2</v>
      </c>
      <c r="G5" s="2683" t="s">
        <v>96</v>
      </c>
      <c r="H5" s="2678" t="s">
        <v>42</v>
      </c>
      <c r="I5" s="2683" t="s">
        <v>42</v>
      </c>
      <c r="J5" s="2683" t="s">
        <v>42</v>
      </c>
      <c r="K5" s="2658"/>
      <c r="L5" s="2681" t="s">
        <v>42</v>
      </c>
      <c r="M5" s="2682" t="s">
        <v>2</v>
      </c>
      <c r="N5" s="2678" t="s">
        <v>95</v>
      </c>
      <c r="O5" s="2678" t="s">
        <v>94</v>
      </c>
      <c r="P5" s="2678" t="s">
        <v>40</v>
      </c>
      <c r="Q5" s="2678" t="s">
        <v>42</v>
      </c>
      <c r="R5" s="2678" t="s">
        <v>42</v>
      </c>
      <c r="S5" s="2678" t="s">
        <v>42</v>
      </c>
      <c r="T5" s="2678" t="s">
        <v>42</v>
      </c>
      <c r="U5" s="2677" t="s">
        <v>2</v>
      </c>
      <c r="V5" s="2681" t="s">
        <v>42</v>
      </c>
      <c r="W5" s="2678" t="s">
        <v>42</v>
      </c>
      <c r="X5" s="2680"/>
      <c r="Y5" s="2679" t="s">
        <v>93</v>
      </c>
      <c r="Z5" s="2679"/>
      <c r="AA5" s="2678" t="s">
        <v>40</v>
      </c>
      <c r="AB5" s="2677" t="s">
        <v>2</v>
      </c>
      <c r="AC5" s="2580"/>
      <c r="AD5" s="2580"/>
      <c r="AE5" s="2580"/>
      <c r="AF5" s="2580"/>
    </row>
    <row r="6" spans="1:32" ht="19.5" customHeight="1" x14ac:dyDescent="0.25">
      <c r="A6" s="2584"/>
      <c r="B6" s="2581"/>
      <c r="C6" s="2581"/>
      <c r="D6" s="2582"/>
      <c r="E6" s="2581"/>
      <c r="F6" s="2583" t="s">
        <v>1</v>
      </c>
      <c r="G6" s="2581"/>
      <c r="H6" s="2654"/>
      <c r="I6" s="2654"/>
      <c r="J6" s="2654"/>
      <c r="K6" s="2581"/>
      <c r="L6" s="2653"/>
      <c r="M6" s="2583" t="s">
        <v>1</v>
      </c>
      <c r="N6" s="2581"/>
      <c r="O6" s="2581"/>
      <c r="P6" s="2581"/>
      <c r="Q6" s="2581"/>
      <c r="R6" s="2581"/>
      <c r="S6" s="2581"/>
      <c r="T6" s="2581"/>
      <c r="U6" s="2676" t="s">
        <v>1</v>
      </c>
      <c r="V6" s="2653"/>
      <c r="W6" s="2581"/>
      <c r="X6" s="2582"/>
      <c r="Y6" s="2653"/>
      <c r="Z6" s="2653"/>
      <c r="AA6" s="2581"/>
      <c r="AB6" s="2676" t="s">
        <v>1</v>
      </c>
      <c r="AC6" s="2581"/>
      <c r="AD6" s="2581"/>
      <c r="AE6" s="2581"/>
      <c r="AF6" s="2581"/>
    </row>
    <row r="7" spans="1:32" ht="19.5" customHeight="1" thickBot="1" x14ac:dyDescent="0.3">
      <c r="A7" s="2579" t="s">
        <v>38</v>
      </c>
      <c r="B7" s="2576"/>
      <c r="C7" s="2576"/>
      <c r="D7" s="2577"/>
      <c r="E7" s="2576"/>
      <c r="F7" s="2576"/>
      <c r="G7" s="2576"/>
      <c r="H7" s="2576"/>
      <c r="I7" s="2576"/>
      <c r="J7" s="2576"/>
      <c r="K7" s="2576"/>
      <c r="L7" s="2576"/>
      <c r="M7" s="2576"/>
      <c r="N7" s="2576"/>
      <c r="O7" s="2576"/>
      <c r="P7" s="2576"/>
      <c r="Q7" s="2576"/>
      <c r="R7" s="2576"/>
      <c r="S7" s="2576"/>
      <c r="T7" s="2576"/>
      <c r="U7" s="2576"/>
      <c r="V7" s="2642"/>
      <c r="W7" s="2576"/>
      <c r="X7" s="2577"/>
      <c r="Y7" s="2576"/>
      <c r="Z7" s="2576"/>
      <c r="AA7" s="2576"/>
      <c r="AB7" s="2576"/>
      <c r="AC7" s="2576"/>
      <c r="AD7" s="2576"/>
      <c r="AE7" s="2576"/>
      <c r="AF7" s="2576"/>
    </row>
    <row r="8" spans="1:32" ht="19.5" customHeight="1" x14ac:dyDescent="0.25">
      <c r="A8" s="2571" t="s">
        <v>2804</v>
      </c>
      <c r="B8" s="2560" t="s">
        <v>2800</v>
      </c>
      <c r="C8" s="2560" t="s">
        <v>476</v>
      </c>
      <c r="D8" s="2569">
        <v>80000000</v>
      </c>
      <c r="E8" s="2560" t="s">
        <v>2785</v>
      </c>
      <c r="F8" s="2570" t="s">
        <v>2</v>
      </c>
      <c r="G8" s="2560"/>
      <c r="H8" s="2640"/>
      <c r="I8" s="2640" t="s">
        <v>2799</v>
      </c>
      <c r="J8" s="2640" t="s">
        <v>2798</v>
      </c>
      <c r="K8" s="2560" t="s">
        <v>2797</v>
      </c>
      <c r="L8" s="2639" t="s">
        <v>2796</v>
      </c>
      <c r="M8" s="2570" t="s">
        <v>2</v>
      </c>
      <c r="N8" s="2560" t="s">
        <v>2795</v>
      </c>
      <c r="O8" s="2560" t="s">
        <v>2794</v>
      </c>
      <c r="P8" s="2560" t="s">
        <v>2739</v>
      </c>
      <c r="Q8" s="2560" t="s">
        <v>2793</v>
      </c>
      <c r="R8" s="2560" t="s">
        <v>2792</v>
      </c>
      <c r="S8" s="2560" t="s">
        <v>2791</v>
      </c>
      <c r="T8" s="2560" t="s">
        <v>2790</v>
      </c>
      <c r="U8" s="2675" t="s">
        <v>2</v>
      </c>
      <c r="V8" s="2639"/>
      <c r="W8" s="2560"/>
      <c r="X8" s="2569"/>
      <c r="Y8" s="2639"/>
      <c r="Z8" s="2639"/>
      <c r="AA8" s="2560"/>
      <c r="AB8" s="2675" t="s">
        <v>2</v>
      </c>
      <c r="AC8" s="2560"/>
      <c r="AD8" s="2560"/>
      <c r="AE8" s="2560"/>
      <c r="AF8" s="2560"/>
    </row>
    <row r="9" spans="1:32" ht="38.25" customHeight="1" x14ac:dyDescent="0.25">
      <c r="A9" s="2674"/>
      <c r="B9" s="2556"/>
      <c r="C9" s="2556"/>
      <c r="D9" s="2558"/>
      <c r="E9" s="2556"/>
      <c r="F9" s="2559" t="s">
        <v>1</v>
      </c>
      <c r="G9" s="2556"/>
      <c r="H9" s="2638"/>
      <c r="I9" s="2638"/>
      <c r="J9" s="2638"/>
      <c r="K9" s="2556"/>
      <c r="L9" s="2634"/>
      <c r="M9" s="2559" t="s">
        <v>1</v>
      </c>
      <c r="N9" s="2556"/>
      <c r="O9" s="2556"/>
      <c r="P9" s="2556"/>
      <c r="Q9" s="2556"/>
      <c r="R9" s="2556"/>
      <c r="S9" s="2556"/>
      <c r="T9" s="2560"/>
      <c r="U9" s="2669" t="s">
        <v>1</v>
      </c>
      <c r="V9" s="2634"/>
      <c r="W9" s="2556"/>
      <c r="X9" s="2558"/>
      <c r="Y9" s="2634"/>
      <c r="Z9" s="2634"/>
      <c r="AA9" s="2556"/>
      <c r="AB9" s="2669" t="s">
        <v>1</v>
      </c>
      <c r="AC9" s="2560"/>
      <c r="AD9" s="2560"/>
      <c r="AE9" s="2560"/>
      <c r="AF9" s="2560"/>
    </row>
    <row r="10" spans="1:32" ht="19.5" customHeight="1" x14ac:dyDescent="0.25">
      <c r="A10" s="2564"/>
      <c r="B10" s="2564"/>
      <c r="C10" s="2564"/>
      <c r="D10" s="2566"/>
      <c r="E10" s="2564"/>
      <c r="F10" s="2564"/>
      <c r="G10" s="2564"/>
      <c r="H10" s="2564"/>
      <c r="I10" s="2564"/>
      <c r="J10" s="2564"/>
      <c r="K10" s="2564"/>
      <c r="L10" s="2564"/>
      <c r="M10" s="2564"/>
      <c r="N10" s="2564"/>
      <c r="O10" s="2564"/>
      <c r="P10" s="2564"/>
      <c r="Q10" s="2564"/>
      <c r="R10" s="2564"/>
      <c r="S10" s="2564"/>
      <c r="T10" s="2564"/>
      <c r="U10" s="2564"/>
      <c r="V10" s="2573"/>
      <c r="W10" s="2564"/>
      <c r="X10" s="2566"/>
      <c r="Y10" s="2564"/>
      <c r="Z10" s="2564"/>
      <c r="AA10" s="2564"/>
      <c r="AB10" s="2564"/>
      <c r="AC10" s="2564"/>
      <c r="AD10" s="2564"/>
      <c r="AE10" s="2564"/>
      <c r="AF10" s="2564"/>
    </row>
    <row r="11" spans="1:32" ht="19.5" customHeight="1" x14ac:dyDescent="0.25">
      <c r="A11" s="2563" t="s">
        <v>2803</v>
      </c>
      <c r="B11" s="2556" t="s">
        <v>2800</v>
      </c>
      <c r="C11" s="2556" t="s">
        <v>476</v>
      </c>
      <c r="D11" s="2558">
        <v>80000000</v>
      </c>
      <c r="E11" s="2556" t="s">
        <v>2785</v>
      </c>
      <c r="F11" s="2559" t="s">
        <v>2</v>
      </c>
      <c r="G11" s="2556"/>
      <c r="H11" s="2638"/>
      <c r="I11" s="2640" t="s">
        <v>2799</v>
      </c>
      <c r="J11" s="2640" t="s">
        <v>2798</v>
      </c>
      <c r="K11" s="2560" t="s">
        <v>2797</v>
      </c>
      <c r="L11" s="2639" t="s">
        <v>2796</v>
      </c>
      <c r="M11" s="2559" t="s">
        <v>2</v>
      </c>
      <c r="N11" s="2560" t="s">
        <v>2795</v>
      </c>
      <c r="O11" s="2560" t="s">
        <v>2794</v>
      </c>
      <c r="P11" s="2560" t="s">
        <v>2739</v>
      </c>
      <c r="Q11" s="2560" t="s">
        <v>2793</v>
      </c>
      <c r="R11" s="2560" t="s">
        <v>2792</v>
      </c>
      <c r="S11" s="2560" t="s">
        <v>2791</v>
      </c>
      <c r="T11" s="2560" t="s">
        <v>2790</v>
      </c>
      <c r="U11" s="2669" t="s">
        <v>2</v>
      </c>
      <c r="V11" s="2634"/>
      <c r="W11" s="2556"/>
      <c r="X11" s="2558"/>
      <c r="Y11" s="2634"/>
      <c r="Z11" s="2634"/>
      <c r="AA11" s="2556"/>
      <c r="AB11" s="2669" t="s">
        <v>2</v>
      </c>
      <c r="AC11" s="2556"/>
      <c r="AD11" s="2556"/>
      <c r="AE11" s="2556"/>
      <c r="AF11" s="2556"/>
    </row>
    <row r="12" spans="1:32" ht="41.25" customHeight="1" x14ac:dyDescent="0.25">
      <c r="A12" s="2674"/>
      <c r="B12" s="2556"/>
      <c r="C12" s="2556"/>
      <c r="D12" s="2558"/>
      <c r="E12" s="2556"/>
      <c r="F12" s="2559" t="s">
        <v>1</v>
      </c>
      <c r="G12" s="2556"/>
      <c r="H12" s="2638"/>
      <c r="I12" s="2638"/>
      <c r="J12" s="2638"/>
      <c r="K12" s="2556"/>
      <c r="L12" s="2634"/>
      <c r="M12" s="2559" t="s">
        <v>1</v>
      </c>
      <c r="N12" s="2556"/>
      <c r="O12" s="2556"/>
      <c r="P12" s="2556"/>
      <c r="Q12" s="2556"/>
      <c r="R12" s="2556"/>
      <c r="S12" s="2556"/>
      <c r="T12" s="2556"/>
      <c r="U12" s="2669" t="s">
        <v>1</v>
      </c>
      <c r="V12" s="2634"/>
      <c r="W12" s="2556"/>
      <c r="X12" s="2558"/>
      <c r="Y12" s="2634"/>
      <c r="Z12" s="2634"/>
      <c r="AA12" s="2556"/>
      <c r="AB12" s="2669" t="s">
        <v>1</v>
      </c>
      <c r="AC12" s="2556"/>
      <c r="AD12" s="2556"/>
      <c r="AE12" s="2556"/>
      <c r="AF12" s="2556"/>
    </row>
    <row r="13" spans="1:32" ht="19.5" customHeight="1" x14ac:dyDescent="0.25">
      <c r="A13" s="2564"/>
      <c r="B13" s="2564"/>
      <c r="C13" s="2564"/>
      <c r="D13" s="2566"/>
      <c r="E13" s="2564"/>
      <c r="F13" s="2564"/>
      <c r="G13" s="2564"/>
      <c r="H13" s="2564"/>
      <c r="I13" s="2564"/>
      <c r="J13" s="2564"/>
      <c r="K13" s="2564"/>
      <c r="L13" s="2564"/>
      <c r="M13" s="2564"/>
      <c r="N13" s="2564"/>
      <c r="O13" s="2564"/>
      <c r="P13" s="2564"/>
      <c r="Q13" s="2564"/>
      <c r="R13" s="2564"/>
      <c r="S13" s="2564"/>
      <c r="T13" s="2564"/>
      <c r="U13" s="2564"/>
      <c r="V13" s="2573"/>
      <c r="W13" s="2564"/>
      <c r="X13" s="2566"/>
      <c r="Y13" s="2564"/>
      <c r="Z13" s="2564"/>
      <c r="AA13" s="2564"/>
      <c r="AB13" s="2564"/>
      <c r="AC13" s="2564"/>
      <c r="AD13" s="2564"/>
      <c r="AE13" s="2564"/>
      <c r="AF13" s="2564"/>
    </row>
    <row r="14" spans="1:32" ht="19.5" customHeight="1" x14ac:dyDescent="0.25">
      <c r="A14" s="2563" t="s">
        <v>2802</v>
      </c>
      <c r="B14" s="2556" t="s">
        <v>2800</v>
      </c>
      <c r="C14" s="2556" t="s">
        <v>476</v>
      </c>
      <c r="D14" s="2558">
        <v>80000000</v>
      </c>
      <c r="E14" s="2556" t="s">
        <v>2785</v>
      </c>
      <c r="F14" s="2559" t="s">
        <v>2</v>
      </c>
      <c r="G14" s="2556"/>
      <c r="H14" s="2638"/>
      <c r="I14" s="2640" t="s">
        <v>2799</v>
      </c>
      <c r="J14" s="2640" t="s">
        <v>2798</v>
      </c>
      <c r="K14" s="2560" t="s">
        <v>2797</v>
      </c>
      <c r="L14" s="2639" t="s">
        <v>2796</v>
      </c>
      <c r="M14" s="2559" t="s">
        <v>2</v>
      </c>
      <c r="N14" s="2560" t="s">
        <v>2795</v>
      </c>
      <c r="O14" s="2560" t="s">
        <v>2794</v>
      </c>
      <c r="P14" s="2560" t="s">
        <v>2739</v>
      </c>
      <c r="Q14" s="2560" t="s">
        <v>2793</v>
      </c>
      <c r="R14" s="2560" t="s">
        <v>2792</v>
      </c>
      <c r="S14" s="2560" t="s">
        <v>2791</v>
      </c>
      <c r="T14" s="2560" t="s">
        <v>2790</v>
      </c>
      <c r="U14" s="2669" t="s">
        <v>2</v>
      </c>
      <c r="V14" s="2634"/>
      <c r="W14" s="2556"/>
      <c r="X14" s="2558"/>
      <c r="Y14" s="2634"/>
      <c r="Z14" s="2634"/>
      <c r="AA14" s="2556"/>
      <c r="AB14" s="2669" t="s">
        <v>2</v>
      </c>
      <c r="AC14" s="2634"/>
      <c r="AD14" s="2634"/>
      <c r="AE14" s="2634"/>
      <c r="AF14" s="2634"/>
    </row>
    <row r="15" spans="1:32" ht="42" customHeight="1" x14ac:dyDescent="0.25">
      <c r="A15" s="2674"/>
      <c r="B15" s="2556"/>
      <c r="C15" s="2556"/>
      <c r="D15" s="2558"/>
      <c r="E15" s="2556"/>
      <c r="F15" s="2559" t="s">
        <v>1</v>
      </c>
      <c r="G15" s="2556"/>
      <c r="H15" s="2638"/>
      <c r="I15" s="2638"/>
      <c r="J15" s="2638"/>
      <c r="K15" s="2556"/>
      <c r="L15" s="2634"/>
      <c r="M15" s="2559" t="s">
        <v>1</v>
      </c>
      <c r="N15" s="2556"/>
      <c r="O15" s="2556"/>
      <c r="P15" s="2556"/>
      <c r="Q15" s="2556"/>
      <c r="R15" s="2556"/>
      <c r="S15" s="2556"/>
      <c r="T15" s="2556"/>
      <c r="U15" s="2669" t="s">
        <v>1</v>
      </c>
      <c r="V15" s="2634"/>
      <c r="W15" s="2556"/>
      <c r="X15" s="2558"/>
      <c r="Y15" s="2634"/>
      <c r="Z15" s="2634"/>
      <c r="AA15" s="2556"/>
      <c r="AB15" s="2669" t="s">
        <v>1</v>
      </c>
      <c r="AC15" s="2634"/>
      <c r="AD15" s="2634"/>
      <c r="AE15" s="2634"/>
      <c r="AF15" s="2634"/>
    </row>
    <row r="16" spans="1:32" ht="14.25" customHeight="1" x14ac:dyDescent="0.25">
      <c r="A16" s="2564"/>
      <c r="B16" s="2564"/>
      <c r="C16" s="2564"/>
      <c r="D16" s="2566"/>
      <c r="E16" s="2564"/>
      <c r="F16" s="2564"/>
      <c r="G16" s="2564"/>
      <c r="H16" s="2564"/>
      <c r="I16" s="2564"/>
      <c r="J16" s="2564"/>
      <c r="K16" s="2564"/>
      <c r="L16" s="2564"/>
      <c r="M16" s="2564"/>
      <c r="N16" s="2564"/>
      <c r="O16" s="2564"/>
      <c r="P16" s="2564"/>
      <c r="Q16" s="2564"/>
      <c r="R16" s="2564"/>
      <c r="S16" s="2564"/>
      <c r="T16" s="2564"/>
      <c r="U16" s="2564"/>
      <c r="V16" s="2573"/>
      <c r="W16" s="2564"/>
      <c r="X16" s="2566"/>
      <c r="Y16" s="2564"/>
      <c r="Z16" s="2564"/>
      <c r="AA16" s="2564"/>
      <c r="AB16" s="2564"/>
      <c r="AC16" s="2564"/>
      <c r="AD16" s="2564"/>
      <c r="AE16" s="2564"/>
      <c r="AF16" s="2564"/>
    </row>
    <row r="17" spans="1:32" ht="19.5" customHeight="1" x14ac:dyDescent="0.25">
      <c r="A17" s="2563" t="s">
        <v>2801</v>
      </c>
      <c r="B17" s="2556" t="s">
        <v>2800</v>
      </c>
      <c r="C17" s="2556" t="s">
        <v>476</v>
      </c>
      <c r="D17" s="2558">
        <v>80000000</v>
      </c>
      <c r="E17" s="2556" t="s">
        <v>2785</v>
      </c>
      <c r="F17" s="2559" t="s">
        <v>2</v>
      </c>
      <c r="G17" s="2556"/>
      <c r="H17" s="2638"/>
      <c r="I17" s="2640" t="s">
        <v>2799</v>
      </c>
      <c r="J17" s="2640" t="s">
        <v>2798</v>
      </c>
      <c r="K17" s="2560" t="s">
        <v>2797</v>
      </c>
      <c r="L17" s="2639" t="s">
        <v>2796</v>
      </c>
      <c r="M17" s="2559" t="s">
        <v>2</v>
      </c>
      <c r="N17" s="2560" t="s">
        <v>2795</v>
      </c>
      <c r="O17" s="2560" t="s">
        <v>2794</v>
      </c>
      <c r="P17" s="2560" t="s">
        <v>2739</v>
      </c>
      <c r="Q17" s="2560" t="s">
        <v>2793</v>
      </c>
      <c r="R17" s="2560" t="s">
        <v>2792</v>
      </c>
      <c r="S17" s="2560" t="s">
        <v>2791</v>
      </c>
      <c r="T17" s="2560" t="s">
        <v>2790</v>
      </c>
      <c r="U17" s="2669" t="s">
        <v>2</v>
      </c>
      <c r="V17" s="2634"/>
      <c r="W17" s="2556"/>
      <c r="X17" s="2558"/>
      <c r="Y17" s="2634"/>
      <c r="Z17" s="2634"/>
      <c r="AA17" s="2556"/>
      <c r="AB17" s="2669" t="s">
        <v>2</v>
      </c>
      <c r="AC17" s="2634"/>
      <c r="AD17" s="2634"/>
      <c r="AE17" s="2634"/>
      <c r="AF17" s="2634"/>
    </row>
    <row r="18" spans="1:32" ht="27.75" customHeight="1" x14ac:dyDescent="0.25">
      <c r="A18" s="2674"/>
      <c r="B18" s="2556"/>
      <c r="C18" s="2556"/>
      <c r="D18" s="2558"/>
      <c r="E18" s="2556"/>
      <c r="F18" s="2559" t="s">
        <v>1</v>
      </c>
      <c r="G18" s="2556"/>
      <c r="H18" s="2638"/>
      <c r="I18" s="2638"/>
      <c r="J18" s="2638"/>
      <c r="K18" s="2556"/>
      <c r="L18" s="2634"/>
      <c r="M18" s="2559" t="s">
        <v>1</v>
      </c>
      <c r="N18" s="2556"/>
      <c r="O18" s="2556"/>
      <c r="P18" s="2556"/>
      <c r="Q18" s="2556"/>
      <c r="R18" s="2556"/>
      <c r="S18" s="2556"/>
      <c r="T18" s="2556"/>
      <c r="U18" s="2669" t="s">
        <v>1</v>
      </c>
      <c r="V18" s="2634"/>
      <c r="W18" s="2556"/>
      <c r="X18" s="2558"/>
      <c r="Y18" s="2634"/>
      <c r="Z18" s="2634"/>
      <c r="AA18" s="2556"/>
      <c r="AB18" s="2669" t="s">
        <v>1</v>
      </c>
      <c r="AC18" s="2634"/>
      <c r="AD18" s="2634"/>
      <c r="AE18" s="2634"/>
      <c r="AF18" s="2634"/>
    </row>
    <row r="19" spans="1:32" ht="19.5" customHeight="1" x14ac:dyDescent="0.25">
      <c r="A19" s="2564"/>
      <c r="B19" s="2564"/>
      <c r="C19" s="2564"/>
      <c r="D19" s="2566"/>
      <c r="E19" s="2564"/>
      <c r="F19" s="2564"/>
      <c r="G19" s="2564"/>
      <c r="H19" s="2564"/>
      <c r="I19" s="2564"/>
      <c r="J19" s="2564"/>
      <c r="K19" s="2564"/>
      <c r="L19" s="2564"/>
      <c r="M19" s="2564"/>
      <c r="N19" s="2564"/>
      <c r="O19" s="2564"/>
      <c r="P19" s="2564"/>
      <c r="Q19" s="2564"/>
      <c r="R19" s="2564"/>
      <c r="S19" s="2564"/>
      <c r="T19" s="2564"/>
      <c r="U19" s="2564"/>
      <c r="V19" s="2573"/>
      <c r="W19" s="2564"/>
      <c r="X19" s="2566"/>
      <c r="Y19" s="2564"/>
      <c r="Z19" s="2564"/>
      <c r="AA19" s="2564"/>
      <c r="AB19" s="2564"/>
      <c r="AC19" s="2564"/>
      <c r="AD19" s="2564"/>
      <c r="AE19" s="2564"/>
      <c r="AF19" s="2564"/>
    </row>
    <row r="20" spans="1:32" ht="19.5" customHeight="1" x14ac:dyDescent="0.25">
      <c r="A20" s="2563" t="s">
        <v>2789</v>
      </c>
      <c r="B20" s="2556" t="s">
        <v>2782</v>
      </c>
      <c r="C20" s="2556" t="s">
        <v>2788</v>
      </c>
      <c r="D20" s="2558">
        <v>36585000</v>
      </c>
      <c r="E20" s="2556" t="s">
        <v>2785</v>
      </c>
      <c r="F20" s="2559" t="s">
        <v>2</v>
      </c>
      <c r="G20" s="2556"/>
      <c r="H20" s="2638"/>
      <c r="I20" s="2638" t="s">
        <v>2755</v>
      </c>
      <c r="J20" s="2638" t="s">
        <v>2730</v>
      </c>
      <c r="K20" s="2556" t="s">
        <v>2780</v>
      </c>
      <c r="L20" s="2634" t="s">
        <v>2779</v>
      </c>
      <c r="M20" s="2559" t="s">
        <v>2</v>
      </c>
      <c r="N20" s="2556" t="s">
        <v>2724</v>
      </c>
      <c r="O20" s="2556" t="s">
        <v>2778</v>
      </c>
      <c r="P20" s="2556" t="s">
        <v>2777</v>
      </c>
      <c r="Q20" s="2556" t="s">
        <v>2776</v>
      </c>
      <c r="R20" s="2556" t="s">
        <v>2775</v>
      </c>
      <c r="S20" s="2556" t="s">
        <v>2774</v>
      </c>
      <c r="T20" s="2556" t="s">
        <v>2773</v>
      </c>
      <c r="U20" s="2669" t="s">
        <v>2</v>
      </c>
      <c r="V20" s="2634"/>
      <c r="W20" s="2556"/>
      <c r="X20" s="2558"/>
      <c r="Y20" s="2634"/>
      <c r="Z20" s="2634"/>
      <c r="AA20" s="2556"/>
      <c r="AB20" s="2669" t="s">
        <v>2</v>
      </c>
      <c r="AC20" s="2634"/>
      <c r="AD20" s="2634"/>
      <c r="AE20" s="2634"/>
      <c r="AF20" s="2634"/>
    </row>
    <row r="21" spans="1:32" ht="19.5" customHeight="1" x14ac:dyDescent="0.25">
      <c r="A21" s="2674"/>
      <c r="B21" s="2556"/>
      <c r="C21" s="2556"/>
      <c r="D21" s="2558"/>
      <c r="E21" s="2556"/>
      <c r="F21" s="2559" t="s">
        <v>1</v>
      </c>
      <c r="G21" s="2556"/>
      <c r="H21" s="2638"/>
      <c r="I21" s="2638"/>
      <c r="J21" s="2638"/>
      <c r="K21" s="2556"/>
      <c r="L21" s="2634"/>
      <c r="M21" s="2559" t="s">
        <v>1</v>
      </c>
      <c r="N21" s="2556"/>
      <c r="O21" s="2556"/>
      <c r="P21" s="2556"/>
      <c r="Q21" s="2556"/>
      <c r="R21" s="2556"/>
      <c r="S21" s="2556"/>
      <c r="T21" s="2556"/>
      <c r="U21" s="2669" t="s">
        <v>1</v>
      </c>
      <c r="V21" s="2634"/>
      <c r="W21" s="2556"/>
      <c r="X21" s="2558"/>
      <c r="Y21" s="2634"/>
      <c r="Z21" s="2634"/>
      <c r="AA21" s="2556"/>
      <c r="AB21" s="2669" t="s">
        <v>1</v>
      </c>
      <c r="AC21" s="2634"/>
      <c r="AD21" s="2634"/>
      <c r="AE21" s="2634"/>
      <c r="AF21" s="2634"/>
    </row>
    <row r="22" spans="1:32" ht="19.5" customHeight="1" x14ac:dyDescent="0.25">
      <c r="A22" s="2564"/>
      <c r="B22" s="2564"/>
      <c r="C22" s="2564"/>
      <c r="D22" s="2566"/>
      <c r="E22" s="2564"/>
      <c r="F22" s="2564"/>
      <c r="G22" s="2564"/>
      <c r="H22" s="2564"/>
      <c r="I22" s="2564"/>
      <c r="J22" s="2564"/>
      <c r="K22" s="2564"/>
      <c r="L22" s="2564"/>
      <c r="M22" s="2564"/>
      <c r="N22" s="2564"/>
      <c r="O22" s="2564"/>
      <c r="P22" s="2564"/>
      <c r="Q22" s="2564"/>
      <c r="R22" s="2564"/>
      <c r="S22" s="2564"/>
      <c r="T22" s="2564"/>
      <c r="U22" s="2564"/>
      <c r="V22" s="2573"/>
      <c r="W22" s="2564"/>
      <c r="X22" s="2566"/>
      <c r="Y22" s="2564"/>
      <c r="Z22" s="2564"/>
      <c r="AA22" s="2564"/>
      <c r="AB22" s="2564"/>
      <c r="AC22" s="2564"/>
      <c r="AD22" s="2564"/>
      <c r="AE22" s="2564"/>
      <c r="AF22" s="2564"/>
    </row>
    <row r="23" spans="1:32" ht="19.5" customHeight="1" x14ac:dyDescent="0.25">
      <c r="A23" s="2563" t="s">
        <v>2787</v>
      </c>
      <c r="B23" s="2556" t="s">
        <v>2782</v>
      </c>
      <c r="C23" s="2556" t="s">
        <v>476</v>
      </c>
      <c r="D23" s="2558">
        <v>41985175</v>
      </c>
      <c r="E23" s="2556" t="s">
        <v>2785</v>
      </c>
      <c r="F23" s="2559" t="s">
        <v>2</v>
      </c>
      <c r="G23" s="2556"/>
      <c r="H23" s="2638"/>
      <c r="I23" s="2638" t="s">
        <v>2755</v>
      </c>
      <c r="J23" s="2638" t="s">
        <v>2730</v>
      </c>
      <c r="K23" s="2556" t="s">
        <v>2780</v>
      </c>
      <c r="L23" s="2634" t="s">
        <v>2779</v>
      </c>
      <c r="M23" s="2559" t="s">
        <v>2</v>
      </c>
      <c r="N23" s="2556" t="s">
        <v>2724</v>
      </c>
      <c r="O23" s="2556" t="s">
        <v>2778</v>
      </c>
      <c r="P23" s="2556" t="s">
        <v>2777</v>
      </c>
      <c r="Q23" s="2556" t="s">
        <v>2776</v>
      </c>
      <c r="R23" s="2556" t="s">
        <v>2775</v>
      </c>
      <c r="S23" s="2556" t="s">
        <v>2774</v>
      </c>
      <c r="T23" s="2556" t="s">
        <v>2773</v>
      </c>
      <c r="U23" s="2669" t="s">
        <v>2</v>
      </c>
      <c r="V23" s="2634"/>
      <c r="W23" s="2556"/>
      <c r="X23" s="2558"/>
      <c r="Y23" s="2634"/>
      <c r="Z23" s="2634"/>
      <c r="AA23" s="2556"/>
      <c r="AB23" s="2669" t="s">
        <v>2</v>
      </c>
      <c r="AC23" s="2634"/>
      <c r="AD23" s="2634"/>
      <c r="AE23" s="2634"/>
      <c r="AF23" s="2634"/>
    </row>
    <row r="24" spans="1:32" ht="19.5" customHeight="1" x14ac:dyDescent="0.25">
      <c r="A24" s="2674"/>
      <c r="B24" s="2556"/>
      <c r="C24" s="2556"/>
      <c r="D24" s="2558"/>
      <c r="E24" s="2556"/>
      <c r="F24" s="2559" t="s">
        <v>1</v>
      </c>
      <c r="G24" s="2556"/>
      <c r="H24" s="2638"/>
      <c r="I24" s="2638"/>
      <c r="J24" s="2638"/>
      <c r="K24" s="2556"/>
      <c r="L24" s="2634"/>
      <c r="M24" s="2559" t="s">
        <v>1</v>
      </c>
      <c r="N24" s="2556"/>
      <c r="O24" s="2556"/>
      <c r="P24" s="2556"/>
      <c r="Q24" s="2556"/>
      <c r="R24" s="2556"/>
      <c r="S24" s="2556"/>
      <c r="T24" s="2556"/>
      <c r="U24" s="2669" t="s">
        <v>1</v>
      </c>
      <c r="V24" s="2634"/>
      <c r="W24" s="2556"/>
      <c r="X24" s="2558"/>
      <c r="Y24" s="2634"/>
      <c r="Z24" s="2634"/>
      <c r="AA24" s="2556"/>
      <c r="AB24" s="2669" t="s">
        <v>1</v>
      </c>
      <c r="AC24" s="2634"/>
      <c r="AD24" s="2634"/>
      <c r="AE24" s="2634"/>
      <c r="AF24" s="2634"/>
    </row>
    <row r="25" spans="1:32" ht="19.5" customHeight="1" x14ac:dyDescent="0.25">
      <c r="A25" s="2564"/>
      <c r="B25" s="2564"/>
      <c r="C25" s="2564"/>
      <c r="D25" s="2566"/>
      <c r="E25" s="2564"/>
      <c r="F25" s="2564"/>
      <c r="G25" s="2564"/>
      <c r="H25" s="2564"/>
      <c r="I25" s="2564"/>
      <c r="J25" s="2564"/>
      <c r="K25" s="2564"/>
      <c r="L25" s="2564"/>
      <c r="M25" s="2564"/>
      <c r="N25" s="2564"/>
      <c r="O25" s="2564"/>
      <c r="P25" s="2564"/>
      <c r="Q25" s="2564"/>
      <c r="R25" s="2564"/>
      <c r="S25" s="2564"/>
      <c r="T25" s="2564"/>
      <c r="U25" s="2564"/>
      <c r="V25" s="2573"/>
      <c r="W25" s="2564"/>
      <c r="X25" s="2566"/>
      <c r="Y25" s="2564"/>
      <c r="Z25" s="2564"/>
      <c r="AA25" s="2564"/>
      <c r="AB25" s="2564"/>
      <c r="AC25" s="2564"/>
      <c r="AD25" s="2564"/>
      <c r="AE25" s="2564"/>
      <c r="AF25" s="2564"/>
    </row>
    <row r="26" spans="1:32" ht="19.5" customHeight="1" x14ac:dyDescent="0.25">
      <c r="A26" s="2563" t="s">
        <v>2786</v>
      </c>
      <c r="B26" s="2556" t="s">
        <v>2782</v>
      </c>
      <c r="C26" s="2556" t="s">
        <v>476</v>
      </c>
      <c r="D26" s="2558">
        <v>18243243</v>
      </c>
      <c r="E26" s="2556" t="s">
        <v>2785</v>
      </c>
      <c r="F26" s="2559" t="s">
        <v>2</v>
      </c>
      <c r="G26" s="2556"/>
      <c r="H26" s="2638"/>
      <c r="I26" s="2638" t="s">
        <v>2755</v>
      </c>
      <c r="J26" s="2638" t="s">
        <v>2730</v>
      </c>
      <c r="K26" s="2556" t="s">
        <v>2780</v>
      </c>
      <c r="L26" s="2634" t="s">
        <v>2779</v>
      </c>
      <c r="M26" s="2559" t="s">
        <v>2</v>
      </c>
      <c r="N26" s="2556" t="s">
        <v>2724</v>
      </c>
      <c r="O26" s="2556" t="s">
        <v>2778</v>
      </c>
      <c r="P26" s="2556" t="s">
        <v>2777</v>
      </c>
      <c r="Q26" s="2556" t="s">
        <v>2776</v>
      </c>
      <c r="R26" s="2556" t="s">
        <v>2775</v>
      </c>
      <c r="S26" s="2556" t="s">
        <v>2774</v>
      </c>
      <c r="T26" s="2556" t="s">
        <v>2773</v>
      </c>
      <c r="U26" s="2669" t="s">
        <v>2</v>
      </c>
      <c r="V26" s="2634"/>
      <c r="W26" s="2556"/>
      <c r="X26" s="2558"/>
      <c r="Y26" s="2634"/>
      <c r="Z26" s="2634"/>
      <c r="AA26" s="2556"/>
      <c r="AB26" s="2669" t="s">
        <v>2</v>
      </c>
      <c r="AC26" s="2634"/>
      <c r="AD26" s="2634"/>
      <c r="AE26" s="2634"/>
      <c r="AF26" s="2634"/>
    </row>
    <row r="27" spans="1:32" ht="34.5" customHeight="1" x14ac:dyDescent="0.25">
      <c r="A27" s="2674"/>
      <c r="B27" s="2556"/>
      <c r="C27" s="2556"/>
      <c r="D27" s="2558"/>
      <c r="E27" s="2556"/>
      <c r="F27" s="2559" t="s">
        <v>1</v>
      </c>
      <c r="G27" s="2556"/>
      <c r="H27" s="2638"/>
      <c r="I27" s="2638"/>
      <c r="J27" s="2638"/>
      <c r="K27" s="2556"/>
      <c r="L27" s="2634"/>
      <c r="M27" s="2559" t="s">
        <v>1</v>
      </c>
      <c r="N27" s="2556"/>
      <c r="O27" s="2556"/>
      <c r="P27" s="2556"/>
      <c r="Q27" s="2556"/>
      <c r="R27" s="2556"/>
      <c r="S27" s="2556"/>
      <c r="T27" s="2556"/>
      <c r="U27" s="2669" t="s">
        <v>1</v>
      </c>
      <c r="V27" s="2634"/>
      <c r="W27" s="2556"/>
      <c r="X27" s="2558"/>
      <c r="Y27" s="2634"/>
      <c r="Z27" s="2634"/>
      <c r="AA27" s="2556"/>
      <c r="AB27" s="2669" t="s">
        <v>1</v>
      </c>
      <c r="AC27" s="2634"/>
      <c r="AD27" s="2634"/>
      <c r="AE27" s="2634"/>
      <c r="AF27" s="2634"/>
    </row>
    <row r="28" spans="1:32" ht="19.5" customHeight="1" x14ac:dyDescent="0.25">
      <c r="A28" s="2564"/>
      <c r="B28" s="2564"/>
      <c r="C28" s="2564"/>
      <c r="D28" s="2566"/>
      <c r="E28" s="2564"/>
      <c r="F28" s="2564"/>
      <c r="G28" s="2564"/>
      <c r="H28" s="2564"/>
      <c r="I28" s="2564"/>
      <c r="J28" s="2564"/>
      <c r="K28" s="2564"/>
      <c r="L28" s="2564"/>
      <c r="M28" s="2564"/>
      <c r="N28" s="2564"/>
      <c r="O28" s="2564"/>
      <c r="P28" s="2564"/>
      <c r="Q28" s="2564"/>
      <c r="R28" s="2564"/>
      <c r="S28" s="2564"/>
      <c r="T28" s="2564"/>
      <c r="U28" s="2564"/>
      <c r="V28" s="2573"/>
      <c r="W28" s="2564"/>
      <c r="X28" s="2566"/>
      <c r="Y28" s="2564"/>
      <c r="Z28" s="2564"/>
      <c r="AA28" s="2564"/>
      <c r="AB28" s="2564"/>
      <c r="AC28" s="2564"/>
      <c r="AD28" s="2564"/>
      <c r="AE28" s="2564"/>
      <c r="AF28" s="2564"/>
    </row>
    <row r="29" spans="1:32" ht="19.5" customHeight="1" x14ac:dyDescent="0.25">
      <c r="A29" s="2563" t="s">
        <v>2784</v>
      </c>
      <c r="B29" s="2556" t="s">
        <v>2782</v>
      </c>
      <c r="C29" s="2556" t="s">
        <v>2781</v>
      </c>
      <c r="D29" s="2558">
        <v>8991950</v>
      </c>
      <c r="E29" s="2556"/>
      <c r="F29" s="2559" t="s">
        <v>2</v>
      </c>
      <c r="G29" s="2556"/>
      <c r="H29" s="2638"/>
      <c r="I29" s="2638" t="s">
        <v>2755</v>
      </c>
      <c r="J29" s="2638" t="s">
        <v>2730</v>
      </c>
      <c r="K29" s="2556" t="s">
        <v>2780</v>
      </c>
      <c r="L29" s="2634" t="s">
        <v>2779</v>
      </c>
      <c r="M29" s="2559" t="s">
        <v>2</v>
      </c>
      <c r="N29" s="2556" t="s">
        <v>2724</v>
      </c>
      <c r="O29" s="2556" t="s">
        <v>2778</v>
      </c>
      <c r="P29" s="2556" t="s">
        <v>2777</v>
      </c>
      <c r="Q29" s="2556" t="s">
        <v>2776</v>
      </c>
      <c r="R29" s="2556" t="s">
        <v>2775</v>
      </c>
      <c r="S29" s="2556" t="s">
        <v>2774</v>
      </c>
      <c r="T29" s="2556" t="s">
        <v>2773</v>
      </c>
      <c r="U29" s="2669" t="s">
        <v>2</v>
      </c>
      <c r="V29" s="2634"/>
      <c r="W29" s="2556"/>
      <c r="X29" s="2558"/>
      <c r="Y29" s="2634"/>
      <c r="Z29" s="2634"/>
      <c r="AA29" s="2556"/>
      <c r="AB29" s="2669" t="s">
        <v>2</v>
      </c>
      <c r="AC29" s="2634"/>
      <c r="AD29" s="2634"/>
      <c r="AE29" s="2634"/>
      <c r="AF29" s="2634"/>
    </row>
    <row r="30" spans="1:32" ht="19.5" customHeight="1" x14ac:dyDescent="0.25">
      <c r="A30" s="2674"/>
      <c r="B30" s="2556"/>
      <c r="C30" s="2556"/>
      <c r="D30" s="2558"/>
      <c r="E30" s="2556"/>
      <c r="F30" s="2559" t="s">
        <v>1</v>
      </c>
      <c r="G30" s="2556"/>
      <c r="H30" s="2638"/>
      <c r="I30" s="2638"/>
      <c r="J30" s="2638"/>
      <c r="K30" s="2556"/>
      <c r="L30" s="2634"/>
      <c r="M30" s="2559" t="s">
        <v>1</v>
      </c>
      <c r="N30" s="2556"/>
      <c r="O30" s="2556"/>
      <c r="P30" s="2556"/>
      <c r="Q30" s="2556"/>
      <c r="R30" s="2556"/>
      <c r="S30" s="2556"/>
      <c r="T30" s="2556"/>
      <c r="U30" s="2669" t="s">
        <v>1</v>
      </c>
      <c r="V30" s="2634"/>
      <c r="W30" s="2556"/>
      <c r="X30" s="2558"/>
      <c r="Y30" s="2634"/>
      <c r="Z30" s="2634"/>
      <c r="AA30" s="2556"/>
      <c r="AB30" s="2669" t="s">
        <v>1</v>
      </c>
      <c r="AC30" s="2634"/>
      <c r="AD30" s="2634"/>
      <c r="AE30" s="2634"/>
      <c r="AF30" s="2634"/>
    </row>
    <row r="31" spans="1:32" ht="19.5" customHeight="1" x14ac:dyDescent="0.25">
      <c r="A31" s="2574"/>
      <c r="B31" s="2564"/>
      <c r="C31" s="2564"/>
      <c r="D31" s="2566"/>
      <c r="E31" s="2564"/>
      <c r="F31" s="2564"/>
      <c r="G31" s="2564"/>
      <c r="H31" s="2564"/>
      <c r="I31" s="2564"/>
      <c r="J31" s="2564"/>
      <c r="K31" s="2564"/>
      <c r="L31" s="2564"/>
      <c r="M31" s="2564"/>
      <c r="N31" s="2564"/>
      <c r="O31" s="2564"/>
      <c r="P31" s="2564"/>
      <c r="Q31" s="2564"/>
      <c r="R31" s="2564"/>
      <c r="S31" s="2564"/>
      <c r="T31" s="2564"/>
      <c r="U31" s="2564"/>
      <c r="V31" s="2573"/>
      <c r="W31" s="2564"/>
      <c r="X31" s="2566"/>
      <c r="Y31" s="2564"/>
      <c r="Z31" s="2564"/>
      <c r="AA31" s="2564"/>
      <c r="AB31" s="2564"/>
      <c r="AC31" s="2564"/>
      <c r="AD31" s="2564"/>
      <c r="AE31" s="2564"/>
      <c r="AF31" s="2564"/>
    </row>
    <row r="32" spans="1:32" ht="19.5" customHeight="1" thickBot="1" x14ac:dyDescent="0.3">
      <c r="A32" s="2673" t="s">
        <v>2783</v>
      </c>
      <c r="B32" s="2556" t="s">
        <v>2782</v>
      </c>
      <c r="C32" s="2556" t="s">
        <v>2781</v>
      </c>
      <c r="D32" s="2558">
        <v>15000000</v>
      </c>
      <c r="E32" s="2556"/>
      <c r="F32" s="2559" t="s">
        <v>2</v>
      </c>
      <c r="G32" s="2556"/>
      <c r="H32" s="2638"/>
      <c r="I32" s="2638" t="s">
        <v>2755</v>
      </c>
      <c r="J32" s="2638" t="s">
        <v>2730</v>
      </c>
      <c r="K32" s="2556" t="s">
        <v>2780</v>
      </c>
      <c r="L32" s="2634" t="s">
        <v>2779</v>
      </c>
      <c r="M32" s="2559" t="s">
        <v>2</v>
      </c>
      <c r="N32" s="2556" t="s">
        <v>2724</v>
      </c>
      <c r="O32" s="2556" t="s">
        <v>2778</v>
      </c>
      <c r="P32" s="2556" t="s">
        <v>2777</v>
      </c>
      <c r="Q32" s="2556" t="s">
        <v>2776</v>
      </c>
      <c r="R32" s="2556" t="s">
        <v>2775</v>
      </c>
      <c r="S32" s="2556" t="s">
        <v>2774</v>
      </c>
      <c r="T32" s="2556" t="s">
        <v>2773</v>
      </c>
      <c r="U32" s="2669" t="s">
        <v>2</v>
      </c>
      <c r="V32" s="2634"/>
      <c r="W32" s="2556"/>
      <c r="X32" s="2558"/>
      <c r="Y32" s="2634"/>
      <c r="Z32" s="2634"/>
      <c r="AA32" s="2556"/>
      <c r="AB32" s="2669" t="s">
        <v>2</v>
      </c>
      <c r="AC32" s="2634"/>
      <c r="AD32" s="2634"/>
      <c r="AE32" s="2634"/>
      <c r="AF32" s="2634"/>
    </row>
    <row r="33" spans="1:32" ht="19.5" customHeight="1" thickTop="1" x14ac:dyDescent="0.25">
      <c r="A33" s="2629" t="s">
        <v>3</v>
      </c>
      <c r="B33" s="2625"/>
      <c r="C33" s="2625"/>
      <c r="D33" s="2624">
        <f>D8+D11+D14+D17+D20+D23+D26+D29+D32</f>
        <v>440805368</v>
      </c>
      <c r="E33" s="2625"/>
      <c r="F33" s="2628" t="s">
        <v>2</v>
      </c>
      <c r="G33" s="2625"/>
      <c r="H33" s="2625"/>
      <c r="I33" s="2625"/>
      <c r="J33" s="2625"/>
      <c r="K33" s="2625"/>
      <c r="L33" s="2626"/>
      <c r="M33" s="2628" t="s">
        <v>2</v>
      </c>
      <c r="N33" s="2625"/>
      <c r="O33" s="2625"/>
      <c r="P33" s="2625"/>
      <c r="Q33" s="2625"/>
      <c r="R33" s="2625"/>
      <c r="S33" s="2625"/>
      <c r="T33" s="2625"/>
      <c r="U33" s="2670" t="s">
        <v>2</v>
      </c>
      <c r="V33" s="2672"/>
      <c r="W33" s="2671"/>
      <c r="X33" s="2624">
        <f>X8+X11+X14+X17+X20+X23+X26+X29+X32</f>
        <v>0</v>
      </c>
      <c r="Y33" s="2625"/>
      <c r="Z33" s="2625"/>
      <c r="AA33" s="2625"/>
      <c r="AB33" s="2670" t="s">
        <v>2</v>
      </c>
      <c r="AC33" s="2625"/>
      <c r="AD33" s="2625"/>
      <c r="AE33" s="2625"/>
      <c r="AF33" s="2624">
        <f>AF8+AF11+AF14+AF17+AF20+AF23+AF26+AF29+AF32</f>
        <v>0</v>
      </c>
    </row>
    <row r="34" spans="1:32" ht="19.5" customHeight="1" x14ac:dyDescent="0.25">
      <c r="A34" s="2620"/>
      <c r="B34" s="2620"/>
      <c r="C34" s="2620"/>
      <c r="D34" s="2558" t="e">
        <f>D9+D12+D15+D18+D21+D24+D27+D30+#REF!</f>
        <v>#REF!</v>
      </c>
      <c r="E34" s="2620"/>
      <c r="F34" s="2559" t="s">
        <v>1</v>
      </c>
      <c r="G34" s="2620"/>
      <c r="H34" s="2620"/>
      <c r="I34" s="2620"/>
      <c r="J34" s="2620"/>
      <c r="K34" s="2620"/>
      <c r="L34" s="2621"/>
      <c r="M34" s="2559" t="s">
        <v>1</v>
      </c>
      <c r="N34" s="2620"/>
      <c r="O34" s="2620"/>
      <c r="P34" s="2620"/>
      <c r="Q34" s="2620"/>
      <c r="R34" s="2620"/>
      <c r="S34" s="2620"/>
      <c r="T34" s="2620"/>
      <c r="U34" s="2669" t="s">
        <v>1</v>
      </c>
      <c r="V34" s="2621"/>
      <c r="W34" s="2620"/>
      <c r="X34" s="2558" t="e">
        <f>X9+X12+X15+X18+X21+X24+X27+X30+#REF!</f>
        <v>#REF!</v>
      </c>
      <c r="Y34" s="2620"/>
      <c r="Z34" s="2620"/>
      <c r="AA34" s="2620"/>
      <c r="AB34" s="2669" t="s">
        <v>1</v>
      </c>
      <c r="AC34" s="2620"/>
      <c r="AD34" s="2620"/>
      <c r="AE34" s="2620"/>
      <c r="AF34" s="2558" t="e">
        <f>AF9+AF12+AF15+AF18+AF21+AF24+AF27+AF30+#REF!</f>
        <v>#REF!</v>
      </c>
    </row>
    <row r="35" spans="1:32" x14ac:dyDescent="0.25">
      <c r="A35" s="2619" t="s">
        <v>0</v>
      </c>
      <c r="T35" s="2666"/>
      <c r="U35" s="2668"/>
      <c r="AB35" s="2668"/>
    </row>
    <row r="38" spans="1:32" x14ac:dyDescent="0.25">
      <c r="F38" s="2553" t="s">
        <v>2772</v>
      </c>
    </row>
  </sheetData>
  <mergeCells count="17">
    <mergeCell ref="X3:AA3"/>
    <mergeCell ref="K3:L3"/>
    <mergeCell ref="N3:O3"/>
    <mergeCell ref="G3:H3"/>
    <mergeCell ref="P3:T3"/>
    <mergeCell ref="V3:W3"/>
    <mergeCell ref="I2:J3"/>
    <mergeCell ref="AC3:AF3"/>
    <mergeCell ref="A29:A30"/>
    <mergeCell ref="A17:A18"/>
    <mergeCell ref="A20:A21"/>
    <mergeCell ref="A23:A24"/>
    <mergeCell ref="A26:A27"/>
    <mergeCell ref="A5:A6"/>
    <mergeCell ref="A8:A9"/>
    <mergeCell ref="A11:A12"/>
    <mergeCell ref="A14:A15"/>
  </mergeCells>
  <pageMargins left="0.5" right="0.5" top="0.3" bottom="0.25"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47"/>
  <sheetViews>
    <sheetView topLeftCell="A24" zoomScale="75" workbookViewId="0">
      <selection activeCell="K49" sqref="K49"/>
    </sheetView>
  </sheetViews>
  <sheetFormatPr defaultRowHeight="15.75" x14ac:dyDescent="0.25"/>
  <cols>
    <col min="1" max="1" width="36.140625" style="2553" customWidth="1"/>
    <col min="2" max="5" width="15.7109375" style="2553" customWidth="1"/>
    <col min="6" max="6" width="19.28515625" style="2553" customWidth="1"/>
    <col min="7" max="8" width="15.7109375" style="2553" customWidth="1"/>
    <col min="9" max="9" width="7.7109375" style="2553" bestFit="1" customWidth="1"/>
    <col min="10" max="16" width="18" style="2553" customWidth="1"/>
    <col min="17" max="17" width="7.7109375" style="2553" bestFit="1" customWidth="1"/>
    <col min="18" max="18" width="18" style="2553" customWidth="1"/>
    <col min="19" max="19" width="14.5703125" style="2553" customWidth="1"/>
    <col min="20" max="20" width="18" style="2553" customWidth="1"/>
    <col min="21" max="21" width="13.28515625" style="2553" customWidth="1"/>
    <col min="22" max="22" width="3.140625" style="2554" customWidth="1"/>
    <col min="23" max="23" width="14.42578125" style="2553" customWidth="1"/>
    <col min="24" max="24" width="14.5703125" style="2553" customWidth="1"/>
    <col min="25" max="26" width="18" style="2553" customWidth="1"/>
    <col min="27" max="16384" width="9.140625" style="2553"/>
  </cols>
  <sheetData>
    <row r="1" spans="1:26" x14ac:dyDescent="0.25">
      <c r="A1" s="2618" t="s">
        <v>2737</v>
      </c>
      <c r="B1" s="2617"/>
      <c r="V1" s="2555"/>
    </row>
    <row r="2" spans="1:26" x14ac:dyDescent="0.25">
      <c r="A2" s="2616" t="s">
        <v>78</v>
      </c>
      <c r="B2" s="2615"/>
      <c r="J2" s="2614" t="s">
        <v>77</v>
      </c>
      <c r="K2" s="2613"/>
      <c r="L2" s="2612" t="s">
        <v>76</v>
      </c>
      <c r="M2" s="2611"/>
      <c r="N2" s="2610"/>
      <c r="V2" s="2555"/>
    </row>
    <row r="3" spans="1:26" ht="33.75" customHeight="1" x14ac:dyDescent="0.25">
      <c r="A3" s="2609" t="s">
        <v>2736</v>
      </c>
      <c r="B3" s="2665"/>
      <c r="C3" s="2602" t="s">
        <v>90</v>
      </c>
      <c r="D3" s="2602"/>
      <c r="E3" s="2602"/>
      <c r="F3" s="2602"/>
      <c r="G3" s="2602"/>
      <c r="H3" s="2604"/>
      <c r="I3" s="2664"/>
      <c r="J3" s="2607"/>
      <c r="K3" s="2606"/>
      <c r="L3" s="2605" t="s">
        <v>73</v>
      </c>
      <c r="M3" s="2602" t="s">
        <v>72</v>
      </c>
      <c r="N3" s="2604"/>
      <c r="O3" s="2603" t="s">
        <v>71</v>
      </c>
      <c r="P3" s="2604"/>
      <c r="Q3" s="2663"/>
      <c r="R3" s="2603" t="s">
        <v>70</v>
      </c>
      <c r="S3" s="2602"/>
      <c r="T3" s="2602"/>
      <c r="U3" s="2602"/>
      <c r="V3" s="2662"/>
      <c r="W3" s="2602" t="s">
        <v>69</v>
      </c>
      <c r="X3" s="2602"/>
      <c r="Y3" s="2602"/>
      <c r="Z3" s="2604"/>
    </row>
    <row r="4" spans="1:26" s="2659" customFormat="1" ht="55.5" customHeight="1" thickBot="1" x14ac:dyDescent="0.3">
      <c r="A4" s="2661" t="s">
        <v>68</v>
      </c>
      <c r="B4" s="2660" t="s">
        <v>67</v>
      </c>
      <c r="C4" s="2596" t="s">
        <v>89</v>
      </c>
      <c r="D4" s="2596" t="s">
        <v>88</v>
      </c>
      <c r="E4" s="2596" t="s">
        <v>64</v>
      </c>
      <c r="F4" s="2596" t="s">
        <v>87</v>
      </c>
      <c r="G4" s="2596" t="s">
        <v>63</v>
      </c>
      <c r="H4" s="2596" t="s">
        <v>328</v>
      </c>
      <c r="I4" s="2596" t="s">
        <v>55</v>
      </c>
      <c r="J4" s="2594" t="s">
        <v>61</v>
      </c>
      <c r="K4" s="2594" t="s">
        <v>56</v>
      </c>
      <c r="L4" s="2595" t="s">
        <v>60</v>
      </c>
      <c r="M4" s="2595" t="s">
        <v>59</v>
      </c>
      <c r="N4" s="2595" t="s">
        <v>58</v>
      </c>
      <c r="O4" s="2595" t="s">
        <v>57</v>
      </c>
      <c r="P4" s="2594" t="s">
        <v>56</v>
      </c>
      <c r="Q4" s="2596" t="s">
        <v>55</v>
      </c>
      <c r="R4" s="2594" t="s">
        <v>86</v>
      </c>
      <c r="S4" s="2594" t="s">
        <v>53</v>
      </c>
      <c r="T4" s="2593" t="s">
        <v>85</v>
      </c>
      <c r="U4" s="2605" t="s">
        <v>51</v>
      </c>
      <c r="V4" s="2592"/>
      <c r="W4" s="2595" t="s">
        <v>84</v>
      </c>
      <c r="X4" s="2595" t="s">
        <v>83</v>
      </c>
      <c r="Y4" s="2595" t="s">
        <v>82</v>
      </c>
      <c r="Z4" s="2595" t="s">
        <v>81</v>
      </c>
    </row>
    <row r="5" spans="1:26" ht="19.5" customHeight="1" thickTop="1" x14ac:dyDescent="0.25">
      <c r="A5" s="2588" t="s">
        <v>47</v>
      </c>
      <c r="B5" s="2658"/>
      <c r="C5" s="2580"/>
      <c r="D5" s="2580"/>
      <c r="E5" s="2580"/>
      <c r="F5" s="2586"/>
      <c r="G5" s="2580" t="s">
        <v>46</v>
      </c>
      <c r="H5" s="2580"/>
      <c r="I5" s="2587" t="s">
        <v>2</v>
      </c>
      <c r="J5" s="2585" t="s">
        <v>43</v>
      </c>
      <c r="K5" s="2585" t="s">
        <v>41</v>
      </c>
      <c r="L5" s="2585" t="s">
        <v>42</v>
      </c>
      <c r="M5" s="2585" t="s">
        <v>45</v>
      </c>
      <c r="N5" s="2585" t="s">
        <v>44</v>
      </c>
      <c r="O5" s="2585" t="s">
        <v>43</v>
      </c>
      <c r="P5" s="2585" t="s">
        <v>41</v>
      </c>
      <c r="Q5" s="2587" t="s">
        <v>2</v>
      </c>
      <c r="R5" s="2580"/>
      <c r="S5" s="2585" t="s">
        <v>80</v>
      </c>
      <c r="T5" s="2657" t="s">
        <v>41</v>
      </c>
      <c r="U5" s="2656" t="s">
        <v>40</v>
      </c>
      <c r="V5" s="2557"/>
      <c r="W5" s="2655"/>
      <c r="X5" s="2580"/>
      <c r="Y5" s="2580"/>
      <c r="Z5" s="2580"/>
    </row>
    <row r="6" spans="1:26" ht="19.5" customHeight="1" x14ac:dyDescent="0.25">
      <c r="A6" s="2584"/>
      <c r="B6" s="2581"/>
      <c r="C6" s="2581"/>
      <c r="D6" s="2581"/>
      <c r="E6" s="2581"/>
      <c r="F6" s="2582"/>
      <c r="G6" s="2580" t="s">
        <v>39</v>
      </c>
      <c r="H6" s="2581"/>
      <c r="I6" s="2583" t="s">
        <v>1</v>
      </c>
      <c r="J6" s="2580"/>
      <c r="K6" s="2581"/>
      <c r="L6" s="2581"/>
      <c r="M6" s="2581"/>
      <c r="N6" s="2581"/>
      <c r="O6" s="2581"/>
      <c r="P6" s="2581"/>
      <c r="Q6" s="2583" t="s">
        <v>1</v>
      </c>
      <c r="R6" s="2582"/>
      <c r="S6" s="2581"/>
      <c r="T6" s="2654"/>
      <c r="U6" s="2654"/>
      <c r="V6" s="2557"/>
      <c r="W6" s="2653"/>
      <c r="X6" s="2581"/>
      <c r="Y6" s="2581"/>
      <c r="Z6" s="2581"/>
    </row>
    <row r="7" spans="1:26" ht="19.5" customHeight="1" thickBot="1" x14ac:dyDescent="0.3">
      <c r="A7" s="2579" t="s">
        <v>38</v>
      </c>
      <c r="B7" s="2576"/>
      <c r="C7" s="2576"/>
      <c r="D7" s="2576"/>
      <c r="E7" s="2576"/>
      <c r="F7" s="2577"/>
      <c r="G7" s="2576"/>
      <c r="H7" s="2576"/>
      <c r="I7" s="2576"/>
      <c r="J7" s="2576"/>
      <c r="K7" s="2576"/>
      <c r="L7" s="2578"/>
      <c r="M7" s="2578"/>
      <c r="N7" s="2576"/>
      <c r="O7" s="2576"/>
      <c r="P7" s="2576"/>
      <c r="Q7" s="2576"/>
      <c r="R7" s="2577"/>
      <c r="S7" s="2576"/>
      <c r="T7" s="2578"/>
      <c r="U7" s="2578"/>
      <c r="V7" s="2565"/>
      <c r="W7" s="2642"/>
      <c r="X7" s="2576"/>
      <c r="Y7" s="2576"/>
      <c r="Z7" s="2576"/>
    </row>
    <row r="8" spans="1:26" ht="19.5" customHeight="1" x14ac:dyDescent="0.25">
      <c r="A8" s="2571" t="s">
        <v>2816</v>
      </c>
      <c r="B8" s="2560"/>
      <c r="C8" s="2560"/>
      <c r="D8" s="2652" t="s">
        <v>443</v>
      </c>
      <c r="E8" s="2556" t="s">
        <v>18</v>
      </c>
      <c r="F8" s="2636">
        <v>17820</v>
      </c>
      <c r="G8" s="2560"/>
      <c r="H8" s="2560"/>
      <c r="I8" s="2570" t="s">
        <v>2</v>
      </c>
      <c r="J8" s="2560" t="s">
        <v>513</v>
      </c>
      <c r="K8" s="2560" t="s">
        <v>513</v>
      </c>
      <c r="L8" s="2560" t="s">
        <v>513</v>
      </c>
      <c r="M8" s="2560" t="s">
        <v>2767</v>
      </c>
      <c r="N8" s="2560" t="s">
        <v>2764</v>
      </c>
      <c r="O8" s="2560" t="s">
        <v>2763</v>
      </c>
      <c r="P8" s="2560" t="s">
        <v>513</v>
      </c>
      <c r="Q8" s="2570" t="s">
        <v>2</v>
      </c>
      <c r="R8" s="2569"/>
      <c r="S8" s="2560"/>
      <c r="T8" s="2640"/>
      <c r="U8" s="2640"/>
      <c r="V8" s="2557"/>
      <c r="W8" s="2639"/>
      <c r="X8" s="2560"/>
      <c r="Y8" s="2560"/>
      <c r="Z8" s="2560"/>
    </row>
    <row r="9" spans="1:26" ht="19.5" customHeight="1" x14ac:dyDescent="0.25">
      <c r="A9" s="2562"/>
      <c r="B9" s="2556"/>
      <c r="C9" s="2556"/>
      <c r="D9" s="2556"/>
      <c r="E9" s="2556"/>
      <c r="F9" s="2558"/>
      <c r="G9" s="2560"/>
      <c r="H9" s="2556"/>
      <c r="I9" s="2559" t="s">
        <v>1</v>
      </c>
      <c r="J9" s="2560"/>
      <c r="K9" s="2560"/>
      <c r="L9" s="2560"/>
      <c r="M9" s="2560"/>
      <c r="N9" s="2560"/>
      <c r="O9" s="2560"/>
      <c r="P9" s="2560"/>
      <c r="Q9" s="2559" t="s">
        <v>1</v>
      </c>
      <c r="R9" s="2569"/>
      <c r="S9" s="2560"/>
      <c r="T9" s="2640"/>
      <c r="U9" s="2640"/>
      <c r="V9" s="2557"/>
      <c r="W9" s="2639"/>
      <c r="X9" s="2560"/>
      <c r="Y9" s="2560"/>
      <c r="Z9" s="2560"/>
    </row>
    <row r="10" spans="1:26" ht="19.5" customHeight="1" x14ac:dyDescent="0.25">
      <c r="A10" s="2564"/>
      <c r="B10" s="2564"/>
      <c r="C10" s="2564"/>
      <c r="D10" s="2564"/>
      <c r="E10" s="2564"/>
      <c r="F10" s="2566"/>
      <c r="G10" s="2564"/>
      <c r="H10" s="2564"/>
      <c r="I10" s="2564"/>
      <c r="J10" s="2564"/>
      <c r="K10" s="2564"/>
      <c r="L10" s="2567"/>
      <c r="M10" s="2567"/>
      <c r="N10" s="2564"/>
      <c r="O10" s="2564"/>
      <c r="P10" s="2564"/>
      <c r="Q10" s="2564"/>
      <c r="R10" s="2566"/>
      <c r="S10" s="2564"/>
      <c r="T10" s="2567"/>
      <c r="U10" s="2567"/>
      <c r="V10" s="2565"/>
      <c r="W10" s="2573"/>
      <c r="X10" s="2564"/>
      <c r="Y10" s="2564"/>
      <c r="Z10" s="2564"/>
    </row>
    <row r="11" spans="1:26" ht="19.5" customHeight="1" x14ac:dyDescent="0.25">
      <c r="A11" s="2563" t="s">
        <v>2815</v>
      </c>
      <c r="B11" s="2556"/>
      <c r="C11" s="2556"/>
      <c r="D11" s="2652" t="s">
        <v>443</v>
      </c>
      <c r="E11" s="2556" t="s">
        <v>18</v>
      </c>
      <c r="F11" s="2636">
        <v>31185000</v>
      </c>
      <c r="G11" s="2560"/>
      <c r="H11" s="2556"/>
      <c r="I11" s="2559" t="s">
        <v>2</v>
      </c>
      <c r="J11" s="2560" t="s">
        <v>513</v>
      </c>
      <c r="K11" s="2556" t="s">
        <v>513</v>
      </c>
      <c r="L11" s="2556" t="s">
        <v>513</v>
      </c>
      <c r="M11" s="2556" t="s">
        <v>2767</v>
      </c>
      <c r="N11" s="2556" t="s">
        <v>2764</v>
      </c>
      <c r="O11" s="2556" t="s">
        <v>2763</v>
      </c>
      <c r="P11" s="2556" t="s">
        <v>513</v>
      </c>
      <c r="Q11" s="2559" t="s">
        <v>2</v>
      </c>
      <c r="R11" s="2558"/>
      <c r="S11" s="2556"/>
      <c r="T11" s="2638"/>
      <c r="U11" s="2638"/>
      <c r="V11" s="2557"/>
      <c r="W11" s="2634"/>
      <c r="X11" s="2556"/>
      <c r="Y11" s="2556"/>
      <c r="Z11" s="2556"/>
    </row>
    <row r="12" spans="1:26" ht="28.5" customHeight="1" x14ac:dyDescent="0.25">
      <c r="A12" s="2562"/>
      <c r="B12" s="2556"/>
      <c r="C12" s="2556"/>
      <c r="D12" s="2556"/>
      <c r="E12" s="2556"/>
      <c r="F12" s="2558"/>
      <c r="G12" s="2560"/>
      <c r="H12" s="2556"/>
      <c r="I12" s="2559" t="s">
        <v>1</v>
      </c>
      <c r="J12" s="2560"/>
      <c r="K12" s="2556"/>
      <c r="L12" s="2556"/>
      <c r="M12" s="2556"/>
      <c r="N12" s="2556"/>
      <c r="O12" s="2556"/>
      <c r="P12" s="2556"/>
      <c r="Q12" s="2559" t="s">
        <v>1</v>
      </c>
      <c r="R12" s="2558"/>
      <c r="S12" s="2556"/>
      <c r="T12" s="2638"/>
      <c r="U12" s="2638"/>
      <c r="V12" s="2557"/>
      <c r="W12" s="2634"/>
      <c r="X12" s="2556"/>
      <c r="Y12" s="2556"/>
      <c r="Z12" s="2556"/>
    </row>
    <row r="13" spans="1:26" ht="19.5" customHeight="1" x14ac:dyDescent="0.25">
      <c r="A13" s="2564"/>
      <c r="B13" s="2564"/>
      <c r="C13" s="2564"/>
      <c r="D13" s="2564"/>
      <c r="E13" s="2564"/>
      <c r="F13" s="2566"/>
      <c r="G13" s="2564"/>
      <c r="H13" s="2564"/>
      <c r="I13" s="2564"/>
      <c r="J13" s="2564"/>
      <c r="K13" s="2567"/>
      <c r="L13" s="2567"/>
      <c r="M13" s="2564"/>
      <c r="N13" s="2564"/>
      <c r="O13" s="2564"/>
      <c r="P13" s="2564"/>
      <c r="Q13" s="2564"/>
      <c r="R13" s="2566"/>
      <c r="S13" s="2564"/>
      <c r="T13" s="2567"/>
      <c r="U13" s="2567"/>
      <c r="V13" s="2565"/>
      <c r="W13" s="2573"/>
      <c r="X13" s="2564"/>
      <c r="Y13" s="2564"/>
      <c r="Z13" s="2564"/>
    </row>
    <row r="14" spans="1:26" ht="19.5" customHeight="1" x14ac:dyDescent="0.25">
      <c r="A14" s="2563" t="s">
        <v>2814</v>
      </c>
      <c r="B14" s="2556"/>
      <c r="C14" s="2556"/>
      <c r="D14" s="2652" t="s">
        <v>443</v>
      </c>
      <c r="E14" s="2556" t="s">
        <v>18</v>
      </c>
      <c r="F14" s="2651">
        <v>14000000</v>
      </c>
      <c r="G14" s="2560"/>
      <c r="H14" s="2556"/>
      <c r="I14" s="2559" t="s">
        <v>2</v>
      </c>
      <c r="J14" s="2560" t="s">
        <v>513</v>
      </c>
      <c r="K14" s="2556" t="s">
        <v>513</v>
      </c>
      <c r="L14" s="2556" t="s">
        <v>513</v>
      </c>
      <c r="M14" s="2556" t="s">
        <v>513</v>
      </c>
      <c r="N14" s="2556" t="s">
        <v>513</v>
      </c>
      <c r="O14" s="2556" t="s">
        <v>513</v>
      </c>
      <c r="P14" s="2556" t="s">
        <v>513</v>
      </c>
      <c r="Q14" s="2559" t="s">
        <v>2</v>
      </c>
      <c r="R14" s="2558"/>
      <c r="S14" s="2556"/>
      <c r="T14" s="2635"/>
      <c r="U14" s="2635"/>
      <c r="V14" s="2557"/>
      <c r="W14" s="2634"/>
      <c r="X14" s="2634"/>
      <c r="Y14" s="2634"/>
      <c r="Z14" s="2634"/>
    </row>
    <row r="15" spans="1:26" ht="19.5" customHeight="1" x14ac:dyDescent="0.25">
      <c r="A15" s="2562"/>
      <c r="B15" s="2556"/>
      <c r="C15" s="2556"/>
      <c r="D15" s="2556"/>
      <c r="E15" s="2556"/>
      <c r="F15" s="2558"/>
      <c r="G15" s="2560"/>
      <c r="H15" s="2556"/>
      <c r="I15" s="2559" t="s">
        <v>1</v>
      </c>
      <c r="J15" s="2556"/>
      <c r="K15" s="2556"/>
      <c r="L15" s="2556"/>
      <c r="M15" s="2556"/>
      <c r="N15" s="2556"/>
      <c r="O15" s="2556"/>
      <c r="P15" s="2556"/>
      <c r="Q15" s="2559" t="s">
        <v>1</v>
      </c>
      <c r="R15" s="2558"/>
      <c r="S15" s="2556"/>
      <c r="T15" s="2635"/>
      <c r="U15" s="2635"/>
      <c r="V15" s="2557"/>
      <c r="W15" s="2634"/>
      <c r="X15" s="2634"/>
      <c r="Y15" s="2634"/>
      <c r="Z15" s="2634"/>
    </row>
    <row r="16" spans="1:26" ht="19.5" customHeight="1" x14ac:dyDescent="0.25">
      <c r="A16" s="2564"/>
      <c r="B16" s="2564"/>
      <c r="C16" s="2564"/>
      <c r="D16" s="2564"/>
      <c r="E16" s="2564"/>
      <c r="F16" s="2566"/>
      <c r="G16" s="2564"/>
      <c r="H16" s="2564"/>
      <c r="I16" s="2564"/>
      <c r="J16" s="2564"/>
      <c r="K16" s="2567"/>
      <c r="L16" s="2567"/>
      <c r="M16" s="2564"/>
      <c r="N16" s="2564"/>
      <c r="O16" s="2564"/>
      <c r="P16" s="2564"/>
      <c r="Q16" s="2564"/>
      <c r="R16" s="2566"/>
      <c r="S16" s="2564"/>
      <c r="T16" s="2567"/>
      <c r="U16" s="2567"/>
      <c r="V16" s="2565"/>
      <c r="W16" s="2573"/>
      <c r="X16" s="2564"/>
      <c r="Y16" s="2564"/>
      <c r="Z16" s="2564"/>
    </row>
    <row r="17" spans="1:26" ht="19.5" customHeight="1" x14ac:dyDescent="0.25">
      <c r="A17" s="2563" t="s">
        <v>2813</v>
      </c>
      <c r="B17" s="2556"/>
      <c r="C17" s="2556"/>
      <c r="D17" s="2556"/>
      <c r="E17" s="2556"/>
      <c r="F17" s="2558">
        <v>39000000</v>
      </c>
      <c r="G17" s="2560"/>
      <c r="H17" s="2556"/>
      <c r="I17" s="2559" t="s">
        <v>2</v>
      </c>
      <c r="J17" s="2556"/>
      <c r="K17" s="2556"/>
      <c r="L17" s="2556"/>
      <c r="M17" s="2556"/>
      <c r="N17" s="2556"/>
      <c r="O17" s="2556"/>
      <c r="P17" s="2556"/>
      <c r="Q17" s="2559" t="s">
        <v>2</v>
      </c>
      <c r="R17" s="2558"/>
      <c r="S17" s="2556"/>
      <c r="T17" s="2635"/>
      <c r="U17" s="2635"/>
      <c r="V17" s="2557"/>
      <c r="W17" s="2634"/>
      <c r="X17" s="2634"/>
      <c r="Y17" s="2634"/>
      <c r="Z17" s="2634"/>
    </row>
    <row r="18" spans="1:26" ht="19.5" customHeight="1" x14ac:dyDescent="0.25">
      <c r="A18" s="2562"/>
      <c r="B18" s="2556"/>
      <c r="C18" s="2556"/>
      <c r="D18" s="2652" t="s">
        <v>443</v>
      </c>
      <c r="E18" s="2556" t="s">
        <v>18</v>
      </c>
      <c r="F18" s="2558"/>
      <c r="G18" s="2560"/>
      <c r="H18" s="2556"/>
      <c r="I18" s="2559" t="s">
        <v>1</v>
      </c>
      <c r="J18" s="2560" t="s">
        <v>513</v>
      </c>
      <c r="K18" s="2556" t="s">
        <v>513</v>
      </c>
      <c r="L18" s="2556" t="s">
        <v>513</v>
      </c>
      <c r="M18" s="2556" t="s">
        <v>2767</v>
      </c>
      <c r="N18" s="2556" t="s">
        <v>2764</v>
      </c>
      <c r="O18" s="2556" t="s">
        <v>2763</v>
      </c>
      <c r="P18" s="2556" t="s">
        <v>513</v>
      </c>
      <c r="Q18" s="2559" t="s">
        <v>1</v>
      </c>
      <c r="R18" s="2558"/>
      <c r="S18" s="2556"/>
      <c r="T18" s="2635"/>
      <c r="U18" s="2635"/>
      <c r="V18" s="2557"/>
      <c r="W18" s="2634"/>
      <c r="X18" s="2634"/>
      <c r="Y18" s="2634"/>
      <c r="Z18" s="2634"/>
    </row>
    <row r="19" spans="1:26" ht="19.5" customHeight="1" x14ac:dyDescent="0.25">
      <c r="A19" s="2564"/>
      <c r="B19" s="2564"/>
      <c r="C19" s="2564"/>
      <c r="D19" s="2564"/>
      <c r="E19" s="2564"/>
      <c r="F19" s="2566"/>
      <c r="G19" s="2564"/>
      <c r="H19" s="2564"/>
      <c r="I19" s="2564"/>
      <c r="J19" s="2564"/>
      <c r="K19" s="2567"/>
      <c r="L19" s="2567"/>
      <c r="M19" s="2564"/>
      <c r="N19" s="2564"/>
      <c r="O19" s="2564"/>
      <c r="P19" s="2564"/>
      <c r="Q19" s="2564"/>
      <c r="R19" s="2566"/>
      <c r="S19" s="2564"/>
      <c r="T19" s="2567"/>
      <c r="U19" s="2567"/>
      <c r="V19" s="2565"/>
      <c r="W19" s="2573"/>
      <c r="X19" s="2564"/>
      <c r="Y19" s="2564"/>
      <c r="Z19" s="2564"/>
    </row>
    <row r="20" spans="1:26" ht="19.5" customHeight="1" x14ac:dyDescent="0.25">
      <c r="A20" s="2563" t="s">
        <v>2812</v>
      </c>
      <c r="B20" s="2556"/>
      <c r="C20" s="2556"/>
      <c r="D20" s="2652" t="s">
        <v>443</v>
      </c>
      <c r="E20" s="2556" t="s">
        <v>18</v>
      </c>
      <c r="F20" s="2558">
        <v>43768616</v>
      </c>
      <c r="G20" s="2560"/>
      <c r="H20" s="2556"/>
      <c r="I20" s="2559" t="s">
        <v>2</v>
      </c>
      <c r="J20" s="2560" t="s">
        <v>513</v>
      </c>
      <c r="K20" s="2556" t="s">
        <v>513</v>
      </c>
      <c r="L20" s="2556" t="s">
        <v>513</v>
      </c>
      <c r="M20" s="2556" t="s">
        <v>2811</v>
      </c>
      <c r="N20" s="2556" t="s">
        <v>2764</v>
      </c>
      <c r="O20" s="2556" t="s">
        <v>2763</v>
      </c>
      <c r="P20" s="2556" t="s">
        <v>513</v>
      </c>
      <c r="Q20" s="2559" t="s">
        <v>2</v>
      </c>
      <c r="R20" s="2558"/>
      <c r="S20" s="2556"/>
      <c r="T20" s="2635"/>
      <c r="U20" s="2635"/>
      <c r="V20" s="2557"/>
      <c r="W20" s="2634"/>
      <c r="X20" s="2634"/>
      <c r="Y20" s="2634"/>
      <c r="Z20" s="2634"/>
    </row>
    <row r="21" spans="1:26" ht="19.5" customHeight="1" x14ac:dyDescent="0.25">
      <c r="A21" s="2562"/>
      <c r="B21" s="2556"/>
      <c r="C21" s="2556"/>
      <c r="D21" s="2556"/>
      <c r="E21" s="2556"/>
      <c r="F21" s="2558"/>
      <c r="G21" s="2560"/>
      <c r="H21" s="2556"/>
      <c r="I21" s="2559" t="s">
        <v>1</v>
      </c>
      <c r="J21" s="2556"/>
      <c r="K21" s="2556"/>
      <c r="L21" s="2556"/>
      <c r="M21" s="2556"/>
      <c r="N21" s="2556"/>
      <c r="O21" s="2556"/>
      <c r="P21" s="2556"/>
      <c r="Q21" s="2559" t="s">
        <v>1</v>
      </c>
      <c r="R21" s="2558"/>
      <c r="S21" s="2556"/>
      <c r="T21" s="2635"/>
      <c r="U21" s="2635"/>
      <c r="V21" s="2557"/>
      <c r="W21" s="2634"/>
      <c r="X21" s="2634"/>
      <c r="Y21" s="2634"/>
      <c r="Z21" s="2634"/>
    </row>
    <row r="22" spans="1:26" ht="19.5" customHeight="1" x14ac:dyDescent="0.25">
      <c r="A22" s="2564"/>
      <c r="B22" s="2564"/>
      <c r="C22" s="2564"/>
      <c r="D22" s="2564"/>
      <c r="E22" s="2564"/>
      <c r="F22" s="2566"/>
      <c r="G22" s="2564"/>
      <c r="H22" s="2564"/>
      <c r="I22" s="2564"/>
      <c r="J22" s="2564"/>
      <c r="K22" s="2567"/>
      <c r="L22" s="2567"/>
      <c r="M22" s="2564"/>
      <c r="N22" s="2564"/>
      <c r="O22" s="2564"/>
      <c r="P22" s="2564"/>
      <c r="Q22" s="2564"/>
      <c r="R22" s="2566"/>
      <c r="S22" s="2564"/>
      <c r="T22" s="2567"/>
      <c r="U22" s="2567"/>
      <c r="V22" s="2565"/>
      <c r="W22" s="2573"/>
      <c r="X22" s="2564"/>
      <c r="Y22" s="2564"/>
      <c r="Z22" s="2564"/>
    </row>
    <row r="23" spans="1:26" ht="19.5" customHeight="1" x14ac:dyDescent="0.25">
      <c r="A23" s="2563" t="s">
        <v>2810</v>
      </c>
      <c r="B23" s="2556"/>
      <c r="C23" s="2556"/>
      <c r="D23" s="2652" t="s">
        <v>443</v>
      </c>
      <c r="E23" s="2556" t="s">
        <v>18</v>
      </c>
      <c r="F23" s="2558">
        <v>18711000</v>
      </c>
      <c r="G23" s="2560"/>
      <c r="H23" s="2556"/>
      <c r="I23" s="2559" t="s">
        <v>2</v>
      </c>
      <c r="J23" s="2560" t="s">
        <v>513</v>
      </c>
      <c r="K23" s="2556" t="s">
        <v>513</v>
      </c>
      <c r="L23" s="2556" t="s">
        <v>513</v>
      </c>
      <c r="M23" s="2556" t="s">
        <v>2755</v>
      </c>
      <c r="N23" s="2556" t="s">
        <v>2754</v>
      </c>
      <c r="O23" s="2556" t="s">
        <v>2753</v>
      </c>
      <c r="P23" s="2556" t="s">
        <v>513</v>
      </c>
      <c r="Q23" s="2559" t="s">
        <v>2</v>
      </c>
      <c r="R23" s="2558"/>
      <c r="S23" s="2556"/>
      <c r="T23" s="2635"/>
      <c r="U23" s="2635"/>
      <c r="V23" s="2557"/>
      <c r="W23" s="2634"/>
      <c r="X23" s="2634"/>
      <c r="Y23" s="2634"/>
      <c r="Z23" s="2634"/>
    </row>
    <row r="24" spans="1:26" ht="30.75" customHeight="1" x14ac:dyDescent="0.25">
      <c r="A24" s="2562"/>
      <c r="B24" s="2556"/>
      <c r="C24" s="2556"/>
      <c r="D24" s="2556"/>
      <c r="E24" s="2556"/>
      <c r="F24" s="2558"/>
      <c r="G24" s="2560"/>
      <c r="H24" s="2556"/>
      <c r="I24" s="2559" t="s">
        <v>1</v>
      </c>
      <c r="J24" s="2556"/>
      <c r="K24" s="2556"/>
      <c r="L24" s="2556"/>
      <c r="M24" s="2556"/>
      <c r="N24" s="2556"/>
      <c r="O24" s="2556"/>
      <c r="P24" s="2556"/>
      <c r="Q24" s="2559" t="s">
        <v>1</v>
      </c>
      <c r="R24" s="2558"/>
      <c r="S24" s="2556"/>
      <c r="T24" s="2635"/>
      <c r="U24" s="2635"/>
      <c r="V24" s="2557"/>
      <c r="W24" s="2634"/>
      <c r="X24" s="2634"/>
      <c r="Y24" s="2634"/>
      <c r="Z24" s="2634"/>
    </row>
    <row r="25" spans="1:26" ht="19.5" customHeight="1" x14ac:dyDescent="0.25">
      <c r="A25" s="2564"/>
      <c r="B25" s="2564"/>
      <c r="C25" s="2564"/>
      <c r="D25" s="2564"/>
      <c r="E25" s="2564"/>
      <c r="F25" s="2566"/>
      <c r="G25" s="2564"/>
      <c r="H25" s="2564"/>
      <c r="I25" s="2564"/>
      <c r="J25" s="2564"/>
      <c r="K25" s="2567"/>
      <c r="L25" s="2567"/>
      <c r="M25" s="2564"/>
      <c r="N25" s="2564"/>
      <c r="O25" s="2564"/>
      <c r="P25" s="2564"/>
      <c r="Q25" s="2564"/>
      <c r="R25" s="2566"/>
      <c r="S25" s="2564"/>
      <c r="T25" s="2567"/>
      <c r="U25" s="2567"/>
      <c r="V25" s="2565"/>
      <c r="W25" s="2573"/>
      <c r="X25" s="2564"/>
      <c r="Y25" s="2564"/>
      <c r="Z25" s="2564"/>
    </row>
    <row r="26" spans="1:26" ht="19.5" customHeight="1" x14ac:dyDescent="0.25">
      <c r="A26" s="2563" t="s">
        <v>2809</v>
      </c>
      <c r="B26" s="2556"/>
      <c r="C26" s="2556"/>
      <c r="D26" s="2652" t="s">
        <v>443</v>
      </c>
      <c r="E26" s="2556" t="s">
        <v>18</v>
      </c>
      <c r="F26" s="2650">
        <v>65243144</v>
      </c>
      <c r="G26" s="2560"/>
      <c r="H26" s="2556"/>
      <c r="I26" s="2559" t="s">
        <v>2</v>
      </c>
      <c r="J26" s="2560" t="s">
        <v>513</v>
      </c>
      <c r="K26" s="2556" t="s">
        <v>513</v>
      </c>
      <c r="L26" s="2556" t="s">
        <v>513</v>
      </c>
      <c r="M26" s="2556" t="s">
        <v>2755</v>
      </c>
      <c r="N26" s="2556" t="s">
        <v>2754</v>
      </c>
      <c r="O26" s="2556" t="s">
        <v>2753</v>
      </c>
      <c r="P26" s="2556" t="s">
        <v>513</v>
      </c>
      <c r="Q26" s="2559" t="s">
        <v>2</v>
      </c>
      <c r="R26" s="2558"/>
      <c r="S26" s="2556"/>
      <c r="T26" s="2635"/>
      <c r="U26" s="2635"/>
      <c r="V26" s="2557"/>
      <c r="W26" s="2634"/>
      <c r="X26" s="2634"/>
      <c r="Y26" s="2634"/>
      <c r="Z26" s="2634"/>
    </row>
    <row r="27" spans="1:26" ht="19.5" customHeight="1" x14ac:dyDescent="0.25">
      <c r="A27" s="2562"/>
      <c r="B27" s="2556"/>
      <c r="C27" s="2556"/>
      <c r="D27" s="2556"/>
      <c r="E27" s="2556"/>
      <c r="F27" s="2558"/>
      <c r="G27" s="2560"/>
      <c r="H27" s="2556"/>
      <c r="I27" s="2559" t="s">
        <v>1</v>
      </c>
      <c r="J27" s="2556"/>
      <c r="K27" s="2556"/>
      <c r="L27" s="2556"/>
      <c r="M27" s="2556"/>
      <c r="N27" s="2556"/>
      <c r="O27" s="2556"/>
      <c r="P27" s="2556"/>
      <c r="Q27" s="2559" t="s">
        <v>1</v>
      </c>
      <c r="R27" s="2558"/>
      <c r="S27" s="2556"/>
      <c r="T27" s="2635"/>
      <c r="U27" s="2635"/>
      <c r="V27" s="2557"/>
      <c r="W27" s="2634"/>
      <c r="X27" s="2634"/>
      <c r="Y27" s="2634"/>
      <c r="Z27" s="2634"/>
    </row>
    <row r="28" spans="1:26" ht="19.5" customHeight="1" x14ac:dyDescent="0.25">
      <c r="A28" s="2564"/>
      <c r="B28" s="2564"/>
      <c r="C28" s="2564"/>
      <c r="D28" s="2564"/>
      <c r="E28" s="2564"/>
      <c r="F28" s="2566"/>
      <c r="G28" s="2564"/>
      <c r="H28" s="2564"/>
      <c r="I28" s="2564"/>
      <c r="J28" s="2564"/>
      <c r="K28" s="2567"/>
      <c r="L28" s="2567"/>
      <c r="M28" s="2564"/>
      <c r="N28" s="2564"/>
      <c r="O28" s="2564"/>
      <c r="P28" s="2564"/>
      <c r="Q28" s="2564"/>
      <c r="R28" s="2566"/>
      <c r="S28" s="2564"/>
      <c r="T28" s="2567"/>
      <c r="U28" s="2567"/>
      <c r="V28" s="2565"/>
      <c r="W28" s="2573"/>
      <c r="X28" s="2564"/>
      <c r="Y28" s="2564"/>
      <c r="Z28" s="2564"/>
    </row>
    <row r="29" spans="1:26" ht="19.5" customHeight="1" x14ac:dyDescent="0.25">
      <c r="A29" s="2571" t="s">
        <v>2808</v>
      </c>
      <c r="B29" s="2556"/>
      <c r="C29" s="2556"/>
      <c r="D29" s="2652" t="s">
        <v>443</v>
      </c>
      <c r="E29" s="2556" t="s">
        <v>18</v>
      </c>
      <c r="F29" s="2558">
        <v>40000000</v>
      </c>
      <c r="G29" s="2560"/>
      <c r="H29" s="2556"/>
      <c r="I29" s="2559" t="s">
        <v>2</v>
      </c>
      <c r="J29" s="2560" t="s">
        <v>513</v>
      </c>
      <c r="K29" s="2556" t="s">
        <v>513</v>
      </c>
      <c r="L29" s="2556" t="s">
        <v>513</v>
      </c>
      <c r="M29" s="2556" t="s">
        <v>2755</v>
      </c>
      <c r="N29" s="2556" t="s">
        <v>2754</v>
      </c>
      <c r="O29" s="2556" t="s">
        <v>2753</v>
      </c>
      <c r="P29" s="2556" t="s">
        <v>513</v>
      </c>
      <c r="Q29" s="2559" t="s">
        <v>2</v>
      </c>
      <c r="R29" s="2558"/>
      <c r="S29" s="2556"/>
      <c r="T29" s="2635"/>
      <c r="U29" s="2635"/>
      <c r="V29" s="2557"/>
      <c r="W29" s="2634"/>
      <c r="X29" s="2634"/>
      <c r="Y29" s="2634"/>
      <c r="Z29" s="2634"/>
    </row>
    <row r="30" spans="1:26" ht="19.5" customHeight="1" x14ac:dyDescent="0.25">
      <c r="A30" s="2562"/>
      <c r="B30" s="2556"/>
      <c r="C30" s="2556"/>
      <c r="D30" s="2556"/>
      <c r="E30" s="2556"/>
      <c r="F30" s="2558"/>
      <c r="G30" s="2560"/>
      <c r="H30" s="2556"/>
      <c r="I30" s="2559" t="s">
        <v>1</v>
      </c>
      <c r="J30" s="2556"/>
      <c r="K30" s="2556"/>
      <c r="L30" s="2556"/>
      <c r="M30" s="2556"/>
      <c r="N30" s="2556"/>
      <c r="O30" s="2556"/>
      <c r="P30" s="2556"/>
      <c r="Q30" s="2559" t="s">
        <v>1</v>
      </c>
      <c r="R30" s="2558"/>
      <c r="S30" s="2556"/>
      <c r="T30" s="2635"/>
      <c r="U30" s="2635"/>
      <c r="V30" s="2557"/>
      <c r="W30" s="2634"/>
      <c r="X30" s="2634"/>
      <c r="Y30" s="2634"/>
      <c r="Z30" s="2634"/>
    </row>
    <row r="31" spans="1:26" ht="19.5" customHeight="1" x14ac:dyDescent="0.25">
      <c r="A31" s="2564"/>
      <c r="B31" s="2564"/>
      <c r="C31" s="2564"/>
      <c r="D31" s="2564"/>
      <c r="E31" s="2564"/>
      <c r="F31" s="2566"/>
      <c r="G31" s="2564"/>
      <c r="H31" s="2564"/>
      <c r="I31" s="2564"/>
      <c r="J31" s="2564"/>
      <c r="K31" s="2567"/>
      <c r="L31" s="2567"/>
      <c r="M31" s="2564"/>
      <c r="N31" s="2564"/>
      <c r="O31" s="2564"/>
      <c r="P31" s="2564"/>
      <c r="Q31" s="2564"/>
      <c r="R31" s="2566"/>
      <c r="S31" s="2564"/>
      <c r="T31" s="2567"/>
      <c r="U31" s="2567"/>
      <c r="V31" s="2565"/>
      <c r="W31" s="2573"/>
      <c r="X31" s="2564"/>
      <c r="Y31" s="2564"/>
      <c r="Z31" s="2564"/>
    </row>
    <row r="32" spans="1:26" ht="22.5" customHeight="1" x14ac:dyDescent="0.25">
      <c r="A32" s="2563" t="s">
        <v>2807</v>
      </c>
      <c r="B32" s="2556"/>
      <c r="C32" s="2556"/>
      <c r="D32" s="2652" t="s">
        <v>443</v>
      </c>
      <c r="E32" s="2556" t="s">
        <v>18</v>
      </c>
      <c r="F32" s="2558">
        <v>17000000</v>
      </c>
      <c r="G32" s="2560"/>
      <c r="H32" s="2556"/>
      <c r="I32" s="2559" t="s">
        <v>2</v>
      </c>
      <c r="J32" s="2560" t="s">
        <v>513</v>
      </c>
      <c r="K32" s="2556" t="s">
        <v>513</v>
      </c>
      <c r="L32" s="2556" t="s">
        <v>513</v>
      </c>
      <c r="M32" s="2556" t="s">
        <v>2755</v>
      </c>
      <c r="N32" s="2556" t="s">
        <v>2754</v>
      </c>
      <c r="O32" s="2556" t="s">
        <v>2753</v>
      </c>
      <c r="P32" s="2556" t="s">
        <v>513</v>
      </c>
      <c r="Q32" s="2559" t="s">
        <v>2</v>
      </c>
      <c r="R32" s="2558"/>
      <c r="S32" s="2556"/>
      <c r="T32" s="2635"/>
      <c r="U32" s="2635"/>
      <c r="V32" s="2557"/>
      <c r="W32" s="2634"/>
      <c r="X32" s="2634"/>
      <c r="Y32" s="2634"/>
      <c r="Z32" s="2634"/>
    </row>
    <row r="33" spans="1:26" ht="19.5" customHeight="1" x14ac:dyDescent="0.25">
      <c r="A33" s="2571"/>
      <c r="B33" s="2646"/>
      <c r="C33" s="2646"/>
      <c r="D33" s="2646"/>
      <c r="E33" s="2646"/>
      <c r="F33" s="2649"/>
      <c r="G33" s="2560"/>
      <c r="H33" s="2646"/>
      <c r="I33" s="2647"/>
      <c r="J33" s="2646"/>
      <c r="K33" s="2646"/>
      <c r="L33" s="2646"/>
      <c r="M33" s="2646"/>
      <c r="N33" s="2646"/>
      <c r="O33" s="2646"/>
      <c r="P33" s="2646"/>
      <c r="Q33" s="2647"/>
      <c r="R33" s="2649"/>
      <c r="S33" s="2646"/>
      <c r="T33" s="2645"/>
      <c r="U33" s="2645"/>
      <c r="V33" s="2557"/>
      <c r="W33" s="2644"/>
      <c r="X33" s="2644"/>
      <c r="Y33" s="2644"/>
      <c r="Z33" s="2644"/>
    </row>
    <row r="34" spans="1:26" ht="6.75" hidden="1" customHeight="1" thickBot="1" x14ac:dyDescent="0.3">
      <c r="A34" s="2648"/>
      <c r="B34" s="2646"/>
      <c r="C34" s="2646"/>
      <c r="D34" s="2646"/>
      <c r="E34" s="2646"/>
      <c r="F34" s="2643"/>
      <c r="G34" s="2560"/>
      <c r="H34" s="2646"/>
      <c r="I34" s="2647" t="s">
        <v>1</v>
      </c>
      <c r="J34" s="2646"/>
      <c r="K34" s="2646"/>
      <c r="L34" s="2646"/>
      <c r="M34" s="2646"/>
      <c r="N34" s="2646"/>
      <c r="O34" s="2646"/>
      <c r="P34" s="2646"/>
      <c r="Q34" s="2647" t="s">
        <v>1</v>
      </c>
      <c r="R34" s="2643"/>
      <c r="S34" s="2646"/>
      <c r="T34" s="2645"/>
      <c r="U34" s="2645"/>
      <c r="V34" s="2557"/>
      <c r="W34" s="2644"/>
      <c r="X34" s="2644"/>
      <c r="Y34" s="2644"/>
      <c r="Z34" s="2643"/>
    </row>
    <row r="35" spans="1:26" ht="21" customHeight="1" x14ac:dyDescent="0.25">
      <c r="A35" s="2561"/>
      <c r="B35" s="2556"/>
      <c r="C35" s="2556"/>
      <c r="D35" s="2556"/>
      <c r="E35" s="2556"/>
      <c r="F35" s="2558"/>
      <c r="G35" s="2560"/>
      <c r="H35" s="2556"/>
      <c r="I35" s="2559" t="s">
        <v>1</v>
      </c>
      <c r="J35" s="2556"/>
      <c r="K35" s="2556"/>
      <c r="L35" s="2556"/>
      <c r="M35" s="2556"/>
      <c r="N35" s="2556"/>
      <c r="O35" s="2556"/>
      <c r="P35" s="2556"/>
      <c r="Q35" s="2559" t="s">
        <v>1</v>
      </c>
      <c r="R35" s="2558"/>
      <c r="S35" s="2556"/>
      <c r="T35" s="2635"/>
      <c r="U35" s="2635"/>
      <c r="V35" s="2557"/>
      <c r="W35" s="2634"/>
      <c r="X35" s="2634"/>
      <c r="Y35" s="2634"/>
      <c r="Z35" s="2634"/>
    </row>
    <row r="36" spans="1:26" ht="19.5" customHeight="1" x14ac:dyDescent="0.25">
      <c r="A36" s="2564"/>
      <c r="B36" s="2564"/>
      <c r="C36" s="2564"/>
      <c r="D36" s="2564"/>
      <c r="E36" s="2564"/>
      <c r="F36" s="2566"/>
      <c r="G36" s="2564"/>
      <c r="H36" s="2564"/>
      <c r="I36" s="2564"/>
      <c r="J36" s="2564" t="s">
        <v>956</v>
      </c>
      <c r="K36" s="2567"/>
      <c r="L36" s="2567"/>
      <c r="M36" s="2564"/>
      <c r="N36" s="2564"/>
      <c r="O36" s="2564"/>
      <c r="P36" s="2564"/>
      <c r="Q36" s="2564"/>
      <c r="R36" s="2566"/>
      <c r="S36" s="2564"/>
      <c r="T36" s="2567"/>
      <c r="U36" s="2567"/>
      <c r="V36" s="2565"/>
      <c r="W36" s="2573"/>
      <c r="X36" s="2564"/>
      <c r="Y36" s="2564"/>
      <c r="Z36" s="2564"/>
    </row>
    <row r="37" spans="1:26" ht="19.5" customHeight="1" x14ac:dyDescent="0.25">
      <c r="A37" s="2563" t="s">
        <v>2806</v>
      </c>
      <c r="B37" s="2556"/>
      <c r="C37" s="2556"/>
      <c r="D37" s="2637" t="s">
        <v>443</v>
      </c>
      <c r="E37" s="2556" t="s">
        <v>18</v>
      </c>
      <c r="F37" s="2558">
        <v>25000000</v>
      </c>
      <c r="G37" s="2560"/>
      <c r="H37" s="2556"/>
      <c r="I37" s="2559" t="s">
        <v>2</v>
      </c>
      <c r="J37" s="2560" t="s">
        <v>513</v>
      </c>
      <c r="K37" s="2556" t="s">
        <v>513</v>
      </c>
      <c r="L37" s="2556" t="s">
        <v>513</v>
      </c>
      <c r="M37" s="2556" t="s">
        <v>2740</v>
      </c>
      <c r="N37" s="2556" t="s">
        <v>2739</v>
      </c>
      <c r="O37" s="2556" t="s">
        <v>2738</v>
      </c>
      <c r="P37" s="2556" t="s">
        <v>513</v>
      </c>
      <c r="Q37" s="2559" t="s">
        <v>2</v>
      </c>
      <c r="R37" s="2558"/>
      <c r="S37" s="2556"/>
      <c r="T37" s="2635"/>
      <c r="U37" s="2635"/>
      <c r="V37" s="2557"/>
      <c r="W37" s="2634"/>
      <c r="X37" s="2634"/>
      <c r="Y37" s="2634"/>
      <c r="Z37" s="2634"/>
    </row>
    <row r="38" spans="1:26" ht="31.5" customHeight="1" x14ac:dyDescent="0.25">
      <c r="A38" s="2562"/>
      <c r="B38" s="2556"/>
      <c r="C38" s="2556"/>
      <c r="D38" s="2556"/>
      <c r="E38" s="2556"/>
      <c r="F38" s="2558"/>
      <c r="G38" s="2560"/>
      <c r="H38" s="2556"/>
      <c r="I38" s="2559" t="s">
        <v>1</v>
      </c>
      <c r="J38" s="2556"/>
      <c r="K38" s="2556"/>
      <c r="L38" s="2556"/>
      <c r="M38" s="2556"/>
      <c r="N38" s="2556"/>
      <c r="O38" s="2556"/>
      <c r="P38" s="2556"/>
      <c r="Q38" s="2559" t="s">
        <v>1</v>
      </c>
      <c r="R38" s="2558"/>
      <c r="S38" s="2556"/>
      <c r="T38" s="2635"/>
      <c r="U38" s="2635"/>
      <c r="V38" s="2557"/>
      <c r="W38" s="2634"/>
      <c r="X38" s="2634"/>
      <c r="Y38" s="2634"/>
      <c r="Z38" s="2634"/>
    </row>
    <row r="39" spans="1:26" ht="19.5" customHeight="1" x14ac:dyDescent="0.25">
      <c r="A39" s="2564"/>
      <c r="B39" s="2564"/>
      <c r="C39" s="2564"/>
      <c r="D39" s="2564"/>
      <c r="E39" s="2564"/>
      <c r="F39" s="2566"/>
      <c r="G39" s="2564"/>
      <c r="H39" s="2564"/>
      <c r="I39" s="2564"/>
      <c r="J39" s="2564"/>
      <c r="K39" s="2567"/>
      <c r="L39" s="2567"/>
      <c r="M39" s="2564"/>
      <c r="N39" s="2564"/>
      <c r="O39" s="2564"/>
      <c r="P39" s="2564"/>
      <c r="Q39" s="2564"/>
      <c r="R39" s="2566"/>
      <c r="S39" s="2564"/>
      <c r="T39" s="2567"/>
      <c r="U39" s="2567"/>
      <c r="V39" s="2565"/>
      <c r="W39" s="2573"/>
      <c r="X39" s="2564"/>
      <c r="Y39" s="2564"/>
      <c r="Z39" s="2564"/>
    </row>
    <row r="40" spans="1:26" ht="19.5" customHeight="1" x14ac:dyDescent="0.25">
      <c r="A40" s="2563" t="s">
        <v>2805</v>
      </c>
      <c r="B40" s="2556"/>
      <c r="C40" s="2556"/>
      <c r="D40" s="2637" t="s">
        <v>443</v>
      </c>
      <c r="E40" s="2556" t="s">
        <v>18</v>
      </c>
      <c r="F40" s="2558">
        <v>168700456</v>
      </c>
      <c r="G40" s="2560"/>
      <c r="H40" s="2556"/>
      <c r="I40" s="2559" t="s">
        <v>2</v>
      </c>
      <c r="J40" s="2556" t="s">
        <v>513</v>
      </c>
      <c r="K40" s="2556" t="s">
        <v>513</v>
      </c>
      <c r="L40" s="2556" t="s">
        <v>513</v>
      </c>
      <c r="M40" s="2556" t="s">
        <v>2740</v>
      </c>
      <c r="N40" s="2556" t="s">
        <v>2739</v>
      </c>
      <c r="O40" s="2556" t="s">
        <v>2738</v>
      </c>
      <c r="P40" s="2556" t="s">
        <v>513</v>
      </c>
      <c r="Q40" s="2559" t="s">
        <v>2</v>
      </c>
      <c r="R40" s="2558"/>
      <c r="S40" s="2556"/>
      <c r="T40" s="2635"/>
      <c r="U40" s="2635"/>
      <c r="V40" s="2557"/>
      <c r="W40" s="2634"/>
      <c r="X40" s="2634"/>
      <c r="Y40" s="2634"/>
      <c r="Z40" s="2634"/>
    </row>
    <row r="41" spans="1:26" ht="44.25" customHeight="1" x14ac:dyDescent="0.25">
      <c r="A41" s="2562"/>
      <c r="B41" s="2556"/>
      <c r="C41" s="2556"/>
      <c r="D41" s="2556"/>
      <c r="E41" s="2556"/>
      <c r="F41" s="2558"/>
      <c r="G41" s="2560"/>
      <c r="H41" s="2556"/>
      <c r="I41" s="2559" t="s">
        <v>1</v>
      </c>
      <c r="J41" s="2556"/>
      <c r="K41" s="2556"/>
      <c r="L41" s="2556"/>
      <c r="M41" s="2556"/>
      <c r="N41" s="2556"/>
      <c r="O41" s="2556"/>
      <c r="P41" s="2556"/>
      <c r="Q41" s="2559" t="s">
        <v>1</v>
      </c>
      <c r="R41" s="2558"/>
      <c r="S41" s="2556"/>
      <c r="T41" s="2635"/>
      <c r="U41" s="2635"/>
      <c r="V41" s="2557"/>
      <c r="W41" s="2634"/>
      <c r="X41" s="2634"/>
      <c r="Y41" s="2634"/>
      <c r="Z41" s="2634"/>
    </row>
    <row r="42" spans="1:26" ht="19.5" customHeight="1" x14ac:dyDescent="0.25">
      <c r="A42" s="2564"/>
      <c r="B42" s="2564"/>
      <c r="C42" s="2564"/>
      <c r="D42" s="2564"/>
      <c r="E42" s="2564"/>
      <c r="F42" s="2566"/>
      <c r="G42" s="2564"/>
      <c r="H42" s="2564"/>
      <c r="I42" s="2564"/>
      <c r="J42" s="2564"/>
      <c r="K42" s="2567"/>
      <c r="L42" s="2567"/>
      <c r="M42" s="2564"/>
      <c r="N42" s="2564"/>
      <c r="O42" s="2564"/>
      <c r="P42" s="2564"/>
      <c r="Q42" s="2564"/>
      <c r="R42" s="2566"/>
      <c r="S42" s="2564"/>
      <c r="T42" s="2567"/>
      <c r="U42" s="2567"/>
      <c r="V42" s="2565"/>
      <c r="W42" s="2573"/>
      <c r="X42" s="2564"/>
      <c r="Y42" s="2564"/>
      <c r="Z42" s="2564"/>
    </row>
    <row r="43" spans="1:26" ht="19.5" hidden="1" customHeight="1" x14ac:dyDescent="0.25">
      <c r="A43" s="2694"/>
      <c r="B43" s="2646"/>
      <c r="C43" s="2646"/>
      <c r="D43" s="2646"/>
      <c r="E43" s="2646"/>
      <c r="F43" s="2649"/>
      <c r="G43" s="2560"/>
      <c r="H43" s="2646"/>
      <c r="I43" s="2647"/>
      <c r="J43" s="2646"/>
      <c r="K43" s="2646"/>
      <c r="L43" s="2646"/>
      <c r="M43" s="2646"/>
      <c r="N43" s="2646"/>
      <c r="O43" s="2646"/>
      <c r="P43" s="2646"/>
      <c r="Q43" s="2647"/>
      <c r="R43" s="2649"/>
      <c r="S43" s="2646"/>
      <c r="T43" s="2645"/>
      <c r="U43" s="2645"/>
      <c r="V43" s="2557"/>
      <c r="W43" s="2644"/>
      <c r="X43" s="2644"/>
      <c r="Y43" s="2644"/>
      <c r="Z43" s="2644"/>
    </row>
    <row r="44" spans="1:26" ht="19.5" customHeight="1" thickBot="1" x14ac:dyDescent="0.3">
      <c r="A44" s="2572"/>
      <c r="B44" s="2572"/>
      <c r="C44" s="2572"/>
      <c r="D44" s="2572"/>
      <c r="E44" s="2572"/>
      <c r="F44" s="2633"/>
      <c r="G44" s="2631"/>
      <c r="H44" s="2572"/>
      <c r="I44" s="2631"/>
      <c r="J44" s="2572"/>
      <c r="K44" s="2632"/>
      <c r="L44" s="2632"/>
      <c r="M44" s="2572"/>
      <c r="N44" s="2572"/>
      <c r="O44" s="2572"/>
      <c r="P44" s="2572"/>
      <c r="Q44" s="2631"/>
      <c r="R44" s="2633"/>
      <c r="S44" s="2572"/>
      <c r="T44" s="2632"/>
      <c r="U44" s="2632"/>
      <c r="V44" s="2565"/>
      <c r="W44" s="2631"/>
      <c r="X44" s="2572"/>
      <c r="Y44" s="2572"/>
      <c r="Z44" s="2630"/>
    </row>
    <row r="45" spans="1:26" ht="19.5" customHeight="1" thickTop="1" x14ac:dyDescent="0.25">
      <c r="A45" s="2629" t="s">
        <v>3</v>
      </c>
      <c r="B45" s="2625"/>
      <c r="C45" s="2625"/>
      <c r="D45" s="2625"/>
      <c r="E45" s="2625"/>
      <c r="F45" s="2624">
        <f>SUM(F9:F43)</f>
        <v>462608216</v>
      </c>
      <c r="G45" s="2628"/>
      <c r="H45" s="2625"/>
      <c r="I45" s="2628" t="s">
        <v>2</v>
      </c>
      <c r="J45" s="2625"/>
      <c r="K45" s="2625"/>
      <c r="L45" s="2625"/>
      <c r="M45" s="2625"/>
      <c r="N45" s="2625"/>
      <c r="O45" s="2625"/>
      <c r="P45" s="2625"/>
      <c r="Q45" s="2628" t="s">
        <v>2</v>
      </c>
      <c r="R45" s="2624" t="e">
        <f>R8+R11+R14+R17+R20+R23+R26+B34R29+R32</f>
        <v>#NAME?</v>
      </c>
      <c r="S45" s="2625"/>
      <c r="T45" s="2627"/>
      <c r="U45" s="2627"/>
      <c r="V45" s="2565"/>
      <c r="W45" s="2626"/>
      <c r="X45" s="2625"/>
      <c r="Y45" s="2625"/>
      <c r="Z45" s="2624">
        <f>Z8+Z11+Z14+Z17+Z20+Z23+Z26+Z29+Z32</f>
        <v>0</v>
      </c>
    </row>
    <row r="46" spans="1:26" ht="19.5" customHeight="1" x14ac:dyDescent="0.25">
      <c r="A46" s="2620"/>
      <c r="B46" s="2620"/>
      <c r="C46" s="2620"/>
      <c r="D46" s="2620"/>
      <c r="E46" s="2620"/>
      <c r="F46" s="2558">
        <f>F45</f>
        <v>462608216</v>
      </c>
      <c r="G46" s="2559"/>
      <c r="H46" s="2620"/>
      <c r="I46" s="2559" t="s">
        <v>1</v>
      </c>
      <c r="J46" s="2620"/>
      <c r="K46" s="2620"/>
      <c r="L46" s="2620"/>
      <c r="M46" s="2620"/>
      <c r="N46" s="2620"/>
      <c r="O46" s="2620"/>
      <c r="P46" s="2620"/>
      <c r="Q46" s="2559" t="s">
        <v>1</v>
      </c>
      <c r="R46" s="2558">
        <f>R9+R12+R15+R18+R21+R24+R27+R30+R34</f>
        <v>0</v>
      </c>
      <c r="S46" s="2620"/>
      <c r="T46" s="2623"/>
      <c r="U46" s="2623"/>
      <c r="V46" s="2622"/>
      <c r="W46" s="2621"/>
      <c r="X46" s="2620"/>
      <c r="Y46" s="2620"/>
      <c r="Z46" s="2558">
        <f>Z9+Z12+Z15+Z18+Z21+Z24+Z27+Z30+Z34</f>
        <v>0</v>
      </c>
    </row>
    <row r="47" spans="1:26" x14ac:dyDescent="0.25">
      <c r="A47" s="2619" t="s">
        <v>0</v>
      </c>
      <c r="V47" s="2555"/>
    </row>
    <row r="48" spans="1:26" x14ac:dyDescent="0.25">
      <c r="V48" s="2555"/>
    </row>
    <row r="49" spans="11:22" x14ac:dyDescent="0.25">
      <c r="K49" s="2553" t="s">
        <v>956</v>
      </c>
      <c r="V49" s="2555"/>
    </row>
    <row r="50" spans="11:22" x14ac:dyDescent="0.25">
      <c r="V50" s="2555"/>
    </row>
    <row r="51" spans="11:22" x14ac:dyDescent="0.25">
      <c r="V51" s="2555"/>
    </row>
    <row r="52" spans="11:22" x14ac:dyDescent="0.25">
      <c r="V52" s="2555"/>
    </row>
    <row r="53" spans="11:22" x14ac:dyDescent="0.25">
      <c r="V53" s="2555"/>
    </row>
    <row r="54" spans="11:22" x14ac:dyDescent="0.25">
      <c r="V54" s="2555"/>
    </row>
    <row r="55" spans="11:22" x14ac:dyDescent="0.25">
      <c r="V55" s="2555"/>
    </row>
    <row r="56" spans="11:22" x14ac:dyDescent="0.25">
      <c r="V56" s="2555"/>
    </row>
    <row r="57" spans="11:22" x14ac:dyDescent="0.25">
      <c r="V57" s="2555"/>
    </row>
    <row r="58" spans="11:22" x14ac:dyDescent="0.25">
      <c r="V58" s="2555"/>
    </row>
    <row r="59" spans="11:22" x14ac:dyDescent="0.25">
      <c r="V59" s="2555"/>
    </row>
    <row r="60" spans="11:22" x14ac:dyDescent="0.25">
      <c r="V60" s="2555"/>
    </row>
    <row r="61" spans="11:22" x14ac:dyDescent="0.25">
      <c r="V61" s="2555"/>
    </row>
    <row r="62" spans="11:22" x14ac:dyDescent="0.25">
      <c r="V62" s="2555"/>
    </row>
    <row r="63" spans="11:22" x14ac:dyDescent="0.25">
      <c r="V63" s="2555"/>
    </row>
    <row r="64" spans="11:22" x14ac:dyDescent="0.25">
      <c r="V64" s="2555"/>
    </row>
    <row r="65" spans="22:22" x14ac:dyDescent="0.25">
      <c r="V65" s="2555"/>
    </row>
    <row r="66" spans="22:22" x14ac:dyDescent="0.25">
      <c r="V66" s="2555"/>
    </row>
    <row r="67" spans="22:22" x14ac:dyDescent="0.25">
      <c r="V67" s="2555"/>
    </row>
    <row r="68" spans="22:22" x14ac:dyDescent="0.25">
      <c r="V68" s="2555"/>
    </row>
    <row r="69" spans="22:22" x14ac:dyDescent="0.25">
      <c r="V69" s="2555"/>
    </row>
    <row r="70" spans="22:22" x14ac:dyDescent="0.25">
      <c r="V70" s="2555"/>
    </row>
    <row r="71" spans="22:22" x14ac:dyDescent="0.25">
      <c r="V71" s="2555"/>
    </row>
    <row r="72" spans="22:22" x14ac:dyDescent="0.25">
      <c r="V72" s="2555"/>
    </row>
    <row r="73" spans="22:22" x14ac:dyDescent="0.25">
      <c r="V73" s="2555"/>
    </row>
    <row r="74" spans="22:22" x14ac:dyDescent="0.25">
      <c r="V74" s="2555"/>
    </row>
    <row r="75" spans="22:22" x14ac:dyDescent="0.25">
      <c r="V75" s="2555"/>
    </row>
    <row r="76" spans="22:22" x14ac:dyDescent="0.25">
      <c r="V76" s="2555"/>
    </row>
    <row r="77" spans="22:22" x14ac:dyDescent="0.25">
      <c r="V77" s="2555"/>
    </row>
    <row r="78" spans="22:22" x14ac:dyDescent="0.25">
      <c r="V78" s="2555"/>
    </row>
    <row r="79" spans="22:22" x14ac:dyDescent="0.25">
      <c r="V79" s="2555"/>
    </row>
    <row r="80" spans="22:22" x14ac:dyDescent="0.25">
      <c r="V80" s="2555"/>
    </row>
    <row r="81" spans="22:22" x14ac:dyDescent="0.25">
      <c r="V81" s="2555"/>
    </row>
    <row r="82" spans="22:22" x14ac:dyDescent="0.25">
      <c r="V82" s="2555"/>
    </row>
    <row r="83" spans="22:22" x14ac:dyDescent="0.25">
      <c r="V83" s="2555"/>
    </row>
    <row r="84" spans="22:22" x14ac:dyDescent="0.25">
      <c r="V84" s="2555"/>
    </row>
    <row r="85" spans="22:22" x14ac:dyDescent="0.25">
      <c r="V85" s="2555"/>
    </row>
    <row r="86" spans="22:22" x14ac:dyDescent="0.25">
      <c r="V86" s="2555"/>
    </row>
    <row r="87" spans="22:22" x14ac:dyDescent="0.25">
      <c r="V87" s="2555"/>
    </row>
    <row r="88" spans="22:22" x14ac:dyDescent="0.25">
      <c r="V88" s="2555"/>
    </row>
    <row r="89" spans="22:22" x14ac:dyDescent="0.25">
      <c r="V89" s="2555"/>
    </row>
    <row r="90" spans="22:22" x14ac:dyDescent="0.25">
      <c r="V90" s="2555"/>
    </row>
    <row r="91" spans="22:22" x14ac:dyDescent="0.25">
      <c r="V91" s="2555"/>
    </row>
    <row r="92" spans="22:22" x14ac:dyDescent="0.25">
      <c r="V92" s="2555"/>
    </row>
    <row r="93" spans="22:22" x14ac:dyDescent="0.25">
      <c r="V93" s="2555"/>
    </row>
    <row r="94" spans="22:22" x14ac:dyDescent="0.25">
      <c r="V94" s="2555"/>
    </row>
    <row r="95" spans="22:22" x14ac:dyDescent="0.25">
      <c r="V95" s="2555"/>
    </row>
    <row r="96" spans="22:22" x14ac:dyDescent="0.25">
      <c r="V96" s="2555"/>
    </row>
    <row r="97" spans="22:22" x14ac:dyDescent="0.25">
      <c r="V97" s="2555"/>
    </row>
    <row r="98" spans="22:22" x14ac:dyDescent="0.25">
      <c r="V98" s="2555"/>
    </row>
    <row r="99" spans="22:22" x14ac:dyDescent="0.25">
      <c r="V99" s="2555"/>
    </row>
    <row r="100" spans="22:22" x14ac:dyDescent="0.25">
      <c r="V100" s="2555"/>
    </row>
    <row r="101" spans="22:22" x14ac:dyDescent="0.25">
      <c r="V101" s="2555"/>
    </row>
    <row r="102" spans="22:22" x14ac:dyDescent="0.25">
      <c r="V102" s="2555"/>
    </row>
    <row r="103" spans="22:22" x14ac:dyDescent="0.25">
      <c r="V103" s="2555"/>
    </row>
    <row r="104" spans="22:22" x14ac:dyDescent="0.25">
      <c r="V104" s="2555"/>
    </row>
    <row r="105" spans="22:22" x14ac:dyDescent="0.25">
      <c r="V105" s="2555"/>
    </row>
    <row r="106" spans="22:22" x14ac:dyDescent="0.25">
      <c r="V106" s="2555"/>
    </row>
    <row r="107" spans="22:22" x14ac:dyDescent="0.25">
      <c r="V107" s="2555"/>
    </row>
    <row r="108" spans="22:22" x14ac:dyDescent="0.25">
      <c r="V108" s="2555"/>
    </row>
    <row r="109" spans="22:22" x14ac:dyDescent="0.25">
      <c r="V109" s="2555"/>
    </row>
    <row r="110" spans="22:22" x14ac:dyDescent="0.25">
      <c r="V110" s="2555"/>
    </row>
    <row r="111" spans="22:22" x14ac:dyDescent="0.25">
      <c r="V111" s="2555"/>
    </row>
    <row r="112" spans="22:22" x14ac:dyDescent="0.25">
      <c r="V112" s="2555"/>
    </row>
    <row r="113" spans="22:22" x14ac:dyDescent="0.25">
      <c r="V113" s="2555"/>
    </row>
    <row r="114" spans="22:22" x14ac:dyDescent="0.25">
      <c r="V114" s="2555"/>
    </row>
    <row r="115" spans="22:22" x14ac:dyDescent="0.25">
      <c r="V115" s="2555"/>
    </row>
    <row r="116" spans="22:22" x14ac:dyDescent="0.25">
      <c r="V116" s="2555"/>
    </row>
    <row r="117" spans="22:22" x14ac:dyDescent="0.25">
      <c r="V117" s="2555"/>
    </row>
    <row r="118" spans="22:22" x14ac:dyDescent="0.25">
      <c r="V118" s="2555"/>
    </row>
    <row r="119" spans="22:22" x14ac:dyDescent="0.25">
      <c r="V119" s="2555"/>
    </row>
    <row r="120" spans="22:22" x14ac:dyDescent="0.25">
      <c r="V120" s="2555"/>
    </row>
    <row r="121" spans="22:22" x14ac:dyDescent="0.25">
      <c r="V121" s="2555"/>
    </row>
    <row r="122" spans="22:22" x14ac:dyDescent="0.25">
      <c r="V122" s="2555"/>
    </row>
    <row r="123" spans="22:22" x14ac:dyDescent="0.25">
      <c r="V123" s="2555"/>
    </row>
    <row r="124" spans="22:22" x14ac:dyDescent="0.25">
      <c r="V124" s="2555"/>
    </row>
    <row r="125" spans="22:22" x14ac:dyDescent="0.25">
      <c r="V125" s="2555"/>
    </row>
    <row r="126" spans="22:22" x14ac:dyDescent="0.25">
      <c r="V126" s="2555"/>
    </row>
    <row r="127" spans="22:22" x14ac:dyDescent="0.25">
      <c r="V127" s="2555"/>
    </row>
    <row r="128" spans="22:22" x14ac:dyDescent="0.25">
      <c r="V128" s="2555"/>
    </row>
    <row r="129" spans="22:22" x14ac:dyDescent="0.25">
      <c r="V129" s="2555"/>
    </row>
    <row r="130" spans="22:22" x14ac:dyDescent="0.25">
      <c r="V130" s="2555"/>
    </row>
    <row r="131" spans="22:22" x14ac:dyDescent="0.25">
      <c r="V131" s="2555"/>
    </row>
    <row r="132" spans="22:22" x14ac:dyDescent="0.25">
      <c r="V132" s="2555"/>
    </row>
    <row r="133" spans="22:22" x14ac:dyDescent="0.25">
      <c r="V133" s="2555"/>
    </row>
    <row r="134" spans="22:22" x14ac:dyDescent="0.25">
      <c r="V134" s="2555"/>
    </row>
    <row r="135" spans="22:22" x14ac:dyDescent="0.25">
      <c r="V135" s="2555"/>
    </row>
    <row r="136" spans="22:22" x14ac:dyDescent="0.25">
      <c r="V136" s="2555"/>
    </row>
    <row r="137" spans="22:22" x14ac:dyDescent="0.25">
      <c r="V137" s="2555"/>
    </row>
    <row r="138" spans="22:22" x14ac:dyDescent="0.25">
      <c r="V138" s="2555"/>
    </row>
    <row r="139" spans="22:22" x14ac:dyDescent="0.25">
      <c r="V139" s="2555"/>
    </row>
    <row r="140" spans="22:22" x14ac:dyDescent="0.25">
      <c r="V140" s="2555"/>
    </row>
    <row r="141" spans="22:22" x14ac:dyDescent="0.25">
      <c r="V141" s="2555"/>
    </row>
    <row r="142" spans="22:22" x14ac:dyDescent="0.25">
      <c r="V142" s="2555"/>
    </row>
    <row r="143" spans="22:22" x14ac:dyDescent="0.25">
      <c r="V143" s="2555"/>
    </row>
    <row r="144" spans="22:22" x14ac:dyDescent="0.25">
      <c r="V144" s="2555"/>
    </row>
    <row r="145" spans="22:22" x14ac:dyDescent="0.25">
      <c r="V145" s="2555"/>
    </row>
    <row r="146" spans="22:22" x14ac:dyDescent="0.25">
      <c r="V146" s="2555"/>
    </row>
    <row r="147" spans="22:22" x14ac:dyDescent="0.25">
      <c r="V147" s="2555"/>
    </row>
    <row r="148" spans="22:22" x14ac:dyDescent="0.25">
      <c r="V148" s="2555"/>
    </row>
    <row r="149" spans="22:22" x14ac:dyDescent="0.25">
      <c r="V149" s="2555"/>
    </row>
    <row r="150" spans="22:22" x14ac:dyDescent="0.25">
      <c r="V150" s="2555"/>
    </row>
    <row r="151" spans="22:22" x14ac:dyDescent="0.25">
      <c r="V151" s="2555"/>
    </row>
    <row r="152" spans="22:22" x14ac:dyDescent="0.25">
      <c r="V152" s="2555"/>
    </row>
    <row r="153" spans="22:22" x14ac:dyDescent="0.25">
      <c r="V153" s="2555"/>
    </row>
    <row r="154" spans="22:22" x14ac:dyDescent="0.25">
      <c r="V154" s="2555"/>
    </row>
    <row r="155" spans="22:22" x14ac:dyDescent="0.25">
      <c r="V155" s="2555"/>
    </row>
    <row r="156" spans="22:22" x14ac:dyDescent="0.25">
      <c r="V156" s="2555"/>
    </row>
    <row r="157" spans="22:22" x14ac:dyDescent="0.25">
      <c r="V157" s="2555"/>
    </row>
    <row r="158" spans="22:22" x14ac:dyDescent="0.25">
      <c r="V158" s="2555"/>
    </row>
    <row r="159" spans="22:22" x14ac:dyDescent="0.25">
      <c r="V159" s="2555"/>
    </row>
    <row r="160" spans="22:22" x14ac:dyDescent="0.25">
      <c r="V160" s="2555"/>
    </row>
    <row r="161" spans="22:22" x14ac:dyDescent="0.25">
      <c r="V161" s="2555"/>
    </row>
    <row r="162" spans="22:22" x14ac:dyDescent="0.25">
      <c r="V162" s="2555"/>
    </row>
    <row r="163" spans="22:22" x14ac:dyDescent="0.25">
      <c r="V163" s="2555"/>
    </row>
    <row r="164" spans="22:22" x14ac:dyDescent="0.25">
      <c r="V164" s="2555"/>
    </row>
    <row r="165" spans="22:22" x14ac:dyDescent="0.25">
      <c r="V165" s="2555"/>
    </row>
    <row r="166" spans="22:22" x14ac:dyDescent="0.25">
      <c r="V166" s="2555"/>
    </row>
    <row r="167" spans="22:22" x14ac:dyDescent="0.25">
      <c r="V167" s="2555"/>
    </row>
    <row r="168" spans="22:22" x14ac:dyDescent="0.25">
      <c r="V168" s="2555"/>
    </row>
    <row r="169" spans="22:22" x14ac:dyDescent="0.25">
      <c r="V169" s="2555"/>
    </row>
    <row r="170" spans="22:22" x14ac:dyDescent="0.25">
      <c r="V170" s="2555"/>
    </row>
    <row r="171" spans="22:22" x14ac:dyDescent="0.25">
      <c r="V171" s="2555"/>
    </row>
    <row r="172" spans="22:22" x14ac:dyDescent="0.25">
      <c r="V172" s="2555"/>
    </row>
    <row r="173" spans="22:22" x14ac:dyDescent="0.25">
      <c r="V173" s="2555"/>
    </row>
    <row r="174" spans="22:22" x14ac:dyDescent="0.25">
      <c r="V174" s="2555"/>
    </row>
    <row r="175" spans="22:22" x14ac:dyDescent="0.25">
      <c r="V175" s="2555"/>
    </row>
    <row r="176" spans="22:22" x14ac:dyDescent="0.25">
      <c r="V176" s="2555"/>
    </row>
    <row r="177" spans="22:22" x14ac:dyDescent="0.25">
      <c r="V177" s="2555"/>
    </row>
    <row r="178" spans="22:22" x14ac:dyDescent="0.25">
      <c r="V178" s="2555"/>
    </row>
    <row r="179" spans="22:22" x14ac:dyDescent="0.25">
      <c r="V179" s="2555"/>
    </row>
    <row r="180" spans="22:22" x14ac:dyDescent="0.25">
      <c r="V180" s="2555"/>
    </row>
    <row r="181" spans="22:22" x14ac:dyDescent="0.25">
      <c r="V181" s="2555"/>
    </row>
    <row r="182" spans="22:22" x14ac:dyDescent="0.25">
      <c r="V182" s="2555"/>
    </row>
    <row r="183" spans="22:22" x14ac:dyDescent="0.25">
      <c r="V183" s="2555"/>
    </row>
    <row r="184" spans="22:22" x14ac:dyDescent="0.25">
      <c r="V184" s="2555"/>
    </row>
    <row r="185" spans="22:22" x14ac:dyDescent="0.25">
      <c r="V185" s="2555"/>
    </row>
    <row r="186" spans="22:22" x14ac:dyDescent="0.25">
      <c r="V186" s="2555"/>
    </row>
    <row r="187" spans="22:22" x14ac:dyDescent="0.25">
      <c r="V187" s="2555"/>
    </row>
    <row r="188" spans="22:22" x14ac:dyDescent="0.25">
      <c r="V188" s="2555"/>
    </row>
    <row r="189" spans="22:22" x14ac:dyDescent="0.25">
      <c r="V189" s="2555"/>
    </row>
    <row r="190" spans="22:22" x14ac:dyDescent="0.25">
      <c r="V190" s="2555"/>
    </row>
    <row r="191" spans="22:22" x14ac:dyDescent="0.25">
      <c r="V191" s="2555"/>
    </row>
    <row r="192" spans="22:22" x14ac:dyDescent="0.25">
      <c r="V192" s="2555"/>
    </row>
    <row r="193" spans="22:22" x14ac:dyDescent="0.25">
      <c r="V193" s="2555"/>
    </row>
    <row r="194" spans="22:22" x14ac:dyDescent="0.25">
      <c r="V194" s="2555"/>
    </row>
    <row r="195" spans="22:22" x14ac:dyDescent="0.25">
      <c r="V195" s="2555"/>
    </row>
    <row r="196" spans="22:22" x14ac:dyDescent="0.25">
      <c r="V196" s="2555"/>
    </row>
    <row r="197" spans="22:22" x14ac:dyDescent="0.25">
      <c r="V197" s="2555"/>
    </row>
    <row r="198" spans="22:22" x14ac:dyDescent="0.25">
      <c r="V198" s="2555"/>
    </row>
    <row r="199" spans="22:22" x14ac:dyDescent="0.25">
      <c r="V199" s="2555"/>
    </row>
    <row r="200" spans="22:22" x14ac:dyDescent="0.25">
      <c r="V200" s="2555"/>
    </row>
    <row r="201" spans="22:22" x14ac:dyDescent="0.25">
      <c r="V201" s="2555"/>
    </row>
    <row r="202" spans="22:22" x14ac:dyDescent="0.25">
      <c r="V202" s="2555"/>
    </row>
    <row r="203" spans="22:22" x14ac:dyDescent="0.25">
      <c r="V203" s="2555"/>
    </row>
    <row r="204" spans="22:22" x14ac:dyDescent="0.25">
      <c r="V204" s="2555"/>
    </row>
    <row r="205" spans="22:22" x14ac:dyDescent="0.25">
      <c r="V205" s="2555"/>
    </row>
    <row r="206" spans="22:22" x14ac:dyDescent="0.25">
      <c r="V206" s="2555"/>
    </row>
    <row r="207" spans="22:22" x14ac:dyDescent="0.25">
      <c r="V207" s="2555"/>
    </row>
    <row r="208" spans="22:22" x14ac:dyDescent="0.25">
      <c r="V208" s="2555"/>
    </row>
    <row r="209" spans="22:22" x14ac:dyDescent="0.25">
      <c r="V209" s="2555"/>
    </row>
    <row r="210" spans="22:22" x14ac:dyDescent="0.25">
      <c r="V210" s="2555"/>
    </row>
    <row r="211" spans="22:22" x14ac:dyDescent="0.25">
      <c r="V211" s="2555"/>
    </row>
    <row r="212" spans="22:22" x14ac:dyDescent="0.25">
      <c r="V212" s="2555"/>
    </row>
    <row r="213" spans="22:22" x14ac:dyDescent="0.25">
      <c r="V213" s="2555"/>
    </row>
    <row r="214" spans="22:22" x14ac:dyDescent="0.25">
      <c r="V214" s="2555"/>
    </row>
    <row r="215" spans="22:22" x14ac:dyDescent="0.25">
      <c r="V215" s="2555"/>
    </row>
    <row r="216" spans="22:22" x14ac:dyDescent="0.25">
      <c r="V216" s="2555"/>
    </row>
    <row r="217" spans="22:22" x14ac:dyDescent="0.25">
      <c r="V217" s="2555"/>
    </row>
    <row r="218" spans="22:22" x14ac:dyDescent="0.25">
      <c r="V218" s="2555"/>
    </row>
    <row r="219" spans="22:22" x14ac:dyDescent="0.25">
      <c r="V219" s="2555"/>
    </row>
    <row r="220" spans="22:22" x14ac:dyDescent="0.25">
      <c r="V220" s="2555"/>
    </row>
    <row r="221" spans="22:22" x14ac:dyDescent="0.25">
      <c r="V221" s="2555"/>
    </row>
    <row r="222" spans="22:22" x14ac:dyDescent="0.25">
      <c r="V222" s="2555"/>
    </row>
    <row r="223" spans="22:22" x14ac:dyDescent="0.25">
      <c r="V223" s="2555"/>
    </row>
    <row r="224" spans="22:22" x14ac:dyDescent="0.25">
      <c r="V224" s="2555"/>
    </row>
    <row r="225" spans="22:22" x14ac:dyDescent="0.25">
      <c r="V225" s="2555"/>
    </row>
    <row r="226" spans="22:22" x14ac:dyDescent="0.25">
      <c r="V226" s="2555"/>
    </row>
    <row r="227" spans="22:22" x14ac:dyDescent="0.25">
      <c r="V227" s="2555"/>
    </row>
    <row r="228" spans="22:22" x14ac:dyDescent="0.25">
      <c r="V228" s="2555"/>
    </row>
    <row r="229" spans="22:22" x14ac:dyDescent="0.25">
      <c r="V229" s="2555"/>
    </row>
    <row r="230" spans="22:22" x14ac:dyDescent="0.25">
      <c r="V230" s="2555"/>
    </row>
    <row r="231" spans="22:22" x14ac:dyDescent="0.25">
      <c r="V231" s="2555"/>
    </row>
    <row r="232" spans="22:22" x14ac:dyDescent="0.25">
      <c r="V232" s="2555"/>
    </row>
    <row r="233" spans="22:22" x14ac:dyDescent="0.25">
      <c r="V233" s="2555"/>
    </row>
    <row r="234" spans="22:22" x14ac:dyDescent="0.25">
      <c r="V234" s="2555"/>
    </row>
    <row r="235" spans="22:22" x14ac:dyDescent="0.25">
      <c r="V235" s="2555"/>
    </row>
    <row r="236" spans="22:22" x14ac:dyDescent="0.25">
      <c r="V236" s="2555"/>
    </row>
    <row r="237" spans="22:22" x14ac:dyDescent="0.25">
      <c r="V237" s="2555"/>
    </row>
    <row r="238" spans="22:22" x14ac:dyDescent="0.25">
      <c r="V238" s="2555"/>
    </row>
    <row r="239" spans="22:22" x14ac:dyDescent="0.25">
      <c r="V239" s="2555"/>
    </row>
    <row r="240" spans="22:22" x14ac:dyDescent="0.25">
      <c r="V240" s="2555"/>
    </row>
    <row r="241" spans="22:22" x14ac:dyDescent="0.25">
      <c r="V241" s="2555"/>
    </row>
    <row r="242" spans="22:22" x14ac:dyDescent="0.25">
      <c r="V242" s="2555"/>
    </row>
    <row r="243" spans="22:22" x14ac:dyDescent="0.25">
      <c r="V243" s="2555"/>
    </row>
    <row r="244" spans="22:22" x14ac:dyDescent="0.25">
      <c r="V244" s="2555"/>
    </row>
    <row r="245" spans="22:22" x14ac:dyDescent="0.25">
      <c r="V245" s="2555"/>
    </row>
    <row r="246" spans="22:22" x14ac:dyDescent="0.25">
      <c r="V246" s="2555"/>
    </row>
    <row r="247" spans="22:22" x14ac:dyDescent="0.25">
      <c r="V247" s="2555"/>
    </row>
    <row r="248" spans="22:22" x14ac:dyDescent="0.25">
      <c r="V248" s="2555"/>
    </row>
    <row r="249" spans="22:22" x14ac:dyDescent="0.25">
      <c r="V249" s="2555"/>
    </row>
    <row r="250" spans="22:22" x14ac:dyDescent="0.25">
      <c r="V250" s="2555"/>
    </row>
    <row r="251" spans="22:22" x14ac:dyDescent="0.25">
      <c r="V251" s="2555"/>
    </row>
    <row r="252" spans="22:22" x14ac:dyDescent="0.25">
      <c r="V252" s="2555"/>
    </row>
    <row r="253" spans="22:22" x14ac:dyDescent="0.25">
      <c r="V253" s="2555"/>
    </row>
    <row r="254" spans="22:22" x14ac:dyDescent="0.25">
      <c r="V254" s="2555"/>
    </row>
    <row r="255" spans="22:22" x14ac:dyDescent="0.25">
      <c r="V255" s="2555"/>
    </row>
    <row r="256" spans="22:22" x14ac:dyDescent="0.25">
      <c r="V256" s="2555"/>
    </row>
    <row r="257" spans="22:22" x14ac:dyDescent="0.25">
      <c r="V257" s="2555"/>
    </row>
    <row r="258" spans="22:22" x14ac:dyDescent="0.25">
      <c r="V258" s="2555"/>
    </row>
    <row r="259" spans="22:22" x14ac:dyDescent="0.25">
      <c r="V259" s="2555"/>
    </row>
    <row r="260" spans="22:22" x14ac:dyDescent="0.25">
      <c r="V260" s="2555"/>
    </row>
    <row r="261" spans="22:22" x14ac:dyDescent="0.25">
      <c r="V261" s="2555"/>
    </row>
    <row r="262" spans="22:22" x14ac:dyDescent="0.25">
      <c r="V262" s="2555"/>
    </row>
    <row r="263" spans="22:22" x14ac:dyDescent="0.25">
      <c r="V263" s="2555"/>
    </row>
    <row r="264" spans="22:22" x14ac:dyDescent="0.25">
      <c r="V264" s="2555"/>
    </row>
    <row r="265" spans="22:22" x14ac:dyDescent="0.25">
      <c r="V265" s="2555"/>
    </row>
    <row r="266" spans="22:22" x14ac:dyDescent="0.25">
      <c r="V266" s="2555"/>
    </row>
    <row r="267" spans="22:22" x14ac:dyDescent="0.25">
      <c r="V267" s="2555"/>
    </row>
    <row r="268" spans="22:22" x14ac:dyDescent="0.25">
      <c r="V268" s="2555"/>
    </row>
    <row r="269" spans="22:22" x14ac:dyDescent="0.25">
      <c r="V269" s="2555"/>
    </row>
    <row r="270" spans="22:22" x14ac:dyDescent="0.25">
      <c r="V270" s="2555"/>
    </row>
    <row r="271" spans="22:22" x14ac:dyDescent="0.25">
      <c r="V271" s="2555"/>
    </row>
    <row r="272" spans="22:22" x14ac:dyDescent="0.25">
      <c r="V272" s="2555"/>
    </row>
    <row r="273" spans="22:22" x14ac:dyDescent="0.25">
      <c r="V273" s="2555"/>
    </row>
    <row r="274" spans="22:22" x14ac:dyDescent="0.25">
      <c r="V274" s="2555"/>
    </row>
    <row r="275" spans="22:22" x14ac:dyDescent="0.25">
      <c r="V275" s="2555"/>
    </row>
    <row r="276" spans="22:22" x14ac:dyDescent="0.25">
      <c r="V276" s="2555"/>
    </row>
    <row r="277" spans="22:22" x14ac:dyDescent="0.25">
      <c r="V277" s="2555"/>
    </row>
    <row r="278" spans="22:22" x14ac:dyDescent="0.25">
      <c r="V278" s="2555"/>
    </row>
    <row r="279" spans="22:22" x14ac:dyDescent="0.25">
      <c r="V279" s="2555"/>
    </row>
    <row r="280" spans="22:22" x14ac:dyDescent="0.25">
      <c r="V280" s="2555"/>
    </row>
    <row r="281" spans="22:22" x14ac:dyDescent="0.25">
      <c r="V281" s="2555"/>
    </row>
    <row r="282" spans="22:22" x14ac:dyDescent="0.25">
      <c r="V282" s="2555"/>
    </row>
    <row r="283" spans="22:22" x14ac:dyDescent="0.25">
      <c r="V283" s="2555"/>
    </row>
    <row r="284" spans="22:22" x14ac:dyDescent="0.25">
      <c r="V284" s="2555"/>
    </row>
    <row r="285" spans="22:22" x14ac:dyDescent="0.25">
      <c r="V285" s="2555"/>
    </row>
    <row r="286" spans="22:22" x14ac:dyDescent="0.25">
      <c r="V286" s="2555"/>
    </row>
    <row r="287" spans="22:22" x14ac:dyDescent="0.25">
      <c r="V287" s="2555"/>
    </row>
    <row r="288" spans="22:22" x14ac:dyDescent="0.25">
      <c r="V288" s="2555"/>
    </row>
    <row r="289" spans="22:22" x14ac:dyDescent="0.25">
      <c r="V289" s="2555"/>
    </row>
    <row r="290" spans="22:22" x14ac:dyDescent="0.25">
      <c r="V290" s="2555"/>
    </row>
    <row r="291" spans="22:22" x14ac:dyDescent="0.25">
      <c r="V291" s="2555"/>
    </row>
    <row r="292" spans="22:22" x14ac:dyDescent="0.25">
      <c r="V292" s="2555"/>
    </row>
    <row r="293" spans="22:22" x14ac:dyDescent="0.25">
      <c r="V293" s="2555"/>
    </row>
    <row r="294" spans="22:22" x14ac:dyDescent="0.25">
      <c r="V294" s="2555"/>
    </row>
    <row r="295" spans="22:22" x14ac:dyDescent="0.25">
      <c r="V295" s="2555"/>
    </row>
    <row r="296" spans="22:22" x14ac:dyDescent="0.25">
      <c r="V296" s="2555"/>
    </row>
    <row r="297" spans="22:22" x14ac:dyDescent="0.25">
      <c r="V297" s="2555"/>
    </row>
    <row r="298" spans="22:22" x14ac:dyDescent="0.25">
      <c r="V298" s="2555"/>
    </row>
    <row r="299" spans="22:22" x14ac:dyDescent="0.25">
      <c r="V299" s="2555"/>
    </row>
    <row r="300" spans="22:22" x14ac:dyDescent="0.25">
      <c r="V300" s="2555"/>
    </row>
    <row r="301" spans="22:22" x14ac:dyDescent="0.25">
      <c r="V301" s="2555"/>
    </row>
    <row r="302" spans="22:22" x14ac:dyDescent="0.25">
      <c r="V302" s="2555"/>
    </row>
    <row r="303" spans="22:22" x14ac:dyDescent="0.25">
      <c r="V303" s="2555"/>
    </row>
    <row r="304" spans="22:22" x14ac:dyDescent="0.25">
      <c r="V304" s="2555"/>
    </row>
    <row r="305" spans="22:22" x14ac:dyDescent="0.25">
      <c r="V305" s="2555"/>
    </row>
    <row r="306" spans="22:22" x14ac:dyDescent="0.25">
      <c r="V306" s="2555"/>
    </row>
    <row r="307" spans="22:22" x14ac:dyDescent="0.25">
      <c r="V307" s="2555"/>
    </row>
    <row r="308" spans="22:22" x14ac:dyDescent="0.25">
      <c r="V308" s="2555"/>
    </row>
    <row r="309" spans="22:22" x14ac:dyDescent="0.25">
      <c r="V309" s="2555"/>
    </row>
    <row r="310" spans="22:22" x14ac:dyDescent="0.25">
      <c r="V310" s="2555"/>
    </row>
    <row r="311" spans="22:22" x14ac:dyDescent="0.25">
      <c r="V311" s="2555"/>
    </row>
    <row r="312" spans="22:22" x14ac:dyDescent="0.25">
      <c r="V312" s="2555"/>
    </row>
    <row r="313" spans="22:22" x14ac:dyDescent="0.25">
      <c r="V313" s="2555"/>
    </row>
    <row r="314" spans="22:22" x14ac:dyDescent="0.25">
      <c r="V314" s="2555"/>
    </row>
    <row r="315" spans="22:22" x14ac:dyDescent="0.25">
      <c r="V315" s="2555"/>
    </row>
    <row r="316" spans="22:22" x14ac:dyDescent="0.25">
      <c r="V316" s="2555"/>
    </row>
    <row r="317" spans="22:22" x14ac:dyDescent="0.25">
      <c r="V317" s="2555"/>
    </row>
    <row r="318" spans="22:22" x14ac:dyDescent="0.25">
      <c r="V318" s="2555"/>
    </row>
    <row r="319" spans="22:22" x14ac:dyDescent="0.25">
      <c r="V319" s="2555"/>
    </row>
    <row r="320" spans="22:22" x14ac:dyDescent="0.25">
      <c r="V320" s="2555"/>
    </row>
    <row r="321" spans="22:22" x14ac:dyDescent="0.25">
      <c r="V321" s="2555"/>
    </row>
    <row r="322" spans="22:22" x14ac:dyDescent="0.25">
      <c r="V322" s="2555"/>
    </row>
    <row r="323" spans="22:22" x14ac:dyDescent="0.25">
      <c r="V323" s="2555"/>
    </row>
    <row r="324" spans="22:22" x14ac:dyDescent="0.25">
      <c r="V324" s="2555"/>
    </row>
    <row r="325" spans="22:22" x14ac:dyDescent="0.25">
      <c r="V325" s="2555"/>
    </row>
    <row r="326" spans="22:22" x14ac:dyDescent="0.25">
      <c r="V326" s="2555"/>
    </row>
    <row r="327" spans="22:22" x14ac:dyDescent="0.25">
      <c r="V327" s="2555"/>
    </row>
    <row r="328" spans="22:22" x14ac:dyDescent="0.25">
      <c r="V328" s="2555"/>
    </row>
    <row r="329" spans="22:22" x14ac:dyDescent="0.25">
      <c r="V329" s="2555"/>
    </row>
    <row r="330" spans="22:22" x14ac:dyDescent="0.25">
      <c r="V330" s="2555"/>
    </row>
    <row r="331" spans="22:22" x14ac:dyDescent="0.25">
      <c r="V331" s="2555"/>
    </row>
    <row r="332" spans="22:22" x14ac:dyDescent="0.25">
      <c r="V332" s="2555"/>
    </row>
    <row r="333" spans="22:22" x14ac:dyDescent="0.25">
      <c r="V333" s="2555"/>
    </row>
    <row r="334" spans="22:22" x14ac:dyDescent="0.25">
      <c r="V334" s="2555"/>
    </row>
    <row r="335" spans="22:22" x14ac:dyDescent="0.25">
      <c r="V335" s="2555"/>
    </row>
    <row r="336" spans="22:22" x14ac:dyDescent="0.25">
      <c r="V336" s="2555"/>
    </row>
    <row r="337" spans="22:22" x14ac:dyDescent="0.25">
      <c r="V337" s="2555"/>
    </row>
    <row r="338" spans="22:22" x14ac:dyDescent="0.25">
      <c r="V338" s="2555"/>
    </row>
    <row r="339" spans="22:22" x14ac:dyDescent="0.25">
      <c r="V339" s="2555"/>
    </row>
    <row r="340" spans="22:22" x14ac:dyDescent="0.25">
      <c r="V340" s="2555"/>
    </row>
    <row r="341" spans="22:22" x14ac:dyDescent="0.25">
      <c r="V341" s="2555"/>
    </row>
    <row r="342" spans="22:22" x14ac:dyDescent="0.25">
      <c r="V342" s="2555"/>
    </row>
    <row r="343" spans="22:22" x14ac:dyDescent="0.25">
      <c r="V343" s="2555"/>
    </row>
    <row r="344" spans="22:22" x14ac:dyDescent="0.25">
      <c r="V344" s="2555"/>
    </row>
    <row r="345" spans="22:22" x14ac:dyDescent="0.25">
      <c r="V345" s="2555"/>
    </row>
    <row r="346" spans="22:22" x14ac:dyDescent="0.25">
      <c r="V346" s="2555"/>
    </row>
    <row r="347" spans="22:22" x14ac:dyDescent="0.25">
      <c r="V347" s="2555"/>
    </row>
    <row r="348" spans="22:22" x14ac:dyDescent="0.25">
      <c r="V348" s="2555"/>
    </row>
    <row r="349" spans="22:22" x14ac:dyDescent="0.25">
      <c r="V349" s="2555"/>
    </row>
    <row r="350" spans="22:22" x14ac:dyDescent="0.25">
      <c r="V350" s="2555"/>
    </row>
    <row r="351" spans="22:22" x14ac:dyDescent="0.25">
      <c r="V351" s="2555"/>
    </row>
    <row r="352" spans="22:22" x14ac:dyDescent="0.25">
      <c r="V352" s="2555"/>
    </row>
    <row r="353" spans="22:22" x14ac:dyDescent="0.25">
      <c r="V353" s="2555"/>
    </row>
    <row r="354" spans="22:22" x14ac:dyDescent="0.25">
      <c r="V354" s="2555"/>
    </row>
    <row r="355" spans="22:22" x14ac:dyDescent="0.25">
      <c r="V355" s="2555"/>
    </row>
    <row r="356" spans="22:22" x14ac:dyDescent="0.25">
      <c r="V356" s="2555"/>
    </row>
    <row r="357" spans="22:22" x14ac:dyDescent="0.25">
      <c r="V357" s="2555"/>
    </row>
    <row r="358" spans="22:22" x14ac:dyDescent="0.25">
      <c r="V358" s="2555"/>
    </row>
    <row r="359" spans="22:22" x14ac:dyDescent="0.25">
      <c r="V359" s="2555"/>
    </row>
    <row r="360" spans="22:22" x14ac:dyDescent="0.25">
      <c r="V360" s="2555"/>
    </row>
    <row r="361" spans="22:22" x14ac:dyDescent="0.25">
      <c r="V361" s="2555"/>
    </row>
    <row r="362" spans="22:22" x14ac:dyDescent="0.25">
      <c r="V362" s="2555"/>
    </row>
    <row r="363" spans="22:22" x14ac:dyDescent="0.25">
      <c r="V363" s="2555"/>
    </row>
    <row r="364" spans="22:22" x14ac:dyDescent="0.25">
      <c r="V364" s="2555"/>
    </row>
    <row r="365" spans="22:22" x14ac:dyDescent="0.25">
      <c r="V365" s="2555"/>
    </row>
    <row r="366" spans="22:22" x14ac:dyDescent="0.25">
      <c r="V366" s="2555"/>
    </row>
    <row r="367" spans="22:22" x14ac:dyDescent="0.25">
      <c r="V367" s="2555"/>
    </row>
    <row r="368" spans="22:22" x14ac:dyDescent="0.25">
      <c r="V368" s="2555"/>
    </row>
    <row r="369" spans="22:22" x14ac:dyDescent="0.25">
      <c r="V369" s="2555"/>
    </row>
    <row r="370" spans="22:22" x14ac:dyDescent="0.25">
      <c r="V370" s="2555"/>
    </row>
    <row r="371" spans="22:22" x14ac:dyDescent="0.25">
      <c r="V371" s="2555"/>
    </row>
    <row r="372" spans="22:22" x14ac:dyDescent="0.25">
      <c r="V372" s="2555"/>
    </row>
    <row r="373" spans="22:22" x14ac:dyDescent="0.25">
      <c r="V373" s="2555"/>
    </row>
    <row r="374" spans="22:22" x14ac:dyDescent="0.25">
      <c r="V374" s="2555"/>
    </row>
    <row r="375" spans="22:22" x14ac:dyDescent="0.25">
      <c r="V375" s="2555"/>
    </row>
    <row r="376" spans="22:22" x14ac:dyDescent="0.25">
      <c r="V376" s="2555"/>
    </row>
    <row r="377" spans="22:22" x14ac:dyDescent="0.25">
      <c r="V377" s="2555"/>
    </row>
    <row r="378" spans="22:22" x14ac:dyDescent="0.25">
      <c r="V378" s="2555"/>
    </row>
    <row r="379" spans="22:22" x14ac:dyDescent="0.25">
      <c r="V379" s="2555"/>
    </row>
    <row r="380" spans="22:22" x14ac:dyDescent="0.25">
      <c r="V380" s="2555"/>
    </row>
    <row r="381" spans="22:22" x14ac:dyDescent="0.25">
      <c r="V381" s="2555"/>
    </row>
    <row r="382" spans="22:22" x14ac:dyDescent="0.25">
      <c r="V382" s="2555"/>
    </row>
    <row r="383" spans="22:22" x14ac:dyDescent="0.25">
      <c r="V383" s="2555"/>
    </row>
    <row r="384" spans="22:22" x14ac:dyDescent="0.25">
      <c r="V384" s="2555"/>
    </row>
    <row r="385" spans="22:22" x14ac:dyDescent="0.25">
      <c r="V385" s="2555"/>
    </row>
    <row r="386" spans="22:22" x14ac:dyDescent="0.25">
      <c r="V386" s="2555"/>
    </row>
    <row r="387" spans="22:22" x14ac:dyDescent="0.25">
      <c r="V387" s="2555"/>
    </row>
    <row r="388" spans="22:22" x14ac:dyDescent="0.25">
      <c r="V388" s="2555"/>
    </row>
    <row r="389" spans="22:22" x14ac:dyDescent="0.25">
      <c r="V389" s="2555"/>
    </row>
    <row r="390" spans="22:22" x14ac:dyDescent="0.25">
      <c r="V390" s="2555"/>
    </row>
    <row r="391" spans="22:22" x14ac:dyDescent="0.25">
      <c r="V391" s="2555"/>
    </row>
    <row r="392" spans="22:22" x14ac:dyDescent="0.25">
      <c r="V392" s="2555"/>
    </row>
    <row r="393" spans="22:22" x14ac:dyDescent="0.25">
      <c r="V393" s="2555"/>
    </row>
    <row r="394" spans="22:22" x14ac:dyDescent="0.25">
      <c r="V394" s="2555"/>
    </row>
    <row r="395" spans="22:22" x14ac:dyDescent="0.25">
      <c r="V395" s="2555"/>
    </row>
    <row r="396" spans="22:22" x14ac:dyDescent="0.25">
      <c r="V396" s="2555"/>
    </row>
    <row r="397" spans="22:22" x14ac:dyDescent="0.25">
      <c r="V397" s="2555"/>
    </row>
    <row r="398" spans="22:22" x14ac:dyDescent="0.25">
      <c r="V398" s="2555"/>
    </row>
    <row r="399" spans="22:22" x14ac:dyDescent="0.25">
      <c r="V399" s="2555"/>
    </row>
    <row r="400" spans="22:22" x14ac:dyDescent="0.25">
      <c r="V400" s="2555"/>
    </row>
    <row r="401" spans="22:22" x14ac:dyDescent="0.25">
      <c r="V401" s="2555"/>
    </row>
    <row r="402" spans="22:22" x14ac:dyDescent="0.25">
      <c r="V402" s="2555"/>
    </row>
    <row r="403" spans="22:22" x14ac:dyDescent="0.25">
      <c r="V403" s="2555"/>
    </row>
    <row r="404" spans="22:22" x14ac:dyDescent="0.25">
      <c r="V404" s="2555"/>
    </row>
    <row r="405" spans="22:22" x14ac:dyDescent="0.25">
      <c r="V405" s="2555"/>
    </row>
    <row r="406" spans="22:22" x14ac:dyDescent="0.25">
      <c r="V406" s="2555"/>
    </row>
    <row r="407" spans="22:22" x14ac:dyDescent="0.25">
      <c r="V407" s="2555"/>
    </row>
    <row r="408" spans="22:22" x14ac:dyDescent="0.25">
      <c r="V408" s="2555"/>
    </row>
    <row r="409" spans="22:22" x14ac:dyDescent="0.25">
      <c r="V409" s="2555"/>
    </row>
    <row r="410" spans="22:22" x14ac:dyDescent="0.25">
      <c r="V410" s="2555"/>
    </row>
    <row r="411" spans="22:22" x14ac:dyDescent="0.25">
      <c r="V411" s="2555"/>
    </row>
    <row r="412" spans="22:22" x14ac:dyDescent="0.25">
      <c r="V412" s="2555"/>
    </row>
    <row r="413" spans="22:22" x14ac:dyDescent="0.25">
      <c r="V413" s="2555"/>
    </row>
    <row r="414" spans="22:22" x14ac:dyDescent="0.25">
      <c r="V414" s="2555"/>
    </row>
    <row r="415" spans="22:22" x14ac:dyDescent="0.25">
      <c r="V415" s="2555"/>
    </row>
    <row r="416" spans="22:22" x14ac:dyDescent="0.25">
      <c r="V416" s="2555"/>
    </row>
    <row r="417" spans="22:22" x14ac:dyDescent="0.25">
      <c r="V417" s="2555"/>
    </row>
    <row r="418" spans="22:22" x14ac:dyDescent="0.25">
      <c r="V418" s="2555"/>
    </row>
    <row r="419" spans="22:22" x14ac:dyDescent="0.25">
      <c r="V419" s="2555"/>
    </row>
    <row r="420" spans="22:22" x14ac:dyDescent="0.25">
      <c r="V420" s="2555"/>
    </row>
    <row r="421" spans="22:22" x14ac:dyDescent="0.25">
      <c r="V421" s="2555"/>
    </row>
    <row r="422" spans="22:22" x14ac:dyDescent="0.25">
      <c r="V422" s="2555"/>
    </row>
    <row r="423" spans="22:22" x14ac:dyDescent="0.25">
      <c r="V423" s="2555"/>
    </row>
    <row r="424" spans="22:22" x14ac:dyDescent="0.25">
      <c r="V424" s="2555"/>
    </row>
    <row r="425" spans="22:22" x14ac:dyDescent="0.25">
      <c r="V425" s="2555"/>
    </row>
    <row r="426" spans="22:22" x14ac:dyDescent="0.25">
      <c r="V426" s="2555"/>
    </row>
    <row r="427" spans="22:22" x14ac:dyDescent="0.25">
      <c r="V427" s="2555"/>
    </row>
    <row r="428" spans="22:22" x14ac:dyDescent="0.25">
      <c r="V428" s="2555"/>
    </row>
    <row r="429" spans="22:22" x14ac:dyDescent="0.25">
      <c r="V429" s="2555"/>
    </row>
    <row r="430" spans="22:22" x14ac:dyDescent="0.25">
      <c r="V430" s="2555"/>
    </row>
    <row r="431" spans="22:22" x14ac:dyDescent="0.25">
      <c r="V431" s="2555"/>
    </row>
    <row r="432" spans="22:22" x14ac:dyDescent="0.25">
      <c r="V432" s="2555"/>
    </row>
    <row r="433" spans="22:22" x14ac:dyDescent="0.25">
      <c r="V433" s="2555"/>
    </row>
    <row r="434" spans="22:22" x14ac:dyDescent="0.25">
      <c r="V434" s="2555"/>
    </row>
    <row r="435" spans="22:22" x14ac:dyDescent="0.25">
      <c r="V435" s="2555"/>
    </row>
    <row r="436" spans="22:22" x14ac:dyDescent="0.25">
      <c r="V436" s="2555"/>
    </row>
    <row r="437" spans="22:22" x14ac:dyDescent="0.25">
      <c r="V437" s="2555"/>
    </row>
    <row r="438" spans="22:22" x14ac:dyDescent="0.25">
      <c r="V438" s="2555"/>
    </row>
    <row r="439" spans="22:22" x14ac:dyDescent="0.25">
      <c r="V439" s="2555"/>
    </row>
    <row r="440" spans="22:22" x14ac:dyDescent="0.25">
      <c r="V440" s="2555"/>
    </row>
    <row r="441" spans="22:22" x14ac:dyDescent="0.25">
      <c r="V441" s="2555"/>
    </row>
    <row r="442" spans="22:22" x14ac:dyDescent="0.25">
      <c r="V442" s="2555"/>
    </row>
    <row r="443" spans="22:22" x14ac:dyDescent="0.25">
      <c r="V443" s="2555"/>
    </row>
    <row r="444" spans="22:22" x14ac:dyDescent="0.25">
      <c r="V444" s="2555"/>
    </row>
    <row r="445" spans="22:22" x14ac:dyDescent="0.25">
      <c r="V445" s="2555"/>
    </row>
    <row r="446" spans="22:22" x14ac:dyDescent="0.25">
      <c r="V446" s="2555"/>
    </row>
    <row r="447" spans="22:22" x14ac:dyDescent="0.25">
      <c r="V447" s="2555"/>
    </row>
    <row r="448" spans="22:22" x14ac:dyDescent="0.25">
      <c r="V448" s="2555"/>
    </row>
    <row r="449" spans="22:22" x14ac:dyDescent="0.25">
      <c r="V449" s="2555"/>
    </row>
    <row r="450" spans="22:22" x14ac:dyDescent="0.25">
      <c r="V450" s="2555"/>
    </row>
    <row r="451" spans="22:22" x14ac:dyDescent="0.25">
      <c r="V451" s="2555"/>
    </row>
    <row r="452" spans="22:22" x14ac:dyDescent="0.25">
      <c r="V452" s="2555"/>
    </row>
    <row r="453" spans="22:22" x14ac:dyDescent="0.25">
      <c r="V453" s="2555"/>
    </row>
    <row r="454" spans="22:22" x14ac:dyDescent="0.25">
      <c r="V454" s="2555"/>
    </row>
    <row r="455" spans="22:22" x14ac:dyDescent="0.25">
      <c r="V455" s="2555"/>
    </row>
    <row r="456" spans="22:22" x14ac:dyDescent="0.25">
      <c r="V456" s="2555"/>
    </row>
    <row r="457" spans="22:22" x14ac:dyDescent="0.25">
      <c r="V457" s="2555"/>
    </row>
    <row r="458" spans="22:22" x14ac:dyDescent="0.25">
      <c r="V458" s="2555"/>
    </row>
    <row r="459" spans="22:22" x14ac:dyDescent="0.25">
      <c r="V459" s="2555"/>
    </row>
    <row r="460" spans="22:22" x14ac:dyDescent="0.25">
      <c r="V460" s="2555"/>
    </row>
    <row r="461" spans="22:22" x14ac:dyDescent="0.25">
      <c r="V461" s="2555"/>
    </row>
    <row r="462" spans="22:22" x14ac:dyDescent="0.25">
      <c r="V462" s="2555"/>
    </row>
    <row r="463" spans="22:22" x14ac:dyDescent="0.25">
      <c r="V463" s="2555"/>
    </row>
    <row r="464" spans="22:22" x14ac:dyDescent="0.25">
      <c r="V464" s="2555"/>
    </row>
    <row r="465" spans="22:22" x14ac:dyDescent="0.25">
      <c r="V465" s="2555"/>
    </row>
    <row r="466" spans="22:22" x14ac:dyDescent="0.25">
      <c r="V466" s="2555"/>
    </row>
    <row r="467" spans="22:22" x14ac:dyDescent="0.25">
      <c r="V467" s="2555"/>
    </row>
    <row r="468" spans="22:22" x14ac:dyDescent="0.25">
      <c r="V468" s="2555"/>
    </row>
    <row r="469" spans="22:22" x14ac:dyDescent="0.25">
      <c r="V469" s="2555"/>
    </row>
    <row r="470" spans="22:22" x14ac:dyDescent="0.25">
      <c r="V470" s="2555"/>
    </row>
    <row r="471" spans="22:22" x14ac:dyDescent="0.25">
      <c r="V471" s="2555"/>
    </row>
    <row r="472" spans="22:22" x14ac:dyDescent="0.25">
      <c r="V472" s="2555"/>
    </row>
    <row r="473" spans="22:22" x14ac:dyDescent="0.25">
      <c r="V473" s="2555"/>
    </row>
    <row r="474" spans="22:22" x14ac:dyDescent="0.25">
      <c r="V474" s="2555"/>
    </row>
    <row r="475" spans="22:22" x14ac:dyDescent="0.25">
      <c r="V475" s="2555"/>
    </row>
    <row r="476" spans="22:22" x14ac:dyDescent="0.25">
      <c r="V476" s="2555"/>
    </row>
    <row r="477" spans="22:22" x14ac:dyDescent="0.25">
      <c r="V477" s="2555"/>
    </row>
    <row r="478" spans="22:22" x14ac:dyDescent="0.25">
      <c r="V478" s="2555"/>
    </row>
    <row r="479" spans="22:22" x14ac:dyDescent="0.25">
      <c r="V479" s="2555"/>
    </row>
    <row r="480" spans="22:22" x14ac:dyDescent="0.25">
      <c r="V480" s="2555"/>
    </row>
    <row r="481" spans="22:22" x14ac:dyDescent="0.25">
      <c r="V481" s="2555"/>
    </row>
    <row r="482" spans="22:22" x14ac:dyDescent="0.25">
      <c r="V482" s="2555"/>
    </row>
    <row r="483" spans="22:22" x14ac:dyDescent="0.25">
      <c r="V483" s="2555"/>
    </row>
    <row r="484" spans="22:22" x14ac:dyDescent="0.25">
      <c r="V484" s="2555"/>
    </row>
    <row r="485" spans="22:22" x14ac:dyDescent="0.25">
      <c r="V485" s="2555"/>
    </row>
    <row r="486" spans="22:22" x14ac:dyDescent="0.25">
      <c r="V486" s="2555"/>
    </row>
    <row r="487" spans="22:22" x14ac:dyDescent="0.25">
      <c r="V487" s="2555"/>
    </row>
    <row r="488" spans="22:22" x14ac:dyDescent="0.25">
      <c r="V488" s="2555"/>
    </row>
    <row r="489" spans="22:22" x14ac:dyDescent="0.25">
      <c r="V489" s="2555"/>
    </row>
    <row r="490" spans="22:22" x14ac:dyDescent="0.25">
      <c r="V490" s="2555"/>
    </row>
    <row r="491" spans="22:22" x14ac:dyDescent="0.25">
      <c r="V491" s="2555"/>
    </row>
    <row r="492" spans="22:22" x14ac:dyDescent="0.25">
      <c r="V492" s="2555"/>
    </row>
    <row r="493" spans="22:22" x14ac:dyDescent="0.25">
      <c r="V493" s="2555"/>
    </row>
    <row r="494" spans="22:22" x14ac:dyDescent="0.25">
      <c r="V494" s="2555"/>
    </row>
    <row r="495" spans="22:22" x14ac:dyDescent="0.25">
      <c r="V495" s="2555"/>
    </row>
    <row r="496" spans="22:22" x14ac:dyDescent="0.25">
      <c r="V496" s="2555"/>
    </row>
    <row r="497" spans="22:22" x14ac:dyDescent="0.25">
      <c r="V497" s="2555"/>
    </row>
    <row r="498" spans="22:22" x14ac:dyDescent="0.25">
      <c r="V498" s="2555"/>
    </row>
    <row r="499" spans="22:22" x14ac:dyDescent="0.25">
      <c r="V499" s="2555"/>
    </row>
    <row r="500" spans="22:22" x14ac:dyDescent="0.25">
      <c r="V500" s="2555"/>
    </row>
    <row r="501" spans="22:22" x14ac:dyDescent="0.25">
      <c r="V501" s="2555"/>
    </row>
    <row r="502" spans="22:22" x14ac:dyDescent="0.25">
      <c r="V502" s="2555"/>
    </row>
    <row r="503" spans="22:22" x14ac:dyDescent="0.25">
      <c r="V503" s="2555"/>
    </row>
    <row r="504" spans="22:22" x14ac:dyDescent="0.25">
      <c r="V504" s="2555"/>
    </row>
    <row r="505" spans="22:22" x14ac:dyDescent="0.25">
      <c r="V505" s="2555"/>
    </row>
    <row r="506" spans="22:22" x14ac:dyDescent="0.25">
      <c r="V506" s="2555"/>
    </row>
    <row r="507" spans="22:22" x14ac:dyDescent="0.25">
      <c r="V507" s="2555"/>
    </row>
    <row r="508" spans="22:22" x14ac:dyDescent="0.25">
      <c r="V508" s="2555"/>
    </row>
    <row r="509" spans="22:22" x14ac:dyDescent="0.25">
      <c r="V509" s="2555"/>
    </row>
    <row r="510" spans="22:22" x14ac:dyDescent="0.25">
      <c r="V510" s="2555"/>
    </row>
    <row r="511" spans="22:22" x14ac:dyDescent="0.25">
      <c r="V511" s="2555"/>
    </row>
    <row r="512" spans="22:22" x14ac:dyDescent="0.25">
      <c r="V512" s="2555"/>
    </row>
    <row r="513" spans="22:22" x14ac:dyDescent="0.25">
      <c r="V513" s="2555"/>
    </row>
    <row r="514" spans="22:22" x14ac:dyDescent="0.25">
      <c r="V514" s="2555"/>
    </row>
    <row r="515" spans="22:22" x14ac:dyDescent="0.25">
      <c r="V515" s="2555"/>
    </row>
    <row r="516" spans="22:22" x14ac:dyDescent="0.25">
      <c r="V516" s="2555"/>
    </row>
    <row r="517" spans="22:22" x14ac:dyDescent="0.25">
      <c r="V517" s="2555"/>
    </row>
    <row r="518" spans="22:22" x14ac:dyDescent="0.25">
      <c r="V518" s="2555"/>
    </row>
    <row r="519" spans="22:22" x14ac:dyDescent="0.25">
      <c r="V519" s="2555"/>
    </row>
    <row r="520" spans="22:22" x14ac:dyDescent="0.25">
      <c r="V520" s="2555"/>
    </row>
    <row r="521" spans="22:22" x14ac:dyDescent="0.25">
      <c r="V521" s="2555"/>
    </row>
    <row r="522" spans="22:22" x14ac:dyDescent="0.25">
      <c r="V522" s="2555"/>
    </row>
    <row r="523" spans="22:22" x14ac:dyDescent="0.25">
      <c r="V523" s="2555"/>
    </row>
    <row r="524" spans="22:22" x14ac:dyDescent="0.25">
      <c r="V524" s="2555"/>
    </row>
    <row r="525" spans="22:22" x14ac:dyDescent="0.25">
      <c r="V525" s="2555"/>
    </row>
    <row r="526" spans="22:22" x14ac:dyDescent="0.25">
      <c r="V526" s="2555"/>
    </row>
    <row r="527" spans="22:22" x14ac:dyDescent="0.25">
      <c r="V527" s="2555"/>
    </row>
    <row r="528" spans="22:22" x14ac:dyDescent="0.25">
      <c r="V528" s="2555"/>
    </row>
    <row r="529" spans="22:22" x14ac:dyDescent="0.25">
      <c r="V529" s="2555"/>
    </row>
    <row r="530" spans="22:22" x14ac:dyDescent="0.25">
      <c r="V530" s="2555"/>
    </row>
    <row r="531" spans="22:22" x14ac:dyDescent="0.25">
      <c r="V531" s="2555"/>
    </row>
    <row r="532" spans="22:22" x14ac:dyDescent="0.25">
      <c r="V532" s="2555"/>
    </row>
    <row r="533" spans="22:22" x14ac:dyDescent="0.25">
      <c r="V533" s="2555"/>
    </row>
    <row r="534" spans="22:22" x14ac:dyDescent="0.25">
      <c r="V534" s="2555"/>
    </row>
    <row r="535" spans="22:22" x14ac:dyDescent="0.25">
      <c r="V535" s="2555"/>
    </row>
    <row r="536" spans="22:22" x14ac:dyDescent="0.25">
      <c r="V536" s="2555"/>
    </row>
    <row r="537" spans="22:22" x14ac:dyDescent="0.25">
      <c r="V537" s="2555"/>
    </row>
    <row r="538" spans="22:22" x14ac:dyDescent="0.25">
      <c r="V538" s="2555"/>
    </row>
    <row r="539" spans="22:22" x14ac:dyDescent="0.25">
      <c r="V539" s="2555"/>
    </row>
    <row r="540" spans="22:22" x14ac:dyDescent="0.25">
      <c r="V540" s="2555"/>
    </row>
    <row r="541" spans="22:22" x14ac:dyDescent="0.25">
      <c r="V541" s="2555"/>
    </row>
    <row r="542" spans="22:22" x14ac:dyDescent="0.25">
      <c r="V542" s="2555"/>
    </row>
    <row r="543" spans="22:22" x14ac:dyDescent="0.25">
      <c r="V543" s="2555"/>
    </row>
    <row r="544" spans="22:22" x14ac:dyDescent="0.25">
      <c r="V544" s="2555"/>
    </row>
    <row r="545" spans="22:22" x14ac:dyDescent="0.25">
      <c r="V545" s="2555"/>
    </row>
    <row r="546" spans="22:22" x14ac:dyDescent="0.25">
      <c r="V546" s="2555"/>
    </row>
    <row r="547" spans="22:22" x14ac:dyDescent="0.25">
      <c r="V547" s="2555"/>
    </row>
    <row r="548" spans="22:22" x14ac:dyDescent="0.25">
      <c r="V548" s="2555"/>
    </row>
    <row r="549" spans="22:22" x14ac:dyDescent="0.25">
      <c r="V549" s="2555"/>
    </row>
    <row r="550" spans="22:22" x14ac:dyDescent="0.25">
      <c r="V550" s="2555"/>
    </row>
    <row r="551" spans="22:22" x14ac:dyDescent="0.25">
      <c r="V551" s="2555"/>
    </row>
    <row r="552" spans="22:22" x14ac:dyDescent="0.25">
      <c r="V552" s="2555"/>
    </row>
    <row r="553" spans="22:22" x14ac:dyDescent="0.25">
      <c r="V553" s="2555"/>
    </row>
    <row r="554" spans="22:22" x14ac:dyDescent="0.25">
      <c r="V554" s="2555"/>
    </row>
    <row r="555" spans="22:22" x14ac:dyDescent="0.25">
      <c r="V555" s="2555"/>
    </row>
    <row r="556" spans="22:22" x14ac:dyDescent="0.25">
      <c r="V556" s="2555"/>
    </row>
    <row r="557" spans="22:22" x14ac:dyDescent="0.25">
      <c r="V557" s="2555"/>
    </row>
    <row r="558" spans="22:22" x14ac:dyDescent="0.25">
      <c r="V558" s="2555"/>
    </row>
    <row r="559" spans="22:22" x14ac:dyDescent="0.25">
      <c r="V559" s="2555"/>
    </row>
    <row r="560" spans="22:22" x14ac:dyDescent="0.25">
      <c r="V560" s="2555"/>
    </row>
    <row r="561" spans="22:22" x14ac:dyDescent="0.25">
      <c r="V561" s="2555"/>
    </row>
    <row r="562" spans="22:22" x14ac:dyDescent="0.25">
      <c r="V562" s="2555"/>
    </row>
    <row r="563" spans="22:22" x14ac:dyDescent="0.25">
      <c r="V563" s="2555"/>
    </row>
    <row r="564" spans="22:22" x14ac:dyDescent="0.25">
      <c r="V564" s="2555"/>
    </row>
    <row r="565" spans="22:22" x14ac:dyDescent="0.25">
      <c r="V565" s="2555"/>
    </row>
    <row r="566" spans="22:22" x14ac:dyDescent="0.25">
      <c r="V566" s="2555"/>
    </row>
    <row r="567" spans="22:22" x14ac:dyDescent="0.25">
      <c r="V567" s="2555"/>
    </row>
    <row r="568" spans="22:22" x14ac:dyDescent="0.25">
      <c r="V568" s="2555"/>
    </row>
    <row r="569" spans="22:22" x14ac:dyDescent="0.25">
      <c r="V569" s="2555"/>
    </row>
    <row r="570" spans="22:22" x14ac:dyDescent="0.25">
      <c r="V570" s="2555"/>
    </row>
    <row r="571" spans="22:22" x14ac:dyDescent="0.25">
      <c r="V571" s="2555"/>
    </row>
    <row r="572" spans="22:22" x14ac:dyDescent="0.25">
      <c r="V572" s="2555"/>
    </row>
    <row r="573" spans="22:22" x14ac:dyDescent="0.25">
      <c r="V573" s="2555"/>
    </row>
    <row r="574" spans="22:22" x14ac:dyDescent="0.25">
      <c r="V574" s="2555"/>
    </row>
    <row r="575" spans="22:22" x14ac:dyDescent="0.25">
      <c r="V575" s="2555"/>
    </row>
    <row r="576" spans="22:22" x14ac:dyDescent="0.25">
      <c r="V576" s="2555"/>
    </row>
    <row r="577" spans="22:22" x14ac:dyDescent="0.25">
      <c r="V577" s="2555"/>
    </row>
    <row r="578" spans="22:22" x14ac:dyDescent="0.25">
      <c r="V578" s="2555"/>
    </row>
    <row r="579" spans="22:22" x14ac:dyDescent="0.25">
      <c r="V579" s="2555"/>
    </row>
    <row r="580" spans="22:22" x14ac:dyDescent="0.25">
      <c r="V580" s="2555"/>
    </row>
    <row r="581" spans="22:22" x14ac:dyDescent="0.25">
      <c r="V581" s="2555"/>
    </row>
    <row r="582" spans="22:22" x14ac:dyDescent="0.25">
      <c r="V582" s="2555"/>
    </row>
    <row r="583" spans="22:22" x14ac:dyDescent="0.25">
      <c r="V583" s="2555"/>
    </row>
    <row r="584" spans="22:22" x14ac:dyDescent="0.25">
      <c r="V584" s="2555"/>
    </row>
    <row r="585" spans="22:22" x14ac:dyDescent="0.25">
      <c r="V585" s="2555"/>
    </row>
    <row r="586" spans="22:22" x14ac:dyDescent="0.25">
      <c r="V586" s="2555"/>
    </row>
    <row r="587" spans="22:22" x14ac:dyDescent="0.25">
      <c r="V587" s="2555"/>
    </row>
    <row r="588" spans="22:22" x14ac:dyDescent="0.25">
      <c r="V588" s="2555"/>
    </row>
    <row r="589" spans="22:22" x14ac:dyDescent="0.25">
      <c r="V589" s="2555"/>
    </row>
    <row r="590" spans="22:22" x14ac:dyDescent="0.25">
      <c r="V590" s="2555"/>
    </row>
    <row r="591" spans="22:22" x14ac:dyDescent="0.25">
      <c r="V591" s="2555"/>
    </row>
    <row r="592" spans="22:22" x14ac:dyDescent="0.25">
      <c r="V592" s="2555"/>
    </row>
    <row r="593" spans="22:22" x14ac:dyDescent="0.25">
      <c r="V593" s="2555"/>
    </row>
    <row r="594" spans="22:22" x14ac:dyDescent="0.25">
      <c r="V594" s="2555"/>
    </row>
    <row r="595" spans="22:22" x14ac:dyDescent="0.25">
      <c r="V595" s="2555"/>
    </row>
    <row r="596" spans="22:22" x14ac:dyDescent="0.25">
      <c r="V596" s="2555"/>
    </row>
    <row r="597" spans="22:22" x14ac:dyDescent="0.25">
      <c r="V597" s="2555"/>
    </row>
    <row r="598" spans="22:22" x14ac:dyDescent="0.25">
      <c r="V598" s="2555"/>
    </row>
    <row r="599" spans="22:22" x14ac:dyDescent="0.25">
      <c r="V599" s="2555"/>
    </row>
    <row r="600" spans="22:22" x14ac:dyDescent="0.25">
      <c r="V600" s="2555"/>
    </row>
    <row r="601" spans="22:22" x14ac:dyDescent="0.25">
      <c r="V601" s="2555"/>
    </row>
    <row r="602" spans="22:22" x14ac:dyDescent="0.25">
      <c r="V602" s="2555"/>
    </row>
    <row r="603" spans="22:22" x14ac:dyDescent="0.25">
      <c r="V603" s="2555"/>
    </row>
    <row r="604" spans="22:22" x14ac:dyDescent="0.25">
      <c r="V604" s="2555"/>
    </row>
    <row r="605" spans="22:22" x14ac:dyDescent="0.25">
      <c r="V605" s="2555"/>
    </row>
    <row r="606" spans="22:22" x14ac:dyDescent="0.25">
      <c r="V606" s="2555"/>
    </row>
    <row r="607" spans="22:22" x14ac:dyDescent="0.25">
      <c r="V607" s="2555"/>
    </row>
    <row r="608" spans="22:22" x14ac:dyDescent="0.25">
      <c r="V608" s="2555"/>
    </row>
    <row r="609" spans="22:22" x14ac:dyDescent="0.25">
      <c r="V609" s="2555"/>
    </row>
    <row r="610" spans="22:22" x14ac:dyDescent="0.25">
      <c r="V610" s="2555"/>
    </row>
    <row r="611" spans="22:22" x14ac:dyDescent="0.25">
      <c r="V611" s="2555"/>
    </row>
    <row r="612" spans="22:22" x14ac:dyDescent="0.25">
      <c r="V612" s="2555"/>
    </row>
    <row r="613" spans="22:22" x14ac:dyDescent="0.25">
      <c r="V613" s="2555"/>
    </row>
    <row r="614" spans="22:22" x14ac:dyDescent="0.25">
      <c r="V614" s="2555"/>
    </row>
    <row r="615" spans="22:22" x14ac:dyDescent="0.25">
      <c r="V615" s="2555"/>
    </row>
    <row r="616" spans="22:22" x14ac:dyDescent="0.25">
      <c r="V616" s="2555"/>
    </row>
    <row r="617" spans="22:22" x14ac:dyDescent="0.25">
      <c r="V617" s="2555"/>
    </row>
    <row r="618" spans="22:22" x14ac:dyDescent="0.25">
      <c r="V618" s="2555"/>
    </row>
    <row r="619" spans="22:22" x14ac:dyDescent="0.25">
      <c r="V619" s="2555"/>
    </row>
    <row r="620" spans="22:22" x14ac:dyDescent="0.25">
      <c r="V620" s="2555"/>
    </row>
    <row r="621" spans="22:22" x14ac:dyDescent="0.25">
      <c r="V621" s="2555"/>
    </row>
    <row r="622" spans="22:22" x14ac:dyDescent="0.25">
      <c r="V622" s="2555"/>
    </row>
    <row r="623" spans="22:22" x14ac:dyDescent="0.25">
      <c r="V623" s="2555"/>
    </row>
    <row r="624" spans="22:22" x14ac:dyDescent="0.25">
      <c r="V624" s="2555"/>
    </row>
    <row r="625" spans="22:22" x14ac:dyDescent="0.25">
      <c r="V625" s="2555"/>
    </row>
    <row r="626" spans="22:22" x14ac:dyDescent="0.25">
      <c r="V626" s="2555"/>
    </row>
    <row r="627" spans="22:22" x14ac:dyDescent="0.25">
      <c r="V627" s="2555"/>
    </row>
    <row r="628" spans="22:22" x14ac:dyDescent="0.25">
      <c r="V628" s="2555"/>
    </row>
    <row r="629" spans="22:22" x14ac:dyDescent="0.25">
      <c r="V629" s="2555"/>
    </row>
    <row r="630" spans="22:22" x14ac:dyDescent="0.25">
      <c r="V630" s="2555"/>
    </row>
    <row r="631" spans="22:22" x14ac:dyDescent="0.25">
      <c r="V631" s="2555"/>
    </row>
    <row r="632" spans="22:22" x14ac:dyDescent="0.25">
      <c r="V632" s="2555"/>
    </row>
    <row r="633" spans="22:22" x14ac:dyDescent="0.25">
      <c r="V633" s="2555"/>
    </row>
    <row r="634" spans="22:22" x14ac:dyDescent="0.25">
      <c r="V634" s="2555"/>
    </row>
    <row r="635" spans="22:22" x14ac:dyDescent="0.25">
      <c r="V635" s="2555"/>
    </row>
    <row r="636" spans="22:22" x14ac:dyDescent="0.25">
      <c r="V636" s="2555"/>
    </row>
    <row r="637" spans="22:22" x14ac:dyDescent="0.25">
      <c r="V637" s="2555"/>
    </row>
    <row r="638" spans="22:22" x14ac:dyDescent="0.25">
      <c r="V638" s="2555"/>
    </row>
    <row r="639" spans="22:22" x14ac:dyDescent="0.25">
      <c r="V639" s="2555"/>
    </row>
    <row r="640" spans="22:22" x14ac:dyDescent="0.25">
      <c r="V640" s="2555"/>
    </row>
    <row r="641" spans="22:22" x14ac:dyDescent="0.25">
      <c r="V641" s="2555"/>
    </row>
    <row r="642" spans="22:22" x14ac:dyDescent="0.25">
      <c r="V642" s="2555"/>
    </row>
    <row r="643" spans="22:22" x14ac:dyDescent="0.25">
      <c r="V643" s="2555"/>
    </row>
    <row r="644" spans="22:22" x14ac:dyDescent="0.25">
      <c r="V644" s="2555"/>
    </row>
    <row r="645" spans="22:22" x14ac:dyDescent="0.25">
      <c r="V645" s="2555"/>
    </row>
    <row r="646" spans="22:22" x14ac:dyDescent="0.25">
      <c r="V646" s="2555"/>
    </row>
    <row r="647" spans="22:22" x14ac:dyDescent="0.25">
      <c r="V647" s="2555"/>
    </row>
    <row r="648" spans="22:22" x14ac:dyDescent="0.25">
      <c r="V648" s="2555"/>
    </row>
    <row r="649" spans="22:22" x14ac:dyDescent="0.25">
      <c r="V649" s="2555"/>
    </row>
    <row r="650" spans="22:22" x14ac:dyDescent="0.25">
      <c r="V650" s="2555"/>
    </row>
    <row r="651" spans="22:22" x14ac:dyDescent="0.25">
      <c r="V651" s="2555"/>
    </row>
    <row r="652" spans="22:22" x14ac:dyDescent="0.25">
      <c r="V652" s="2555"/>
    </row>
    <row r="653" spans="22:22" x14ac:dyDescent="0.25">
      <c r="V653" s="2555"/>
    </row>
    <row r="654" spans="22:22" x14ac:dyDescent="0.25">
      <c r="V654" s="2555"/>
    </row>
    <row r="655" spans="22:22" x14ac:dyDescent="0.25">
      <c r="V655" s="2555"/>
    </row>
    <row r="656" spans="22:22" x14ac:dyDescent="0.25">
      <c r="V656" s="2555"/>
    </row>
    <row r="657" spans="22:22" x14ac:dyDescent="0.25">
      <c r="V657" s="2555"/>
    </row>
    <row r="658" spans="22:22" x14ac:dyDescent="0.25">
      <c r="V658" s="2555"/>
    </row>
    <row r="659" spans="22:22" x14ac:dyDescent="0.25">
      <c r="V659" s="2555"/>
    </row>
    <row r="660" spans="22:22" x14ac:dyDescent="0.25">
      <c r="V660" s="2555"/>
    </row>
    <row r="661" spans="22:22" x14ac:dyDescent="0.25">
      <c r="V661" s="2555"/>
    </row>
    <row r="662" spans="22:22" x14ac:dyDescent="0.25">
      <c r="V662" s="2555"/>
    </row>
    <row r="663" spans="22:22" x14ac:dyDescent="0.25">
      <c r="V663" s="2555"/>
    </row>
    <row r="664" spans="22:22" x14ac:dyDescent="0.25">
      <c r="V664" s="2555"/>
    </row>
    <row r="665" spans="22:22" x14ac:dyDescent="0.25">
      <c r="V665" s="2555"/>
    </row>
    <row r="666" spans="22:22" x14ac:dyDescent="0.25">
      <c r="V666" s="2555"/>
    </row>
    <row r="667" spans="22:22" x14ac:dyDescent="0.25">
      <c r="V667" s="2555"/>
    </row>
    <row r="668" spans="22:22" x14ac:dyDescent="0.25">
      <c r="V668" s="2555"/>
    </row>
    <row r="669" spans="22:22" x14ac:dyDescent="0.25">
      <c r="V669" s="2555"/>
    </row>
    <row r="670" spans="22:22" x14ac:dyDescent="0.25">
      <c r="V670" s="2555"/>
    </row>
    <row r="671" spans="22:22" x14ac:dyDescent="0.25">
      <c r="V671" s="2555"/>
    </row>
    <row r="672" spans="22:22" x14ac:dyDescent="0.25">
      <c r="V672" s="2555"/>
    </row>
    <row r="673" spans="22:22" x14ac:dyDescent="0.25">
      <c r="V673" s="2555"/>
    </row>
    <row r="674" spans="22:22" x14ac:dyDescent="0.25">
      <c r="V674" s="2555"/>
    </row>
    <row r="675" spans="22:22" x14ac:dyDescent="0.25">
      <c r="V675" s="2555"/>
    </row>
    <row r="676" spans="22:22" x14ac:dyDescent="0.25">
      <c r="V676" s="2555"/>
    </row>
    <row r="677" spans="22:22" x14ac:dyDescent="0.25">
      <c r="V677" s="2555"/>
    </row>
    <row r="678" spans="22:22" x14ac:dyDescent="0.25">
      <c r="V678" s="2555"/>
    </row>
    <row r="679" spans="22:22" x14ac:dyDescent="0.25">
      <c r="V679" s="2555"/>
    </row>
    <row r="680" spans="22:22" x14ac:dyDescent="0.25">
      <c r="V680" s="2555"/>
    </row>
    <row r="681" spans="22:22" x14ac:dyDescent="0.25">
      <c r="V681" s="2555"/>
    </row>
    <row r="682" spans="22:22" x14ac:dyDescent="0.25">
      <c r="V682" s="2555"/>
    </row>
    <row r="683" spans="22:22" x14ac:dyDescent="0.25">
      <c r="V683" s="2555"/>
    </row>
    <row r="684" spans="22:22" x14ac:dyDescent="0.25">
      <c r="V684" s="2555"/>
    </row>
    <row r="685" spans="22:22" x14ac:dyDescent="0.25">
      <c r="V685" s="2555"/>
    </row>
    <row r="686" spans="22:22" x14ac:dyDescent="0.25">
      <c r="V686" s="2555"/>
    </row>
    <row r="687" spans="22:22" x14ac:dyDescent="0.25">
      <c r="V687" s="2555"/>
    </row>
    <row r="688" spans="22:22" x14ac:dyDescent="0.25">
      <c r="V688" s="2555"/>
    </row>
    <row r="689" spans="22:22" x14ac:dyDescent="0.25">
      <c r="V689" s="2555"/>
    </row>
    <row r="690" spans="22:22" x14ac:dyDescent="0.25">
      <c r="V690" s="2555"/>
    </row>
    <row r="691" spans="22:22" x14ac:dyDescent="0.25">
      <c r="V691" s="2555"/>
    </row>
    <row r="692" spans="22:22" x14ac:dyDescent="0.25">
      <c r="V692" s="2555"/>
    </row>
    <row r="693" spans="22:22" x14ac:dyDescent="0.25">
      <c r="V693" s="2555"/>
    </row>
    <row r="694" spans="22:22" x14ac:dyDescent="0.25">
      <c r="V694" s="2555"/>
    </row>
    <row r="695" spans="22:22" x14ac:dyDescent="0.25">
      <c r="V695" s="2555"/>
    </row>
    <row r="696" spans="22:22" x14ac:dyDescent="0.25">
      <c r="V696" s="2555"/>
    </row>
    <row r="697" spans="22:22" x14ac:dyDescent="0.25">
      <c r="V697" s="2555"/>
    </row>
    <row r="698" spans="22:22" x14ac:dyDescent="0.25">
      <c r="V698" s="2555"/>
    </row>
    <row r="699" spans="22:22" x14ac:dyDescent="0.25">
      <c r="V699" s="2555"/>
    </row>
    <row r="700" spans="22:22" x14ac:dyDescent="0.25">
      <c r="V700" s="2555"/>
    </row>
    <row r="701" spans="22:22" x14ac:dyDescent="0.25">
      <c r="V701" s="2555"/>
    </row>
    <row r="702" spans="22:22" x14ac:dyDescent="0.25">
      <c r="V702" s="2555"/>
    </row>
    <row r="703" spans="22:22" x14ac:dyDescent="0.25">
      <c r="V703" s="2555"/>
    </row>
    <row r="704" spans="22:22" x14ac:dyDescent="0.25">
      <c r="V704" s="2555"/>
    </row>
    <row r="705" spans="22:22" x14ac:dyDescent="0.25">
      <c r="V705" s="2555"/>
    </row>
    <row r="706" spans="22:22" x14ac:dyDescent="0.25">
      <c r="V706" s="2555"/>
    </row>
    <row r="707" spans="22:22" x14ac:dyDescent="0.25">
      <c r="V707" s="2555"/>
    </row>
    <row r="708" spans="22:22" x14ac:dyDescent="0.25">
      <c r="V708" s="2555"/>
    </row>
    <row r="709" spans="22:22" x14ac:dyDescent="0.25">
      <c r="V709" s="2555"/>
    </row>
    <row r="710" spans="22:22" x14ac:dyDescent="0.25">
      <c r="V710" s="2555"/>
    </row>
    <row r="711" spans="22:22" x14ac:dyDescent="0.25">
      <c r="V711" s="2555"/>
    </row>
    <row r="712" spans="22:22" x14ac:dyDescent="0.25">
      <c r="V712" s="2555"/>
    </row>
    <row r="713" spans="22:22" x14ac:dyDescent="0.25">
      <c r="V713" s="2555"/>
    </row>
    <row r="714" spans="22:22" x14ac:dyDescent="0.25">
      <c r="V714" s="2555"/>
    </row>
    <row r="715" spans="22:22" x14ac:dyDescent="0.25">
      <c r="V715" s="2555"/>
    </row>
    <row r="716" spans="22:22" x14ac:dyDescent="0.25">
      <c r="V716" s="2555"/>
    </row>
    <row r="717" spans="22:22" x14ac:dyDescent="0.25">
      <c r="V717" s="2555"/>
    </row>
    <row r="718" spans="22:22" x14ac:dyDescent="0.25">
      <c r="V718" s="2555"/>
    </row>
    <row r="719" spans="22:22" x14ac:dyDescent="0.25">
      <c r="V719" s="2555"/>
    </row>
    <row r="720" spans="22:22" x14ac:dyDescent="0.25">
      <c r="V720" s="2555"/>
    </row>
    <row r="721" spans="22:22" x14ac:dyDescent="0.25">
      <c r="V721" s="2555"/>
    </row>
    <row r="722" spans="22:22" x14ac:dyDescent="0.25">
      <c r="V722" s="2555"/>
    </row>
    <row r="723" spans="22:22" x14ac:dyDescent="0.25">
      <c r="V723" s="2555"/>
    </row>
    <row r="724" spans="22:22" x14ac:dyDescent="0.25">
      <c r="V724" s="2555"/>
    </row>
    <row r="725" spans="22:22" x14ac:dyDescent="0.25">
      <c r="V725" s="2555"/>
    </row>
    <row r="726" spans="22:22" x14ac:dyDescent="0.25">
      <c r="V726" s="2555"/>
    </row>
    <row r="727" spans="22:22" x14ac:dyDescent="0.25">
      <c r="V727" s="2555"/>
    </row>
    <row r="728" spans="22:22" x14ac:dyDescent="0.25">
      <c r="V728" s="2555"/>
    </row>
    <row r="729" spans="22:22" x14ac:dyDescent="0.25">
      <c r="V729" s="2555"/>
    </row>
    <row r="730" spans="22:22" x14ac:dyDescent="0.25">
      <c r="V730" s="2555"/>
    </row>
    <row r="731" spans="22:22" x14ac:dyDescent="0.25">
      <c r="V731" s="2555"/>
    </row>
    <row r="732" spans="22:22" x14ac:dyDescent="0.25">
      <c r="V732" s="2555"/>
    </row>
    <row r="733" spans="22:22" x14ac:dyDescent="0.25">
      <c r="V733" s="2555"/>
    </row>
    <row r="734" spans="22:22" x14ac:dyDescent="0.25">
      <c r="V734" s="2555"/>
    </row>
    <row r="735" spans="22:22" x14ac:dyDescent="0.25">
      <c r="V735" s="2555"/>
    </row>
    <row r="736" spans="22:22" x14ac:dyDescent="0.25">
      <c r="V736" s="2555"/>
    </row>
    <row r="737" spans="22:22" x14ac:dyDescent="0.25">
      <c r="V737" s="2555"/>
    </row>
    <row r="738" spans="22:22" x14ac:dyDescent="0.25">
      <c r="V738" s="2555"/>
    </row>
    <row r="739" spans="22:22" x14ac:dyDescent="0.25">
      <c r="V739" s="2555"/>
    </row>
    <row r="740" spans="22:22" x14ac:dyDescent="0.25">
      <c r="V740" s="2555"/>
    </row>
    <row r="741" spans="22:22" x14ac:dyDescent="0.25">
      <c r="V741" s="2555"/>
    </row>
    <row r="742" spans="22:22" x14ac:dyDescent="0.25">
      <c r="V742" s="2555"/>
    </row>
    <row r="743" spans="22:22" x14ac:dyDescent="0.25">
      <c r="V743" s="2555"/>
    </row>
    <row r="744" spans="22:22" x14ac:dyDescent="0.25">
      <c r="V744" s="2555"/>
    </row>
    <row r="745" spans="22:22" x14ac:dyDescent="0.25">
      <c r="V745" s="2555"/>
    </row>
    <row r="746" spans="22:22" x14ac:dyDescent="0.25">
      <c r="V746" s="2555"/>
    </row>
    <row r="747" spans="22:22" x14ac:dyDescent="0.25">
      <c r="V747" s="2555"/>
    </row>
    <row r="748" spans="22:22" x14ac:dyDescent="0.25">
      <c r="V748" s="2555"/>
    </row>
    <row r="749" spans="22:22" x14ac:dyDescent="0.25">
      <c r="V749" s="2555"/>
    </row>
    <row r="750" spans="22:22" x14ac:dyDescent="0.25">
      <c r="V750" s="2555"/>
    </row>
    <row r="751" spans="22:22" x14ac:dyDescent="0.25">
      <c r="V751" s="2555"/>
    </row>
    <row r="752" spans="22:22" x14ac:dyDescent="0.25">
      <c r="V752" s="2555"/>
    </row>
    <row r="753" spans="22:22" x14ac:dyDescent="0.25">
      <c r="V753" s="2555"/>
    </row>
    <row r="754" spans="22:22" x14ac:dyDescent="0.25">
      <c r="V754" s="2555"/>
    </row>
    <row r="755" spans="22:22" x14ac:dyDescent="0.25">
      <c r="V755" s="2555"/>
    </row>
    <row r="756" spans="22:22" x14ac:dyDescent="0.25">
      <c r="V756" s="2555"/>
    </row>
    <row r="757" spans="22:22" x14ac:dyDescent="0.25">
      <c r="V757" s="2555"/>
    </row>
    <row r="758" spans="22:22" x14ac:dyDescent="0.25">
      <c r="V758" s="2555"/>
    </row>
    <row r="759" spans="22:22" x14ac:dyDescent="0.25">
      <c r="V759" s="2555"/>
    </row>
    <row r="760" spans="22:22" x14ac:dyDescent="0.25">
      <c r="V760" s="2555"/>
    </row>
    <row r="761" spans="22:22" x14ac:dyDescent="0.25">
      <c r="V761" s="2555"/>
    </row>
    <row r="762" spans="22:22" x14ac:dyDescent="0.25">
      <c r="V762" s="2555"/>
    </row>
    <row r="763" spans="22:22" x14ac:dyDescent="0.25">
      <c r="V763" s="2555"/>
    </row>
    <row r="764" spans="22:22" x14ac:dyDescent="0.25">
      <c r="V764" s="2555"/>
    </row>
    <row r="765" spans="22:22" x14ac:dyDescent="0.25">
      <c r="V765" s="2555"/>
    </row>
    <row r="766" spans="22:22" x14ac:dyDescent="0.25">
      <c r="V766" s="2555"/>
    </row>
    <row r="767" spans="22:22" x14ac:dyDescent="0.25">
      <c r="V767" s="2555"/>
    </row>
    <row r="768" spans="22:22" x14ac:dyDescent="0.25">
      <c r="V768" s="2555"/>
    </row>
    <row r="769" spans="22:22" x14ac:dyDescent="0.25">
      <c r="V769" s="2555"/>
    </row>
    <row r="770" spans="22:22" x14ac:dyDescent="0.25">
      <c r="V770" s="2555"/>
    </row>
    <row r="771" spans="22:22" x14ac:dyDescent="0.25">
      <c r="V771" s="2555"/>
    </row>
    <row r="772" spans="22:22" x14ac:dyDescent="0.25">
      <c r="V772" s="2555"/>
    </row>
    <row r="773" spans="22:22" x14ac:dyDescent="0.25">
      <c r="V773" s="2555"/>
    </row>
    <row r="774" spans="22:22" x14ac:dyDescent="0.25">
      <c r="V774" s="2555"/>
    </row>
    <row r="775" spans="22:22" x14ac:dyDescent="0.25">
      <c r="V775" s="2555"/>
    </row>
    <row r="776" spans="22:22" x14ac:dyDescent="0.25">
      <c r="V776" s="2555"/>
    </row>
    <row r="777" spans="22:22" x14ac:dyDescent="0.25">
      <c r="V777" s="2555"/>
    </row>
    <row r="778" spans="22:22" x14ac:dyDescent="0.25">
      <c r="V778" s="2555"/>
    </row>
    <row r="779" spans="22:22" x14ac:dyDescent="0.25">
      <c r="V779" s="2555"/>
    </row>
    <row r="780" spans="22:22" x14ac:dyDescent="0.25">
      <c r="V780" s="2555"/>
    </row>
    <row r="781" spans="22:22" x14ac:dyDescent="0.25">
      <c r="V781" s="2555"/>
    </row>
    <row r="782" spans="22:22" x14ac:dyDescent="0.25">
      <c r="V782" s="2555"/>
    </row>
    <row r="783" spans="22:22" x14ac:dyDescent="0.25">
      <c r="V783" s="2555"/>
    </row>
    <row r="784" spans="22:22" x14ac:dyDescent="0.25">
      <c r="V784" s="2555"/>
    </row>
    <row r="785" spans="22:22" x14ac:dyDescent="0.25">
      <c r="V785" s="2555"/>
    </row>
    <row r="786" spans="22:22" x14ac:dyDescent="0.25">
      <c r="V786" s="2555"/>
    </row>
    <row r="787" spans="22:22" x14ac:dyDescent="0.25">
      <c r="V787" s="2555"/>
    </row>
    <row r="788" spans="22:22" x14ac:dyDescent="0.25">
      <c r="V788" s="2555"/>
    </row>
    <row r="789" spans="22:22" x14ac:dyDescent="0.25">
      <c r="V789" s="2555"/>
    </row>
    <row r="790" spans="22:22" x14ac:dyDescent="0.25">
      <c r="V790" s="2555"/>
    </row>
    <row r="791" spans="22:22" x14ac:dyDescent="0.25">
      <c r="V791" s="2555"/>
    </row>
    <row r="792" spans="22:22" x14ac:dyDescent="0.25">
      <c r="V792" s="2555"/>
    </row>
    <row r="793" spans="22:22" x14ac:dyDescent="0.25">
      <c r="V793" s="2555"/>
    </row>
    <row r="794" spans="22:22" x14ac:dyDescent="0.25">
      <c r="V794" s="2555"/>
    </row>
    <row r="795" spans="22:22" x14ac:dyDescent="0.25">
      <c r="V795" s="2555"/>
    </row>
    <row r="796" spans="22:22" x14ac:dyDescent="0.25">
      <c r="V796" s="2555"/>
    </row>
    <row r="797" spans="22:22" x14ac:dyDescent="0.25">
      <c r="V797" s="2555"/>
    </row>
    <row r="798" spans="22:22" x14ac:dyDescent="0.25">
      <c r="V798" s="2555"/>
    </row>
    <row r="799" spans="22:22" x14ac:dyDescent="0.25">
      <c r="V799" s="2555"/>
    </row>
    <row r="800" spans="22:22" x14ac:dyDescent="0.25">
      <c r="V800" s="2555"/>
    </row>
    <row r="801" spans="22:22" x14ac:dyDescent="0.25">
      <c r="V801" s="2555"/>
    </row>
    <row r="802" spans="22:22" x14ac:dyDescent="0.25">
      <c r="V802" s="2555"/>
    </row>
    <row r="803" spans="22:22" x14ac:dyDescent="0.25">
      <c r="V803" s="2555"/>
    </row>
    <row r="804" spans="22:22" x14ac:dyDescent="0.25">
      <c r="V804" s="2555"/>
    </row>
    <row r="805" spans="22:22" x14ac:dyDescent="0.25">
      <c r="V805" s="2555"/>
    </row>
    <row r="806" spans="22:22" x14ac:dyDescent="0.25">
      <c r="V806" s="2555"/>
    </row>
    <row r="807" spans="22:22" x14ac:dyDescent="0.25">
      <c r="V807" s="2555"/>
    </row>
    <row r="808" spans="22:22" x14ac:dyDescent="0.25">
      <c r="V808" s="2555"/>
    </row>
    <row r="809" spans="22:22" x14ac:dyDescent="0.25">
      <c r="V809" s="2555"/>
    </row>
    <row r="810" spans="22:22" x14ac:dyDescent="0.25">
      <c r="V810" s="2555"/>
    </row>
    <row r="811" spans="22:22" x14ac:dyDescent="0.25">
      <c r="V811" s="2555"/>
    </row>
    <row r="812" spans="22:22" x14ac:dyDescent="0.25">
      <c r="V812" s="2555"/>
    </row>
    <row r="813" spans="22:22" x14ac:dyDescent="0.25">
      <c r="V813" s="2555"/>
    </row>
    <row r="814" spans="22:22" x14ac:dyDescent="0.25">
      <c r="V814" s="2555"/>
    </row>
    <row r="815" spans="22:22" x14ac:dyDescent="0.25">
      <c r="V815" s="2555"/>
    </row>
    <row r="816" spans="22:22" x14ac:dyDescent="0.25">
      <c r="V816" s="2555"/>
    </row>
    <row r="817" spans="22:22" x14ac:dyDescent="0.25">
      <c r="V817" s="2555"/>
    </row>
    <row r="818" spans="22:22" x14ac:dyDescent="0.25">
      <c r="V818" s="2555"/>
    </row>
    <row r="819" spans="22:22" x14ac:dyDescent="0.25">
      <c r="V819" s="2555"/>
    </row>
    <row r="820" spans="22:22" x14ac:dyDescent="0.25">
      <c r="V820" s="2555"/>
    </row>
    <row r="821" spans="22:22" x14ac:dyDescent="0.25">
      <c r="V821" s="2555"/>
    </row>
    <row r="822" spans="22:22" x14ac:dyDescent="0.25">
      <c r="V822" s="2555"/>
    </row>
    <row r="823" spans="22:22" x14ac:dyDescent="0.25">
      <c r="V823" s="2555"/>
    </row>
    <row r="824" spans="22:22" x14ac:dyDescent="0.25">
      <c r="V824" s="2555"/>
    </row>
    <row r="825" spans="22:22" x14ac:dyDescent="0.25">
      <c r="V825" s="2555"/>
    </row>
    <row r="826" spans="22:22" x14ac:dyDescent="0.25">
      <c r="V826" s="2555"/>
    </row>
    <row r="827" spans="22:22" x14ac:dyDescent="0.25">
      <c r="V827" s="2555"/>
    </row>
    <row r="828" spans="22:22" x14ac:dyDescent="0.25">
      <c r="V828" s="2555"/>
    </row>
    <row r="829" spans="22:22" x14ac:dyDescent="0.25">
      <c r="V829" s="2555"/>
    </row>
    <row r="830" spans="22:22" x14ac:dyDescent="0.25">
      <c r="V830" s="2555"/>
    </row>
    <row r="831" spans="22:22" x14ac:dyDescent="0.25">
      <c r="V831" s="2555"/>
    </row>
    <row r="832" spans="22:22" x14ac:dyDescent="0.25">
      <c r="V832" s="2555"/>
    </row>
    <row r="833" spans="22:22" x14ac:dyDescent="0.25">
      <c r="V833" s="2555"/>
    </row>
    <row r="834" spans="22:22" x14ac:dyDescent="0.25">
      <c r="V834" s="2555"/>
    </row>
    <row r="835" spans="22:22" x14ac:dyDescent="0.25">
      <c r="V835" s="2555"/>
    </row>
    <row r="836" spans="22:22" x14ac:dyDescent="0.25">
      <c r="V836" s="2555"/>
    </row>
    <row r="837" spans="22:22" x14ac:dyDescent="0.25">
      <c r="V837" s="2555"/>
    </row>
    <row r="838" spans="22:22" x14ac:dyDescent="0.25">
      <c r="V838" s="2555"/>
    </row>
    <row r="839" spans="22:22" x14ac:dyDescent="0.25">
      <c r="V839" s="2555"/>
    </row>
    <row r="840" spans="22:22" x14ac:dyDescent="0.25">
      <c r="V840" s="2555"/>
    </row>
    <row r="841" spans="22:22" x14ac:dyDescent="0.25">
      <c r="V841" s="2555"/>
    </row>
    <row r="842" spans="22:22" x14ac:dyDescent="0.25">
      <c r="V842" s="2555"/>
    </row>
    <row r="843" spans="22:22" x14ac:dyDescent="0.25">
      <c r="V843" s="2555"/>
    </row>
    <row r="844" spans="22:22" x14ac:dyDescent="0.25">
      <c r="V844" s="2555"/>
    </row>
    <row r="845" spans="22:22" x14ac:dyDescent="0.25">
      <c r="V845" s="2555"/>
    </row>
    <row r="846" spans="22:22" x14ac:dyDescent="0.25">
      <c r="V846" s="2555"/>
    </row>
    <row r="847" spans="22:22" x14ac:dyDescent="0.25">
      <c r="V847" s="2555"/>
    </row>
    <row r="848" spans="22:22" x14ac:dyDescent="0.25">
      <c r="V848" s="2555"/>
    </row>
    <row r="849" spans="22:22" x14ac:dyDescent="0.25">
      <c r="V849" s="2555"/>
    </row>
    <row r="850" spans="22:22" x14ac:dyDescent="0.25">
      <c r="V850" s="2555"/>
    </row>
    <row r="851" spans="22:22" x14ac:dyDescent="0.25">
      <c r="V851" s="2555"/>
    </row>
    <row r="852" spans="22:22" x14ac:dyDescent="0.25">
      <c r="V852" s="2555"/>
    </row>
    <row r="853" spans="22:22" x14ac:dyDescent="0.25">
      <c r="V853" s="2555"/>
    </row>
    <row r="854" spans="22:22" x14ac:dyDescent="0.25">
      <c r="V854" s="2555"/>
    </row>
    <row r="855" spans="22:22" x14ac:dyDescent="0.25">
      <c r="V855" s="2555"/>
    </row>
    <row r="856" spans="22:22" x14ac:dyDescent="0.25">
      <c r="V856" s="2555"/>
    </row>
    <row r="857" spans="22:22" x14ac:dyDescent="0.25">
      <c r="V857" s="2555"/>
    </row>
    <row r="858" spans="22:22" x14ac:dyDescent="0.25">
      <c r="V858" s="2555"/>
    </row>
    <row r="859" spans="22:22" x14ac:dyDescent="0.25">
      <c r="V859" s="2555"/>
    </row>
    <row r="860" spans="22:22" x14ac:dyDescent="0.25">
      <c r="V860" s="2555"/>
    </row>
    <row r="861" spans="22:22" x14ac:dyDescent="0.25">
      <c r="V861" s="2555"/>
    </row>
    <row r="862" spans="22:22" x14ac:dyDescent="0.25">
      <c r="V862" s="2555"/>
    </row>
    <row r="863" spans="22:22" x14ac:dyDescent="0.25">
      <c r="V863" s="2555"/>
    </row>
    <row r="864" spans="22:22" x14ac:dyDescent="0.25">
      <c r="V864" s="2555"/>
    </row>
    <row r="865" spans="22:22" x14ac:dyDescent="0.25">
      <c r="V865" s="2555"/>
    </row>
    <row r="866" spans="22:22" x14ac:dyDescent="0.25">
      <c r="V866" s="2555"/>
    </row>
    <row r="867" spans="22:22" x14ac:dyDescent="0.25">
      <c r="V867" s="2555"/>
    </row>
    <row r="868" spans="22:22" x14ac:dyDescent="0.25">
      <c r="V868" s="2555"/>
    </row>
    <row r="869" spans="22:22" x14ac:dyDescent="0.25">
      <c r="V869" s="2555"/>
    </row>
    <row r="870" spans="22:22" x14ac:dyDescent="0.25">
      <c r="V870" s="2555"/>
    </row>
    <row r="871" spans="22:22" x14ac:dyDescent="0.25">
      <c r="V871" s="2555"/>
    </row>
    <row r="872" spans="22:22" x14ac:dyDescent="0.25">
      <c r="V872" s="2555"/>
    </row>
    <row r="873" spans="22:22" x14ac:dyDescent="0.25">
      <c r="V873" s="2555"/>
    </row>
    <row r="874" spans="22:22" x14ac:dyDescent="0.25">
      <c r="V874" s="2555"/>
    </row>
    <row r="875" spans="22:22" x14ac:dyDescent="0.25">
      <c r="V875" s="2555"/>
    </row>
    <row r="876" spans="22:22" x14ac:dyDescent="0.25">
      <c r="V876" s="2555"/>
    </row>
    <row r="877" spans="22:22" x14ac:dyDescent="0.25">
      <c r="V877" s="2555"/>
    </row>
    <row r="878" spans="22:22" x14ac:dyDescent="0.25">
      <c r="V878" s="2555"/>
    </row>
    <row r="879" spans="22:22" x14ac:dyDescent="0.25">
      <c r="V879" s="2555"/>
    </row>
    <row r="880" spans="22:22" x14ac:dyDescent="0.25">
      <c r="V880" s="2555"/>
    </row>
    <row r="881" spans="22:22" x14ac:dyDescent="0.25">
      <c r="V881" s="2555"/>
    </row>
    <row r="882" spans="22:22" x14ac:dyDescent="0.25">
      <c r="V882" s="2555"/>
    </row>
    <row r="883" spans="22:22" x14ac:dyDescent="0.25">
      <c r="V883" s="2555"/>
    </row>
    <row r="884" spans="22:22" x14ac:dyDescent="0.25">
      <c r="V884" s="2555"/>
    </row>
    <row r="885" spans="22:22" x14ac:dyDescent="0.25">
      <c r="V885" s="2555"/>
    </row>
    <row r="886" spans="22:22" x14ac:dyDescent="0.25">
      <c r="V886" s="2555"/>
    </row>
    <row r="887" spans="22:22" x14ac:dyDescent="0.25">
      <c r="V887" s="2555"/>
    </row>
    <row r="888" spans="22:22" x14ac:dyDescent="0.25">
      <c r="V888" s="2555"/>
    </row>
    <row r="889" spans="22:22" x14ac:dyDescent="0.25">
      <c r="V889" s="2555"/>
    </row>
    <row r="890" spans="22:22" x14ac:dyDescent="0.25">
      <c r="V890" s="2555"/>
    </row>
    <row r="891" spans="22:22" x14ac:dyDescent="0.25">
      <c r="V891" s="2555"/>
    </row>
    <row r="892" spans="22:22" x14ac:dyDescent="0.25">
      <c r="V892" s="2555"/>
    </row>
    <row r="893" spans="22:22" x14ac:dyDescent="0.25">
      <c r="V893" s="2555"/>
    </row>
    <row r="894" spans="22:22" x14ac:dyDescent="0.25">
      <c r="V894" s="2555"/>
    </row>
    <row r="895" spans="22:22" x14ac:dyDescent="0.25">
      <c r="V895" s="2555"/>
    </row>
    <row r="896" spans="22:22" x14ac:dyDescent="0.25">
      <c r="V896" s="2555"/>
    </row>
    <row r="897" spans="22:22" x14ac:dyDescent="0.25">
      <c r="V897" s="2555"/>
    </row>
    <row r="898" spans="22:22" x14ac:dyDescent="0.25">
      <c r="V898" s="2555"/>
    </row>
    <row r="899" spans="22:22" x14ac:dyDescent="0.25">
      <c r="V899" s="2555"/>
    </row>
    <row r="900" spans="22:22" x14ac:dyDescent="0.25">
      <c r="V900" s="2555"/>
    </row>
    <row r="901" spans="22:22" x14ac:dyDescent="0.25">
      <c r="V901" s="2555"/>
    </row>
    <row r="902" spans="22:22" x14ac:dyDescent="0.25">
      <c r="V902" s="2555"/>
    </row>
    <row r="903" spans="22:22" x14ac:dyDescent="0.25">
      <c r="V903" s="2555"/>
    </row>
    <row r="904" spans="22:22" x14ac:dyDescent="0.25">
      <c r="V904" s="2555"/>
    </row>
    <row r="905" spans="22:22" x14ac:dyDescent="0.25">
      <c r="V905" s="2555"/>
    </row>
    <row r="906" spans="22:22" x14ac:dyDescent="0.25">
      <c r="V906" s="2555"/>
    </row>
    <row r="907" spans="22:22" x14ac:dyDescent="0.25">
      <c r="V907" s="2555"/>
    </row>
    <row r="908" spans="22:22" x14ac:dyDescent="0.25">
      <c r="V908" s="2555"/>
    </row>
    <row r="909" spans="22:22" x14ac:dyDescent="0.25">
      <c r="V909" s="2555"/>
    </row>
    <row r="910" spans="22:22" x14ac:dyDescent="0.25">
      <c r="V910" s="2555"/>
    </row>
    <row r="911" spans="22:22" x14ac:dyDescent="0.25">
      <c r="V911" s="2555"/>
    </row>
    <row r="912" spans="22:22" x14ac:dyDescent="0.25">
      <c r="V912" s="2555"/>
    </row>
    <row r="913" spans="22:22" x14ac:dyDescent="0.25">
      <c r="V913" s="2555"/>
    </row>
    <row r="914" spans="22:22" x14ac:dyDescent="0.25">
      <c r="V914" s="2555"/>
    </row>
    <row r="915" spans="22:22" x14ac:dyDescent="0.25">
      <c r="V915" s="2555"/>
    </row>
    <row r="916" spans="22:22" x14ac:dyDescent="0.25">
      <c r="V916" s="2555"/>
    </row>
    <row r="917" spans="22:22" x14ac:dyDescent="0.25">
      <c r="V917" s="2555"/>
    </row>
    <row r="918" spans="22:22" x14ac:dyDescent="0.25">
      <c r="V918" s="2555"/>
    </row>
    <row r="919" spans="22:22" x14ac:dyDescent="0.25">
      <c r="V919" s="2555"/>
    </row>
    <row r="920" spans="22:22" x14ac:dyDescent="0.25">
      <c r="V920" s="2555"/>
    </row>
    <row r="921" spans="22:22" x14ac:dyDescent="0.25">
      <c r="V921" s="2555"/>
    </row>
    <row r="922" spans="22:22" x14ac:dyDescent="0.25">
      <c r="V922" s="2555"/>
    </row>
    <row r="923" spans="22:22" x14ac:dyDescent="0.25">
      <c r="V923" s="2555"/>
    </row>
    <row r="924" spans="22:22" x14ac:dyDescent="0.25">
      <c r="V924" s="2555"/>
    </row>
    <row r="925" spans="22:22" x14ac:dyDescent="0.25">
      <c r="V925" s="2555"/>
    </row>
    <row r="926" spans="22:22" x14ac:dyDescent="0.25">
      <c r="V926" s="2555"/>
    </row>
    <row r="927" spans="22:22" x14ac:dyDescent="0.25">
      <c r="V927" s="2555"/>
    </row>
    <row r="928" spans="22:22" x14ac:dyDescent="0.25">
      <c r="V928" s="2555"/>
    </row>
    <row r="929" spans="22:22" x14ac:dyDescent="0.25">
      <c r="V929" s="2555"/>
    </row>
    <row r="930" spans="22:22" x14ac:dyDescent="0.25">
      <c r="V930" s="2555"/>
    </row>
    <row r="931" spans="22:22" x14ac:dyDescent="0.25">
      <c r="V931" s="2555"/>
    </row>
    <row r="932" spans="22:22" x14ac:dyDescent="0.25">
      <c r="V932" s="2555"/>
    </row>
    <row r="933" spans="22:22" x14ac:dyDescent="0.25">
      <c r="V933" s="2555"/>
    </row>
    <row r="934" spans="22:22" x14ac:dyDescent="0.25">
      <c r="V934" s="2555"/>
    </row>
    <row r="935" spans="22:22" x14ac:dyDescent="0.25">
      <c r="V935" s="2555"/>
    </row>
    <row r="936" spans="22:22" x14ac:dyDescent="0.25">
      <c r="V936" s="2555"/>
    </row>
    <row r="937" spans="22:22" x14ac:dyDescent="0.25">
      <c r="V937" s="2555"/>
    </row>
    <row r="938" spans="22:22" x14ac:dyDescent="0.25">
      <c r="V938" s="2555"/>
    </row>
    <row r="939" spans="22:22" x14ac:dyDescent="0.25">
      <c r="V939" s="2555"/>
    </row>
    <row r="940" spans="22:22" x14ac:dyDescent="0.25">
      <c r="V940" s="2555"/>
    </row>
    <row r="941" spans="22:22" x14ac:dyDescent="0.25">
      <c r="V941" s="2555"/>
    </row>
    <row r="942" spans="22:22" x14ac:dyDescent="0.25">
      <c r="V942" s="2555"/>
    </row>
    <row r="943" spans="22:22" x14ac:dyDescent="0.25">
      <c r="V943" s="2555"/>
    </row>
    <row r="944" spans="22:22" x14ac:dyDescent="0.25">
      <c r="V944" s="2555"/>
    </row>
    <row r="945" spans="22:22" x14ac:dyDescent="0.25">
      <c r="V945" s="2555"/>
    </row>
    <row r="946" spans="22:22" x14ac:dyDescent="0.25">
      <c r="V946" s="2555"/>
    </row>
    <row r="947" spans="22:22" x14ac:dyDescent="0.25">
      <c r="V947" s="2555"/>
    </row>
    <row r="948" spans="22:22" x14ac:dyDescent="0.25">
      <c r="V948" s="2555"/>
    </row>
    <row r="949" spans="22:22" x14ac:dyDescent="0.25">
      <c r="V949" s="2555"/>
    </row>
    <row r="950" spans="22:22" x14ac:dyDescent="0.25">
      <c r="V950" s="2555"/>
    </row>
    <row r="951" spans="22:22" x14ac:dyDescent="0.25">
      <c r="V951" s="2555"/>
    </row>
    <row r="952" spans="22:22" x14ac:dyDescent="0.25">
      <c r="V952" s="2555"/>
    </row>
    <row r="953" spans="22:22" x14ac:dyDescent="0.25">
      <c r="V953" s="2555"/>
    </row>
    <row r="954" spans="22:22" x14ac:dyDescent="0.25">
      <c r="V954" s="2555"/>
    </row>
    <row r="955" spans="22:22" x14ac:dyDescent="0.25">
      <c r="V955" s="2555"/>
    </row>
    <row r="956" spans="22:22" x14ac:dyDescent="0.25">
      <c r="V956" s="2555"/>
    </row>
    <row r="957" spans="22:22" x14ac:dyDescent="0.25">
      <c r="V957" s="2555"/>
    </row>
    <row r="958" spans="22:22" x14ac:dyDescent="0.25">
      <c r="V958" s="2555"/>
    </row>
    <row r="959" spans="22:22" x14ac:dyDescent="0.25">
      <c r="V959" s="2555"/>
    </row>
    <row r="960" spans="22:22" x14ac:dyDescent="0.25">
      <c r="V960" s="2555"/>
    </row>
    <row r="961" spans="22:22" x14ac:dyDescent="0.25">
      <c r="V961" s="2555"/>
    </row>
    <row r="962" spans="22:22" x14ac:dyDescent="0.25">
      <c r="V962" s="2555"/>
    </row>
    <row r="963" spans="22:22" x14ac:dyDescent="0.25">
      <c r="V963" s="2555"/>
    </row>
    <row r="964" spans="22:22" x14ac:dyDescent="0.25">
      <c r="V964" s="2555"/>
    </row>
    <row r="965" spans="22:22" x14ac:dyDescent="0.25">
      <c r="V965" s="2555"/>
    </row>
    <row r="966" spans="22:22" x14ac:dyDescent="0.25">
      <c r="V966" s="2555"/>
    </row>
    <row r="967" spans="22:22" x14ac:dyDescent="0.25">
      <c r="V967" s="2555"/>
    </row>
    <row r="968" spans="22:22" x14ac:dyDescent="0.25">
      <c r="V968" s="2555"/>
    </row>
    <row r="969" spans="22:22" x14ac:dyDescent="0.25">
      <c r="V969" s="2555"/>
    </row>
    <row r="970" spans="22:22" x14ac:dyDescent="0.25">
      <c r="V970" s="2555"/>
    </row>
    <row r="971" spans="22:22" x14ac:dyDescent="0.25">
      <c r="V971" s="2555"/>
    </row>
    <row r="972" spans="22:22" x14ac:dyDescent="0.25">
      <c r="V972" s="2555"/>
    </row>
    <row r="973" spans="22:22" x14ac:dyDescent="0.25">
      <c r="V973" s="2555"/>
    </row>
    <row r="974" spans="22:22" x14ac:dyDescent="0.25">
      <c r="V974" s="2555"/>
    </row>
    <row r="975" spans="22:22" x14ac:dyDescent="0.25">
      <c r="V975" s="2555"/>
    </row>
    <row r="976" spans="22:22" x14ac:dyDescent="0.25">
      <c r="V976" s="2555"/>
    </row>
    <row r="977" spans="22:22" x14ac:dyDescent="0.25">
      <c r="V977" s="2555"/>
    </row>
    <row r="978" spans="22:22" x14ac:dyDescent="0.25">
      <c r="V978" s="2555"/>
    </row>
    <row r="979" spans="22:22" x14ac:dyDescent="0.25">
      <c r="V979" s="2555"/>
    </row>
    <row r="980" spans="22:22" x14ac:dyDescent="0.25">
      <c r="V980" s="2555"/>
    </row>
    <row r="981" spans="22:22" x14ac:dyDescent="0.25">
      <c r="V981" s="2555"/>
    </row>
    <row r="982" spans="22:22" x14ac:dyDescent="0.25">
      <c r="V982" s="2555"/>
    </row>
    <row r="983" spans="22:22" x14ac:dyDescent="0.25">
      <c r="V983" s="2555"/>
    </row>
    <row r="984" spans="22:22" x14ac:dyDescent="0.25">
      <c r="V984" s="2555"/>
    </row>
    <row r="985" spans="22:22" x14ac:dyDescent="0.25">
      <c r="V985" s="2555"/>
    </row>
    <row r="986" spans="22:22" x14ac:dyDescent="0.25">
      <c r="V986" s="2555"/>
    </row>
    <row r="987" spans="22:22" x14ac:dyDescent="0.25">
      <c r="V987" s="2555"/>
    </row>
    <row r="988" spans="22:22" x14ac:dyDescent="0.25">
      <c r="V988" s="2555"/>
    </row>
    <row r="989" spans="22:22" x14ac:dyDescent="0.25">
      <c r="V989" s="2555"/>
    </row>
    <row r="990" spans="22:22" x14ac:dyDescent="0.25">
      <c r="V990" s="2555"/>
    </row>
    <row r="991" spans="22:22" x14ac:dyDescent="0.25">
      <c r="V991" s="2555"/>
    </row>
    <row r="992" spans="22:22" x14ac:dyDescent="0.25">
      <c r="V992" s="2555"/>
    </row>
    <row r="993" spans="22:22" x14ac:dyDescent="0.25">
      <c r="V993" s="2555"/>
    </row>
    <row r="994" spans="22:22" x14ac:dyDescent="0.25">
      <c r="V994" s="2555"/>
    </row>
    <row r="995" spans="22:22" x14ac:dyDescent="0.25">
      <c r="V995" s="2555"/>
    </row>
    <row r="996" spans="22:22" x14ac:dyDescent="0.25">
      <c r="V996" s="2555"/>
    </row>
    <row r="997" spans="22:22" x14ac:dyDescent="0.25">
      <c r="V997" s="2555"/>
    </row>
    <row r="998" spans="22:22" x14ac:dyDescent="0.25">
      <c r="V998" s="2555"/>
    </row>
    <row r="999" spans="22:22" x14ac:dyDescent="0.25">
      <c r="V999" s="2555"/>
    </row>
    <row r="1000" spans="22:22" x14ac:dyDescent="0.25">
      <c r="V1000" s="2555"/>
    </row>
    <row r="1001" spans="22:22" x14ac:dyDescent="0.25">
      <c r="V1001" s="2555"/>
    </row>
    <row r="1002" spans="22:22" x14ac:dyDescent="0.25">
      <c r="V1002" s="2555"/>
    </row>
    <row r="1003" spans="22:22" x14ac:dyDescent="0.25">
      <c r="V1003" s="2555"/>
    </row>
    <row r="1004" spans="22:22" x14ac:dyDescent="0.25">
      <c r="V1004" s="2555"/>
    </row>
    <row r="1005" spans="22:22" x14ac:dyDescent="0.25">
      <c r="V1005" s="2555"/>
    </row>
    <row r="1006" spans="22:22" x14ac:dyDescent="0.25">
      <c r="V1006" s="2555"/>
    </row>
    <row r="1007" spans="22:22" x14ac:dyDescent="0.25">
      <c r="V1007" s="2555"/>
    </row>
    <row r="1008" spans="22:22" x14ac:dyDescent="0.25">
      <c r="V1008" s="2555"/>
    </row>
    <row r="1009" spans="22:22" x14ac:dyDescent="0.25">
      <c r="V1009" s="2555"/>
    </row>
    <row r="1010" spans="22:22" x14ac:dyDescent="0.25">
      <c r="V1010" s="2555"/>
    </row>
    <row r="1011" spans="22:22" x14ac:dyDescent="0.25">
      <c r="V1011" s="2555"/>
    </row>
    <row r="1012" spans="22:22" x14ac:dyDescent="0.25">
      <c r="V1012" s="2555"/>
    </row>
    <row r="1013" spans="22:22" x14ac:dyDescent="0.25">
      <c r="V1013" s="2555"/>
    </row>
    <row r="1014" spans="22:22" x14ac:dyDescent="0.25">
      <c r="V1014" s="2555"/>
    </row>
    <row r="1015" spans="22:22" x14ac:dyDescent="0.25">
      <c r="V1015" s="2555"/>
    </row>
    <row r="1016" spans="22:22" x14ac:dyDescent="0.25">
      <c r="V1016" s="2555"/>
    </row>
    <row r="1017" spans="22:22" x14ac:dyDescent="0.25">
      <c r="V1017" s="2555"/>
    </row>
    <row r="1018" spans="22:22" x14ac:dyDescent="0.25">
      <c r="V1018" s="2555"/>
    </row>
    <row r="1019" spans="22:22" x14ac:dyDescent="0.25">
      <c r="V1019" s="2555"/>
    </row>
    <row r="1020" spans="22:22" x14ac:dyDescent="0.25">
      <c r="V1020" s="2555"/>
    </row>
    <row r="1021" spans="22:22" x14ac:dyDescent="0.25">
      <c r="V1021" s="2555"/>
    </row>
    <row r="1022" spans="22:22" x14ac:dyDescent="0.25">
      <c r="V1022" s="2555"/>
    </row>
    <row r="1023" spans="22:22" x14ac:dyDescent="0.25">
      <c r="V1023" s="2555"/>
    </row>
    <row r="1024" spans="22:22" x14ac:dyDescent="0.25">
      <c r="V1024" s="2555"/>
    </row>
    <row r="1025" spans="22:22" x14ac:dyDescent="0.25">
      <c r="V1025" s="2555"/>
    </row>
    <row r="1026" spans="22:22" x14ac:dyDescent="0.25">
      <c r="V1026" s="2555"/>
    </row>
    <row r="1027" spans="22:22" x14ac:dyDescent="0.25">
      <c r="V1027" s="2555"/>
    </row>
    <row r="1028" spans="22:22" x14ac:dyDescent="0.25">
      <c r="V1028" s="2555"/>
    </row>
    <row r="1029" spans="22:22" x14ac:dyDescent="0.25">
      <c r="V1029" s="2555"/>
    </row>
    <row r="1030" spans="22:22" x14ac:dyDescent="0.25">
      <c r="V1030" s="2555"/>
    </row>
    <row r="1031" spans="22:22" x14ac:dyDescent="0.25">
      <c r="V1031" s="2555"/>
    </row>
    <row r="1032" spans="22:22" x14ac:dyDescent="0.25">
      <c r="V1032" s="2555"/>
    </row>
    <row r="1033" spans="22:22" x14ac:dyDescent="0.25">
      <c r="V1033" s="2555"/>
    </row>
    <row r="1034" spans="22:22" x14ac:dyDescent="0.25">
      <c r="V1034" s="2555"/>
    </row>
    <row r="1035" spans="22:22" x14ac:dyDescent="0.25">
      <c r="V1035" s="2555"/>
    </row>
    <row r="1036" spans="22:22" x14ac:dyDescent="0.25">
      <c r="V1036" s="2555"/>
    </row>
    <row r="1037" spans="22:22" x14ac:dyDescent="0.25">
      <c r="V1037" s="2555"/>
    </row>
    <row r="1038" spans="22:22" x14ac:dyDescent="0.25">
      <c r="V1038" s="2555"/>
    </row>
    <row r="1039" spans="22:22" x14ac:dyDescent="0.25">
      <c r="V1039" s="2555"/>
    </row>
    <row r="1040" spans="22:22" x14ac:dyDescent="0.25">
      <c r="V1040" s="2555"/>
    </row>
    <row r="1041" spans="22:22" x14ac:dyDescent="0.25">
      <c r="V1041" s="2555"/>
    </row>
    <row r="1042" spans="22:22" x14ac:dyDescent="0.25">
      <c r="V1042" s="2555"/>
    </row>
    <row r="1043" spans="22:22" x14ac:dyDescent="0.25">
      <c r="V1043" s="2555"/>
    </row>
    <row r="1044" spans="22:22" x14ac:dyDescent="0.25">
      <c r="V1044" s="2555"/>
    </row>
    <row r="1045" spans="22:22" x14ac:dyDescent="0.25">
      <c r="V1045" s="2555"/>
    </row>
    <row r="1046" spans="22:22" x14ac:dyDescent="0.25">
      <c r="V1046" s="2555"/>
    </row>
    <row r="1047" spans="22:22" x14ac:dyDescent="0.25">
      <c r="V1047" s="2555"/>
    </row>
    <row r="1048" spans="22:22" x14ac:dyDescent="0.25">
      <c r="V1048" s="2555"/>
    </row>
    <row r="1049" spans="22:22" x14ac:dyDescent="0.25">
      <c r="V1049" s="2555"/>
    </row>
    <row r="1050" spans="22:22" x14ac:dyDescent="0.25">
      <c r="V1050" s="2555"/>
    </row>
    <row r="1051" spans="22:22" x14ac:dyDescent="0.25">
      <c r="V1051" s="2555"/>
    </row>
    <row r="1052" spans="22:22" x14ac:dyDescent="0.25">
      <c r="V1052" s="2555"/>
    </row>
    <row r="1053" spans="22:22" x14ac:dyDescent="0.25">
      <c r="V1053" s="2555"/>
    </row>
    <row r="1054" spans="22:22" x14ac:dyDescent="0.25">
      <c r="V1054" s="2555"/>
    </row>
    <row r="1055" spans="22:22" x14ac:dyDescent="0.25">
      <c r="V1055" s="2555"/>
    </row>
    <row r="1056" spans="22:22" x14ac:dyDescent="0.25">
      <c r="V1056" s="2555"/>
    </row>
    <row r="1057" spans="22:22" x14ac:dyDescent="0.25">
      <c r="V1057" s="2555"/>
    </row>
    <row r="1058" spans="22:22" x14ac:dyDescent="0.25">
      <c r="V1058" s="2555"/>
    </row>
    <row r="1059" spans="22:22" x14ac:dyDescent="0.25">
      <c r="V1059" s="2555"/>
    </row>
    <row r="1060" spans="22:22" x14ac:dyDescent="0.25">
      <c r="V1060" s="2555"/>
    </row>
    <row r="1061" spans="22:22" x14ac:dyDescent="0.25">
      <c r="V1061" s="2555"/>
    </row>
    <row r="1062" spans="22:22" x14ac:dyDescent="0.25">
      <c r="V1062" s="2555"/>
    </row>
    <row r="1063" spans="22:22" x14ac:dyDescent="0.25">
      <c r="V1063" s="2555"/>
    </row>
    <row r="1064" spans="22:22" x14ac:dyDescent="0.25">
      <c r="V1064" s="2555"/>
    </row>
    <row r="1065" spans="22:22" x14ac:dyDescent="0.25">
      <c r="V1065" s="2555"/>
    </row>
    <row r="1066" spans="22:22" x14ac:dyDescent="0.25">
      <c r="V1066" s="2555"/>
    </row>
    <row r="1067" spans="22:22" x14ac:dyDescent="0.25">
      <c r="V1067" s="2555"/>
    </row>
    <row r="1068" spans="22:22" x14ac:dyDescent="0.25">
      <c r="V1068" s="2555"/>
    </row>
    <row r="1069" spans="22:22" x14ac:dyDescent="0.25">
      <c r="V1069" s="2555"/>
    </row>
    <row r="1070" spans="22:22" x14ac:dyDescent="0.25">
      <c r="V1070" s="2555"/>
    </row>
    <row r="1071" spans="22:22" x14ac:dyDescent="0.25">
      <c r="V1071" s="2555"/>
    </row>
    <row r="1072" spans="22:22" x14ac:dyDescent="0.25">
      <c r="V1072" s="2555"/>
    </row>
    <row r="1073" spans="22:22" x14ac:dyDescent="0.25">
      <c r="V1073" s="2555"/>
    </row>
    <row r="1074" spans="22:22" x14ac:dyDescent="0.25">
      <c r="V1074" s="2555"/>
    </row>
    <row r="1075" spans="22:22" x14ac:dyDescent="0.25">
      <c r="V1075" s="2555"/>
    </row>
    <row r="1076" spans="22:22" x14ac:dyDescent="0.25">
      <c r="V1076" s="2555"/>
    </row>
    <row r="1077" spans="22:22" x14ac:dyDescent="0.25">
      <c r="V1077" s="2555"/>
    </row>
    <row r="1078" spans="22:22" x14ac:dyDescent="0.25">
      <c r="V1078" s="2555"/>
    </row>
    <row r="1079" spans="22:22" x14ac:dyDescent="0.25">
      <c r="V1079" s="2555"/>
    </row>
    <row r="1080" spans="22:22" x14ac:dyDescent="0.25">
      <c r="V1080" s="2555"/>
    </row>
    <row r="1081" spans="22:22" x14ac:dyDescent="0.25">
      <c r="V1081" s="2555"/>
    </row>
    <row r="1082" spans="22:22" x14ac:dyDescent="0.25">
      <c r="V1082" s="2555"/>
    </row>
    <row r="1083" spans="22:22" x14ac:dyDescent="0.25">
      <c r="V1083" s="2555"/>
    </row>
    <row r="1084" spans="22:22" x14ac:dyDescent="0.25">
      <c r="V1084" s="2555"/>
    </row>
    <row r="1085" spans="22:22" x14ac:dyDescent="0.25">
      <c r="V1085" s="2555"/>
    </row>
    <row r="1086" spans="22:22" x14ac:dyDescent="0.25">
      <c r="V1086" s="2555"/>
    </row>
    <row r="1087" spans="22:22" x14ac:dyDescent="0.25">
      <c r="V1087" s="2555"/>
    </row>
    <row r="1088" spans="22:22" x14ac:dyDescent="0.25">
      <c r="V1088" s="2555"/>
    </row>
    <row r="1089" spans="22:22" x14ac:dyDescent="0.25">
      <c r="V1089" s="2555"/>
    </row>
    <row r="1090" spans="22:22" x14ac:dyDescent="0.25">
      <c r="V1090" s="2555"/>
    </row>
    <row r="1091" spans="22:22" x14ac:dyDescent="0.25">
      <c r="V1091" s="2555"/>
    </row>
    <row r="1092" spans="22:22" x14ac:dyDescent="0.25">
      <c r="V1092" s="2555"/>
    </row>
    <row r="1093" spans="22:22" x14ac:dyDescent="0.25">
      <c r="V1093" s="2555"/>
    </row>
    <row r="1094" spans="22:22" x14ac:dyDescent="0.25">
      <c r="V1094" s="2555"/>
    </row>
    <row r="1095" spans="22:22" x14ac:dyDescent="0.25">
      <c r="V1095" s="2555"/>
    </row>
    <row r="1096" spans="22:22" x14ac:dyDescent="0.25">
      <c r="V1096" s="2555"/>
    </row>
    <row r="1097" spans="22:22" x14ac:dyDescent="0.25">
      <c r="V1097" s="2555"/>
    </row>
    <row r="1098" spans="22:22" x14ac:dyDescent="0.25">
      <c r="V1098" s="2555"/>
    </row>
    <row r="1099" spans="22:22" x14ac:dyDescent="0.25">
      <c r="V1099" s="2555"/>
    </row>
    <row r="1100" spans="22:22" x14ac:dyDescent="0.25">
      <c r="V1100" s="2555"/>
    </row>
    <row r="1101" spans="22:22" x14ac:dyDescent="0.25">
      <c r="V1101" s="2555"/>
    </row>
    <row r="1102" spans="22:22" x14ac:dyDescent="0.25">
      <c r="V1102" s="2555"/>
    </row>
    <row r="1103" spans="22:22" x14ac:dyDescent="0.25">
      <c r="V1103" s="2555"/>
    </row>
    <row r="1104" spans="22:22" x14ac:dyDescent="0.25">
      <c r="V1104" s="2555"/>
    </row>
    <row r="1105" spans="22:22" x14ac:dyDescent="0.25">
      <c r="V1105" s="2555"/>
    </row>
    <row r="1106" spans="22:22" x14ac:dyDescent="0.25">
      <c r="V1106" s="2555"/>
    </row>
    <row r="1107" spans="22:22" x14ac:dyDescent="0.25">
      <c r="V1107" s="2555"/>
    </row>
    <row r="1108" spans="22:22" x14ac:dyDescent="0.25">
      <c r="V1108" s="2555"/>
    </row>
    <row r="1109" spans="22:22" x14ac:dyDescent="0.25">
      <c r="V1109" s="2555"/>
    </row>
    <row r="1110" spans="22:22" x14ac:dyDescent="0.25">
      <c r="V1110" s="2555"/>
    </row>
    <row r="1111" spans="22:22" x14ac:dyDescent="0.25">
      <c r="V1111" s="2555"/>
    </row>
    <row r="1112" spans="22:22" x14ac:dyDescent="0.25">
      <c r="V1112" s="2555"/>
    </row>
    <row r="1113" spans="22:22" x14ac:dyDescent="0.25">
      <c r="V1113" s="2555"/>
    </row>
    <row r="1114" spans="22:22" x14ac:dyDescent="0.25">
      <c r="V1114" s="2555"/>
    </row>
    <row r="1115" spans="22:22" x14ac:dyDescent="0.25">
      <c r="V1115" s="2555"/>
    </row>
    <row r="1116" spans="22:22" x14ac:dyDescent="0.25">
      <c r="V1116" s="2555"/>
    </row>
    <row r="1117" spans="22:22" x14ac:dyDescent="0.25">
      <c r="V1117" s="2555"/>
    </row>
    <row r="1118" spans="22:22" x14ac:dyDescent="0.25">
      <c r="V1118" s="2555"/>
    </row>
    <row r="1119" spans="22:22" x14ac:dyDescent="0.25">
      <c r="V1119" s="2555"/>
    </row>
    <row r="1120" spans="22:22" x14ac:dyDescent="0.25">
      <c r="V1120" s="2555"/>
    </row>
    <row r="1121" spans="22:22" x14ac:dyDescent="0.25">
      <c r="V1121" s="2555"/>
    </row>
    <row r="1122" spans="22:22" x14ac:dyDescent="0.25">
      <c r="V1122" s="2555"/>
    </row>
    <row r="1123" spans="22:22" x14ac:dyDescent="0.25">
      <c r="V1123" s="2555"/>
    </row>
    <row r="1124" spans="22:22" x14ac:dyDescent="0.25">
      <c r="V1124" s="2555"/>
    </row>
    <row r="1125" spans="22:22" x14ac:dyDescent="0.25">
      <c r="V1125" s="2555"/>
    </row>
    <row r="1126" spans="22:22" x14ac:dyDescent="0.25">
      <c r="V1126" s="2555"/>
    </row>
    <row r="1127" spans="22:22" x14ac:dyDescent="0.25">
      <c r="V1127" s="2555"/>
    </row>
    <row r="1128" spans="22:22" x14ac:dyDescent="0.25">
      <c r="V1128" s="2555"/>
    </row>
    <row r="1129" spans="22:22" x14ac:dyDescent="0.25">
      <c r="V1129" s="2555"/>
    </row>
    <row r="1130" spans="22:22" x14ac:dyDescent="0.25">
      <c r="V1130" s="2555"/>
    </row>
    <row r="1131" spans="22:22" x14ac:dyDescent="0.25">
      <c r="V1131" s="2555"/>
    </row>
    <row r="1132" spans="22:22" x14ac:dyDescent="0.25">
      <c r="V1132" s="2555"/>
    </row>
    <row r="1133" spans="22:22" x14ac:dyDescent="0.25">
      <c r="V1133" s="2555"/>
    </row>
    <row r="1134" spans="22:22" x14ac:dyDescent="0.25">
      <c r="V1134" s="2555"/>
    </row>
    <row r="1135" spans="22:22" x14ac:dyDescent="0.25">
      <c r="V1135" s="2555"/>
    </row>
    <row r="1136" spans="22:22" x14ac:dyDescent="0.25">
      <c r="V1136" s="2555"/>
    </row>
    <row r="1137" spans="22:22" x14ac:dyDescent="0.25">
      <c r="V1137" s="2555"/>
    </row>
    <row r="1138" spans="22:22" x14ac:dyDescent="0.25">
      <c r="V1138" s="2555"/>
    </row>
    <row r="1139" spans="22:22" x14ac:dyDescent="0.25">
      <c r="V1139" s="2555"/>
    </row>
    <row r="1140" spans="22:22" x14ac:dyDescent="0.25">
      <c r="V1140" s="2555"/>
    </row>
    <row r="1141" spans="22:22" x14ac:dyDescent="0.25">
      <c r="V1141" s="2555"/>
    </row>
    <row r="1142" spans="22:22" x14ac:dyDescent="0.25">
      <c r="V1142" s="2555"/>
    </row>
    <row r="1143" spans="22:22" x14ac:dyDescent="0.25">
      <c r="V1143" s="2555"/>
    </row>
    <row r="1144" spans="22:22" x14ac:dyDescent="0.25">
      <c r="V1144" s="2555"/>
    </row>
    <row r="1145" spans="22:22" x14ac:dyDescent="0.25">
      <c r="V1145" s="2555"/>
    </row>
    <row r="1146" spans="22:22" x14ac:dyDescent="0.25">
      <c r="V1146" s="2555"/>
    </row>
    <row r="1147" spans="22:22" x14ac:dyDescent="0.25">
      <c r="V1147" s="2555"/>
    </row>
  </sheetData>
  <mergeCells count="18">
    <mergeCell ref="J2:K3"/>
    <mergeCell ref="C3:H3"/>
    <mergeCell ref="M3:N3"/>
    <mergeCell ref="O3:P3"/>
    <mergeCell ref="R3:U3"/>
    <mergeCell ref="W3:Z3"/>
    <mergeCell ref="A5:A6"/>
    <mergeCell ref="A8:A9"/>
    <mergeCell ref="A11:A12"/>
    <mergeCell ref="A14:A15"/>
    <mergeCell ref="A17:A18"/>
    <mergeCell ref="A20:A21"/>
    <mergeCell ref="A23:A24"/>
    <mergeCell ref="A26:A27"/>
    <mergeCell ref="A29:A30"/>
    <mergeCell ref="A32:A34"/>
    <mergeCell ref="A37:A38"/>
    <mergeCell ref="A40:A41"/>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6"/>
  <sheetViews>
    <sheetView workbookViewId="0">
      <selection activeCell="AF15" sqref="AF15"/>
    </sheetView>
  </sheetViews>
  <sheetFormatPr defaultRowHeight="15" x14ac:dyDescent="0.25"/>
  <cols>
    <col min="1" max="1" width="40" style="3413" customWidth="1"/>
    <col min="2" max="32" width="18" style="3413" customWidth="1"/>
    <col min="33" max="16384" width="9.140625" style="3413"/>
  </cols>
  <sheetData>
    <row r="1" spans="1:32" ht="30" x14ac:dyDescent="0.25">
      <c r="A1" s="3431" t="s">
        <v>4769</v>
      </c>
    </row>
    <row r="2" spans="1:32" x14ac:dyDescent="0.25">
      <c r="A2" s="3430" t="s">
        <v>4768</v>
      </c>
      <c r="B2" s="3429"/>
      <c r="C2" s="3428"/>
      <c r="D2" s="3428"/>
      <c r="E2" s="3428"/>
      <c r="F2" s="3428"/>
      <c r="G2" s="3428"/>
      <c r="H2" s="3428"/>
      <c r="I2" s="3428"/>
      <c r="J2" s="3428"/>
      <c r="K2" s="3428"/>
      <c r="L2" s="3428"/>
      <c r="M2" s="3428"/>
      <c r="N2" s="3428"/>
      <c r="O2" s="3428"/>
      <c r="P2" s="3428"/>
      <c r="Q2" s="3428"/>
      <c r="R2" s="3428"/>
      <c r="S2" s="3428"/>
      <c r="T2" s="3428"/>
      <c r="U2" s="3428"/>
      <c r="V2" s="3428"/>
      <c r="W2" s="3428"/>
      <c r="X2" s="3428"/>
      <c r="Y2" s="3428"/>
      <c r="Z2" s="3428"/>
      <c r="AA2" s="3428"/>
      <c r="AB2" s="3428"/>
      <c r="AC2" s="3428"/>
      <c r="AD2" s="3428"/>
      <c r="AE2" s="3428"/>
      <c r="AF2" s="3428"/>
    </row>
    <row r="3" spans="1:32" ht="45" x14ac:dyDescent="0.25">
      <c r="A3" s="3427"/>
      <c r="B3" s="3427"/>
      <c r="C3" s="3426" t="s">
        <v>4767</v>
      </c>
      <c r="D3" s="3425"/>
      <c r="E3" s="3425"/>
      <c r="F3" s="3425"/>
      <c r="G3" s="3425"/>
      <c r="H3" s="3425"/>
      <c r="I3" s="3425"/>
      <c r="J3" s="3425"/>
      <c r="K3" s="3424"/>
      <c r="L3" s="3426" t="s">
        <v>4766</v>
      </c>
      <c r="M3" s="3424"/>
      <c r="N3" s="3423" t="s">
        <v>4765</v>
      </c>
      <c r="O3" s="3426" t="s">
        <v>4764</v>
      </c>
      <c r="P3" s="3424"/>
      <c r="Q3" s="3426" t="s">
        <v>4783</v>
      </c>
      <c r="R3" s="3424"/>
      <c r="S3" s="3426" t="s">
        <v>4763</v>
      </c>
      <c r="T3" s="3424"/>
      <c r="U3" s="3426" t="s">
        <v>4762</v>
      </c>
      <c r="V3" s="3424"/>
      <c r="W3" s="3426" t="s">
        <v>4761</v>
      </c>
      <c r="X3" s="3425"/>
      <c r="Y3" s="3425"/>
      <c r="Z3" s="3424"/>
      <c r="AA3" s="3426" t="s">
        <v>4782</v>
      </c>
      <c r="AB3" s="3425"/>
      <c r="AC3" s="3425"/>
      <c r="AD3" s="3424"/>
      <c r="AE3" s="3423" t="s">
        <v>4759</v>
      </c>
      <c r="AF3" s="3423" t="s">
        <v>4758</v>
      </c>
    </row>
    <row r="4" spans="1:32" ht="60.75" thickBot="1" x14ac:dyDescent="0.3">
      <c r="A4" s="3421" t="s">
        <v>4757</v>
      </c>
      <c r="B4" s="3422"/>
      <c r="C4" s="3421" t="s">
        <v>4756</v>
      </c>
      <c r="D4" s="3421" t="s">
        <v>4755</v>
      </c>
      <c r="E4" s="3421" t="s">
        <v>4754</v>
      </c>
      <c r="F4" s="3421" t="s">
        <v>4753</v>
      </c>
      <c r="G4" s="3421" t="s">
        <v>4752</v>
      </c>
      <c r="H4" s="3421" t="s">
        <v>4751</v>
      </c>
      <c r="I4" s="3421" t="s">
        <v>4750</v>
      </c>
      <c r="J4" s="3421" t="s">
        <v>4749</v>
      </c>
      <c r="K4" s="3421" t="s">
        <v>4748</v>
      </c>
      <c r="L4" s="3421" t="s">
        <v>4747</v>
      </c>
      <c r="M4" s="3421" t="s">
        <v>4746</v>
      </c>
      <c r="N4" s="3421" t="s">
        <v>4745</v>
      </c>
      <c r="O4" s="3421" t="s">
        <v>4744</v>
      </c>
      <c r="P4" s="3421" t="s">
        <v>4743</v>
      </c>
      <c r="Q4" s="3421" t="s">
        <v>4781</v>
      </c>
      <c r="R4" s="3421" t="s">
        <v>4780</v>
      </c>
      <c r="S4" s="3421" t="s">
        <v>4742</v>
      </c>
      <c r="T4" s="3421" t="s">
        <v>4741</v>
      </c>
      <c r="U4" s="3421" t="s">
        <v>4740</v>
      </c>
      <c r="V4" s="3421" t="s">
        <v>4739</v>
      </c>
      <c r="W4" s="3421" t="s">
        <v>4738</v>
      </c>
      <c r="X4" s="3421" t="s">
        <v>4737</v>
      </c>
      <c r="Y4" s="3421" t="s">
        <v>4736</v>
      </c>
      <c r="Z4" s="3421" t="s">
        <v>4735</v>
      </c>
      <c r="AA4" s="3421" t="s">
        <v>4734</v>
      </c>
      <c r="AB4" s="3421" t="s">
        <v>4779</v>
      </c>
      <c r="AC4" s="3421" t="s">
        <v>4778</v>
      </c>
      <c r="AD4" s="3421" t="s">
        <v>4777</v>
      </c>
      <c r="AE4" s="3421" t="s">
        <v>4731</v>
      </c>
      <c r="AF4" s="3421" t="s">
        <v>4731</v>
      </c>
    </row>
    <row r="5" spans="1:32" ht="45.75" thickTop="1" x14ac:dyDescent="0.25">
      <c r="A5" s="3420" t="s">
        <v>3368</v>
      </c>
      <c r="B5" s="3419"/>
      <c r="C5" s="3419"/>
      <c r="D5" s="3419"/>
      <c r="E5" s="3419"/>
      <c r="F5" s="3419"/>
      <c r="G5" s="3419"/>
      <c r="H5" s="3419"/>
      <c r="I5" s="3419"/>
      <c r="J5" s="3419" t="s">
        <v>3367</v>
      </c>
      <c r="K5" s="3419"/>
      <c r="L5" s="3419" t="s">
        <v>3362</v>
      </c>
      <c r="M5" s="3419" t="s">
        <v>3363</v>
      </c>
      <c r="N5" s="3419" t="s">
        <v>3365</v>
      </c>
      <c r="O5" s="3419" t="s">
        <v>3363</v>
      </c>
      <c r="P5" s="3419" t="s">
        <v>3365</v>
      </c>
      <c r="Q5" s="3419" t="s">
        <v>3362</v>
      </c>
      <c r="R5" s="3419" t="s">
        <v>3474</v>
      </c>
      <c r="S5" s="3419" t="s">
        <v>3474</v>
      </c>
      <c r="T5" s="3419" t="s">
        <v>3474</v>
      </c>
      <c r="U5" s="3419" t="s">
        <v>3362</v>
      </c>
      <c r="V5" s="3419" t="s">
        <v>3365</v>
      </c>
      <c r="W5" s="3419"/>
      <c r="X5" s="3419" t="s">
        <v>3363</v>
      </c>
      <c r="Y5" s="3419" t="s">
        <v>3364</v>
      </c>
      <c r="Z5" s="3419" t="s">
        <v>3363</v>
      </c>
      <c r="AA5" s="3419" t="s">
        <v>3362</v>
      </c>
      <c r="AB5" s="3419"/>
      <c r="AC5" s="3419" t="s">
        <v>4776</v>
      </c>
      <c r="AD5" s="3419"/>
      <c r="AE5" s="3419"/>
      <c r="AF5" s="3419"/>
    </row>
    <row r="6" spans="1:32" ht="15.75" thickBot="1" x14ac:dyDescent="0.3">
      <c r="A6" s="3418"/>
      <c r="B6" s="3418" t="s">
        <v>3361</v>
      </c>
      <c r="C6" s="3418"/>
      <c r="D6" s="3418"/>
      <c r="E6" s="3418"/>
      <c r="F6" s="3418"/>
      <c r="G6" s="3418"/>
      <c r="H6" s="3418"/>
      <c r="I6" s="3418"/>
      <c r="J6" s="3418"/>
      <c r="K6" s="3418"/>
      <c r="L6" s="3418"/>
      <c r="M6" s="3418"/>
      <c r="N6" s="3418"/>
      <c r="O6" s="3418"/>
      <c r="P6" s="3418"/>
      <c r="Q6" s="3418"/>
      <c r="R6" s="3418"/>
      <c r="S6" s="3418"/>
      <c r="T6" s="3418"/>
      <c r="U6" s="3418"/>
      <c r="V6" s="3418"/>
      <c r="W6" s="3418"/>
      <c r="X6" s="3418"/>
      <c r="Y6" s="3418"/>
      <c r="Z6" s="3418"/>
      <c r="AA6" s="3418"/>
      <c r="AB6" s="3418"/>
      <c r="AC6" s="3418"/>
      <c r="AD6" s="3418"/>
      <c r="AE6" s="3418"/>
      <c r="AF6" s="3418"/>
    </row>
    <row r="7" spans="1:32" ht="45.75" thickTop="1" x14ac:dyDescent="0.25">
      <c r="A7" s="3415" t="s">
        <v>4775</v>
      </c>
      <c r="B7" s="3415" t="s">
        <v>3345</v>
      </c>
      <c r="C7" s="3415" t="s">
        <v>4729</v>
      </c>
      <c r="D7" s="3417" t="s">
        <v>3472</v>
      </c>
      <c r="E7" s="3415" t="s">
        <v>3417</v>
      </c>
      <c r="F7" s="3416">
        <v>142500000</v>
      </c>
      <c r="G7" s="3415" t="s">
        <v>3341</v>
      </c>
      <c r="H7" s="3415" t="s">
        <v>4770</v>
      </c>
      <c r="I7" s="3415" t="s">
        <v>3416</v>
      </c>
      <c r="J7" s="3415" t="s">
        <v>3357</v>
      </c>
      <c r="K7" s="3415" t="s">
        <v>3348</v>
      </c>
      <c r="L7" s="3415"/>
      <c r="M7" s="3415"/>
      <c r="N7" s="3415"/>
      <c r="O7" s="3415"/>
      <c r="P7" s="3415"/>
      <c r="Q7" s="3415"/>
      <c r="R7" s="3415"/>
      <c r="S7" s="3415"/>
      <c r="T7" s="3415"/>
      <c r="U7" s="3415"/>
      <c r="V7" s="3415"/>
      <c r="W7" s="3415"/>
      <c r="X7" s="3415"/>
      <c r="Y7" s="3415"/>
      <c r="Z7" s="3415"/>
      <c r="AA7" s="3415"/>
      <c r="AB7" s="3415"/>
      <c r="AC7" s="3415"/>
      <c r="AD7" s="3415"/>
      <c r="AE7" s="3415"/>
      <c r="AF7" s="3415"/>
    </row>
    <row r="8" spans="1:32" x14ac:dyDescent="0.25">
      <c r="A8" s="3415"/>
      <c r="B8" s="3415" t="s">
        <v>3317</v>
      </c>
      <c r="C8" s="3415"/>
      <c r="D8" s="3415"/>
      <c r="E8" s="3415"/>
      <c r="F8" s="3415"/>
      <c r="G8" s="3415"/>
      <c r="H8" s="3415"/>
      <c r="I8" s="3415"/>
      <c r="J8" s="3415"/>
      <c r="K8" s="3415"/>
      <c r="L8" s="3415"/>
      <c r="M8" s="3415"/>
      <c r="N8" s="3415"/>
      <c r="O8" s="3415"/>
      <c r="P8" s="3415"/>
      <c r="Q8" s="3415"/>
      <c r="R8" s="3415"/>
      <c r="S8" s="3415"/>
      <c r="T8" s="3415"/>
      <c r="U8" s="3415"/>
      <c r="V8" s="3415"/>
      <c r="W8" s="3415"/>
      <c r="X8" s="3415"/>
      <c r="Y8" s="3415"/>
      <c r="Z8" s="3415"/>
      <c r="AA8" s="3415"/>
      <c r="AB8" s="3415"/>
      <c r="AC8" s="3415"/>
      <c r="AD8" s="3415"/>
      <c r="AE8" s="3415"/>
      <c r="AF8" s="3415"/>
    </row>
    <row r="9" spans="1:32" ht="75" x14ac:dyDescent="0.25">
      <c r="A9" s="3415" t="s">
        <v>4774</v>
      </c>
      <c r="B9" s="3415" t="s">
        <v>3345</v>
      </c>
      <c r="C9" s="3415" t="s">
        <v>4727</v>
      </c>
      <c r="D9" s="3417" t="s">
        <v>3470</v>
      </c>
      <c r="E9" s="3415" t="s">
        <v>3417</v>
      </c>
      <c r="F9" s="3416">
        <v>65000000</v>
      </c>
      <c r="G9" s="3415" t="s">
        <v>3341</v>
      </c>
      <c r="H9" s="3415" t="s">
        <v>4770</v>
      </c>
      <c r="I9" s="3415" t="s">
        <v>3416</v>
      </c>
      <c r="J9" s="3415" t="s">
        <v>3357</v>
      </c>
      <c r="K9" s="3415" t="s">
        <v>3348</v>
      </c>
      <c r="L9" s="3415"/>
      <c r="M9" s="3415"/>
      <c r="N9" s="3415"/>
      <c r="O9" s="3415"/>
      <c r="P9" s="3415"/>
      <c r="Q9" s="3415"/>
      <c r="R9" s="3415"/>
      <c r="S9" s="3415"/>
      <c r="T9" s="3415"/>
      <c r="U9" s="3415"/>
      <c r="V9" s="3415"/>
      <c r="W9" s="3415"/>
      <c r="X9" s="3415"/>
      <c r="Y9" s="3415"/>
      <c r="Z9" s="3415"/>
      <c r="AA9" s="3415"/>
      <c r="AB9" s="3415"/>
      <c r="AC9" s="3415"/>
      <c r="AD9" s="3415"/>
      <c r="AE9" s="3415"/>
      <c r="AF9" s="3415"/>
    </row>
    <row r="10" spans="1:32" x14ac:dyDescent="0.25">
      <c r="A10" s="3415"/>
      <c r="B10" s="3415" t="s">
        <v>3317</v>
      </c>
      <c r="C10" s="3415"/>
      <c r="D10" s="3415"/>
      <c r="E10" s="3415"/>
      <c r="F10" s="3415"/>
      <c r="G10" s="3415"/>
      <c r="H10" s="3415"/>
      <c r="I10" s="3415"/>
      <c r="J10" s="3415"/>
      <c r="K10" s="3415"/>
      <c r="L10" s="3415"/>
      <c r="M10" s="3415"/>
      <c r="N10" s="3415"/>
      <c r="O10" s="3415"/>
      <c r="P10" s="3415"/>
      <c r="Q10" s="3415"/>
      <c r="R10" s="3415"/>
      <c r="S10" s="3415"/>
      <c r="T10" s="3415"/>
      <c r="U10" s="3415"/>
      <c r="V10" s="3415"/>
      <c r="W10" s="3415"/>
      <c r="X10" s="3415"/>
      <c r="Y10" s="3415"/>
      <c r="Z10" s="3415"/>
      <c r="AA10" s="3415"/>
      <c r="AB10" s="3415"/>
      <c r="AC10" s="3415"/>
      <c r="AD10" s="3415"/>
      <c r="AE10" s="3415"/>
      <c r="AF10" s="3415"/>
    </row>
    <row r="11" spans="1:32" ht="45" x14ac:dyDescent="0.25">
      <c r="A11" s="3415" t="s">
        <v>4773</v>
      </c>
      <c r="B11" s="3415" t="s">
        <v>3345</v>
      </c>
      <c r="C11" s="3415" t="s">
        <v>4725</v>
      </c>
      <c r="D11" s="3417" t="s">
        <v>3467</v>
      </c>
      <c r="E11" s="3415" t="s">
        <v>3417</v>
      </c>
      <c r="F11" s="3416">
        <v>200000000</v>
      </c>
      <c r="G11" s="3415" t="s">
        <v>3341</v>
      </c>
      <c r="H11" s="3415" t="s">
        <v>4770</v>
      </c>
      <c r="I11" s="3415" t="s">
        <v>3416</v>
      </c>
      <c r="J11" s="3415" t="s">
        <v>3357</v>
      </c>
      <c r="K11" s="3415" t="s">
        <v>3348</v>
      </c>
      <c r="L11" s="3415"/>
      <c r="M11" s="3415"/>
      <c r="N11" s="3415"/>
      <c r="O11" s="3415"/>
      <c r="P11" s="3415"/>
      <c r="Q11" s="3415"/>
      <c r="R11" s="3415"/>
      <c r="S11" s="3415"/>
      <c r="T11" s="3415"/>
      <c r="U11" s="3415"/>
      <c r="V11" s="3415"/>
      <c r="W11" s="3415"/>
      <c r="X11" s="3415"/>
      <c r="Y11" s="3415"/>
      <c r="Z11" s="3415"/>
      <c r="AA11" s="3415"/>
      <c r="AB11" s="3415"/>
      <c r="AC11" s="3415"/>
      <c r="AD11" s="3415"/>
      <c r="AE11" s="3415"/>
      <c r="AF11" s="3415"/>
    </row>
    <row r="12" spans="1:32" x14ac:dyDescent="0.25">
      <c r="A12" s="3415"/>
      <c r="B12" s="3415" t="s">
        <v>3317</v>
      </c>
      <c r="C12" s="3415"/>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3415"/>
      <c r="Z12" s="3415"/>
      <c r="AA12" s="3415"/>
      <c r="AB12" s="3415"/>
      <c r="AC12" s="3415"/>
      <c r="AD12" s="3415"/>
      <c r="AE12" s="3415"/>
      <c r="AF12" s="3415"/>
    </row>
    <row r="13" spans="1:32" ht="60" x14ac:dyDescent="0.25">
      <c r="A13" s="3415" t="s">
        <v>4772</v>
      </c>
      <c r="B13" s="3415" t="s">
        <v>3345</v>
      </c>
      <c r="C13" s="3415" t="s">
        <v>4771</v>
      </c>
      <c r="D13" s="3417" t="s">
        <v>3462</v>
      </c>
      <c r="E13" s="3415" t="s">
        <v>3417</v>
      </c>
      <c r="F13" s="3416">
        <v>65000000</v>
      </c>
      <c r="G13" s="3415" t="s">
        <v>3341</v>
      </c>
      <c r="H13" s="3415" t="s">
        <v>4770</v>
      </c>
      <c r="I13" s="3415" t="s">
        <v>3416</v>
      </c>
      <c r="J13" s="3415" t="s">
        <v>3357</v>
      </c>
      <c r="K13" s="3415" t="s">
        <v>3348</v>
      </c>
      <c r="L13" s="3415"/>
      <c r="M13" s="3415"/>
      <c r="N13" s="3415"/>
      <c r="O13" s="3415"/>
      <c r="P13" s="3415"/>
      <c r="Q13" s="3415"/>
      <c r="R13" s="3415"/>
      <c r="S13" s="3415"/>
      <c r="T13" s="3415"/>
      <c r="U13" s="3415"/>
      <c r="V13" s="3415"/>
      <c r="W13" s="3415"/>
      <c r="X13" s="3415"/>
      <c r="Y13" s="3415"/>
      <c r="Z13" s="3415"/>
      <c r="AA13" s="3415"/>
      <c r="AB13" s="3415"/>
      <c r="AC13" s="3415"/>
      <c r="AD13" s="3415"/>
      <c r="AE13" s="3415"/>
      <c r="AF13" s="3415"/>
    </row>
    <row r="14" spans="1:32" ht="15.75" thickBot="1" x14ac:dyDescent="0.3">
      <c r="A14" s="3415"/>
      <c r="B14" s="3415" t="s">
        <v>3317</v>
      </c>
      <c r="C14" s="3415"/>
      <c r="D14" s="3415"/>
      <c r="E14" s="3415"/>
      <c r="F14" s="3415"/>
      <c r="G14" s="3415"/>
      <c r="H14" s="3415"/>
      <c r="I14" s="3415"/>
      <c r="J14" s="3415"/>
      <c r="K14" s="3415"/>
      <c r="L14" s="3415"/>
      <c r="M14" s="3415"/>
      <c r="N14" s="3415"/>
      <c r="O14" s="3415"/>
      <c r="P14" s="3415"/>
      <c r="Q14" s="3415"/>
      <c r="R14" s="3415"/>
      <c r="S14" s="3415"/>
      <c r="T14" s="3415"/>
      <c r="U14" s="3415"/>
      <c r="V14" s="3415"/>
      <c r="W14" s="3415"/>
      <c r="X14" s="3415"/>
      <c r="Y14" s="3415"/>
      <c r="Z14" s="3415"/>
      <c r="AA14" s="3415"/>
      <c r="AB14" s="3415"/>
      <c r="AC14" s="3415"/>
      <c r="AD14" s="3415"/>
      <c r="AE14" s="3415"/>
      <c r="AF14" s="3415"/>
    </row>
    <row r="15" spans="1:32" ht="15.75" thickTop="1" x14ac:dyDescent="0.25">
      <c r="A15" s="3414" t="s">
        <v>4724</v>
      </c>
      <c r="B15" s="3414"/>
      <c r="C15" s="3414"/>
      <c r="D15" s="3414"/>
      <c r="E15" s="3414"/>
      <c r="F15" s="3414">
        <f>SUM(F7,F9,F11,F13)</f>
        <v>472500000</v>
      </c>
      <c r="G15" s="3414"/>
      <c r="H15" s="3414"/>
      <c r="I15" s="3414"/>
      <c r="J15" s="3414"/>
      <c r="K15" s="3414"/>
      <c r="L15" s="3414"/>
      <c r="M15" s="3414"/>
      <c r="N15" s="3414"/>
      <c r="O15" s="3414"/>
      <c r="P15" s="3414"/>
      <c r="Q15" s="3414"/>
      <c r="R15" s="3414"/>
      <c r="S15" s="3414"/>
      <c r="T15" s="3414"/>
      <c r="U15" s="3414"/>
      <c r="V15" s="3414"/>
      <c r="W15" s="3414"/>
      <c r="X15" s="3414"/>
      <c r="Y15" s="3414"/>
      <c r="Z15" s="3414"/>
      <c r="AA15" s="3414"/>
      <c r="AB15" s="3414"/>
      <c r="AC15" s="3414"/>
      <c r="AD15" s="3414"/>
      <c r="AE15" s="3414"/>
      <c r="AF15" s="3414"/>
    </row>
    <row r="16" spans="1:32" x14ac:dyDescent="0.25">
      <c r="A16" s="3413" t="s">
        <v>4723</v>
      </c>
    </row>
  </sheetData>
  <sheetProtection formatCells="0" formatColumns="0" formatRows="0" insertColumns="0" insertRows="0" insertHyperlinks="0" deleteColumns="0" deleteRows="0" sort="0" autoFilter="0" pivotTables="0"/>
  <mergeCells count="9">
    <mergeCell ref="B2:AF2"/>
    <mergeCell ref="C3:K3"/>
    <mergeCell ref="L3:M3"/>
    <mergeCell ref="O3:P3"/>
    <mergeCell ref="Q3:R3"/>
    <mergeCell ref="S3:T3"/>
    <mergeCell ref="U3:V3"/>
    <mergeCell ref="W3:Z3"/>
    <mergeCell ref="AA3:AD3"/>
  </mergeCells>
  <pageMargins left="0.7" right="0.7" top="0.75" bottom="0.75" header="0.3" footer="0.3"/>
  <pageSetup paperSize="9" orientation="landscape"/>
  <headerFooter>
    <oddHeader>&amp;L&amp;B&amp;G&amp;C&amp;HProcurement Plan - Works</oddHeader>
    <oddFooter>&amp;L&amp;FBPP Procurement Plan2014&amp;C&amp;P of &amp;N &amp;R&amp;D &amp;T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
  <sheetViews>
    <sheetView workbookViewId="0">
      <selection activeCell="D18" sqref="D18"/>
    </sheetView>
  </sheetViews>
  <sheetFormatPr defaultRowHeight="15" x14ac:dyDescent="0.25"/>
  <cols>
    <col min="1" max="1" width="40" style="1459" customWidth="1"/>
    <col min="2" max="35" width="18" style="1459" customWidth="1"/>
    <col min="36" max="16384" width="9.140625" style="1459"/>
  </cols>
  <sheetData>
    <row r="1" spans="1:35" ht="30" x14ac:dyDescent="0.25">
      <c r="A1" s="1472" t="s">
        <v>2702</v>
      </c>
    </row>
    <row r="2" spans="1:35" x14ac:dyDescent="0.25">
      <c r="A2" s="1471" t="s">
        <v>1676</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c r="AG2" s="2087"/>
      <c r="AH2" s="2087"/>
      <c r="AI2" s="2087"/>
    </row>
    <row r="3" spans="1:35" x14ac:dyDescent="0.25">
      <c r="A3" s="1470"/>
      <c r="B3" s="1470"/>
      <c r="C3" s="2088" t="s">
        <v>1675</v>
      </c>
      <c r="D3" s="2089"/>
      <c r="E3" s="2089"/>
      <c r="F3" s="2089"/>
      <c r="G3" s="2089"/>
      <c r="H3" s="2089"/>
      <c r="I3" s="2089"/>
      <c r="J3" s="2089"/>
      <c r="K3" s="2090"/>
      <c r="L3" s="2088" t="s">
        <v>1674</v>
      </c>
      <c r="M3" s="2090"/>
      <c r="N3" s="2088" t="s">
        <v>1673</v>
      </c>
      <c r="O3" s="2090"/>
      <c r="P3" s="2088" t="s">
        <v>1672</v>
      </c>
      <c r="Q3" s="2090"/>
      <c r="R3" s="2088" t="s">
        <v>1671</v>
      </c>
      <c r="S3" s="2090"/>
      <c r="T3" s="2088" t="s">
        <v>1670</v>
      </c>
      <c r="U3" s="2089"/>
      <c r="V3" s="2089"/>
      <c r="W3" s="2089"/>
      <c r="X3" s="2089"/>
      <c r="Y3" s="2090"/>
      <c r="Z3" s="2088" t="s">
        <v>1669</v>
      </c>
      <c r="AA3" s="2089"/>
      <c r="AB3" s="2089"/>
      <c r="AC3" s="2090"/>
      <c r="AD3" s="2088" t="s">
        <v>1668</v>
      </c>
      <c r="AE3" s="2089"/>
      <c r="AF3" s="2089"/>
      <c r="AG3" s="2090"/>
      <c r="AH3" s="1469" t="s">
        <v>1667</v>
      </c>
      <c r="AI3" s="1469" t="s">
        <v>1666</v>
      </c>
    </row>
    <row r="4" spans="1:35" ht="60.75" thickBot="1" x14ac:dyDescent="0.3">
      <c r="A4" s="1467" t="s">
        <v>1665</v>
      </c>
      <c r="B4" s="1468"/>
      <c r="C4" s="1467" t="s">
        <v>1664</v>
      </c>
      <c r="D4" s="1467" t="s">
        <v>1663</v>
      </c>
      <c r="E4" s="1467" t="s">
        <v>1662</v>
      </c>
      <c r="F4" s="1467" t="s">
        <v>1661</v>
      </c>
      <c r="G4" s="1467" t="s">
        <v>1660</v>
      </c>
      <c r="H4" s="1467" t="s">
        <v>1659</v>
      </c>
      <c r="I4" s="1467" t="s">
        <v>1658</v>
      </c>
      <c r="J4" s="1467" t="s">
        <v>1657</v>
      </c>
      <c r="K4" s="1467" t="s">
        <v>1656</v>
      </c>
      <c r="L4" s="1467" t="s">
        <v>1655</v>
      </c>
      <c r="M4" s="1467" t="s">
        <v>1648</v>
      </c>
      <c r="N4" s="1467" t="s">
        <v>1654</v>
      </c>
      <c r="O4" s="1467" t="s">
        <v>1653</v>
      </c>
      <c r="P4" s="1467" t="s">
        <v>1652</v>
      </c>
      <c r="Q4" s="1467" t="s">
        <v>1648</v>
      </c>
      <c r="R4" s="1467" t="s">
        <v>1651</v>
      </c>
      <c r="S4" s="1467" t="s">
        <v>1650</v>
      </c>
      <c r="T4" s="1467" t="s">
        <v>1649</v>
      </c>
      <c r="U4" s="1467" t="s">
        <v>1648</v>
      </c>
      <c r="V4" s="1467" t="s">
        <v>1647</v>
      </c>
      <c r="W4" s="1467" t="s">
        <v>1646</v>
      </c>
      <c r="X4" s="1467" t="s">
        <v>1645</v>
      </c>
      <c r="Y4" s="1467" t="s">
        <v>1644</v>
      </c>
      <c r="Z4" s="1467" t="s">
        <v>1643</v>
      </c>
      <c r="AA4" s="1467" t="s">
        <v>1642</v>
      </c>
      <c r="AB4" s="1467" t="s">
        <v>1641</v>
      </c>
      <c r="AC4" s="1467" t="s">
        <v>1640</v>
      </c>
      <c r="AD4" s="1467" t="s">
        <v>1639</v>
      </c>
      <c r="AE4" s="1467" t="s">
        <v>1638</v>
      </c>
      <c r="AF4" s="1467" t="s">
        <v>1637</v>
      </c>
      <c r="AG4" s="1467" t="s">
        <v>1636</v>
      </c>
      <c r="AH4" s="1467" t="s">
        <v>1635</v>
      </c>
      <c r="AI4" s="1467" t="s">
        <v>1635</v>
      </c>
    </row>
    <row r="5" spans="1:35" ht="45.75" thickTop="1" x14ac:dyDescent="0.25">
      <c r="A5" s="1466" t="s">
        <v>1634</v>
      </c>
      <c r="B5" s="1465"/>
      <c r="C5" s="1465"/>
      <c r="D5" s="1465"/>
      <c r="E5" s="1465"/>
      <c r="F5" s="1465"/>
      <c r="G5" s="1465"/>
      <c r="H5" s="1465"/>
      <c r="I5" s="1465"/>
      <c r="J5" s="1465" t="s">
        <v>1633</v>
      </c>
      <c r="K5" s="1465"/>
      <c r="L5" s="1465" t="s">
        <v>1628</v>
      </c>
      <c r="M5" s="1465" t="s">
        <v>1629</v>
      </c>
      <c r="N5" s="1465" t="s">
        <v>1629</v>
      </c>
      <c r="O5" s="1465" t="s">
        <v>1632</v>
      </c>
      <c r="P5" s="1465" t="s">
        <v>1631</v>
      </c>
      <c r="Q5" s="1465" t="s">
        <v>1629</v>
      </c>
      <c r="R5" s="1465" t="s">
        <v>1629</v>
      </c>
      <c r="S5" s="1465"/>
      <c r="T5" s="1465" t="s">
        <v>1629</v>
      </c>
      <c r="U5" s="1465" t="s">
        <v>1629</v>
      </c>
      <c r="V5" s="1465" t="s">
        <v>1629</v>
      </c>
      <c r="W5" s="1465" t="s">
        <v>1629</v>
      </c>
      <c r="X5" s="1465" t="s">
        <v>1629</v>
      </c>
      <c r="Y5" s="1465" t="s">
        <v>1631</v>
      </c>
      <c r="Z5" s="1465"/>
      <c r="AA5" s="1465" t="s">
        <v>1629</v>
      </c>
      <c r="AB5" s="1465" t="s">
        <v>1630</v>
      </c>
      <c r="AC5" s="1465" t="s">
        <v>1629</v>
      </c>
      <c r="AD5" s="1465" t="s">
        <v>1628</v>
      </c>
      <c r="AE5" s="1465"/>
      <c r="AF5" s="1465"/>
      <c r="AG5" s="1465"/>
      <c r="AH5" s="1465"/>
      <c r="AI5" s="1465"/>
    </row>
    <row r="6" spans="1:35" ht="15.75" thickBot="1" x14ac:dyDescent="0.3">
      <c r="A6" s="1464"/>
      <c r="B6" s="1464" t="s">
        <v>1627</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c r="AD6" s="1464"/>
      <c r="AE6" s="1464"/>
      <c r="AF6" s="1464"/>
      <c r="AG6" s="1464"/>
      <c r="AH6" s="1464"/>
      <c r="AI6" s="1464"/>
    </row>
    <row r="7" spans="1:35" ht="60.75" thickTop="1" x14ac:dyDescent="0.25">
      <c r="A7" s="1461" t="s">
        <v>2701</v>
      </c>
      <c r="B7" s="1461" t="s">
        <v>1612</v>
      </c>
      <c r="C7" s="1461" t="s">
        <v>2700</v>
      </c>
      <c r="D7" s="1463" t="s">
        <v>1717</v>
      </c>
      <c r="E7" s="1461"/>
      <c r="F7" s="1641">
        <v>106520769</v>
      </c>
      <c r="G7" s="1461" t="s">
        <v>1609</v>
      </c>
      <c r="H7" s="1461" t="s">
        <v>2699</v>
      </c>
      <c r="I7" s="1461" t="s">
        <v>1688</v>
      </c>
      <c r="J7" s="1461" t="s">
        <v>1605</v>
      </c>
      <c r="K7" s="1461" t="s">
        <v>2698</v>
      </c>
      <c r="L7" s="1461"/>
      <c r="M7" s="1461"/>
      <c r="N7" s="1461"/>
      <c r="O7" s="1461"/>
      <c r="P7" s="1461"/>
      <c r="Q7" s="1461"/>
      <c r="R7" s="1461"/>
      <c r="S7" s="1461"/>
      <c r="T7" s="1461"/>
      <c r="U7" s="1461"/>
      <c r="V7" s="1461"/>
      <c r="W7" s="1461"/>
      <c r="X7" s="1461"/>
      <c r="Y7" s="1461"/>
      <c r="Z7" s="1461"/>
      <c r="AA7" s="1461"/>
      <c r="AB7" s="1461"/>
      <c r="AC7" s="1461"/>
      <c r="AD7" s="1461"/>
      <c r="AE7" s="1461"/>
      <c r="AF7" s="1461"/>
      <c r="AG7" s="1461"/>
      <c r="AH7" s="1461"/>
      <c r="AI7" s="1461"/>
    </row>
    <row r="8" spans="1:35" ht="15.75" thickBot="1" x14ac:dyDescent="0.3">
      <c r="A8" s="1461"/>
      <c r="B8" s="1461" t="s">
        <v>1600</v>
      </c>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row>
    <row r="9" spans="1:35" ht="15.75" thickTop="1" x14ac:dyDescent="0.25">
      <c r="A9" s="1460" t="s">
        <v>1599</v>
      </c>
      <c r="B9" s="1460"/>
      <c r="C9" s="1460"/>
      <c r="D9" s="1460"/>
      <c r="E9" s="1460"/>
      <c r="F9" s="1460">
        <f>SUM(F7)</f>
        <v>106520769</v>
      </c>
      <c r="G9" s="1460"/>
      <c r="H9" s="1460"/>
      <c r="I9" s="1460"/>
      <c r="J9" s="1460"/>
      <c r="K9" s="1460"/>
      <c r="L9" s="1460"/>
      <c r="M9" s="1460"/>
      <c r="N9" s="1460"/>
      <c r="O9" s="1460"/>
      <c r="P9" s="1460"/>
      <c r="Q9" s="1460"/>
      <c r="R9" s="1460"/>
      <c r="S9" s="1460"/>
      <c r="T9" s="1460"/>
      <c r="U9" s="1460"/>
      <c r="V9" s="1460"/>
      <c r="W9" s="1460"/>
      <c r="X9" s="1460"/>
      <c r="Y9" s="1460"/>
      <c r="Z9" s="1460"/>
      <c r="AA9" s="1460"/>
      <c r="AB9" s="1460"/>
      <c r="AC9" s="1460"/>
      <c r="AD9" s="1460"/>
      <c r="AE9" s="1460"/>
      <c r="AF9" s="1460"/>
      <c r="AG9" s="1460"/>
      <c r="AH9" s="1460"/>
      <c r="AI9" s="1460"/>
    </row>
    <row r="10" spans="1:35" x14ac:dyDescent="0.25">
      <c r="A10" s="1459" t="s">
        <v>1598</v>
      </c>
    </row>
  </sheetData>
  <sheetProtection formatCells="0" formatColumns="0" formatRows="0" insertColumns="0" insertRows="0" insertHyperlinks="0" deleteColumns="0" deleteRows="0" sort="0" autoFilter="0" pivotTables="0"/>
  <mergeCells count="9">
    <mergeCell ref="B2:AI2"/>
    <mergeCell ref="C3:K3"/>
    <mergeCell ref="L3:M3"/>
    <mergeCell ref="N3:O3"/>
    <mergeCell ref="P3:Q3"/>
    <mergeCell ref="R3:S3"/>
    <mergeCell ref="T3:Y3"/>
    <mergeCell ref="Z3:AC3"/>
    <mergeCell ref="AD3:AG3"/>
  </mergeCells>
  <pageMargins left="0.7" right="0.7" top="0.75" bottom="0.75" header="0.3" footer="0.3"/>
  <pageSetup paperSize="9" orientation="landscape"/>
  <headerFooter>
    <oddHeader>&amp;L&amp;B&amp;G&amp;C&amp;HProcurement Plan - Consultancy Services</oddHeader>
    <oddFooter>&amp;L&amp;FBPP Procurement Plan2014&amp;C&amp;P of &amp;N &amp;R&amp;D &amp;T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
  <sheetViews>
    <sheetView workbookViewId="0">
      <selection activeCell="D18" sqref="D18"/>
    </sheetView>
  </sheetViews>
  <sheetFormatPr defaultRowHeight="15" x14ac:dyDescent="0.25"/>
  <cols>
    <col min="1" max="1" width="40" style="1459" customWidth="1"/>
    <col min="2" max="32" width="18" style="1459" customWidth="1"/>
    <col min="33" max="16384" width="9.140625" style="1459"/>
  </cols>
  <sheetData>
    <row r="1" spans="1:32" ht="30" x14ac:dyDescent="0.25">
      <c r="A1" s="1473" t="s">
        <v>2721</v>
      </c>
    </row>
    <row r="2" spans="1:32" x14ac:dyDescent="0.25">
      <c r="A2" s="1471" t="s">
        <v>1676</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row>
    <row r="3" spans="1:32" ht="45" x14ac:dyDescent="0.25">
      <c r="A3" s="1470"/>
      <c r="B3" s="1470"/>
      <c r="C3" s="2088" t="s">
        <v>1675</v>
      </c>
      <c r="D3" s="2089"/>
      <c r="E3" s="2089"/>
      <c r="F3" s="2089"/>
      <c r="G3" s="2089"/>
      <c r="H3" s="2089"/>
      <c r="I3" s="2089"/>
      <c r="J3" s="2089"/>
      <c r="K3" s="2090"/>
      <c r="L3" s="2088" t="s">
        <v>1750</v>
      </c>
      <c r="M3" s="2090"/>
      <c r="N3" s="1469" t="s">
        <v>1749</v>
      </c>
      <c r="O3" s="2088" t="s">
        <v>1748</v>
      </c>
      <c r="P3" s="2090"/>
      <c r="Q3" s="2088" t="s">
        <v>1747</v>
      </c>
      <c r="R3" s="2090"/>
      <c r="S3" s="2088" t="s">
        <v>1746</v>
      </c>
      <c r="T3" s="2090"/>
      <c r="U3" s="2088" t="s">
        <v>1745</v>
      </c>
      <c r="V3" s="2090"/>
      <c r="W3" s="2088" t="s">
        <v>1669</v>
      </c>
      <c r="X3" s="2089"/>
      <c r="Y3" s="2089"/>
      <c r="Z3" s="2090"/>
      <c r="AA3" s="2088" t="s">
        <v>1744</v>
      </c>
      <c r="AB3" s="2089"/>
      <c r="AC3" s="2089"/>
      <c r="AD3" s="2090"/>
      <c r="AE3" s="1469" t="s">
        <v>1667</v>
      </c>
      <c r="AF3" s="1469" t="s">
        <v>1666</v>
      </c>
    </row>
    <row r="4" spans="1:32" ht="60.75" thickBot="1" x14ac:dyDescent="0.3">
      <c r="A4" s="1467" t="s">
        <v>1665</v>
      </c>
      <c r="B4" s="1468"/>
      <c r="C4" s="1467" t="s">
        <v>1664</v>
      </c>
      <c r="D4" s="1467" t="s">
        <v>1663</v>
      </c>
      <c r="E4" s="1467" t="s">
        <v>1662</v>
      </c>
      <c r="F4" s="1467" t="s">
        <v>1661</v>
      </c>
      <c r="G4" s="1467" t="s">
        <v>1660</v>
      </c>
      <c r="H4" s="1467" t="s">
        <v>1659</v>
      </c>
      <c r="I4" s="1467" t="s">
        <v>1658</v>
      </c>
      <c r="J4" s="1467" t="s">
        <v>1657</v>
      </c>
      <c r="K4" s="1467" t="s">
        <v>1656</v>
      </c>
      <c r="L4" s="1467" t="s">
        <v>1655</v>
      </c>
      <c r="M4" s="1467" t="s">
        <v>1648</v>
      </c>
      <c r="N4" s="1467" t="s">
        <v>1743</v>
      </c>
      <c r="O4" s="1467" t="s">
        <v>1742</v>
      </c>
      <c r="P4" s="1467" t="s">
        <v>1644</v>
      </c>
      <c r="Q4" s="1467" t="s">
        <v>1741</v>
      </c>
      <c r="R4" s="1467" t="s">
        <v>1740</v>
      </c>
      <c r="S4" s="1467" t="s">
        <v>1739</v>
      </c>
      <c r="T4" s="1467" t="s">
        <v>1738</v>
      </c>
      <c r="U4" s="1467" t="s">
        <v>1737</v>
      </c>
      <c r="V4" s="1467" t="s">
        <v>1736</v>
      </c>
      <c r="W4" s="1467" t="s">
        <v>1643</v>
      </c>
      <c r="X4" s="1467" t="s">
        <v>1642</v>
      </c>
      <c r="Y4" s="1467" t="s">
        <v>1641</v>
      </c>
      <c r="Z4" s="1467" t="s">
        <v>1640</v>
      </c>
      <c r="AA4" s="1467" t="s">
        <v>1639</v>
      </c>
      <c r="AB4" s="1467" t="s">
        <v>1735</v>
      </c>
      <c r="AC4" s="1467" t="s">
        <v>1734</v>
      </c>
      <c r="AD4" s="1467" t="s">
        <v>1636</v>
      </c>
      <c r="AE4" s="1467" t="s">
        <v>1635</v>
      </c>
      <c r="AF4" s="1467" t="s">
        <v>1635</v>
      </c>
    </row>
    <row r="5" spans="1:32" ht="45.75" thickTop="1" x14ac:dyDescent="0.25">
      <c r="A5" s="1466" t="s">
        <v>1634</v>
      </c>
      <c r="B5" s="1465"/>
      <c r="C5" s="1465"/>
      <c r="D5" s="1465"/>
      <c r="E5" s="1465"/>
      <c r="F5" s="1465"/>
      <c r="G5" s="1465"/>
      <c r="H5" s="1465"/>
      <c r="I5" s="1465"/>
      <c r="J5" s="1465" t="s">
        <v>1633</v>
      </c>
      <c r="K5" s="1465"/>
      <c r="L5" s="1465" t="s">
        <v>1628</v>
      </c>
      <c r="M5" s="1465" t="s">
        <v>1629</v>
      </c>
      <c r="N5" s="1465" t="s">
        <v>1631</v>
      </c>
      <c r="O5" s="1465" t="s">
        <v>1629</v>
      </c>
      <c r="P5" s="1465" t="s">
        <v>1631</v>
      </c>
      <c r="Q5" s="1465" t="s">
        <v>1628</v>
      </c>
      <c r="R5" s="1465" t="s">
        <v>1733</v>
      </c>
      <c r="S5" s="1465" t="s">
        <v>1733</v>
      </c>
      <c r="T5" s="1465" t="s">
        <v>1733</v>
      </c>
      <c r="U5" s="1465" t="s">
        <v>1628</v>
      </c>
      <c r="V5" s="1465" t="s">
        <v>1631</v>
      </c>
      <c r="W5" s="1465"/>
      <c r="X5" s="1465" t="s">
        <v>1629</v>
      </c>
      <c r="Y5" s="1465" t="s">
        <v>1630</v>
      </c>
      <c r="Z5" s="1465" t="s">
        <v>1629</v>
      </c>
      <c r="AA5" s="1465" t="s">
        <v>1628</v>
      </c>
      <c r="AB5" s="1465"/>
      <c r="AC5" s="1465" t="s">
        <v>1732</v>
      </c>
      <c r="AD5" s="1465"/>
      <c r="AE5" s="1465"/>
      <c r="AF5" s="1465"/>
    </row>
    <row r="6" spans="1:32" ht="15.75" thickBot="1" x14ac:dyDescent="0.3">
      <c r="A6" s="1464"/>
      <c r="B6" s="1464" t="s">
        <v>1627</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c r="AD6" s="1464"/>
      <c r="AE6" s="1464"/>
      <c r="AF6" s="1464"/>
    </row>
    <row r="7" spans="1:32" ht="75.75" thickTop="1" x14ac:dyDescent="0.25">
      <c r="A7" s="1461" t="s">
        <v>2720</v>
      </c>
      <c r="B7" s="1461" t="s">
        <v>1612</v>
      </c>
      <c r="C7" s="1461" t="s">
        <v>2719</v>
      </c>
      <c r="D7" s="1463" t="s">
        <v>1724</v>
      </c>
      <c r="E7" s="1461"/>
      <c r="F7" s="1462">
        <v>3000000</v>
      </c>
      <c r="G7" s="1461" t="s">
        <v>1609</v>
      </c>
      <c r="H7" s="1461" t="s">
        <v>1712</v>
      </c>
      <c r="I7" s="1461" t="s">
        <v>1711</v>
      </c>
      <c r="J7" s="1461" t="s">
        <v>1607</v>
      </c>
      <c r="K7" s="1461" t="s">
        <v>1606</v>
      </c>
      <c r="L7" s="1461" t="s">
        <v>2718</v>
      </c>
      <c r="M7" s="1461" t="s">
        <v>2717</v>
      </c>
      <c r="N7" s="1461" t="s">
        <v>1605</v>
      </c>
      <c r="O7" s="1461" t="s">
        <v>1605</v>
      </c>
      <c r="P7" s="1461" t="s">
        <v>1605</v>
      </c>
      <c r="Q7" s="1461" t="s">
        <v>1605</v>
      </c>
      <c r="R7" s="1461" t="s">
        <v>1605</v>
      </c>
      <c r="S7" s="1461" t="s">
        <v>2716</v>
      </c>
      <c r="T7" s="1461" t="s">
        <v>2715</v>
      </c>
      <c r="U7" s="1461" t="s">
        <v>2714</v>
      </c>
      <c r="V7" s="1461" t="s">
        <v>2713</v>
      </c>
      <c r="W7" s="1462">
        <v>3000000</v>
      </c>
      <c r="X7" s="1461" t="s">
        <v>1605</v>
      </c>
      <c r="Y7" s="1461" t="s">
        <v>2712</v>
      </c>
      <c r="Z7" s="1461" t="s">
        <v>2711</v>
      </c>
      <c r="AA7" s="1461" t="s">
        <v>2710</v>
      </c>
      <c r="AB7" s="1461" t="s">
        <v>2709</v>
      </c>
      <c r="AC7" s="1461" t="s">
        <v>2708</v>
      </c>
      <c r="AD7" s="1462">
        <v>3000000</v>
      </c>
      <c r="AE7" s="1461" t="s">
        <v>2707</v>
      </c>
      <c r="AF7" s="1461" t="s">
        <v>2706</v>
      </c>
    </row>
    <row r="8" spans="1:32" x14ac:dyDescent="0.25">
      <c r="A8" s="1461"/>
      <c r="B8" s="1461" t="s">
        <v>1600</v>
      </c>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row>
    <row r="9" spans="1:32" ht="45" x14ac:dyDescent="0.25">
      <c r="A9" s="1461" t="s">
        <v>2705</v>
      </c>
      <c r="B9" s="1461" t="s">
        <v>1612</v>
      </c>
      <c r="C9" s="1461" t="s">
        <v>2700</v>
      </c>
      <c r="D9" s="1463" t="s">
        <v>1729</v>
      </c>
      <c r="E9" s="1461" t="s">
        <v>2704</v>
      </c>
      <c r="F9" s="1462">
        <v>394003621</v>
      </c>
      <c r="G9" s="1461" t="s">
        <v>1609</v>
      </c>
      <c r="H9" s="1461" t="s">
        <v>1695</v>
      </c>
      <c r="I9" s="1461" t="s">
        <v>1711</v>
      </c>
      <c r="J9" s="1461" t="s">
        <v>2703</v>
      </c>
      <c r="K9" s="1461" t="s">
        <v>1606</v>
      </c>
      <c r="L9" s="1461"/>
      <c r="M9" s="1461"/>
      <c r="N9" s="1461"/>
      <c r="O9" s="1461"/>
      <c r="P9" s="1461"/>
      <c r="Q9" s="1461"/>
      <c r="R9" s="1461"/>
      <c r="S9" s="1461"/>
      <c r="T9" s="1461"/>
      <c r="U9" s="1461"/>
      <c r="V9" s="1461"/>
      <c r="W9" s="1461"/>
      <c r="X9" s="1461"/>
      <c r="Y9" s="1461"/>
      <c r="Z9" s="1461"/>
      <c r="AA9" s="1461"/>
      <c r="AB9" s="1461"/>
      <c r="AC9" s="1461"/>
      <c r="AD9" s="1461"/>
      <c r="AE9" s="1461"/>
      <c r="AF9" s="1461"/>
    </row>
    <row r="10" spans="1:32" ht="15.75" thickBot="1" x14ac:dyDescent="0.3">
      <c r="A10" s="1461"/>
      <c r="B10" s="1461" t="s">
        <v>1600</v>
      </c>
      <c r="C10" s="1461"/>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row>
    <row r="11" spans="1:32" ht="15.75" thickTop="1" x14ac:dyDescent="0.25">
      <c r="A11" s="1460" t="s">
        <v>1599</v>
      </c>
      <c r="B11" s="1460"/>
      <c r="C11" s="1460"/>
      <c r="D11" s="1460"/>
      <c r="E11" s="1460"/>
      <c r="F11" s="1460">
        <f>SUM(F7,F9)</f>
        <v>397003621</v>
      </c>
      <c r="G11" s="1460"/>
      <c r="H11" s="1460"/>
      <c r="I11" s="1460"/>
      <c r="J11" s="1460"/>
      <c r="K11" s="1460"/>
      <c r="L11" s="1460"/>
      <c r="M11" s="1460"/>
      <c r="N11" s="1460"/>
      <c r="O11" s="1460"/>
      <c r="P11" s="1460"/>
      <c r="Q11" s="1460"/>
      <c r="R11" s="1460"/>
      <c r="S11" s="1460"/>
      <c r="T11" s="1460"/>
      <c r="U11" s="1460"/>
      <c r="V11" s="1460"/>
      <c r="W11" s="1460">
        <f>SUM(W7)</f>
        <v>3000000</v>
      </c>
      <c r="X11" s="1460"/>
      <c r="Y11" s="1460"/>
      <c r="Z11" s="1460"/>
      <c r="AA11" s="1460"/>
      <c r="AB11" s="1460"/>
      <c r="AC11" s="1460"/>
      <c r="AD11" s="1460">
        <f>SUM(AD7)</f>
        <v>3000000</v>
      </c>
      <c r="AE11" s="1460"/>
      <c r="AF11" s="1460"/>
    </row>
    <row r="12" spans="1:32" x14ac:dyDescent="0.25">
      <c r="A12" s="1459" t="s">
        <v>1598</v>
      </c>
    </row>
  </sheetData>
  <sheetProtection formatCells="0" formatColumns="0" formatRows="0" insertColumns="0" insertRows="0" insertHyperlinks="0" deleteColumns="0" deleteRows="0" sort="0" autoFilter="0" pivotTables="0"/>
  <mergeCells count="9">
    <mergeCell ref="B2:AF2"/>
    <mergeCell ref="C3:K3"/>
    <mergeCell ref="L3:M3"/>
    <mergeCell ref="O3:P3"/>
    <mergeCell ref="Q3:R3"/>
    <mergeCell ref="S3:T3"/>
    <mergeCell ref="U3:V3"/>
    <mergeCell ref="W3:Z3"/>
    <mergeCell ref="AA3:AD3"/>
  </mergeCells>
  <pageMargins left="0.7" right="0.7" top="0.75" bottom="0.75" header="0.3" footer="0.3"/>
  <pageSetup paperSize="9" orientation="landscape"/>
  <headerFooter>
    <oddHeader>&amp;L&amp;B&amp;G&amp;C&amp;HProcurement Plan - Works</oddHeader>
    <oddFooter>&amp;L&amp;FBPP Procurement Plan2014&amp;C&amp;P of &amp;N &amp;R&amp;D &amp;T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
  <sheetViews>
    <sheetView workbookViewId="0">
      <selection activeCell="G17" sqref="G17"/>
    </sheetView>
  </sheetViews>
  <sheetFormatPr defaultRowHeight="15" x14ac:dyDescent="0.25"/>
  <cols>
    <col min="1" max="1" width="40" style="1459" customWidth="1"/>
    <col min="2" max="35" width="18" style="1459" customWidth="1"/>
    <col min="36" max="16384" width="9.140625" style="1459"/>
  </cols>
  <sheetData>
    <row r="1" spans="1:35" ht="30" x14ac:dyDescent="0.25">
      <c r="A1" s="1473" t="s">
        <v>2697</v>
      </c>
    </row>
    <row r="2" spans="1:35" x14ac:dyDescent="0.25">
      <c r="A2" s="1471" t="s">
        <v>1676</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c r="AG2" s="2087"/>
      <c r="AH2" s="2087"/>
      <c r="AI2" s="2087"/>
    </row>
    <row r="3" spans="1:35" x14ac:dyDescent="0.25">
      <c r="A3" s="1470"/>
      <c r="B3" s="1470"/>
      <c r="C3" s="2088" t="s">
        <v>1675</v>
      </c>
      <c r="D3" s="2089"/>
      <c r="E3" s="2089"/>
      <c r="F3" s="2089"/>
      <c r="G3" s="2089"/>
      <c r="H3" s="2089"/>
      <c r="I3" s="2089"/>
      <c r="J3" s="2089"/>
      <c r="K3" s="2090"/>
      <c r="L3" s="2088" t="s">
        <v>1674</v>
      </c>
      <c r="M3" s="2090"/>
      <c r="N3" s="2088" t="s">
        <v>1673</v>
      </c>
      <c r="O3" s="2090"/>
      <c r="P3" s="2088" t="s">
        <v>1672</v>
      </c>
      <c r="Q3" s="2090"/>
      <c r="R3" s="2088" t="s">
        <v>1671</v>
      </c>
      <c r="S3" s="2090"/>
      <c r="T3" s="2088" t="s">
        <v>1670</v>
      </c>
      <c r="U3" s="2089"/>
      <c r="V3" s="2089"/>
      <c r="W3" s="2089"/>
      <c r="X3" s="2089"/>
      <c r="Y3" s="2090"/>
      <c r="Z3" s="2088" t="s">
        <v>1669</v>
      </c>
      <c r="AA3" s="2089"/>
      <c r="AB3" s="2089"/>
      <c r="AC3" s="2090"/>
      <c r="AD3" s="2088" t="s">
        <v>1668</v>
      </c>
      <c r="AE3" s="2089"/>
      <c r="AF3" s="2089"/>
      <c r="AG3" s="2090"/>
      <c r="AH3" s="1469" t="s">
        <v>1667</v>
      </c>
      <c r="AI3" s="1469" t="s">
        <v>1666</v>
      </c>
    </row>
    <row r="4" spans="1:35" ht="60.75" thickBot="1" x14ac:dyDescent="0.3">
      <c r="A4" s="1467" t="s">
        <v>1665</v>
      </c>
      <c r="B4" s="1468"/>
      <c r="C4" s="1467" t="s">
        <v>1664</v>
      </c>
      <c r="D4" s="1467" t="s">
        <v>1663</v>
      </c>
      <c r="E4" s="1467" t="s">
        <v>1662</v>
      </c>
      <c r="F4" s="1467" t="s">
        <v>1661</v>
      </c>
      <c r="G4" s="1467" t="s">
        <v>1660</v>
      </c>
      <c r="H4" s="1467" t="s">
        <v>1659</v>
      </c>
      <c r="I4" s="1467" t="s">
        <v>1658</v>
      </c>
      <c r="J4" s="1467" t="s">
        <v>1657</v>
      </c>
      <c r="K4" s="1467" t="s">
        <v>1656</v>
      </c>
      <c r="L4" s="1467" t="s">
        <v>1655</v>
      </c>
      <c r="M4" s="1467" t="s">
        <v>1648</v>
      </c>
      <c r="N4" s="1467" t="s">
        <v>1654</v>
      </c>
      <c r="O4" s="1467" t="s">
        <v>1653</v>
      </c>
      <c r="P4" s="1467" t="s">
        <v>1652</v>
      </c>
      <c r="Q4" s="1467" t="s">
        <v>1648</v>
      </c>
      <c r="R4" s="1467" t="s">
        <v>1651</v>
      </c>
      <c r="S4" s="1467" t="s">
        <v>1650</v>
      </c>
      <c r="T4" s="1467" t="s">
        <v>1649</v>
      </c>
      <c r="U4" s="1467" t="s">
        <v>1648</v>
      </c>
      <c r="V4" s="1467" t="s">
        <v>1647</v>
      </c>
      <c r="W4" s="1467" t="s">
        <v>1646</v>
      </c>
      <c r="X4" s="1467" t="s">
        <v>1645</v>
      </c>
      <c r="Y4" s="1467" t="s">
        <v>1644</v>
      </c>
      <c r="Z4" s="1467" t="s">
        <v>1643</v>
      </c>
      <c r="AA4" s="1467" t="s">
        <v>1642</v>
      </c>
      <c r="AB4" s="1467" t="s">
        <v>1641</v>
      </c>
      <c r="AC4" s="1467" t="s">
        <v>1640</v>
      </c>
      <c r="AD4" s="1467" t="s">
        <v>1639</v>
      </c>
      <c r="AE4" s="1467" t="s">
        <v>1638</v>
      </c>
      <c r="AF4" s="1467" t="s">
        <v>1637</v>
      </c>
      <c r="AG4" s="1467" t="s">
        <v>1636</v>
      </c>
      <c r="AH4" s="1467" t="s">
        <v>1635</v>
      </c>
      <c r="AI4" s="1467" t="s">
        <v>1635</v>
      </c>
    </row>
    <row r="5" spans="1:35" ht="45.75" thickTop="1" x14ac:dyDescent="0.25">
      <c r="A5" s="1466" t="s">
        <v>1634</v>
      </c>
      <c r="B5" s="1465"/>
      <c r="C5" s="1465"/>
      <c r="D5" s="1465"/>
      <c r="E5" s="1465"/>
      <c r="F5" s="1465"/>
      <c r="G5" s="1465"/>
      <c r="H5" s="1465"/>
      <c r="I5" s="1465"/>
      <c r="J5" s="1465" t="s">
        <v>1633</v>
      </c>
      <c r="K5" s="1465"/>
      <c r="L5" s="1465" t="s">
        <v>1628</v>
      </c>
      <c r="M5" s="1465" t="s">
        <v>1629</v>
      </c>
      <c r="N5" s="1465" t="s">
        <v>1629</v>
      </c>
      <c r="O5" s="1465" t="s">
        <v>1632</v>
      </c>
      <c r="P5" s="1465" t="s">
        <v>1631</v>
      </c>
      <c r="Q5" s="1465" t="s">
        <v>1629</v>
      </c>
      <c r="R5" s="1465" t="s">
        <v>1629</v>
      </c>
      <c r="S5" s="1465"/>
      <c r="T5" s="1465" t="s">
        <v>1629</v>
      </c>
      <c r="U5" s="1465" t="s">
        <v>1629</v>
      </c>
      <c r="V5" s="1465" t="s">
        <v>1629</v>
      </c>
      <c r="W5" s="1465" t="s">
        <v>1629</v>
      </c>
      <c r="X5" s="1465" t="s">
        <v>1629</v>
      </c>
      <c r="Y5" s="1465" t="s">
        <v>1631</v>
      </c>
      <c r="Z5" s="1465"/>
      <c r="AA5" s="1465" t="s">
        <v>1629</v>
      </c>
      <c r="AB5" s="1465" t="s">
        <v>1630</v>
      </c>
      <c r="AC5" s="1465" t="s">
        <v>1629</v>
      </c>
      <c r="AD5" s="1465" t="s">
        <v>1628</v>
      </c>
      <c r="AE5" s="1465"/>
      <c r="AF5" s="1465"/>
      <c r="AG5" s="1465"/>
      <c r="AH5" s="1465"/>
      <c r="AI5" s="1465"/>
    </row>
    <row r="6" spans="1:35" ht="15.75" thickBot="1" x14ac:dyDescent="0.3">
      <c r="A6" s="1464"/>
      <c r="B6" s="1464" t="s">
        <v>1627</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c r="AD6" s="1464"/>
      <c r="AE6" s="1464"/>
      <c r="AF6" s="1464"/>
      <c r="AG6" s="1464"/>
      <c r="AH6" s="1464"/>
      <c r="AI6" s="1464"/>
    </row>
    <row r="7" spans="1:35" ht="45.75" thickTop="1" x14ac:dyDescent="0.25">
      <c r="A7" s="1461" t="s">
        <v>2696</v>
      </c>
      <c r="B7" s="1461" t="s">
        <v>1612</v>
      </c>
      <c r="C7" s="1461"/>
      <c r="D7" s="1463"/>
      <c r="E7" s="1461"/>
      <c r="F7" s="1641">
        <v>14000000</v>
      </c>
      <c r="G7" s="1461" t="s">
        <v>1609</v>
      </c>
      <c r="H7" s="1461" t="s">
        <v>1614</v>
      </c>
      <c r="I7" s="1461" t="s">
        <v>1608</v>
      </c>
      <c r="J7" s="1461" t="s">
        <v>1607</v>
      </c>
      <c r="K7" s="1461" t="s">
        <v>1606</v>
      </c>
      <c r="L7" s="1461"/>
      <c r="M7" s="1461"/>
      <c r="N7" s="1461"/>
      <c r="O7" s="1461"/>
      <c r="P7" s="1461"/>
      <c r="Q7" s="1461"/>
      <c r="R7" s="1461"/>
      <c r="S7" s="1461"/>
      <c r="T7" s="1461"/>
      <c r="U7" s="1461"/>
      <c r="V7" s="1461"/>
      <c r="W7" s="1461"/>
      <c r="X7" s="1461"/>
      <c r="Y7" s="1461"/>
      <c r="Z7" s="1461"/>
      <c r="AA7" s="1461"/>
      <c r="AB7" s="1461"/>
      <c r="AC7" s="1461"/>
      <c r="AD7" s="1461"/>
      <c r="AE7" s="1461"/>
      <c r="AF7" s="1461"/>
      <c r="AG7" s="1461"/>
      <c r="AH7" s="1461"/>
      <c r="AI7" s="1461"/>
    </row>
    <row r="8" spans="1:35" ht="15.75" thickBot="1" x14ac:dyDescent="0.3">
      <c r="A8" s="1461"/>
      <c r="B8" s="1461" t="s">
        <v>1600</v>
      </c>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row>
    <row r="9" spans="1:35" ht="15.75" thickTop="1" x14ac:dyDescent="0.25">
      <c r="A9" s="1460" t="s">
        <v>1599</v>
      </c>
      <c r="B9" s="1460"/>
      <c r="C9" s="1460"/>
      <c r="D9" s="1460"/>
      <c r="E9" s="1460"/>
      <c r="F9" s="1460">
        <f>SUM(F7)</f>
        <v>14000000</v>
      </c>
      <c r="G9" s="1460"/>
      <c r="H9" s="1460"/>
      <c r="I9" s="1460"/>
      <c r="J9" s="1460"/>
      <c r="K9" s="1460"/>
      <c r="L9" s="1460"/>
      <c r="M9" s="1460"/>
      <c r="N9" s="1460"/>
      <c r="O9" s="1460"/>
      <c r="P9" s="1460"/>
      <c r="Q9" s="1460"/>
      <c r="R9" s="1460"/>
      <c r="S9" s="1460"/>
      <c r="T9" s="1460"/>
      <c r="U9" s="1460"/>
      <c r="V9" s="1460"/>
      <c r="W9" s="1460"/>
      <c r="X9" s="1460"/>
      <c r="Y9" s="1460"/>
      <c r="Z9" s="1460"/>
      <c r="AA9" s="1460"/>
      <c r="AB9" s="1460"/>
      <c r="AC9" s="1460"/>
      <c r="AD9" s="1460"/>
      <c r="AE9" s="1460"/>
      <c r="AF9" s="1460"/>
      <c r="AG9" s="1460"/>
      <c r="AH9" s="1460"/>
      <c r="AI9" s="1460"/>
    </row>
    <row r="10" spans="1:35" x14ac:dyDescent="0.25">
      <c r="A10" s="1459" t="s">
        <v>1598</v>
      </c>
    </row>
  </sheetData>
  <sheetProtection formatCells="0" formatColumns="0" formatRows="0" insertColumns="0" insertRows="0" insertHyperlinks="0" deleteColumns="0" deleteRows="0" sort="0" autoFilter="0" pivotTables="0"/>
  <mergeCells count="9">
    <mergeCell ref="B2:AI2"/>
    <mergeCell ref="C3:K3"/>
    <mergeCell ref="L3:M3"/>
    <mergeCell ref="N3:O3"/>
    <mergeCell ref="P3:Q3"/>
    <mergeCell ref="R3:S3"/>
    <mergeCell ref="T3:Y3"/>
    <mergeCell ref="Z3:AC3"/>
    <mergeCell ref="AD3:AG3"/>
  </mergeCells>
  <pageMargins left="0.7" right="0.7" top="0.75" bottom="0.75" header="0.3" footer="0.3"/>
  <pageSetup paperSize="9" orientation="landscape"/>
  <headerFooter>
    <oddHeader>&amp;L&amp;B&amp;G&amp;C&amp;HProcurement Plan - Non-Consultancy Services</oddHeader>
    <oddFooter>&amp;L&amp;FBPP Procurement Plan2014&amp;C&amp;P of &amp;N &amp;R&amp;D &amp;T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4"/>
  <sheetViews>
    <sheetView workbookViewId="0">
      <selection sqref="A1:AI24"/>
    </sheetView>
  </sheetViews>
  <sheetFormatPr defaultRowHeight="15" x14ac:dyDescent="0.25"/>
  <cols>
    <col min="1" max="1" width="32.140625" style="1459" customWidth="1"/>
    <col min="2" max="5" width="15.7109375" style="1459" customWidth="1"/>
    <col min="6" max="6" width="15.7109375" style="2074" customWidth="1"/>
    <col min="7" max="29" width="15.7109375" style="1459" customWidth="1"/>
    <col min="30" max="16384" width="9.140625" style="1459"/>
  </cols>
  <sheetData>
    <row r="1" spans="1:29" ht="45" x14ac:dyDescent="0.25">
      <c r="A1" s="1472" t="s">
        <v>2662</v>
      </c>
    </row>
    <row r="2" spans="1:29" x14ac:dyDescent="0.25">
      <c r="A2" s="1471" t="s">
        <v>1510</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row>
    <row r="3" spans="1:29" ht="33.6" customHeight="1" x14ac:dyDescent="0.25">
      <c r="A3" s="1470"/>
      <c r="B3" s="1470"/>
      <c r="C3" s="2088" t="s">
        <v>1509</v>
      </c>
      <c r="D3" s="2089"/>
      <c r="E3" s="2089"/>
      <c r="F3" s="2089"/>
      <c r="G3" s="2089"/>
      <c r="H3" s="2089"/>
      <c r="I3" s="2089"/>
      <c r="J3" s="2089"/>
      <c r="K3" s="2090"/>
      <c r="L3" s="2088" t="s">
        <v>1597</v>
      </c>
      <c r="M3" s="2090"/>
      <c r="N3" s="1469" t="s">
        <v>1596</v>
      </c>
      <c r="O3" s="2088" t="s">
        <v>1595</v>
      </c>
      <c r="P3" s="2090"/>
      <c r="Q3" s="2088" t="s">
        <v>1593</v>
      </c>
      <c r="R3" s="2090"/>
      <c r="S3" s="2088" t="s">
        <v>1592</v>
      </c>
      <c r="T3" s="2090"/>
      <c r="U3" s="2088" t="s">
        <v>1503</v>
      </c>
      <c r="V3" s="2089"/>
      <c r="W3" s="2089"/>
      <c r="X3" s="2090"/>
      <c r="Y3" s="2088" t="s">
        <v>1830</v>
      </c>
      <c r="Z3" s="2089"/>
      <c r="AA3" s="2090"/>
      <c r="AB3" s="1469" t="s">
        <v>1501</v>
      </c>
      <c r="AC3" s="1469" t="s">
        <v>1500</v>
      </c>
    </row>
    <row r="4" spans="1:29" ht="60.75" thickBot="1" x14ac:dyDescent="0.3">
      <c r="A4" s="1467" t="s">
        <v>1499</v>
      </c>
      <c r="B4" s="1468"/>
      <c r="C4" s="1467" t="s">
        <v>1498</v>
      </c>
      <c r="D4" s="1467" t="s">
        <v>1497</v>
      </c>
      <c r="E4" s="1467" t="s">
        <v>1496</v>
      </c>
      <c r="F4" s="2078" t="s">
        <v>1495</v>
      </c>
      <c r="G4" s="1467" t="s">
        <v>1494</v>
      </c>
      <c r="H4" s="1467" t="s">
        <v>1493</v>
      </c>
      <c r="I4" s="1467" t="s">
        <v>1492</v>
      </c>
      <c r="J4" s="1467" t="s">
        <v>1491</v>
      </c>
      <c r="K4" s="1467" t="s">
        <v>1490</v>
      </c>
      <c r="L4" s="1467" t="s">
        <v>1489</v>
      </c>
      <c r="M4" s="1467" t="s">
        <v>1482</v>
      </c>
      <c r="N4" s="1467" t="s">
        <v>1590</v>
      </c>
      <c r="O4" s="1467" t="s">
        <v>1589</v>
      </c>
      <c r="P4" s="1467" t="s">
        <v>1478</v>
      </c>
      <c r="Q4" s="1467" t="s">
        <v>1586</v>
      </c>
      <c r="R4" s="1467" t="s">
        <v>1585</v>
      </c>
      <c r="S4" s="1467" t="s">
        <v>1584</v>
      </c>
      <c r="T4" s="1467" t="s">
        <v>1583</v>
      </c>
      <c r="U4" s="1467" t="s">
        <v>1477</v>
      </c>
      <c r="V4" s="1467" t="s">
        <v>1476</v>
      </c>
      <c r="W4" s="1467" t="s">
        <v>1475</v>
      </c>
      <c r="X4" s="1467" t="s">
        <v>1474</v>
      </c>
      <c r="Y4" s="1467" t="s">
        <v>1473</v>
      </c>
      <c r="Z4" s="1467" t="s">
        <v>1828</v>
      </c>
      <c r="AA4" s="1467" t="s">
        <v>1827</v>
      </c>
      <c r="AB4" s="1467" t="s">
        <v>1469</v>
      </c>
      <c r="AC4" s="1467" t="s">
        <v>1469</v>
      </c>
    </row>
    <row r="5" spans="1:29" ht="45.75" thickTop="1" x14ac:dyDescent="0.25">
      <c r="A5" s="1466" t="s">
        <v>1468</v>
      </c>
      <c r="B5" s="1465"/>
      <c r="C5" s="1465"/>
      <c r="D5" s="1465"/>
      <c r="E5" s="1465"/>
      <c r="F5" s="2077"/>
      <c r="G5" s="1465"/>
      <c r="H5" s="1465"/>
      <c r="I5" s="1465"/>
      <c r="J5" s="1465" t="s">
        <v>1467</v>
      </c>
      <c r="K5" s="1465"/>
      <c r="L5" s="1465" t="s">
        <v>1462</v>
      </c>
      <c r="M5" s="1465" t="s">
        <v>1463</v>
      </c>
      <c r="N5" s="1465" t="s">
        <v>1465</v>
      </c>
      <c r="O5" s="1465" t="s">
        <v>1463</v>
      </c>
      <c r="P5" s="1465" t="s">
        <v>1465</v>
      </c>
      <c r="Q5" s="1465" t="s">
        <v>1580</v>
      </c>
      <c r="R5" s="1465" t="s">
        <v>1580</v>
      </c>
      <c r="S5" s="1465" t="s">
        <v>1462</v>
      </c>
      <c r="T5" s="1465" t="s">
        <v>1465</v>
      </c>
      <c r="U5" s="1465"/>
      <c r="V5" s="1465" t="s">
        <v>1463</v>
      </c>
      <c r="W5" s="1465" t="s">
        <v>1464</v>
      </c>
      <c r="X5" s="1465" t="s">
        <v>1463</v>
      </c>
      <c r="Y5" s="1465" t="s">
        <v>1462</v>
      </c>
      <c r="Z5" s="1465"/>
      <c r="AA5" s="1465" t="s">
        <v>1463</v>
      </c>
      <c r="AB5" s="1465"/>
      <c r="AC5" s="1465"/>
    </row>
    <row r="6" spans="1:29" ht="15.75" thickBot="1" x14ac:dyDescent="0.3">
      <c r="A6" s="1464"/>
      <c r="B6" s="1464" t="s">
        <v>1461</v>
      </c>
      <c r="C6" s="1464"/>
      <c r="D6" s="1464"/>
      <c r="E6" s="1464"/>
      <c r="F6" s="2076"/>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row>
    <row r="7" spans="1:29" ht="48.6" customHeight="1" thickTop="1" x14ac:dyDescent="0.25">
      <c r="A7" s="1461" t="s">
        <v>2661</v>
      </c>
      <c r="B7" s="1461" t="s">
        <v>1392</v>
      </c>
      <c r="C7" s="1461" t="s">
        <v>2655</v>
      </c>
      <c r="D7" s="1463" t="s">
        <v>1561</v>
      </c>
      <c r="E7" s="1461" t="s">
        <v>1916</v>
      </c>
      <c r="F7" s="1494">
        <v>4637812</v>
      </c>
      <c r="G7" s="1461" t="s">
        <v>1388</v>
      </c>
      <c r="H7" s="1461" t="s">
        <v>1915</v>
      </c>
      <c r="I7" s="1461" t="s">
        <v>1514</v>
      </c>
      <c r="J7" s="1461" t="s">
        <v>1385</v>
      </c>
      <c r="K7" s="1461" t="s">
        <v>1384</v>
      </c>
      <c r="L7" s="1461" t="s">
        <v>1370</v>
      </c>
      <c r="M7" s="1461" t="s">
        <v>1370</v>
      </c>
      <c r="N7" s="1461" t="s">
        <v>2652</v>
      </c>
      <c r="O7" s="1461" t="s">
        <v>2651</v>
      </c>
      <c r="P7" s="1461" t="s">
        <v>1370</v>
      </c>
      <c r="Q7" s="1461" t="s">
        <v>1523</v>
      </c>
      <c r="R7" s="1461" t="s">
        <v>2650</v>
      </c>
      <c r="S7" s="1461" t="s">
        <v>2649</v>
      </c>
      <c r="T7" s="1461" t="s">
        <v>1370</v>
      </c>
      <c r="U7" s="1462">
        <v>463781200</v>
      </c>
      <c r="V7" s="1461" t="s">
        <v>1370</v>
      </c>
      <c r="W7" s="1461" t="s">
        <v>2586</v>
      </c>
      <c r="X7" s="1461" t="s">
        <v>2648</v>
      </c>
      <c r="Y7" s="1461" t="s">
        <v>2647</v>
      </c>
      <c r="Z7" s="1461" t="s">
        <v>2646</v>
      </c>
      <c r="AA7" s="1461" t="s">
        <v>2645</v>
      </c>
      <c r="AB7" s="1461" t="s">
        <v>2644</v>
      </c>
      <c r="AC7" s="1461" t="s">
        <v>1370</v>
      </c>
    </row>
    <row r="8" spans="1:29" x14ac:dyDescent="0.25">
      <c r="A8" s="1461"/>
      <c r="B8" s="1461" t="s">
        <v>1362</v>
      </c>
      <c r="C8" s="1461"/>
      <c r="D8" s="1461"/>
      <c r="E8" s="1461"/>
      <c r="F8" s="2075"/>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row>
    <row r="9" spans="1:29" ht="42.6" customHeight="1" x14ac:dyDescent="0.25">
      <c r="A9" s="1461" t="s">
        <v>2660</v>
      </c>
      <c r="B9" s="1461" t="s">
        <v>1392</v>
      </c>
      <c r="C9" s="1461" t="s">
        <v>2655</v>
      </c>
      <c r="D9" s="1463" t="s">
        <v>1565</v>
      </c>
      <c r="E9" s="1461" t="s">
        <v>1916</v>
      </c>
      <c r="F9" s="1494">
        <v>4637812</v>
      </c>
      <c r="G9" s="1461" t="s">
        <v>1388</v>
      </c>
      <c r="H9" s="1461" t="s">
        <v>1915</v>
      </c>
      <c r="I9" s="1461" t="s">
        <v>1514</v>
      </c>
      <c r="J9" s="1461" t="s">
        <v>1385</v>
      </c>
      <c r="K9" s="1461" t="s">
        <v>1384</v>
      </c>
      <c r="L9" s="1461" t="s">
        <v>1370</v>
      </c>
      <c r="M9" s="1461" t="s">
        <v>1370</v>
      </c>
      <c r="N9" s="1461" t="s">
        <v>2652</v>
      </c>
      <c r="O9" s="1461" t="s">
        <v>2651</v>
      </c>
      <c r="P9" s="1461" t="s">
        <v>1370</v>
      </c>
      <c r="Q9" s="1461" t="s">
        <v>1523</v>
      </c>
      <c r="R9" s="1461" t="s">
        <v>2650</v>
      </c>
      <c r="S9" s="1461" t="s">
        <v>2649</v>
      </c>
      <c r="T9" s="1461" t="s">
        <v>1370</v>
      </c>
      <c r="U9" s="1462">
        <v>463781200</v>
      </c>
      <c r="V9" s="1461" t="s">
        <v>1370</v>
      </c>
      <c r="W9" s="1461" t="s">
        <v>2586</v>
      </c>
      <c r="X9" s="1461" t="s">
        <v>2648</v>
      </c>
      <c r="Y9" s="1461" t="s">
        <v>2647</v>
      </c>
      <c r="Z9" s="1461" t="s">
        <v>2646</v>
      </c>
      <c r="AA9" s="1461" t="s">
        <v>2645</v>
      </c>
      <c r="AB9" s="1461" t="s">
        <v>2644</v>
      </c>
      <c r="AC9" s="1461" t="s">
        <v>1370</v>
      </c>
    </row>
    <row r="10" spans="1:29" x14ac:dyDescent="0.25">
      <c r="A10" s="1461"/>
      <c r="B10" s="1461" t="s">
        <v>1362</v>
      </c>
      <c r="C10" s="1461"/>
      <c r="D10" s="1461"/>
      <c r="E10" s="1461"/>
      <c r="F10" s="2075"/>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row>
    <row r="11" spans="1:29" ht="50.45" customHeight="1" x14ac:dyDescent="0.25">
      <c r="A11" s="1461" t="s">
        <v>2659</v>
      </c>
      <c r="B11" s="1461" t="s">
        <v>1392</v>
      </c>
      <c r="C11" s="1461" t="s">
        <v>2655</v>
      </c>
      <c r="D11" s="1463" t="s">
        <v>1822</v>
      </c>
      <c r="E11" s="1461" t="s">
        <v>1916</v>
      </c>
      <c r="F11" s="1494">
        <v>4637812</v>
      </c>
      <c r="G11" s="1461" t="s">
        <v>1388</v>
      </c>
      <c r="H11" s="1461" t="s">
        <v>1915</v>
      </c>
      <c r="I11" s="1461" t="s">
        <v>1514</v>
      </c>
      <c r="J11" s="1461" t="s">
        <v>1385</v>
      </c>
      <c r="K11" s="1461" t="s">
        <v>1384</v>
      </c>
      <c r="L11" s="1461" t="s">
        <v>1370</v>
      </c>
      <c r="M11" s="1461" t="s">
        <v>1370</v>
      </c>
      <c r="N11" s="1461" t="s">
        <v>2652</v>
      </c>
      <c r="O11" s="1461" t="s">
        <v>2651</v>
      </c>
      <c r="P11" s="1461" t="s">
        <v>1370</v>
      </c>
      <c r="Q11" s="1461" t="s">
        <v>1523</v>
      </c>
      <c r="R11" s="1461" t="s">
        <v>2650</v>
      </c>
      <c r="S11" s="1461" t="s">
        <v>2649</v>
      </c>
      <c r="T11" s="1461" t="s">
        <v>1370</v>
      </c>
      <c r="U11" s="1462">
        <v>463781200</v>
      </c>
      <c r="V11" s="1461" t="s">
        <v>1370</v>
      </c>
      <c r="W11" s="1461" t="s">
        <v>2586</v>
      </c>
      <c r="X11" s="1461" t="s">
        <v>2648</v>
      </c>
      <c r="Y11" s="1461" t="s">
        <v>2647</v>
      </c>
      <c r="Z11" s="1461" t="s">
        <v>2646</v>
      </c>
      <c r="AA11" s="1461" t="s">
        <v>2645</v>
      </c>
      <c r="AB11" s="1461" t="s">
        <v>2644</v>
      </c>
      <c r="AC11" s="1461" t="s">
        <v>1370</v>
      </c>
    </row>
    <row r="12" spans="1:29" x14ac:dyDescent="0.25">
      <c r="A12" s="1461"/>
      <c r="B12" s="1461" t="s">
        <v>1362</v>
      </c>
      <c r="C12" s="1461"/>
      <c r="D12" s="1461"/>
      <c r="E12" s="1461"/>
      <c r="F12" s="2075"/>
      <c r="G12" s="1461"/>
      <c r="H12" s="1461"/>
      <c r="I12" s="1461"/>
      <c r="J12" s="1461"/>
      <c r="K12" s="1461"/>
      <c r="L12" s="1461" t="s">
        <v>1370</v>
      </c>
      <c r="M12" s="1461" t="s">
        <v>1370</v>
      </c>
      <c r="N12" s="1461"/>
      <c r="O12" s="1461"/>
      <c r="P12" s="1461"/>
      <c r="Q12" s="1461"/>
      <c r="R12" s="1461"/>
      <c r="S12" s="1461"/>
      <c r="T12" s="1461"/>
      <c r="U12" s="1461"/>
      <c r="V12" s="1461"/>
      <c r="W12" s="1461"/>
      <c r="X12" s="1461"/>
      <c r="Y12" s="1461"/>
      <c r="Z12" s="1461"/>
      <c r="AA12" s="1461"/>
      <c r="AB12" s="1461"/>
      <c r="AC12" s="1461"/>
    </row>
    <row r="13" spans="1:29" ht="49.9" customHeight="1" x14ac:dyDescent="0.25">
      <c r="A13" s="1461" t="s">
        <v>2658</v>
      </c>
      <c r="B13" s="1461" t="s">
        <v>1392</v>
      </c>
      <c r="C13" s="1461" t="s">
        <v>2655</v>
      </c>
      <c r="D13" s="1463" t="s">
        <v>1547</v>
      </c>
      <c r="E13" s="1461" t="s">
        <v>1916</v>
      </c>
      <c r="F13" s="1494">
        <v>3478359</v>
      </c>
      <c r="G13" s="1461" t="s">
        <v>1388</v>
      </c>
      <c r="H13" s="1461" t="s">
        <v>1915</v>
      </c>
      <c r="I13" s="1461" t="s">
        <v>1514</v>
      </c>
      <c r="J13" s="1461" t="s">
        <v>1385</v>
      </c>
      <c r="K13" s="1461" t="s">
        <v>1384</v>
      </c>
      <c r="L13" s="1461" t="s">
        <v>1370</v>
      </c>
      <c r="M13" s="1461" t="s">
        <v>1370</v>
      </c>
      <c r="N13" s="1461" t="s">
        <v>2652</v>
      </c>
      <c r="O13" s="1461" t="s">
        <v>2651</v>
      </c>
      <c r="P13" s="1461" t="s">
        <v>1370</v>
      </c>
      <c r="Q13" s="1461" t="s">
        <v>1523</v>
      </c>
      <c r="R13" s="1461" t="s">
        <v>2650</v>
      </c>
      <c r="S13" s="1461" t="s">
        <v>2649</v>
      </c>
      <c r="T13" s="1461" t="s">
        <v>1370</v>
      </c>
      <c r="U13" s="1462">
        <v>347835900</v>
      </c>
      <c r="V13" s="1461" t="s">
        <v>1370</v>
      </c>
      <c r="W13" s="1461" t="s">
        <v>2586</v>
      </c>
      <c r="X13" s="1461" t="s">
        <v>2648</v>
      </c>
      <c r="Y13" s="1461" t="s">
        <v>2647</v>
      </c>
      <c r="Z13" s="1461" t="s">
        <v>2646</v>
      </c>
      <c r="AA13" s="1461" t="s">
        <v>2645</v>
      </c>
      <c r="AB13" s="1461" t="s">
        <v>2644</v>
      </c>
      <c r="AC13" s="1461" t="s">
        <v>1370</v>
      </c>
    </row>
    <row r="14" spans="1:29" x14ac:dyDescent="0.25">
      <c r="A14" s="1461"/>
      <c r="B14" s="1461" t="s">
        <v>1362</v>
      </c>
      <c r="C14" s="1461"/>
      <c r="D14" s="1461"/>
      <c r="E14" s="1461"/>
      <c r="F14" s="2075"/>
      <c r="G14" s="1461"/>
      <c r="H14" s="1461"/>
      <c r="I14" s="1461"/>
      <c r="J14" s="1461"/>
      <c r="K14" s="1461"/>
      <c r="L14" s="1461"/>
      <c r="M14" s="1461"/>
      <c r="N14" s="1461" t="s">
        <v>1370</v>
      </c>
      <c r="O14" s="1461"/>
      <c r="P14" s="1461"/>
      <c r="Q14" s="1461"/>
      <c r="R14" s="1461"/>
      <c r="S14" s="1461"/>
      <c r="T14" s="1461"/>
      <c r="U14" s="1461"/>
      <c r="V14" s="1461"/>
      <c r="W14" s="1461"/>
      <c r="X14" s="1461"/>
      <c r="Y14" s="1461"/>
      <c r="Z14" s="1461"/>
      <c r="AA14" s="1461"/>
      <c r="AB14" s="1461"/>
      <c r="AC14" s="1461"/>
    </row>
    <row r="15" spans="1:29" ht="41.45" customHeight="1" x14ac:dyDescent="0.25">
      <c r="A15" s="1461" t="s">
        <v>2657</v>
      </c>
      <c r="B15" s="1461" t="s">
        <v>1392</v>
      </c>
      <c r="C15" s="1461" t="s">
        <v>2655</v>
      </c>
      <c r="D15" s="1463" t="s">
        <v>1551</v>
      </c>
      <c r="E15" s="1461" t="s">
        <v>1916</v>
      </c>
      <c r="F15" s="1494">
        <v>3014577</v>
      </c>
      <c r="G15" s="1461" t="s">
        <v>1388</v>
      </c>
      <c r="H15" s="1461" t="s">
        <v>1915</v>
      </c>
      <c r="I15" s="1461" t="s">
        <v>1514</v>
      </c>
      <c r="J15" s="1461" t="s">
        <v>1385</v>
      </c>
      <c r="K15" s="1461" t="s">
        <v>1384</v>
      </c>
      <c r="L15" s="1461" t="s">
        <v>1370</v>
      </c>
      <c r="M15" s="1461" t="s">
        <v>1370</v>
      </c>
      <c r="N15" s="1461" t="s">
        <v>2652</v>
      </c>
      <c r="O15" s="1461" t="s">
        <v>2651</v>
      </c>
      <c r="P15" s="1461" t="s">
        <v>1370</v>
      </c>
      <c r="Q15" s="1461" t="s">
        <v>1523</v>
      </c>
      <c r="R15" s="1461" t="s">
        <v>2650</v>
      </c>
      <c r="S15" s="1461" t="s">
        <v>2649</v>
      </c>
      <c r="T15" s="1461" t="s">
        <v>1370</v>
      </c>
      <c r="U15" s="1462">
        <v>301457700</v>
      </c>
      <c r="V15" s="1461" t="s">
        <v>1370</v>
      </c>
      <c r="W15" s="1461" t="s">
        <v>2586</v>
      </c>
      <c r="X15" s="1461" t="s">
        <v>2648</v>
      </c>
      <c r="Y15" s="1461" t="s">
        <v>2647</v>
      </c>
      <c r="Z15" s="1461" t="s">
        <v>2646</v>
      </c>
      <c r="AA15" s="1461" t="s">
        <v>2645</v>
      </c>
      <c r="AB15" s="1461" t="s">
        <v>2644</v>
      </c>
      <c r="AC15" s="1461" t="s">
        <v>1370</v>
      </c>
    </row>
    <row r="16" spans="1:29" x14ac:dyDescent="0.25">
      <c r="A16" s="1461"/>
      <c r="B16" s="1461" t="s">
        <v>1362</v>
      </c>
      <c r="C16" s="1461"/>
      <c r="D16" s="1461"/>
      <c r="E16" s="1461"/>
      <c r="F16" s="2075"/>
      <c r="G16" s="1461"/>
      <c r="H16" s="1461"/>
      <c r="I16" s="1461"/>
      <c r="J16" s="1461"/>
      <c r="K16" s="1461"/>
      <c r="L16" s="1461"/>
      <c r="M16" s="1461"/>
      <c r="N16" s="1461"/>
      <c r="O16" s="1461"/>
      <c r="P16" s="1461"/>
      <c r="Q16" s="1461"/>
      <c r="R16" s="1461"/>
      <c r="S16" s="1461"/>
      <c r="T16" s="1461"/>
      <c r="U16" s="1461"/>
      <c r="V16" s="1461"/>
      <c r="W16" s="1461"/>
      <c r="X16" s="1461"/>
      <c r="Y16" s="1461"/>
      <c r="Z16" s="1461"/>
      <c r="AA16" s="1461"/>
      <c r="AB16" s="1461"/>
      <c r="AC16" s="1461"/>
    </row>
    <row r="17" spans="1:29" ht="48" customHeight="1" x14ac:dyDescent="0.25">
      <c r="A17" s="1461" t="s">
        <v>2656</v>
      </c>
      <c r="B17" s="1461" t="s">
        <v>1392</v>
      </c>
      <c r="C17" s="1461" t="s">
        <v>2655</v>
      </c>
      <c r="D17" s="1463" t="s">
        <v>1543</v>
      </c>
      <c r="E17" s="1461" t="s">
        <v>1916</v>
      </c>
      <c r="F17" s="1494">
        <v>2782687</v>
      </c>
      <c r="G17" s="1461" t="s">
        <v>1388</v>
      </c>
      <c r="H17" s="1461" t="s">
        <v>1915</v>
      </c>
      <c r="I17" s="1461" t="s">
        <v>1514</v>
      </c>
      <c r="J17" s="1461" t="s">
        <v>1385</v>
      </c>
      <c r="K17" s="1461" t="s">
        <v>1384</v>
      </c>
      <c r="L17" s="1461" t="s">
        <v>1370</v>
      </c>
      <c r="M17" s="1461" t="s">
        <v>1370</v>
      </c>
      <c r="N17" s="1461" t="s">
        <v>2652</v>
      </c>
      <c r="O17" s="1461" t="s">
        <v>2651</v>
      </c>
      <c r="P17" s="1461" t="s">
        <v>1370</v>
      </c>
      <c r="Q17" s="1461" t="s">
        <v>1523</v>
      </c>
      <c r="R17" s="1461" t="s">
        <v>2650</v>
      </c>
      <c r="S17" s="1461" t="s">
        <v>2649</v>
      </c>
      <c r="T17" s="1461" t="s">
        <v>1370</v>
      </c>
      <c r="U17" s="1462">
        <v>278268700</v>
      </c>
      <c r="V17" s="1461" t="s">
        <v>1370</v>
      </c>
      <c r="W17" s="1461" t="s">
        <v>2586</v>
      </c>
      <c r="X17" s="1461" t="s">
        <v>2648</v>
      </c>
      <c r="Y17" s="1461" t="s">
        <v>2647</v>
      </c>
      <c r="Z17" s="1461" t="s">
        <v>2646</v>
      </c>
      <c r="AA17" s="1461" t="s">
        <v>2645</v>
      </c>
      <c r="AB17" s="1461" t="s">
        <v>2644</v>
      </c>
      <c r="AC17" s="1461" t="s">
        <v>1370</v>
      </c>
    </row>
    <row r="18" spans="1:29" x14ac:dyDescent="0.25">
      <c r="A18" s="1461"/>
      <c r="B18" s="1461" t="s">
        <v>1362</v>
      </c>
      <c r="C18" s="1461"/>
      <c r="D18" s="1461"/>
      <c r="E18" s="1461"/>
      <c r="F18" s="2075"/>
      <c r="G18" s="1461"/>
      <c r="H18" s="1461"/>
      <c r="I18" s="1461"/>
      <c r="J18" s="1461"/>
      <c r="K18" s="1461"/>
      <c r="L18" s="1461"/>
      <c r="M18" s="1461"/>
      <c r="N18" s="1461"/>
      <c r="O18" s="1461"/>
      <c r="P18" s="1461"/>
      <c r="Q18" s="1461"/>
      <c r="R18" s="1461"/>
      <c r="S18" s="1461"/>
      <c r="T18" s="1461"/>
      <c r="U18" s="1461"/>
      <c r="V18" s="1461"/>
      <c r="W18" s="1461"/>
      <c r="X18" s="1461"/>
      <c r="Y18" s="1461"/>
      <c r="Z18" s="1461"/>
      <c r="AA18" s="1461"/>
      <c r="AB18" s="1461"/>
      <c r="AC18" s="1461"/>
    </row>
    <row r="19" spans="1:29" ht="47.45" customHeight="1" x14ac:dyDescent="0.25">
      <c r="A19" s="1461" t="s">
        <v>2654</v>
      </c>
      <c r="B19" s="1461" t="s">
        <v>1392</v>
      </c>
      <c r="C19" s="1461" t="s">
        <v>2653</v>
      </c>
      <c r="D19" s="1463" t="s">
        <v>1565</v>
      </c>
      <c r="E19" s="1461" t="s">
        <v>1916</v>
      </c>
      <c r="F19" s="1494">
        <v>15000000</v>
      </c>
      <c r="G19" s="1461" t="s">
        <v>1388</v>
      </c>
      <c r="H19" s="1461" t="s">
        <v>1915</v>
      </c>
      <c r="I19" s="1461" t="s">
        <v>1514</v>
      </c>
      <c r="J19" s="1461" t="s">
        <v>1385</v>
      </c>
      <c r="K19" s="1461" t="s">
        <v>1384</v>
      </c>
      <c r="L19" s="1461" t="s">
        <v>1370</v>
      </c>
      <c r="M19" s="1461" t="s">
        <v>1370</v>
      </c>
      <c r="N19" s="1461" t="s">
        <v>2652</v>
      </c>
      <c r="O19" s="1461" t="s">
        <v>2651</v>
      </c>
      <c r="P19" s="1461" t="s">
        <v>1370</v>
      </c>
      <c r="Q19" s="1461" t="s">
        <v>1523</v>
      </c>
      <c r="R19" s="1461" t="s">
        <v>2650</v>
      </c>
      <c r="S19" s="1461" t="s">
        <v>2649</v>
      </c>
      <c r="T19" s="1461" t="s">
        <v>1370</v>
      </c>
      <c r="U19" s="1462">
        <v>15000000</v>
      </c>
      <c r="V19" s="1461" t="s">
        <v>1370</v>
      </c>
      <c r="W19" s="1461" t="s">
        <v>2586</v>
      </c>
      <c r="X19" s="1461" t="s">
        <v>2648</v>
      </c>
      <c r="Y19" s="1461" t="s">
        <v>2647</v>
      </c>
      <c r="Z19" s="1461" t="s">
        <v>2646</v>
      </c>
      <c r="AA19" s="1461" t="s">
        <v>2645</v>
      </c>
      <c r="AB19" s="1461" t="s">
        <v>2644</v>
      </c>
      <c r="AC19" s="1461" t="s">
        <v>1370</v>
      </c>
    </row>
    <row r="20" spans="1:29" x14ac:dyDescent="0.25">
      <c r="A20" s="1461"/>
      <c r="B20" s="1461" t="s">
        <v>1362</v>
      </c>
      <c r="C20" s="1461"/>
      <c r="D20" s="1461"/>
      <c r="E20" s="1461"/>
      <c r="F20" s="2075"/>
      <c r="G20" s="1461"/>
      <c r="H20" s="1461"/>
      <c r="I20" s="1461"/>
      <c r="J20" s="1461"/>
      <c r="K20" s="1461"/>
      <c r="L20" s="1461" t="s">
        <v>1370</v>
      </c>
      <c r="M20" s="1461" t="s">
        <v>1370</v>
      </c>
      <c r="N20" s="1461"/>
      <c r="O20" s="1461"/>
      <c r="P20" s="1461"/>
      <c r="Q20" s="1461"/>
      <c r="R20" s="1461"/>
      <c r="S20" s="1461"/>
      <c r="T20" s="1461"/>
      <c r="U20" s="1461"/>
      <c r="V20" s="1461"/>
      <c r="W20" s="1461"/>
      <c r="X20" s="1461"/>
      <c r="Y20" s="1461"/>
      <c r="Z20" s="1461"/>
      <c r="AA20" s="1461"/>
      <c r="AB20" s="1461"/>
      <c r="AC20" s="1461"/>
    </row>
    <row r="21" spans="1:29" ht="42" customHeight="1" x14ac:dyDescent="0.25">
      <c r="A21" s="1461" t="s">
        <v>2643</v>
      </c>
      <c r="B21" s="1461" t="s">
        <v>1392</v>
      </c>
      <c r="C21" s="1461" t="s">
        <v>2642</v>
      </c>
      <c r="D21" s="1463" t="s">
        <v>1565</v>
      </c>
      <c r="E21" s="1461"/>
      <c r="F21" s="1494">
        <v>25000000</v>
      </c>
      <c r="G21" s="1461" t="s">
        <v>1388</v>
      </c>
      <c r="H21" s="1461" t="s">
        <v>1915</v>
      </c>
      <c r="I21" s="1461" t="s">
        <v>1514</v>
      </c>
      <c r="J21" s="1461" t="s">
        <v>1385</v>
      </c>
      <c r="K21" s="1461" t="s">
        <v>1384</v>
      </c>
      <c r="L21" s="1461"/>
      <c r="M21" s="1461"/>
      <c r="N21" s="1461"/>
      <c r="O21" s="1461"/>
      <c r="P21" s="1461"/>
      <c r="Q21" s="1461"/>
      <c r="R21" s="1461"/>
      <c r="S21" s="1461"/>
      <c r="T21" s="1461"/>
      <c r="U21" s="1461"/>
      <c r="V21" s="1461"/>
      <c r="W21" s="1461"/>
      <c r="X21" s="1461"/>
      <c r="Y21" s="1461"/>
      <c r="Z21" s="1461"/>
      <c r="AA21" s="1461"/>
      <c r="AB21" s="1461"/>
      <c r="AC21" s="1461"/>
    </row>
    <row r="22" spans="1:29" ht="15.75" thickBot="1" x14ac:dyDescent="0.3">
      <c r="A22" s="1461"/>
      <c r="B22" s="1461" t="s">
        <v>1362</v>
      </c>
      <c r="C22" s="1461"/>
      <c r="D22" s="1461"/>
      <c r="E22" s="1461"/>
      <c r="F22" s="2075"/>
      <c r="G22" s="1461"/>
      <c r="H22" s="1461"/>
      <c r="I22" s="1461"/>
      <c r="J22" s="1461"/>
      <c r="K22" s="1461"/>
      <c r="L22" s="1461"/>
      <c r="M22" s="1461"/>
      <c r="N22" s="1461"/>
      <c r="O22" s="1461"/>
      <c r="P22" s="1461"/>
      <c r="Q22" s="1461"/>
      <c r="R22" s="1461"/>
      <c r="S22" s="1461"/>
      <c r="T22" s="1461"/>
      <c r="U22" s="1461"/>
      <c r="V22" s="1461"/>
      <c r="W22" s="1461"/>
      <c r="X22" s="1461"/>
      <c r="Y22" s="1461"/>
      <c r="Z22" s="1461"/>
      <c r="AA22" s="1461"/>
      <c r="AB22" s="1461"/>
      <c r="AC22" s="1461"/>
    </row>
    <row r="23" spans="1:29" ht="15.75" thickTop="1" x14ac:dyDescent="0.25">
      <c r="A23" s="1460" t="s">
        <v>1361</v>
      </c>
      <c r="B23" s="1460"/>
      <c r="C23" s="1460"/>
      <c r="D23" s="1460"/>
      <c r="E23" s="1460"/>
      <c r="F23" s="1637">
        <f>SUM(F7,F9,F11,F13,F15,F17,F19,F21)</f>
        <v>63189059</v>
      </c>
      <c r="G23" s="1460"/>
      <c r="H23" s="1460"/>
      <c r="I23" s="1460"/>
      <c r="J23" s="1460"/>
      <c r="K23" s="1460"/>
      <c r="L23" s="1460"/>
      <c r="M23" s="1460"/>
      <c r="N23" s="1460"/>
      <c r="O23" s="1460"/>
      <c r="P23" s="1460"/>
      <c r="Q23" s="1460"/>
      <c r="R23" s="1460"/>
      <c r="S23" s="1460"/>
      <c r="T23" s="1460"/>
      <c r="U23" s="1460">
        <f>SUM(U7,U9,U11,U13,U15,U17,U19)</f>
        <v>2333905900</v>
      </c>
      <c r="V23" s="1460"/>
      <c r="W23" s="1460"/>
      <c r="X23" s="1460"/>
      <c r="Y23" s="1460"/>
      <c r="Z23" s="1460"/>
      <c r="AA23" s="1460"/>
      <c r="AB23" s="1460"/>
      <c r="AC23" s="1460"/>
    </row>
    <row r="24" spans="1:29" x14ac:dyDescent="0.25">
      <c r="A24" s="1459" t="s">
        <v>1360</v>
      </c>
    </row>
  </sheetData>
  <sheetProtection formatCells="0" formatColumns="0" formatRows="0" insertColumns="0" insertRows="0" insertHyperlinks="0" deleteColumns="0" deleteRows="0" sort="0" autoFilter="0" pivotTables="0"/>
  <mergeCells count="8">
    <mergeCell ref="B2:AC2"/>
    <mergeCell ref="C3:K3"/>
    <mergeCell ref="L3:M3"/>
    <mergeCell ref="O3:P3"/>
    <mergeCell ref="Q3:R3"/>
    <mergeCell ref="S3:T3"/>
    <mergeCell ref="U3:X3"/>
    <mergeCell ref="Y3:AA3"/>
  </mergeCells>
  <pageMargins left="0.7" right="0.7" top="0.75" bottom="0.75" header="0.3" footer="0.3"/>
  <pageSetup paperSize="9" orientation="landscape" r:id="rId1"/>
  <headerFooter>
    <oddHeader>&amp;L&amp;B&amp;G&amp;C&amp;HProcurement Plan - Goods</oddHeader>
    <oddFooter>&amp;L&amp;FBPP Procurement Plan2014&amp;C&amp;P of &amp;N &amp;R&amp;D &amp;T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1"/>
  <sheetViews>
    <sheetView workbookViewId="0">
      <selection sqref="A1:AI24"/>
    </sheetView>
  </sheetViews>
  <sheetFormatPr defaultRowHeight="15" x14ac:dyDescent="0.25"/>
  <cols>
    <col min="1" max="1" width="32" style="1459" customWidth="1"/>
    <col min="2" max="2" width="12.7109375" style="1459" customWidth="1"/>
    <col min="3" max="3" width="13.140625" style="1459" customWidth="1"/>
    <col min="4" max="4" width="8.7109375" style="1459" customWidth="1"/>
    <col min="5" max="5" width="9.28515625" style="1459" customWidth="1"/>
    <col min="6" max="6" width="14.28515625" style="1459" customWidth="1"/>
    <col min="7" max="7" width="12.140625" style="1459" customWidth="1"/>
    <col min="8" max="8" width="10.28515625" style="1459" customWidth="1"/>
    <col min="9" max="9" width="15.28515625" style="1459" customWidth="1"/>
    <col min="10" max="12" width="10.140625" style="1459" customWidth="1"/>
    <col min="13" max="13" width="8.7109375" style="1459" customWidth="1"/>
    <col min="14" max="16" width="10.140625" style="1459" customWidth="1"/>
    <col min="17" max="17" width="8.7109375" style="1459" customWidth="1"/>
    <col min="18" max="25" width="10.7109375" style="1459" customWidth="1"/>
    <col min="26" max="26" width="14.5703125" style="2074" customWidth="1"/>
    <col min="27" max="27" width="9.42578125" style="1459" customWidth="1"/>
    <col min="28" max="31" width="10.7109375" style="1459" customWidth="1"/>
    <col min="32" max="32" width="9.28515625" style="1459" customWidth="1"/>
    <col min="33" max="35" width="14.28515625" style="1459" customWidth="1"/>
    <col min="36" max="16384" width="9.140625" style="1459"/>
  </cols>
  <sheetData>
    <row r="1" spans="1:35" ht="45" x14ac:dyDescent="0.25">
      <c r="A1" s="1472" t="s">
        <v>2662</v>
      </c>
    </row>
    <row r="2" spans="1:35" x14ac:dyDescent="0.25">
      <c r="A2" s="1471" t="s">
        <v>1510</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c r="AG2" s="2087"/>
      <c r="AH2" s="2087"/>
      <c r="AI2" s="2087"/>
    </row>
    <row r="3" spans="1:35" x14ac:dyDescent="0.25">
      <c r="A3" s="1470"/>
      <c r="B3" s="1470"/>
      <c r="C3" s="2088" t="s">
        <v>1509</v>
      </c>
      <c r="D3" s="2089"/>
      <c r="E3" s="2089"/>
      <c r="F3" s="2089"/>
      <c r="G3" s="2089"/>
      <c r="H3" s="2089"/>
      <c r="I3" s="2089"/>
      <c r="J3" s="2089"/>
      <c r="K3" s="2090"/>
      <c r="L3" s="2088" t="s">
        <v>1508</v>
      </c>
      <c r="M3" s="2090"/>
      <c r="N3" s="2088" t="s">
        <v>1507</v>
      </c>
      <c r="O3" s="2090"/>
      <c r="P3" s="2088" t="s">
        <v>1506</v>
      </c>
      <c r="Q3" s="2090"/>
      <c r="R3" s="2088" t="s">
        <v>1505</v>
      </c>
      <c r="S3" s="2090"/>
      <c r="T3" s="2088" t="s">
        <v>1504</v>
      </c>
      <c r="U3" s="2089"/>
      <c r="V3" s="2089"/>
      <c r="W3" s="2089"/>
      <c r="X3" s="2089"/>
      <c r="Y3" s="2090"/>
      <c r="Z3" s="2088" t="s">
        <v>1503</v>
      </c>
      <c r="AA3" s="2089"/>
      <c r="AB3" s="2089"/>
      <c r="AC3" s="2090"/>
      <c r="AD3" s="2088" t="s">
        <v>1502</v>
      </c>
      <c r="AE3" s="2089"/>
      <c r="AF3" s="2089"/>
      <c r="AG3" s="2090"/>
      <c r="AH3" s="1469" t="s">
        <v>1501</v>
      </c>
      <c r="AI3" s="1469" t="s">
        <v>1500</v>
      </c>
    </row>
    <row r="4" spans="1:35" ht="90.75" thickBot="1" x14ac:dyDescent="0.3">
      <c r="A4" s="1467" t="s">
        <v>1499</v>
      </c>
      <c r="B4" s="1468"/>
      <c r="C4" s="1467" t="s">
        <v>1498</v>
      </c>
      <c r="D4" s="1467" t="s">
        <v>1497</v>
      </c>
      <c r="E4" s="1467" t="s">
        <v>1496</v>
      </c>
      <c r="F4" s="1467" t="s">
        <v>1495</v>
      </c>
      <c r="G4" s="1467" t="s">
        <v>1494</v>
      </c>
      <c r="H4" s="1467" t="s">
        <v>1493</v>
      </c>
      <c r="I4" s="1467" t="s">
        <v>1492</v>
      </c>
      <c r="J4" s="1467" t="s">
        <v>1491</v>
      </c>
      <c r="K4" s="1467" t="s">
        <v>1490</v>
      </c>
      <c r="L4" s="1467" t="s">
        <v>1489</v>
      </c>
      <c r="M4" s="1467" t="s">
        <v>1482</v>
      </c>
      <c r="N4" s="1467" t="s">
        <v>1488</v>
      </c>
      <c r="O4" s="1467" t="s">
        <v>1487</v>
      </c>
      <c r="P4" s="1467" t="s">
        <v>1486</v>
      </c>
      <c r="Q4" s="1467" t="s">
        <v>1482</v>
      </c>
      <c r="R4" s="1467" t="s">
        <v>1485</v>
      </c>
      <c r="S4" s="1467" t="s">
        <v>1484</v>
      </c>
      <c r="T4" s="1467" t="s">
        <v>1483</v>
      </c>
      <c r="U4" s="1467" t="s">
        <v>1482</v>
      </c>
      <c r="V4" s="1467" t="s">
        <v>1481</v>
      </c>
      <c r="W4" s="1467" t="s">
        <v>1480</v>
      </c>
      <c r="X4" s="1467" t="s">
        <v>1479</v>
      </c>
      <c r="Y4" s="1467" t="s">
        <v>1478</v>
      </c>
      <c r="Z4" s="2078" t="s">
        <v>1477</v>
      </c>
      <c r="AA4" s="1467" t="s">
        <v>1476</v>
      </c>
      <c r="AB4" s="1467" t="s">
        <v>1475</v>
      </c>
      <c r="AC4" s="1467" t="s">
        <v>1474</v>
      </c>
      <c r="AD4" s="1467" t="s">
        <v>1473</v>
      </c>
      <c r="AE4" s="1467" t="s">
        <v>1472</v>
      </c>
      <c r="AF4" s="1467" t="s">
        <v>1471</v>
      </c>
      <c r="AG4" s="1467" t="s">
        <v>1470</v>
      </c>
      <c r="AH4" s="1467" t="s">
        <v>1469</v>
      </c>
      <c r="AI4" s="1467" t="s">
        <v>1469</v>
      </c>
    </row>
    <row r="5" spans="1:35" ht="60.75" thickTop="1" x14ac:dyDescent="0.25">
      <c r="A5" s="1466" t="s">
        <v>1468</v>
      </c>
      <c r="B5" s="1465"/>
      <c r="C5" s="1465"/>
      <c r="D5" s="1465"/>
      <c r="E5" s="1465"/>
      <c r="F5" s="1465"/>
      <c r="G5" s="1465"/>
      <c r="H5" s="1465"/>
      <c r="I5" s="1465"/>
      <c r="J5" s="1465" t="s">
        <v>1467</v>
      </c>
      <c r="K5" s="1465"/>
      <c r="L5" s="1465" t="s">
        <v>1462</v>
      </c>
      <c r="M5" s="1465" t="s">
        <v>1463</v>
      </c>
      <c r="N5" s="1465" t="s">
        <v>1949</v>
      </c>
      <c r="O5" s="1465" t="s">
        <v>1948</v>
      </c>
      <c r="P5" s="1465" t="s">
        <v>1465</v>
      </c>
      <c r="Q5" s="1465" t="s">
        <v>1463</v>
      </c>
      <c r="R5" s="1465" t="s">
        <v>1580</v>
      </c>
      <c r="S5" s="1465"/>
      <c r="T5" s="1465" t="s">
        <v>1463</v>
      </c>
      <c r="U5" s="1465" t="s">
        <v>1463</v>
      </c>
      <c r="V5" s="1465" t="s">
        <v>1463</v>
      </c>
      <c r="W5" s="1465" t="s">
        <v>1463</v>
      </c>
      <c r="X5" s="1465" t="s">
        <v>1463</v>
      </c>
      <c r="Y5" s="1465" t="s">
        <v>1465</v>
      </c>
      <c r="Z5" s="2077"/>
      <c r="AA5" s="1465" t="s">
        <v>1463</v>
      </c>
      <c r="AB5" s="1465" t="s">
        <v>1464</v>
      </c>
      <c r="AC5" s="1465" t="s">
        <v>1463</v>
      </c>
      <c r="AD5" s="1465" t="s">
        <v>1462</v>
      </c>
      <c r="AE5" s="1465"/>
      <c r="AF5" s="1465"/>
      <c r="AG5" s="1465"/>
      <c r="AH5" s="1465"/>
      <c r="AI5" s="1465"/>
    </row>
    <row r="6" spans="1:35" ht="30.75" thickBot="1" x14ac:dyDescent="0.3">
      <c r="A6" s="1464"/>
      <c r="B6" s="1464" t="s">
        <v>1461</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2076"/>
      <c r="AA6" s="1464"/>
      <c r="AB6" s="1464"/>
      <c r="AC6" s="1464"/>
      <c r="AD6" s="1464"/>
      <c r="AE6" s="1464"/>
      <c r="AF6" s="1464"/>
      <c r="AG6" s="1464"/>
      <c r="AH6" s="1464"/>
      <c r="AI6" s="1464"/>
    </row>
    <row r="7" spans="1:35" ht="66" customHeight="1" thickTop="1" x14ac:dyDescent="0.25">
      <c r="A7" s="1461" t="s">
        <v>2684</v>
      </c>
      <c r="B7" s="1461" t="s">
        <v>1392</v>
      </c>
      <c r="C7" s="1461" t="s">
        <v>2642</v>
      </c>
      <c r="D7" s="1463" t="s">
        <v>1561</v>
      </c>
      <c r="E7" s="1461" t="s">
        <v>1389</v>
      </c>
      <c r="F7" s="1494">
        <v>15000000</v>
      </c>
      <c r="G7" s="1461" t="s">
        <v>1388</v>
      </c>
      <c r="H7" s="1461" t="s">
        <v>1915</v>
      </c>
      <c r="I7" s="1461" t="s">
        <v>1772</v>
      </c>
      <c r="J7" s="1461" t="s">
        <v>1385</v>
      </c>
      <c r="K7" s="1461" t="s">
        <v>1384</v>
      </c>
      <c r="L7" s="1461" t="s">
        <v>1370</v>
      </c>
      <c r="M7" s="1461" t="s">
        <v>1370</v>
      </c>
      <c r="N7" s="1461" t="s">
        <v>2673</v>
      </c>
      <c r="O7" s="1461" t="s">
        <v>2672</v>
      </c>
      <c r="P7" s="1461" t="s">
        <v>1439</v>
      </c>
      <c r="Q7" s="1461" t="s">
        <v>1370</v>
      </c>
      <c r="R7" s="1461" t="s">
        <v>2671</v>
      </c>
      <c r="S7" s="1461" t="s">
        <v>2670</v>
      </c>
      <c r="T7" s="1461" t="s">
        <v>2669</v>
      </c>
      <c r="U7" s="1461" t="s">
        <v>1370</v>
      </c>
      <c r="V7" s="1461" t="s">
        <v>2668</v>
      </c>
      <c r="W7" s="1461" t="s">
        <v>1374</v>
      </c>
      <c r="X7" s="1461" t="s">
        <v>1370</v>
      </c>
      <c r="Y7" s="1461" t="s">
        <v>1370</v>
      </c>
      <c r="Z7" s="1494">
        <v>15000000</v>
      </c>
      <c r="AA7" s="1461" t="s">
        <v>1370</v>
      </c>
      <c r="AB7" s="1461" t="s">
        <v>2667</v>
      </c>
      <c r="AC7" s="1461" t="s">
        <v>2666</v>
      </c>
      <c r="AD7" s="1461" t="s">
        <v>2665</v>
      </c>
      <c r="AE7" s="1461" t="s">
        <v>2664</v>
      </c>
      <c r="AF7" s="1461" t="s">
        <v>2663</v>
      </c>
      <c r="AG7" s="1494">
        <v>15000000</v>
      </c>
      <c r="AH7" s="1461" t="s">
        <v>2644</v>
      </c>
      <c r="AI7" s="1461" t="s">
        <v>2644</v>
      </c>
    </row>
    <row r="8" spans="1:35" x14ac:dyDescent="0.25">
      <c r="A8" s="1461"/>
      <c r="B8" s="1461" t="s">
        <v>1362</v>
      </c>
      <c r="C8" s="1461"/>
      <c r="D8" s="1461"/>
      <c r="E8" s="1461"/>
      <c r="F8" s="2075"/>
      <c r="G8" s="1461"/>
      <c r="H8" s="1461"/>
      <c r="I8" s="1461"/>
      <c r="J8" s="1461"/>
      <c r="K8" s="1461"/>
      <c r="L8" s="1461"/>
      <c r="M8" s="1461"/>
      <c r="N8" s="1461"/>
      <c r="O8" s="1461"/>
      <c r="P8" s="1461"/>
      <c r="Q8" s="1461"/>
      <c r="R8" s="1461"/>
      <c r="S8" s="1461"/>
      <c r="T8" s="1461"/>
      <c r="U8" s="1461"/>
      <c r="V8" s="1461"/>
      <c r="W8" s="1461"/>
      <c r="X8" s="1461"/>
      <c r="Y8" s="1461"/>
      <c r="Z8" s="2075"/>
      <c r="AA8" s="1461"/>
      <c r="AB8" s="1461"/>
      <c r="AC8" s="1461"/>
      <c r="AD8" s="1461"/>
      <c r="AE8" s="1461"/>
      <c r="AF8" s="1461"/>
      <c r="AG8" s="2075"/>
      <c r="AH8" s="1461"/>
      <c r="AI8" s="1461"/>
    </row>
    <row r="9" spans="1:35" ht="48" customHeight="1" x14ac:dyDescent="0.25">
      <c r="A9" s="1461" t="s">
        <v>2683</v>
      </c>
      <c r="B9" s="1461" t="s">
        <v>1392</v>
      </c>
      <c r="C9" s="1461" t="s">
        <v>2642</v>
      </c>
      <c r="D9" s="1463" t="s">
        <v>1547</v>
      </c>
      <c r="E9" s="1461" t="s">
        <v>1389</v>
      </c>
      <c r="F9" s="1494">
        <v>15000000</v>
      </c>
      <c r="G9" s="1461" t="s">
        <v>1388</v>
      </c>
      <c r="H9" s="1461" t="s">
        <v>1915</v>
      </c>
      <c r="I9" s="1461" t="s">
        <v>2682</v>
      </c>
      <c r="J9" s="1461" t="s">
        <v>1385</v>
      </c>
      <c r="K9" s="1461" t="s">
        <v>1384</v>
      </c>
      <c r="L9" s="1461" t="s">
        <v>1370</v>
      </c>
      <c r="M9" s="1461" t="s">
        <v>1370</v>
      </c>
      <c r="N9" s="1461" t="s">
        <v>2673</v>
      </c>
      <c r="O9" s="1461" t="s">
        <v>2672</v>
      </c>
      <c r="P9" s="1461" t="s">
        <v>1439</v>
      </c>
      <c r="Q9" s="1461" t="s">
        <v>1370</v>
      </c>
      <c r="R9" s="1461" t="s">
        <v>2671</v>
      </c>
      <c r="S9" s="1461" t="s">
        <v>2670</v>
      </c>
      <c r="T9" s="1461" t="s">
        <v>2669</v>
      </c>
      <c r="U9" s="1461" t="s">
        <v>1370</v>
      </c>
      <c r="V9" s="1461" t="s">
        <v>2668</v>
      </c>
      <c r="W9" s="1461" t="s">
        <v>1374</v>
      </c>
      <c r="X9" s="1461" t="s">
        <v>1370</v>
      </c>
      <c r="Y9" s="1461" t="s">
        <v>1370</v>
      </c>
      <c r="Z9" s="1494">
        <v>15000000</v>
      </c>
      <c r="AA9" s="1461" t="s">
        <v>1370</v>
      </c>
      <c r="AB9" s="1461" t="s">
        <v>2667</v>
      </c>
      <c r="AC9" s="1461" t="s">
        <v>2681</v>
      </c>
      <c r="AD9" s="1461" t="s">
        <v>2680</v>
      </c>
      <c r="AE9" s="1461" t="s">
        <v>2679</v>
      </c>
      <c r="AF9" s="1461" t="s">
        <v>2678</v>
      </c>
      <c r="AG9" s="1494">
        <v>15000000</v>
      </c>
      <c r="AH9" s="1461" t="s">
        <v>2644</v>
      </c>
      <c r="AI9" s="1461" t="s">
        <v>1370</v>
      </c>
    </row>
    <row r="10" spans="1:35" x14ac:dyDescent="0.25">
      <c r="A10" s="1461"/>
      <c r="B10" s="1461" t="s">
        <v>1362</v>
      </c>
      <c r="C10" s="1461"/>
      <c r="D10" s="1461"/>
      <c r="E10" s="1461"/>
      <c r="F10" s="2075"/>
      <c r="G10" s="1461"/>
      <c r="H10" s="1461"/>
      <c r="I10" s="1461"/>
      <c r="J10" s="1461"/>
      <c r="K10" s="1461"/>
      <c r="L10" s="1461"/>
      <c r="M10" s="1461"/>
      <c r="N10" s="1461"/>
      <c r="O10" s="1461"/>
      <c r="P10" s="1461"/>
      <c r="Q10" s="1461"/>
      <c r="R10" s="1461"/>
      <c r="S10" s="1461"/>
      <c r="T10" s="1461"/>
      <c r="U10" s="1461"/>
      <c r="V10" s="1461"/>
      <c r="W10" s="1461"/>
      <c r="X10" s="1461"/>
      <c r="Y10" s="1461"/>
      <c r="Z10" s="2075"/>
      <c r="AA10" s="1461"/>
      <c r="AB10" s="1461"/>
      <c r="AC10" s="1461"/>
      <c r="AD10" s="1461"/>
      <c r="AE10" s="1461"/>
      <c r="AF10" s="1461"/>
      <c r="AG10" s="2075"/>
      <c r="AH10" s="1461"/>
      <c r="AI10" s="1461"/>
    </row>
    <row r="11" spans="1:35" x14ac:dyDescent="0.25">
      <c r="A11" s="1461"/>
      <c r="B11" s="1461" t="s">
        <v>1362</v>
      </c>
      <c r="C11" s="1461"/>
      <c r="D11" s="1461"/>
      <c r="E11" s="1461"/>
      <c r="F11" s="2075"/>
      <c r="G11" s="1461"/>
      <c r="H11" s="1461"/>
      <c r="I11" s="1461"/>
      <c r="J11" s="1461"/>
      <c r="K11" s="1461"/>
      <c r="L11" s="1461"/>
      <c r="M11" s="1461"/>
      <c r="N11" s="1461"/>
      <c r="O11" s="1461"/>
      <c r="P11" s="1461"/>
      <c r="Q11" s="1461"/>
      <c r="R11" s="1461"/>
      <c r="S11" s="1461"/>
      <c r="T11" s="1461"/>
      <c r="U11" s="1461"/>
      <c r="V11" s="1461"/>
      <c r="W11" s="1461"/>
      <c r="X11" s="1461"/>
      <c r="Y11" s="1461"/>
      <c r="Z11" s="2075"/>
      <c r="AA11" s="1461"/>
      <c r="AB11" s="1461"/>
      <c r="AC11" s="1461"/>
      <c r="AD11" s="1461"/>
      <c r="AE11" s="1461"/>
      <c r="AF11" s="1461"/>
      <c r="AG11" s="2075"/>
      <c r="AH11" s="1461"/>
      <c r="AI11" s="1461"/>
    </row>
    <row r="12" spans="1:35" ht="45.6" customHeight="1" x14ac:dyDescent="0.25">
      <c r="A12" s="1461" t="s">
        <v>2677</v>
      </c>
      <c r="B12" s="1461" t="s">
        <v>1392</v>
      </c>
      <c r="C12" s="1461" t="s">
        <v>2676</v>
      </c>
      <c r="D12" s="1463" t="s">
        <v>1551</v>
      </c>
      <c r="E12" s="1461" t="s">
        <v>1389</v>
      </c>
      <c r="F12" s="1494">
        <v>20000000</v>
      </c>
      <c r="G12" s="1461" t="s">
        <v>1388</v>
      </c>
      <c r="H12" s="1461" t="s">
        <v>1915</v>
      </c>
      <c r="I12" s="1461" t="s">
        <v>1772</v>
      </c>
      <c r="J12" s="1461" t="s">
        <v>1385</v>
      </c>
      <c r="K12" s="1461" t="s">
        <v>1384</v>
      </c>
      <c r="L12" s="1461" t="s">
        <v>1370</v>
      </c>
      <c r="M12" s="1461" t="s">
        <v>1370</v>
      </c>
      <c r="N12" s="1461" t="s">
        <v>2673</v>
      </c>
      <c r="O12" s="1461" t="s">
        <v>2672</v>
      </c>
      <c r="P12" s="1461" t="s">
        <v>1439</v>
      </c>
      <c r="Q12" s="1461" t="s">
        <v>1370</v>
      </c>
      <c r="R12" s="1461" t="s">
        <v>2671</v>
      </c>
      <c r="S12" s="1461" t="s">
        <v>2670</v>
      </c>
      <c r="T12" s="1461" t="s">
        <v>2669</v>
      </c>
      <c r="U12" s="1461" t="s">
        <v>1370</v>
      </c>
      <c r="V12" s="1461" t="s">
        <v>2668</v>
      </c>
      <c r="W12" s="1461" t="s">
        <v>1374</v>
      </c>
      <c r="X12" s="1461" t="s">
        <v>1370</v>
      </c>
      <c r="Y12" s="1461" t="s">
        <v>1370</v>
      </c>
      <c r="Z12" s="1494">
        <v>5000000</v>
      </c>
      <c r="AA12" s="1461" t="s">
        <v>1370</v>
      </c>
      <c r="AB12" s="1461" t="s">
        <v>2667</v>
      </c>
      <c r="AC12" s="1461" t="s">
        <v>2666</v>
      </c>
      <c r="AD12" s="1461" t="s">
        <v>2665</v>
      </c>
      <c r="AE12" s="1461" t="s">
        <v>2675</v>
      </c>
      <c r="AF12" s="1461" t="s">
        <v>2615</v>
      </c>
      <c r="AG12" s="1494">
        <v>20000000</v>
      </c>
      <c r="AH12" s="1461" t="s">
        <v>2644</v>
      </c>
      <c r="AI12" s="1461" t="s">
        <v>1370</v>
      </c>
    </row>
    <row r="13" spans="1:35" x14ac:dyDescent="0.25">
      <c r="A13" s="1461"/>
      <c r="B13" s="1461" t="s">
        <v>1362</v>
      </c>
      <c r="C13" s="1461"/>
      <c r="D13" s="1461"/>
      <c r="E13" s="1461"/>
      <c r="F13" s="2075"/>
      <c r="G13" s="1461"/>
      <c r="H13" s="1461"/>
      <c r="I13" s="1461"/>
      <c r="J13" s="1461"/>
      <c r="K13" s="1461"/>
      <c r="L13" s="1461"/>
      <c r="M13" s="1461"/>
      <c r="N13" s="1461"/>
      <c r="O13" s="1461"/>
      <c r="P13" s="1461"/>
      <c r="Q13" s="1461"/>
      <c r="R13" s="1461"/>
      <c r="S13" s="1461"/>
      <c r="T13" s="1461"/>
      <c r="U13" s="1461"/>
      <c r="V13" s="1461"/>
      <c r="W13" s="1461"/>
      <c r="X13" s="1461"/>
      <c r="Y13" s="1461"/>
      <c r="Z13" s="2075"/>
      <c r="AA13" s="1461"/>
      <c r="AB13" s="1461"/>
      <c r="AC13" s="1461"/>
      <c r="AD13" s="1461"/>
      <c r="AE13" s="1461"/>
      <c r="AF13" s="1461"/>
      <c r="AG13" s="2075"/>
      <c r="AH13" s="1461"/>
      <c r="AI13" s="1461"/>
    </row>
    <row r="14" spans="1:35" x14ac:dyDescent="0.25">
      <c r="A14" s="1461"/>
      <c r="B14" s="1461" t="s">
        <v>1362</v>
      </c>
      <c r="C14" s="1461"/>
      <c r="D14" s="1461"/>
      <c r="E14" s="1461"/>
      <c r="F14" s="2075"/>
      <c r="G14" s="1461"/>
      <c r="H14" s="1461"/>
      <c r="I14" s="1461"/>
      <c r="J14" s="1461"/>
      <c r="K14" s="1461"/>
      <c r="L14" s="1461"/>
      <c r="M14" s="1461"/>
      <c r="N14" s="1461"/>
      <c r="O14" s="1461"/>
      <c r="P14" s="1461"/>
      <c r="Q14" s="1461"/>
      <c r="R14" s="1461"/>
      <c r="S14" s="1461"/>
      <c r="T14" s="1461"/>
      <c r="U14" s="1461"/>
      <c r="V14" s="1461"/>
      <c r="W14" s="1461"/>
      <c r="X14" s="1461"/>
      <c r="Y14" s="1461"/>
      <c r="Z14" s="2075"/>
      <c r="AA14" s="1461"/>
      <c r="AB14" s="1461"/>
      <c r="AC14" s="1461"/>
      <c r="AD14" s="1461"/>
      <c r="AE14" s="1461"/>
      <c r="AF14" s="1461"/>
      <c r="AG14" s="2075"/>
      <c r="AH14" s="1461"/>
      <c r="AI14" s="1461"/>
    </row>
    <row r="15" spans="1:35" ht="52.9" customHeight="1" x14ac:dyDescent="0.25">
      <c r="A15" s="1461" t="s">
        <v>2674</v>
      </c>
      <c r="B15" s="1461" t="s">
        <v>1392</v>
      </c>
      <c r="C15" s="1461" t="s">
        <v>2642</v>
      </c>
      <c r="D15" s="1463" t="s">
        <v>1822</v>
      </c>
      <c r="E15" s="1461" t="s">
        <v>1389</v>
      </c>
      <c r="F15" s="1494">
        <v>20000000</v>
      </c>
      <c r="G15" s="1461" t="s">
        <v>1388</v>
      </c>
      <c r="H15" s="1461" t="s">
        <v>1915</v>
      </c>
      <c r="I15" s="1461" t="s">
        <v>1772</v>
      </c>
      <c r="J15" s="1461" t="s">
        <v>1385</v>
      </c>
      <c r="K15" s="1461" t="s">
        <v>1384</v>
      </c>
      <c r="L15" s="1461" t="s">
        <v>1370</v>
      </c>
      <c r="M15" s="1461" t="s">
        <v>1370</v>
      </c>
      <c r="N15" s="1461" t="s">
        <v>2673</v>
      </c>
      <c r="O15" s="1461" t="s">
        <v>2672</v>
      </c>
      <c r="P15" s="1461" t="s">
        <v>1439</v>
      </c>
      <c r="Q15" s="1461" t="s">
        <v>1370</v>
      </c>
      <c r="R15" s="1461" t="s">
        <v>2671</v>
      </c>
      <c r="S15" s="1461" t="s">
        <v>2670</v>
      </c>
      <c r="T15" s="1461" t="s">
        <v>2669</v>
      </c>
      <c r="U15" s="1461" t="s">
        <v>1370</v>
      </c>
      <c r="V15" s="1461" t="s">
        <v>2668</v>
      </c>
      <c r="W15" s="1461" t="s">
        <v>1374</v>
      </c>
      <c r="X15" s="1461" t="s">
        <v>1370</v>
      </c>
      <c r="Y15" s="1461" t="s">
        <v>1370</v>
      </c>
      <c r="Z15" s="1494">
        <v>10000000</v>
      </c>
      <c r="AA15" s="1461" t="s">
        <v>1370</v>
      </c>
      <c r="AB15" s="1461" t="s">
        <v>2667</v>
      </c>
      <c r="AC15" s="1461" t="s">
        <v>2666</v>
      </c>
      <c r="AD15" s="1461" t="s">
        <v>2665</v>
      </c>
      <c r="AE15" s="1461" t="s">
        <v>2664</v>
      </c>
      <c r="AF15" s="1461" t="s">
        <v>2663</v>
      </c>
      <c r="AG15" s="1494">
        <v>20000000</v>
      </c>
      <c r="AH15" s="1461" t="s">
        <v>2644</v>
      </c>
      <c r="AI15" s="1461" t="s">
        <v>1370</v>
      </c>
    </row>
    <row r="16" spans="1:35" ht="15.75" thickBot="1" x14ac:dyDescent="0.3">
      <c r="A16" s="1461"/>
      <c r="B16" s="1461" t="s">
        <v>1362</v>
      </c>
      <c r="C16" s="1461"/>
      <c r="D16" s="1461"/>
      <c r="E16" s="1461"/>
      <c r="F16" s="2075"/>
      <c r="G16" s="1461"/>
      <c r="H16" s="1461"/>
      <c r="I16" s="1461"/>
      <c r="J16" s="1461"/>
      <c r="K16" s="1461"/>
      <c r="L16" s="1461"/>
      <c r="M16" s="1461"/>
      <c r="N16" s="1461"/>
      <c r="O16" s="1461"/>
      <c r="P16" s="1461"/>
      <c r="Q16" s="1461"/>
      <c r="R16" s="1461"/>
      <c r="S16" s="1461"/>
      <c r="T16" s="1461"/>
      <c r="U16" s="1461"/>
      <c r="V16" s="1461"/>
      <c r="W16" s="1461"/>
      <c r="X16" s="1461"/>
      <c r="Y16" s="1461"/>
      <c r="Z16" s="2075">
        <f>SUM(Z7:Z15)</f>
        <v>45000000</v>
      </c>
      <c r="AA16" s="1461"/>
      <c r="AB16" s="1461"/>
      <c r="AC16" s="1461"/>
      <c r="AD16" s="1461"/>
      <c r="AE16" s="1461"/>
      <c r="AF16" s="1461"/>
      <c r="AG16" s="2075"/>
      <c r="AH16" s="1461"/>
      <c r="AI16" s="1461"/>
    </row>
    <row r="17" spans="1:35" ht="15.75" thickTop="1" x14ac:dyDescent="0.25">
      <c r="A17" s="1460" t="s">
        <v>1361</v>
      </c>
      <c r="B17" s="1460"/>
      <c r="C17" s="1460"/>
      <c r="D17" s="1460"/>
      <c r="E17" s="1460"/>
      <c r="F17" s="1637">
        <f>SUM(F7:F16)</f>
        <v>70000000</v>
      </c>
      <c r="G17" s="1460"/>
      <c r="H17" s="1460"/>
      <c r="I17" s="1460"/>
      <c r="J17" s="1460"/>
      <c r="K17" s="1460"/>
      <c r="L17" s="1460"/>
      <c r="M17" s="1460"/>
      <c r="N17" s="1460"/>
      <c r="O17" s="1460"/>
      <c r="P17" s="1460"/>
      <c r="Q17" s="1460"/>
      <c r="R17" s="1460"/>
      <c r="S17" s="1460"/>
      <c r="T17" s="1460"/>
      <c r="U17" s="1460"/>
      <c r="V17" s="1460"/>
      <c r="W17" s="1460"/>
      <c r="X17" s="1460"/>
      <c r="Y17" s="1460"/>
      <c r="Z17" s="1637">
        <f>SUM(Z7,Z9,Z12,Z15)</f>
        <v>45000000</v>
      </c>
      <c r="AA17" s="1460"/>
      <c r="AB17" s="1460"/>
      <c r="AC17" s="1460"/>
      <c r="AD17" s="1460"/>
      <c r="AE17" s="1460"/>
      <c r="AF17" s="1460"/>
      <c r="AG17" s="1637">
        <f>SUM(AG7,AG9,AG12,AG15)</f>
        <v>70000000</v>
      </c>
      <c r="AH17" s="1460"/>
      <c r="AI17" s="1460"/>
    </row>
    <row r="18" spans="1:35" x14ac:dyDescent="0.25">
      <c r="A18" s="1459" t="s">
        <v>1360</v>
      </c>
      <c r="AG18" s="2074"/>
    </row>
    <row r="19" spans="1:35" x14ac:dyDescent="0.25">
      <c r="AG19" s="2074"/>
    </row>
    <row r="20" spans="1:35" x14ac:dyDescent="0.25">
      <c r="AG20" s="2074"/>
    </row>
    <row r="21" spans="1:35" x14ac:dyDescent="0.25">
      <c r="AG21" s="2074"/>
    </row>
  </sheetData>
  <sheetProtection formatCells="0" formatColumns="0" formatRows="0" insertColumns="0" insertRows="0" insertHyperlinks="0" deleteColumns="0" deleteRows="0" sort="0" autoFilter="0" pivotTables="0"/>
  <mergeCells count="9">
    <mergeCell ref="B2:AI2"/>
    <mergeCell ref="C3:K3"/>
    <mergeCell ref="L3:M3"/>
    <mergeCell ref="N3:O3"/>
    <mergeCell ref="P3:Q3"/>
    <mergeCell ref="R3:S3"/>
    <mergeCell ref="T3:Y3"/>
    <mergeCell ref="Z3:AC3"/>
    <mergeCell ref="AD3:AG3"/>
  </mergeCells>
  <pageMargins left="0.7" right="0.7" top="0.75" bottom="0.75" header="0.3" footer="0.3"/>
  <pageSetup paperSize="9" orientation="landscape" r:id="rId1"/>
  <headerFooter>
    <oddHeader>&amp;L&amp;B&amp;G&amp;C&amp;HProcurement Plan - Non-Consultancy Services</oddHeader>
    <oddFooter>&amp;L&amp;FBPP Procurement Plan2014&amp;C&amp;P of &amp;N &amp;R&amp;D &amp;T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
  <sheetViews>
    <sheetView topLeftCell="A2" workbookViewId="0">
      <selection sqref="A1:AI24"/>
    </sheetView>
  </sheetViews>
  <sheetFormatPr defaultRowHeight="15" x14ac:dyDescent="0.25"/>
  <cols>
    <col min="1" max="1" width="34.28515625" style="1459" customWidth="1"/>
    <col min="2" max="2" width="11.85546875" style="1459" customWidth="1"/>
    <col min="3" max="3" width="14" style="1459" customWidth="1"/>
    <col min="4" max="4" width="9.28515625" style="1459" customWidth="1"/>
    <col min="5" max="13" width="14" style="1459" customWidth="1"/>
    <col min="14" max="20" width="11.7109375" style="1459" customWidth="1"/>
    <col min="21" max="23" width="11" style="1459" customWidth="1"/>
    <col min="24" max="26" width="11.140625" style="1459" customWidth="1"/>
    <col min="27" max="27" width="11.85546875" style="1459" customWidth="1"/>
    <col min="28" max="28" width="10.7109375" style="1459" customWidth="1"/>
    <col min="29" max="29" width="14" style="1459" customWidth="1"/>
    <col min="30" max="30" width="11.7109375" style="2079" customWidth="1"/>
    <col min="31" max="32" width="11.85546875" style="1459" customWidth="1"/>
    <col min="33" max="16384" width="9.140625" style="1459"/>
  </cols>
  <sheetData>
    <row r="1" spans="1:32" ht="45" x14ac:dyDescent="0.25">
      <c r="A1" s="1472" t="s">
        <v>2662</v>
      </c>
    </row>
    <row r="2" spans="1:32" x14ac:dyDescent="0.25">
      <c r="A2" s="1471" t="s">
        <v>1510</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row>
    <row r="3" spans="1:32" ht="75" x14ac:dyDescent="0.25">
      <c r="A3" s="1470"/>
      <c r="B3" s="1470"/>
      <c r="C3" s="2088" t="s">
        <v>1509</v>
      </c>
      <c r="D3" s="2089"/>
      <c r="E3" s="2089"/>
      <c r="F3" s="2089"/>
      <c r="G3" s="2089"/>
      <c r="H3" s="2089"/>
      <c r="I3" s="2089"/>
      <c r="J3" s="2089"/>
      <c r="K3" s="2090"/>
      <c r="L3" s="2088" t="s">
        <v>1597</v>
      </c>
      <c r="M3" s="2090"/>
      <c r="N3" s="1469" t="s">
        <v>1596</v>
      </c>
      <c r="O3" s="2088" t="s">
        <v>1595</v>
      </c>
      <c r="P3" s="2090"/>
      <c r="Q3" s="2088" t="s">
        <v>1594</v>
      </c>
      <c r="R3" s="2090"/>
      <c r="S3" s="2088" t="s">
        <v>1593</v>
      </c>
      <c r="T3" s="2090"/>
      <c r="U3" s="2088" t="s">
        <v>1592</v>
      </c>
      <c r="V3" s="2090"/>
      <c r="W3" s="2088" t="s">
        <v>1503</v>
      </c>
      <c r="X3" s="2089"/>
      <c r="Y3" s="2089"/>
      <c r="Z3" s="2090"/>
      <c r="AA3" s="2088" t="s">
        <v>1591</v>
      </c>
      <c r="AB3" s="2089"/>
      <c r="AC3" s="2089"/>
      <c r="AD3" s="2090"/>
      <c r="AE3" s="1469" t="s">
        <v>1501</v>
      </c>
      <c r="AF3" s="1469" t="s">
        <v>1500</v>
      </c>
    </row>
    <row r="4" spans="1:32" ht="90.75" thickBot="1" x14ac:dyDescent="0.3">
      <c r="A4" s="1467" t="s">
        <v>1499</v>
      </c>
      <c r="B4" s="1468"/>
      <c r="C4" s="1467" t="s">
        <v>1498</v>
      </c>
      <c r="D4" s="1467" t="s">
        <v>1497</v>
      </c>
      <c r="E4" s="1467" t="s">
        <v>1496</v>
      </c>
      <c r="F4" s="1467" t="s">
        <v>1495</v>
      </c>
      <c r="G4" s="1467" t="s">
        <v>1494</v>
      </c>
      <c r="H4" s="1467" t="s">
        <v>1493</v>
      </c>
      <c r="I4" s="1467" t="s">
        <v>1492</v>
      </c>
      <c r="J4" s="1467" t="s">
        <v>1491</v>
      </c>
      <c r="K4" s="1467" t="s">
        <v>1490</v>
      </c>
      <c r="L4" s="1467" t="s">
        <v>1489</v>
      </c>
      <c r="M4" s="1467" t="s">
        <v>1482</v>
      </c>
      <c r="N4" s="1467" t="s">
        <v>1590</v>
      </c>
      <c r="O4" s="1467" t="s">
        <v>1589</v>
      </c>
      <c r="P4" s="1467" t="s">
        <v>1478</v>
      </c>
      <c r="Q4" s="1467" t="s">
        <v>1588</v>
      </c>
      <c r="R4" s="1467" t="s">
        <v>1587</v>
      </c>
      <c r="S4" s="1467" t="s">
        <v>1586</v>
      </c>
      <c r="T4" s="1467" t="s">
        <v>1585</v>
      </c>
      <c r="U4" s="1467" t="s">
        <v>1584</v>
      </c>
      <c r="V4" s="1467" t="s">
        <v>1583</v>
      </c>
      <c r="W4" s="1467" t="s">
        <v>1477</v>
      </c>
      <c r="X4" s="1467" t="s">
        <v>1476</v>
      </c>
      <c r="Y4" s="1467" t="s">
        <v>1475</v>
      </c>
      <c r="Z4" s="1467" t="s">
        <v>1474</v>
      </c>
      <c r="AA4" s="1467" t="s">
        <v>1473</v>
      </c>
      <c r="AB4" s="1467" t="s">
        <v>1582</v>
      </c>
      <c r="AC4" s="1467" t="s">
        <v>1581</v>
      </c>
      <c r="AD4" s="2085" t="s">
        <v>1470</v>
      </c>
      <c r="AE4" s="1467" t="s">
        <v>1469</v>
      </c>
      <c r="AF4" s="1467" t="s">
        <v>1469</v>
      </c>
    </row>
    <row r="5" spans="1:32" ht="45.75" thickTop="1" x14ac:dyDescent="0.25">
      <c r="A5" s="1466" t="s">
        <v>1468</v>
      </c>
      <c r="B5" s="1465"/>
      <c r="C5" s="1465"/>
      <c r="D5" s="1465"/>
      <c r="E5" s="1465"/>
      <c r="F5" s="1465"/>
      <c r="G5" s="1465"/>
      <c r="H5" s="1465"/>
      <c r="I5" s="1465"/>
      <c r="J5" s="1465" t="s">
        <v>1467</v>
      </c>
      <c r="K5" s="1465"/>
      <c r="L5" s="1465" t="s">
        <v>1462</v>
      </c>
      <c r="M5" s="1465" t="s">
        <v>1463</v>
      </c>
      <c r="N5" s="1465" t="s">
        <v>1465</v>
      </c>
      <c r="O5" s="1465" t="s">
        <v>1463</v>
      </c>
      <c r="P5" s="1465" t="s">
        <v>1465</v>
      </c>
      <c r="Q5" s="1465" t="s">
        <v>1462</v>
      </c>
      <c r="R5" s="1465" t="s">
        <v>1580</v>
      </c>
      <c r="S5" s="1465" t="s">
        <v>1580</v>
      </c>
      <c r="T5" s="1465" t="s">
        <v>1580</v>
      </c>
      <c r="U5" s="1465" t="s">
        <v>1462</v>
      </c>
      <c r="V5" s="1465" t="s">
        <v>1465</v>
      </c>
      <c r="W5" s="1465"/>
      <c r="X5" s="1465" t="s">
        <v>1463</v>
      </c>
      <c r="Y5" s="1465" t="s">
        <v>1464</v>
      </c>
      <c r="Z5" s="1465" t="s">
        <v>1463</v>
      </c>
      <c r="AA5" s="1465" t="s">
        <v>1462</v>
      </c>
      <c r="AB5" s="1465"/>
      <c r="AC5" s="1465" t="s">
        <v>1579</v>
      </c>
      <c r="AD5" s="2084"/>
      <c r="AE5" s="1465"/>
      <c r="AF5" s="1465"/>
    </row>
    <row r="6" spans="1:32" ht="30.75" thickBot="1" x14ac:dyDescent="0.3">
      <c r="A6" s="1464"/>
      <c r="B6" s="1464" t="s">
        <v>1461</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c r="AD6" s="2083"/>
      <c r="AE6" s="1464"/>
      <c r="AF6" s="1464"/>
    </row>
    <row r="7" spans="1:32" ht="90.75" thickTop="1" x14ac:dyDescent="0.25">
      <c r="A7" s="1461" t="s">
        <v>2695</v>
      </c>
      <c r="B7" s="1461" t="s">
        <v>1392</v>
      </c>
      <c r="C7" s="1461" t="s">
        <v>2694</v>
      </c>
      <c r="D7" s="1463" t="s">
        <v>1565</v>
      </c>
      <c r="E7" s="1461" t="s">
        <v>1515</v>
      </c>
      <c r="F7" s="1494">
        <v>34068408</v>
      </c>
      <c r="G7" s="1461" t="s">
        <v>1388</v>
      </c>
      <c r="H7" s="1461" t="s">
        <v>1915</v>
      </c>
      <c r="I7" s="1461" t="s">
        <v>1514</v>
      </c>
      <c r="J7" s="1461" t="s">
        <v>1385</v>
      </c>
      <c r="K7" s="1461" t="s">
        <v>1384</v>
      </c>
      <c r="L7" s="1461" t="s">
        <v>1370</v>
      </c>
      <c r="M7" s="1461" t="s">
        <v>1370</v>
      </c>
      <c r="N7" s="1461" t="s">
        <v>2652</v>
      </c>
      <c r="O7" s="1461" t="s">
        <v>2651</v>
      </c>
      <c r="P7" s="1461" t="s">
        <v>1370</v>
      </c>
      <c r="Q7" s="1461" t="s">
        <v>2693</v>
      </c>
      <c r="R7" s="1461" t="s">
        <v>2692</v>
      </c>
      <c r="S7" s="1461" t="s">
        <v>2691</v>
      </c>
      <c r="T7" s="1461" t="s">
        <v>2675</v>
      </c>
      <c r="U7" s="1461" t="s">
        <v>2690</v>
      </c>
      <c r="V7" s="1461" t="s">
        <v>1370</v>
      </c>
      <c r="W7" s="1461"/>
      <c r="X7" s="1461" t="s">
        <v>1370</v>
      </c>
      <c r="Y7" s="1461" t="s">
        <v>2689</v>
      </c>
      <c r="Z7" s="1461" t="s">
        <v>2688</v>
      </c>
      <c r="AA7" s="1461" t="s">
        <v>2687</v>
      </c>
      <c r="AB7" s="1461" t="s">
        <v>2686</v>
      </c>
      <c r="AC7" s="1461" t="s">
        <v>2685</v>
      </c>
      <c r="AD7" s="2082">
        <v>34068408</v>
      </c>
      <c r="AE7" s="1461" t="s">
        <v>2644</v>
      </c>
      <c r="AF7" s="1461" t="s">
        <v>1370</v>
      </c>
    </row>
    <row r="8" spans="1:32" ht="15.75" thickBot="1" x14ac:dyDescent="0.3">
      <c r="A8" s="1461"/>
      <c r="B8" s="1461" t="s">
        <v>1362</v>
      </c>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2081"/>
      <c r="AE8" s="1461"/>
      <c r="AF8" s="1461"/>
    </row>
    <row r="9" spans="1:32" ht="15.75" thickTop="1" x14ac:dyDescent="0.25">
      <c r="A9" s="1460" t="s">
        <v>1361</v>
      </c>
      <c r="B9" s="1460"/>
      <c r="C9" s="1460"/>
      <c r="D9" s="1460"/>
      <c r="E9" s="1460"/>
      <c r="F9" s="1637">
        <f>SUM(F7)</f>
        <v>34068408</v>
      </c>
      <c r="G9" s="1460"/>
      <c r="H9" s="1460"/>
      <c r="I9" s="1460"/>
      <c r="J9" s="1460"/>
      <c r="K9" s="1460"/>
      <c r="L9" s="1460"/>
      <c r="M9" s="1460"/>
      <c r="N9" s="1460"/>
      <c r="O9" s="1460"/>
      <c r="P9" s="1460"/>
      <c r="Q9" s="1460"/>
      <c r="R9" s="1460"/>
      <c r="S9" s="1460"/>
      <c r="T9" s="1460"/>
      <c r="U9" s="1460"/>
      <c r="V9" s="1460"/>
      <c r="W9" s="1460"/>
      <c r="X9" s="1460"/>
      <c r="Y9" s="1460"/>
      <c r="Z9" s="1460"/>
      <c r="AA9" s="1460"/>
      <c r="AB9" s="1460"/>
      <c r="AC9" s="1460"/>
      <c r="AD9" s="2080">
        <f>SUM(AD7)</f>
        <v>34068408</v>
      </c>
      <c r="AE9" s="1460"/>
      <c r="AF9" s="1460"/>
    </row>
    <row r="10" spans="1:32" x14ac:dyDescent="0.25">
      <c r="A10" s="1459" t="s">
        <v>1360</v>
      </c>
    </row>
  </sheetData>
  <sheetProtection formatCells="0" formatColumns="0" formatRows="0" insertColumns="0" insertRows="0" insertHyperlinks="0" deleteColumns="0" deleteRows="0" sort="0" autoFilter="0" pivotTables="0"/>
  <mergeCells count="9">
    <mergeCell ref="B2:AF2"/>
    <mergeCell ref="C3:K3"/>
    <mergeCell ref="L3:M3"/>
    <mergeCell ref="O3:P3"/>
    <mergeCell ref="Q3:R3"/>
    <mergeCell ref="S3:T3"/>
    <mergeCell ref="U3:V3"/>
    <mergeCell ref="W3:Z3"/>
    <mergeCell ref="AA3:AD3"/>
  </mergeCells>
  <pageMargins left="0.2" right="0.2" top="0.25" bottom="0.25" header="0.05" footer="0.25"/>
  <pageSetup paperSize="9" orientation="landscape" r:id="rId1"/>
  <headerFooter>
    <oddHeader>&amp;L&amp;B&amp;G&amp;C&amp;HProcurement Plan - Works</oddHeader>
    <oddFooter>&amp;L&amp;FBPP Procurement Plan2014&amp;C&amp;P of &amp;N &amp;R&amp;D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2"/>
  <sheetViews>
    <sheetView zoomScale="20" zoomScaleNormal="20" workbookViewId="0">
      <selection activeCell="D4" sqref="D4"/>
    </sheetView>
  </sheetViews>
  <sheetFormatPr defaultRowHeight="15" x14ac:dyDescent="0.25"/>
  <cols>
    <col min="1" max="1" width="40" style="1459" customWidth="1"/>
    <col min="2" max="35" width="18" style="1459" customWidth="1"/>
    <col min="36" max="16384" width="9.140625" style="1459"/>
  </cols>
  <sheetData>
    <row r="1" spans="1:35" ht="30" x14ac:dyDescent="0.25">
      <c r="A1" s="1472" t="s">
        <v>2534</v>
      </c>
    </row>
    <row r="2" spans="1:35" x14ac:dyDescent="0.25">
      <c r="A2" s="1471" t="s">
        <v>1510</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c r="AG2" s="2087"/>
      <c r="AH2" s="2087"/>
      <c r="AI2" s="2087"/>
    </row>
    <row r="3" spans="1:35" x14ac:dyDescent="0.25">
      <c r="A3" s="1470"/>
      <c r="B3" s="1470"/>
      <c r="C3" s="2088" t="s">
        <v>1509</v>
      </c>
      <c r="D3" s="2089"/>
      <c r="E3" s="2089"/>
      <c r="F3" s="2089"/>
      <c r="G3" s="2089"/>
      <c r="H3" s="2089"/>
      <c r="I3" s="2089"/>
      <c r="J3" s="2089"/>
      <c r="K3" s="2090"/>
      <c r="L3" s="2088" t="s">
        <v>1508</v>
      </c>
      <c r="M3" s="2090"/>
      <c r="N3" s="2088" t="s">
        <v>1507</v>
      </c>
      <c r="O3" s="2090"/>
      <c r="P3" s="2088" t="s">
        <v>1506</v>
      </c>
      <c r="Q3" s="2090"/>
      <c r="R3" s="2088" t="s">
        <v>1505</v>
      </c>
      <c r="S3" s="2090"/>
      <c r="T3" s="2088" t="s">
        <v>1504</v>
      </c>
      <c r="U3" s="2089"/>
      <c r="V3" s="2089"/>
      <c r="W3" s="2089"/>
      <c r="X3" s="2089"/>
      <c r="Y3" s="2090"/>
      <c r="Z3" s="2088" t="s">
        <v>1503</v>
      </c>
      <c r="AA3" s="2089"/>
      <c r="AB3" s="2089"/>
      <c r="AC3" s="2090"/>
      <c r="AD3" s="2088" t="s">
        <v>1502</v>
      </c>
      <c r="AE3" s="2089"/>
      <c r="AF3" s="2089"/>
      <c r="AG3" s="2090"/>
      <c r="AH3" s="1469" t="s">
        <v>1501</v>
      </c>
      <c r="AI3" s="1469" t="s">
        <v>1500</v>
      </c>
    </row>
    <row r="4" spans="1:35" ht="60.75" thickBot="1" x14ac:dyDescent="0.3">
      <c r="A4" s="1467" t="s">
        <v>1499</v>
      </c>
      <c r="B4" s="1468"/>
      <c r="C4" s="1467" t="s">
        <v>1498</v>
      </c>
      <c r="D4" s="1467" t="s">
        <v>1497</v>
      </c>
      <c r="E4" s="1467" t="s">
        <v>1496</v>
      </c>
      <c r="F4" s="1467" t="s">
        <v>1495</v>
      </c>
      <c r="G4" s="1467" t="s">
        <v>1494</v>
      </c>
      <c r="H4" s="1467" t="s">
        <v>1493</v>
      </c>
      <c r="I4" s="1467" t="s">
        <v>1492</v>
      </c>
      <c r="J4" s="1467" t="s">
        <v>1491</v>
      </c>
      <c r="K4" s="1467" t="s">
        <v>1490</v>
      </c>
      <c r="L4" s="1467" t="s">
        <v>1489</v>
      </c>
      <c r="M4" s="1467" t="s">
        <v>1482</v>
      </c>
      <c r="N4" s="1467" t="s">
        <v>1488</v>
      </c>
      <c r="O4" s="1467" t="s">
        <v>1487</v>
      </c>
      <c r="P4" s="1467" t="s">
        <v>1486</v>
      </c>
      <c r="Q4" s="1467" t="s">
        <v>1482</v>
      </c>
      <c r="R4" s="1467" t="s">
        <v>1485</v>
      </c>
      <c r="S4" s="1467" t="s">
        <v>1484</v>
      </c>
      <c r="T4" s="1467" t="s">
        <v>1483</v>
      </c>
      <c r="U4" s="1467" t="s">
        <v>1482</v>
      </c>
      <c r="V4" s="1467" t="s">
        <v>1481</v>
      </c>
      <c r="W4" s="1467" t="s">
        <v>1480</v>
      </c>
      <c r="X4" s="1467" t="s">
        <v>1479</v>
      </c>
      <c r="Y4" s="1467" t="s">
        <v>1478</v>
      </c>
      <c r="Z4" s="1467" t="s">
        <v>1477</v>
      </c>
      <c r="AA4" s="1467" t="s">
        <v>1476</v>
      </c>
      <c r="AB4" s="1467" t="s">
        <v>1475</v>
      </c>
      <c r="AC4" s="1467" t="s">
        <v>1474</v>
      </c>
      <c r="AD4" s="1467" t="s">
        <v>1473</v>
      </c>
      <c r="AE4" s="1467" t="s">
        <v>1472</v>
      </c>
      <c r="AF4" s="1467" t="s">
        <v>1471</v>
      </c>
      <c r="AG4" s="1467" t="s">
        <v>1470</v>
      </c>
      <c r="AH4" s="1467" t="s">
        <v>1469</v>
      </c>
      <c r="AI4" s="1467" t="s">
        <v>1469</v>
      </c>
    </row>
    <row r="5" spans="1:35" ht="45.75" thickTop="1" x14ac:dyDescent="0.25">
      <c r="A5" s="1466" t="s">
        <v>1468</v>
      </c>
      <c r="B5" s="1465"/>
      <c r="C5" s="1465"/>
      <c r="D5" s="1465"/>
      <c r="E5" s="1465"/>
      <c r="F5" s="1465"/>
      <c r="G5" s="1465"/>
      <c r="H5" s="1465"/>
      <c r="I5" s="1465"/>
      <c r="J5" s="1465" t="s">
        <v>1467</v>
      </c>
      <c r="K5" s="1465"/>
      <c r="L5" s="1465" t="s">
        <v>1462</v>
      </c>
      <c r="M5" s="1465" t="s">
        <v>1463</v>
      </c>
      <c r="N5" s="1465" t="s">
        <v>1949</v>
      </c>
      <c r="O5" s="1465" t="s">
        <v>1948</v>
      </c>
      <c r="P5" s="1465" t="s">
        <v>1465</v>
      </c>
      <c r="Q5" s="1465" t="s">
        <v>1463</v>
      </c>
      <c r="R5" s="1465" t="s">
        <v>1580</v>
      </c>
      <c r="S5" s="1465"/>
      <c r="T5" s="1465" t="s">
        <v>1463</v>
      </c>
      <c r="U5" s="1465" t="s">
        <v>1463</v>
      </c>
      <c r="V5" s="1465" t="s">
        <v>1463</v>
      </c>
      <c r="W5" s="1465" t="s">
        <v>1463</v>
      </c>
      <c r="X5" s="1465" t="s">
        <v>1463</v>
      </c>
      <c r="Y5" s="1465" t="s">
        <v>1465</v>
      </c>
      <c r="Z5" s="1465"/>
      <c r="AA5" s="1465" t="s">
        <v>1463</v>
      </c>
      <c r="AB5" s="1465" t="s">
        <v>1464</v>
      </c>
      <c r="AC5" s="1465" t="s">
        <v>1463</v>
      </c>
      <c r="AD5" s="1465" t="s">
        <v>1462</v>
      </c>
      <c r="AE5" s="1465"/>
      <c r="AF5" s="1465"/>
      <c r="AG5" s="1465"/>
      <c r="AH5" s="1465"/>
      <c r="AI5" s="1465"/>
    </row>
    <row r="6" spans="1:35" ht="15.75" thickBot="1" x14ac:dyDescent="0.3">
      <c r="A6" s="1464"/>
      <c r="B6" s="1464" t="s">
        <v>1461</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c r="AD6" s="1464"/>
      <c r="AE6" s="1464"/>
      <c r="AF6" s="1464"/>
      <c r="AG6" s="1464"/>
      <c r="AH6" s="1464"/>
      <c r="AI6" s="1464"/>
    </row>
    <row r="7" spans="1:35" ht="75.75" thickTop="1" x14ac:dyDescent="0.25">
      <c r="A7" s="1461" t="s">
        <v>2533</v>
      </c>
      <c r="B7" s="1461" t="s">
        <v>1392</v>
      </c>
      <c r="C7" s="1461" t="s">
        <v>2515</v>
      </c>
      <c r="D7" s="1463" t="s">
        <v>1565</v>
      </c>
      <c r="E7" s="1461" t="s">
        <v>1389</v>
      </c>
      <c r="F7" s="1462">
        <v>150000000</v>
      </c>
      <c r="G7" s="1461" t="s">
        <v>1388</v>
      </c>
      <c r="H7" s="1461" t="s">
        <v>1421</v>
      </c>
      <c r="I7" s="1461" t="s">
        <v>1772</v>
      </c>
      <c r="J7" s="1461" t="s">
        <v>1821</v>
      </c>
      <c r="K7" s="1461" t="s">
        <v>1420</v>
      </c>
      <c r="L7" s="1461" t="s">
        <v>1370</v>
      </c>
      <c r="M7" s="1461" t="s">
        <v>1370</v>
      </c>
      <c r="N7" s="1461" t="s">
        <v>1370</v>
      </c>
      <c r="O7" s="1461" t="s">
        <v>1370</v>
      </c>
      <c r="P7" s="1461" t="s">
        <v>1370</v>
      </c>
      <c r="Q7" s="1461" t="s">
        <v>1370</v>
      </c>
      <c r="R7" s="1461" t="s">
        <v>1370</v>
      </c>
      <c r="S7" s="1461" t="s">
        <v>1370</v>
      </c>
      <c r="T7" s="1461" t="s">
        <v>1370</v>
      </c>
      <c r="U7" s="1461" t="s">
        <v>1370</v>
      </c>
      <c r="V7" s="1461" t="s">
        <v>1370</v>
      </c>
      <c r="W7" s="1461" t="s">
        <v>1370</v>
      </c>
      <c r="X7" s="1461" t="s">
        <v>1370</v>
      </c>
      <c r="Y7" s="1461" t="s">
        <v>1370</v>
      </c>
      <c r="Z7" s="1462">
        <v>150000000</v>
      </c>
      <c r="AA7" s="1461" t="s">
        <v>1370</v>
      </c>
      <c r="AB7" s="1461" t="s">
        <v>1370</v>
      </c>
      <c r="AC7" s="1461" t="s">
        <v>1370</v>
      </c>
      <c r="AD7" s="1461" t="s">
        <v>1370</v>
      </c>
      <c r="AE7" s="1461" t="s">
        <v>2532</v>
      </c>
      <c r="AF7" s="1461" t="s">
        <v>2531</v>
      </c>
      <c r="AG7" s="1462">
        <v>150000000</v>
      </c>
      <c r="AH7" s="1461" t="s">
        <v>2513</v>
      </c>
      <c r="AI7" s="1461" t="s">
        <v>2512</v>
      </c>
    </row>
    <row r="8" spans="1:35" x14ac:dyDescent="0.25">
      <c r="A8" s="1461"/>
      <c r="B8" s="1461" t="s">
        <v>1362</v>
      </c>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row>
    <row r="9" spans="1:35" ht="75" x14ac:dyDescent="0.25">
      <c r="A9" s="1461" t="s">
        <v>2530</v>
      </c>
      <c r="B9" s="1461" t="s">
        <v>1392</v>
      </c>
      <c r="C9" s="1461" t="s">
        <v>2515</v>
      </c>
      <c r="D9" s="1463" t="s">
        <v>1561</v>
      </c>
      <c r="E9" s="1461" t="s">
        <v>1389</v>
      </c>
      <c r="F9" s="1462">
        <v>100000000</v>
      </c>
      <c r="G9" s="1461" t="s">
        <v>1388</v>
      </c>
      <c r="H9" s="1461" t="s">
        <v>1421</v>
      </c>
      <c r="I9" s="1461" t="s">
        <v>1772</v>
      </c>
      <c r="J9" s="1461" t="s">
        <v>1821</v>
      </c>
      <c r="K9" s="1461" t="s">
        <v>1420</v>
      </c>
      <c r="L9" s="1461" t="s">
        <v>1370</v>
      </c>
      <c r="M9" s="1461" t="s">
        <v>1370</v>
      </c>
      <c r="N9" s="1461" t="s">
        <v>1370</v>
      </c>
      <c r="O9" s="1461" t="s">
        <v>1370</v>
      </c>
      <c r="P9" s="1461" t="s">
        <v>1370</v>
      </c>
      <c r="Q9" s="1461" t="s">
        <v>1370</v>
      </c>
      <c r="R9" s="1461" t="s">
        <v>1370</v>
      </c>
      <c r="S9" s="1461" t="s">
        <v>1370</v>
      </c>
      <c r="T9" s="1461" t="s">
        <v>1370</v>
      </c>
      <c r="U9" s="1461" t="s">
        <v>1370</v>
      </c>
      <c r="V9" s="1461" t="s">
        <v>1370</v>
      </c>
      <c r="W9" s="1461" t="s">
        <v>1370</v>
      </c>
      <c r="X9" s="1461" t="s">
        <v>1370</v>
      </c>
      <c r="Y9" s="1461" t="s">
        <v>1370</v>
      </c>
      <c r="Z9" s="1462">
        <v>100000000</v>
      </c>
      <c r="AA9" s="1461" t="s">
        <v>1370</v>
      </c>
      <c r="AB9" s="1461" t="s">
        <v>1370</v>
      </c>
      <c r="AC9" s="1461" t="s">
        <v>1370</v>
      </c>
      <c r="AD9" s="1461" t="s">
        <v>1370</v>
      </c>
      <c r="AE9" s="1461" t="s">
        <v>1370</v>
      </c>
      <c r="AF9" s="1461" t="s">
        <v>1370</v>
      </c>
      <c r="AG9" s="1461" t="s">
        <v>1370</v>
      </c>
      <c r="AH9" s="1461" t="s">
        <v>2513</v>
      </c>
      <c r="AI9" s="1461" t="s">
        <v>2512</v>
      </c>
    </row>
    <row r="10" spans="1:35" x14ac:dyDescent="0.25">
      <c r="A10" s="1461"/>
      <c r="B10" s="1461" t="s">
        <v>1362</v>
      </c>
      <c r="C10" s="1461"/>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row>
    <row r="11" spans="1:35" ht="75" x14ac:dyDescent="0.25">
      <c r="A11" s="1461" t="s">
        <v>2529</v>
      </c>
      <c r="B11" s="1461" t="s">
        <v>1392</v>
      </c>
      <c r="C11" s="1461" t="s">
        <v>2515</v>
      </c>
      <c r="D11" s="1463" t="s">
        <v>1822</v>
      </c>
      <c r="E11" s="1461" t="s">
        <v>1389</v>
      </c>
      <c r="F11" s="1462">
        <v>150000000</v>
      </c>
      <c r="G11" s="1461" t="s">
        <v>1388</v>
      </c>
      <c r="H11" s="1461" t="s">
        <v>1421</v>
      </c>
      <c r="I11" s="1461" t="s">
        <v>1772</v>
      </c>
      <c r="J11" s="1461" t="s">
        <v>1821</v>
      </c>
      <c r="K11" s="1461" t="s">
        <v>1420</v>
      </c>
      <c r="L11" s="1461" t="s">
        <v>1370</v>
      </c>
      <c r="M11" s="1461" t="s">
        <v>1370</v>
      </c>
      <c r="N11" s="1461" t="s">
        <v>1370</v>
      </c>
      <c r="O11" s="1461" t="s">
        <v>1370</v>
      </c>
      <c r="P11" s="1461" t="s">
        <v>1370</v>
      </c>
      <c r="Q11" s="1461" t="s">
        <v>1370</v>
      </c>
      <c r="R11" s="1461" t="s">
        <v>1370</v>
      </c>
      <c r="S11" s="1461" t="s">
        <v>1370</v>
      </c>
      <c r="T11" s="1461" t="s">
        <v>1370</v>
      </c>
      <c r="U11" s="1461" t="s">
        <v>1370</v>
      </c>
      <c r="V11" s="1461" t="s">
        <v>1370</v>
      </c>
      <c r="W11" s="1461" t="s">
        <v>1370</v>
      </c>
      <c r="X11" s="1461" t="s">
        <v>1370</v>
      </c>
      <c r="Y11" s="1461" t="s">
        <v>1370</v>
      </c>
      <c r="Z11" s="1462">
        <v>150000000</v>
      </c>
      <c r="AA11" s="1461" t="s">
        <v>1370</v>
      </c>
      <c r="AB11" s="1461" t="s">
        <v>1370</v>
      </c>
      <c r="AC11" s="1461" t="s">
        <v>1370</v>
      </c>
      <c r="AD11" s="1461" t="s">
        <v>1370</v>
      </c>
      <c r="AE11" s="1461" t="s">
        <v>1370</v>
      </c>
      <c r="AF11" s="1461" t="s">
        <v>1370</v>
      </c>
      <c r="AG11" s="1462">
        <v>150000000</v>
      </c>
      <c r="AH11" s="1461" t="s">
        <v>2513</v>
      </c>
      <c r="AI11" s="1461" t="s">
        <v>2512</v>
      </c>
    </row>
    <row r="12" spans="1:35" x14ac:dyDescent="0.25">
      <c r="A12" s="1461"/>
      <c r="B12" s="1461" t="s">
        <v>1362</v>
      </c>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row>
    <row r="13" spans="1:35" ht="60" x14ac:dyDescent="0.25">
      <c r="A13" s="1461" t="s">
        <v>2528</v>
      </c>
      <c r="B13" s="1461" t="s">
        <v>1392</v>
      </c>
      <c r="C13" s="1461" t="s">
        <v>2515</v>
      </c>
      <c r="D13" s="1463" t="s">
        <v>1551</v>
      </c>
      <c r="E13" s="1461" t="s">
        <v>1389</v>
      </c>
      <c r="F13" s="1462">
        <v>150000000</v>
      </c>
      <c r="G13" s="1461" t="s">
        <v>1388</v>
      </c>
      <c r="H13" s="1461" t="s">
        <v>1421</v>
      </c>
      <c r="I13" s="1461" t="s">
        <v>1772</v>
      </c>
      <c r="J13" s="1461" t="s">
        <v>1821</v>
      </c>
      <c r="K13" s="1461" t="s">
        <v>1420</v>
      </c>
      <c r="L13" s="1461" t="s">
        <v>1370</v>
      </c>
      <c r="M13" s="1461" t="s">
        <v>1370</v>
      </c>
      <c r="N13" s="1461" t="s">
        <v>1370</v>
      </c>
      <c r="O13" s="1461" t="s">
        <v>1370</v>
      </c>
      <c r="P13" s="1461" t="s">
        <v>1370</v>
      </c>
      <c r="Q13" s="1461" t="s">
        <v>1370</v>
      </c>
      <c r="R13" s="1461" t="s">
        <v>1370</v>
      </c>
      <c r="S13" s="1461" t="s">
        <v>1370</v>
      </c>
      <c r="T13" s="1461" t="s">
        <v>1370</v>
      </c>
      <c r="U13" s="1461" t="s">
        <v>1370</v>
      </c>
      <c r="V13" s="1461" t="s">
        <v>1370</v>
      </c>
      <c r="W13" s="1461" t="s">
        <v>1370</v>
      </c>
      <c r="X13" s="1461" t="s">
        <v>1370</v>
      </c>
      <c r="Y13" s="1461" t="s">
        <v>1370</v>
      </c>
      <c r="Z13" s="1462">
        <v>150000000</v>
      </c>
      <c r="AA13" s="1461" t="s">
        <v>1370</v>
      </c>
      <c r="AB13" s="1461" t="s">
        <v>1370</v>
      </c>
      <c r="AC13" s="1461" t="s">
        <v>1370</v>
      </c>
      <c r="AD13" s="1461" t="s">
        <v>1370</v>
      </c>
      <c r="AE13" s="1461" t="s">
        <v>1370</v>
      </c>
      <c r="AF13" s="1461" t="s">
        <v>1370</v>
      </c>
      <c r="AG13" s="1462">
        <v>150000000</v>
      </c>
      <c r="AH13" s="1461" t="s">
        <v>2527</v>
      </c>
      <c r="AI13" s="1461" t="s">
        <v>2512</v>
      </c>
    </row>
    <row r="14" spans="1:35" x14ac:dyDescent="0.25">
      <c r="A14" s="1461"/>
      <c r="B14" s="1461" t="s">
        <v>1362</v>
      </c>
      <c r="C14" s="1461"/>
      <c r="D14" s="1461"/>
      <c r="E14" s="1461"/>
      <c r="F14" s="1461"/>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row>
    <row r="15" spans="1:35" ht="75" x14ac:dyDescent="0.25">
      <c r="A15" s="1461" t="s">
        <v>2526</v>
      </c>
      <c r="B15" s="1461" t="s">
        <v>1392</v>
      </c>
      <c r="C15" s="1461" t="s">
        <v>2515</v>
      </c>
      <c r="D15" s="1463" t="s">
        <v>1528</v>
      </c>
      <c r="E15" s="1461" t="s">
        <v>1389</v>
      </c>
      <c r="F15" s="1462">
        <v>100000000</v>
      </c>
      <c r="G15" s="1461" t="s">
        <v>1388</v>
      </c>
      <c r="H15" s="1461" t="s">
        <v>1421</v>
      </c>
      <c r="I15" s="1461" t="s">
        <v>1772</v>
      </c>
      <c r="J15" s="1461" t="s">
        <v>1821</v>
      </c>
      <c r="K15" s="1461" t="s">
        <v>1420</v>
      </c>
      <c r="L15" s="1461" t="s">
        <v>1370</v>
      </c>
      <c r="M15" s="1461" t="s">
        <v>1370</v>
      </c>
      <c r="N15" s="1461" t="s">
        <v>1370</v>
      </c>
      <c r="O15" s="1461" t="s">
        <v>1370</v>
      </c>
      <c r="P15" s="1461" t="s">
        <v>1370</v>
      </c>
      <c r="Q15" s="1461" t="s">
        <v>1370</v>
      </c>
      <c r="R15" s="1461" t="s">
        <v>1370</v>
      </c>
      <c r="S15" s="1461" t="s">
        <v>1370</v>
      </c>
      <c r="T15" s="1461" t="s">
        <v>1370</v>
      </c>
      <c r="U15" s="1461" t="s">
        <v>1370</v>
      </c>
      <c r="V15" s="1461" t="s">
        <v>1370</v>
      </c>
      <c r="W15" s="1461" t="s">
        <v>1370</v>
      </c>
      <c r="X15" s="1461" t="s">
        <v>1370</v>
      </c>
      <c r="Y15" s="1461" t="s">
        <v>1370</v>
      </c>
      <c r="Z15" s="1462">
        <v>100000000</v>
      </c>
      <c r="AA15" s="1461" t="s">
        <v>1370</v>
      </c>
      <c r="AB15" s="1461" t="s">
        <v>1370</v>
      </c>
      <c r="AC15" s="1461" t="s">
        <v>1370</v>
      </c>
      <c r="AD15" s="1461" t="s">
        <v>1370</v>
      </c>
      <c r="AE15" s="1461" t="s">
        <v>1370</v>
      </c>
      <c r="AF15" s="1461" t="s">
        <v>1370</v>
      </c>
      <c r="AG15" s="1462">
        <v>100000000</v>
      </c>
      <c r="AH15" s="1461" t="s">
        <v>2513</v>
      </c>
      <c r="AI15" s="1461" t="s">
        <v>2512</v>
      </c>
    </row>
    <row r="16" spans="1:35" x14ac:dyDescent="0.25">
      <c r="A16" s="1461"/>
      <c r="B16" s="1461" t="s">
        <v>1362</v>
      </c>
      <c r="C16" s="1461"/>
      <c r="D16" s="1461"/>
      <c r="E16" s="1461"/>
      <c r="F16" s="1461"/>
      <c r="G16" s="1461"/>
      <c r="H16" s="1461"/>
      <c r="I16" s="1461"/>
      <c r="J16" s="1461"/>
      <c r="K16" s="146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c r="AG16" s="1461"/>
      <c r="AH16" s="1461"/>
      <c r="AI16" s="1461"/>
    </row>
    <row r="17" spans="1:35" ht="75" x14ac:dyDescent="0.25">
      <c r="A17" s="1461" t="s">
        <v>2525</v>
      </c>
      <c r="B17" s="1461" t="s">
        <v>1392</v>
      </c>
      <c r="C17" s="1461" t="s">
        <v>2515</v>
      </c>
      <c r="D17" s="1463" t="s">
        <v>1804</v>
      </c>
      <c r="E17" s="1461" t="s">
        <v>1389</v>
      </c>
      <c r="F17" s="1462">
        <v>200000000</v>
      </c>
      <c r="G17" s="1461" t="s">
        <v>1388</v>
      </c>
      <c r="H17" s="1461" t="s">
        <v>1421</v>
      </c>
      <c r="I17" s="1461" t="s">
        <v>1772</v>
      </c>
      <c r="J17" s="1461" t="s">
        <v>1821</v>
      </c>
      <c r="K17" s="1461" t="s">
        <v>1420</v>
      </c>
      <c r="L17" s="1461" t="s">
        <v>1370</v>
      </c>
      <c r="M17" s="1461" t="s">
        <v>1370</v>
      </c>
      <c r="N17" s="1461" t="s">
        <v>1370</v>
      </c>
      <c r="O17" s="1461" t="s">
        <v>1370</v>
      </c>
      <c r="P17" s="1461" t="s">
        <v>1370</v>
      </c>
      <c r="Q17" s="1461" t="s">
        <v>1370</v>
      </c>
      <c r="R17" s="1461" t="s">
        <v>1370</v>
      </c>
      <c r="S17" s="1461" t="s">
        <v>1370</v>
      </c>
      <c r="T17" s="1461" t="s">
        <v>1370</v>
      </c>
      <c r="U17" s="1461" t="s">
        <v>1370</v>
      </c>
      <c r="V17" s="1461" t="s">
        <v>1370</v>
      </c>
      <c r="W17" s="1461" t="s">
        <v>1370</v>
      </c>
      <c r="X17" s="1461" t="s">
        <v>1370</v>
      </c>
      <c r="Y17" s="1461" t="s">
        <v>1370</v>
      </c>
      <c r="Z17" s="1462">
        <v>200000000</v>
      </c>
      <c r="AA17" s="1461" t="s">
        <v>1370</v>
      </c>
      <c r="AB17" s="1461" t="s">
        <v>1370</v>
      </c>
      <c r="AC17" s="1461" t="s">
        <v>1370</v>
      </c>
      <c r="AD17" s="1461" t="s">
        <v>1370</v>
      </c>
      <c r="AE17" s="1461" t="s">
        <v>1370</v>
      </c>
      <c r="AF17" s="1461" t="s">
        <v>1370</v>
      </c>
      <c r="AG17" s="1462">
        <v>200000000</v>
      </c>
      <c r="AH17" s="1461" t="s">
        <v>2513</v>
      </c>
      <c r="AI17" s="1461" t="s">
        <v>2512</v>
      </c>
    </row>
    <row r="18" spans="1:35" x14ac:dyDescent="0.25">
      <c r="A18" s="1461"/>
      <c r="B18" s="1461" t="s">
        <v>1362</v>
      </c>
      <c r="C18" s="1461"/>
      <c r="D18" s="1461"/>
      <c r="E18" s="1461"/>
      <c r="F18" s="1461"/>
      <c r="G18" s="1461"/>
      <c r="H18" s="1461"/>
      <c r="I18" s="1461"/>
      <c r="J18" s="1461"/>
      <c r="K18" s="146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row>
    <row r="19" spans="1:35" ht="75" x14ac:dyDescent="0.25">
      <c r="A19" s="1461" t="s">
        <v>2524</v>
      </c>
      <c r="B19" s="1461" t="s">
        <v>1392</v>
      </c>
      <c r="C19" s="1461" t="s">
        <v>2515</v>
      </c>
      <c r="D19" s="1463" t="s">
        <v>1390</v>
      </c>
      <c r="E19" s="1461"/>
      <c r="F19" s="1462">
        <v>25000000</v>
      </c>
      <c r="G19" s="1461" t="s">
        <v>1388</v>
      </c>
      <c r="H19" s="1461" t="s">
        <v>1915</v>
      </c>
      <c r="I19" s="1461" t="s">
        <v>1772</v>
      </c>
      <c r="J19" s="1461" t="s">
        <v>1385</v>
      </c>
      <c r="K19" s="1461" t="s">
        <v>1384</v>
      </c>
      <c r="L19" s="1461" t="s">
        <v>1370</v>
      </c>
      <c r="M19" s="1461" t="s">
        <v>1370</v>
      </c>
      <c r="N19" s="1461" t="s">
        <v>1370</v>
      </c>
      <c r="O19" s="1461" t="s">
        <v>1370</v>
      </c>
      <c r="P19" s="1461" t="s">
        <v>1370</v>
      </c>
      <c r="Q19" s="1461" t="s">
        <v>1370</v>
      </c>
      <c r="R19" s="1461" t="s">
        <v>1370</v>
      </c>
      <c r="S19" s="1461" t="s">
        <v>1370</v>
      </c>
      <c r="T19" s="1461" t="s">
        <v>1370</v>
      </c>
      <c r="U19" s="1461" t="s">
        <v>1370</v>
      </c>
      <c r="V19" s="1461" t="s">
        <v>1370</v>
      </c>
      <c r="W19" s="1461" t="s">
        <v>1370</v>
      </c>
      <c r="X19" s="1461" t="s">
        <v>1370</v>
      </c>
      <c r="Y19" s="1461" t="s">
        <v>1370</v>
      </c>
      <c r="Z19" s="1462">
        <v>25000000</v>
      </c>
      <c r="AA19" s="1461" t="s">
        <v>1370</v>
      </c>
      <c r="AB19" s="1461" t="s">
        <v>1370</v>
      </c>
      <c r="AC19" s="1461" t="s">
        <v>1370</v>
      </c>
      <c r="AD19" s="1461" t="s">
        <v>1370</v>
      </c>
      <c r="AE19" s="1461" t="s">
        <v>1370</v>
      </c>
      <c r="AF19" s="1461" t="s">
        <v>1370</v>
      </c>
      <c r="AG19" s="1462">
        <v>25000000</v>
      </c>
      <c r="AH19" s="1461" t="s">
        <v>2513</v>
      </c>
      <c r="AI19" s="1461" t="s">
        <v>2512</v>
      </c>
    </row>
    <row r="20" spans="1:35" x14ac:dyDescent="0.25">
      <c r="A20" s="1461"/>
      <c r="B20" s="1461" t="s">
        <v>1362</v>
      </c>
      <c r="C20" s="1461"/>
      <c r="D20" s="1461"/>
      <c r="E20" s="1461"/>
      <c r="F20" s="1461"/>
      <c r="G20" s="1461"/>
      <c r="H20" s="1461"/>
      <c r="I20" s="1461"/>
      <c r="J20" s="1461"/>
      <c r="K20" s="1461"/>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row>
    <row r="21" spans="1:35" ht="75" x14ac:dyDescent="0.25">
      <c r="A21" s="1461" t="s">
        <v>2523</v>
      </c>
      <c r="B21" s="1461" t="s">
        <v>1392</v>
      </c>
      <c r="C21" s="1461" t="s">
        <v>2515</v>
      </c>
      <c r="D21" s="1463" t="s">
        <v>1516</v>
      </c>
      <c r="E21" s="1461" t="s">
        <v>1389</v>
      </c>
      <c r="F21" s="1462">
        <v>35000000</v>
      </c>
      <c r="G21" s="1461" t="s">
        <v>1388</v>
      </c>
      <c r="H21" s="1461" t="s">
        <v>1915</v>
      </c>
      <c r="I21" s="1461" t="s">
        <v>1772</v>
      </c>
      <c r="J21" s="1461" t="s">
        <v>1385</v>
      </c>
      <c r="K21" s="1461" t="s">
        <v>1384</v>
      </c>
      <c r="L21" s="1461" t="s">
        <v>1370</v>
      </c>
      <c r="M21" s="1461" t="s">
        <v>1370</v>
      </c>
      <c r="N21" s="1461" t="s">
        <v>1370</v>
      </c>
      <c r="O21" s="1461" t="s">
        <v>1370</v>
      </c>
      <c r="P21" s="1461" t="s">
        <v>1370</v>
      </c>
      <c r="Q21" s="1461" t="s">
        <v>1370</v>
      </c>
      <c r="R21" s="1461" t="s">
        <v>1370</v>
      </c>
      <c r="S21" s="1461" t="s">
        <v>1370</v>
      </c>
      <c r="T21" s="1461" t="s">
        <v>1370</v>
      </c>
      <c r="U21" s="1461" t="s">
        <v>1370</v>
      </c>
      <c r="V21" s="1461" t="s">
        <v>1370</v>
      </c>
      <c r="W21" s="1461" t="s">
        <v>1370</v>
      </c>
      <c r="X21" s="1461" t="s">
        <v>1370</v>
      </c>
      <c r="Y21" s="1461" t="s">
        <v>1370</v>
      </c>
      <c r="Z21" s="1462">
        <v>35000000</v>
      </c>
      <c r="AA21" s="1461" t="s">
        <v>1370</v>
      </c>
      <c r="AB21" s="1461" t="s">
        <v>1370</v>
      </c>
      <c r="AC21" s="1461" t="s">
        <v>1370</v>
      </c>
      <c r="AD21" s="1461" t="s">
        <v>1370</v>
      </c>
      <c r="AE21" s="1461" t="s">
        <v>1370</v>
      </c>
      <c r="AF21" s="1461" t="s">
        <v>1370</v>
      </c>
      <c r="AG21" s="1462">
        <v>35000000</v>
      </c>
      <c r="AH21" s="1461" t="s">
        <v>2513</v>
      </c>
      <c r="AI21" s="1461" t="s">
        <v>2512</v>
      </c>
    </row>
    <row r="22" spans="1:35" x14ac:dyDescent="0.25">
      <c r="A22" s="1461"/>
      <c r="B22" s="1461" t="s">
        <v>1362</v>
      </c>
      <c r="C22" s="1461"/>
      <c r="D22" s="1461"/>
      <c r="E22" s="1461"/>
      <c r="F22" s="1461"/>
      <c r="G22" s="1461"/>
      <c r="H22" s="1461"/>
      <c r="I22" s="1461"/>
      <c r="J22" s="1461"/>
      <c r="K22" s="146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row>
    <row r="23" spans="1:35" ht="75" x14ac:dyDescent="0.25">
      <c r="A23" s="1461" t="s">
        <v>2522</v>
      </c>
      <c r="B23" s="1461" t="s">
        <v>1392</v>
      </c>
      <c r="C23" s="1461" t="s">
        <v>2515</v>
      </c>
      <c r="D23" s="1463" t="s">
        <v>2521</v>
      </c>
      <c r="E23" s="1461" t="s">
        <v>1777</v>
      </c>
      <c r="F23" s="1462">
        <v>25000000</v>
      </c>
      <c r="G23" s="1461" t="s">
        <v>1388</v>
      </c>
      <c r="H23" s="1461" t="s">
        <v>1915</v>
      </c>
      <c r="I23" s="1461" t="s">
        <v>1772</v>
      </c>
      <c r="J23" s="1461" t="s">
        <v>1385</v>
      </c>
      <c r="K23" s="1461" t="s">
        <v>1384</v>
      </c>
      <c r="L23" s="1461" t="s">
        <v>1370</v>
      </c>
      <c r="M23" s="1461" t="s">
        <v>1370</v>
      </c>
      <c r="N23" s="1461" t="s">
        <v>1370</v>
      </c>
      <c r="O23" s="1461" t="s">
        <v>1370</v>
      </c>
      <c r="P23" s="1461" t="s">
        <v>1370</v>
      </c>
      <c r="Q23" s="1461" t="s">
        <v>1370</v>
      </c>
      <c r="R23" s="1461" t="s">
        <v>1370</v>
      </c>
      <c r="S23" s="1461" t="s">
        <v>1370</v>
      </c>
      <c r="T23" s="1461" t="s">
        <v>1370</v>
      </c>
      <c r="U23" s="1461" t="s">
        <v>1370</v>
      </c>
      <c r="V23" s="1461" t="s">
        <v>1370</v>
      </c>
      <c r="W23" s="1461" t="s">
        <v>1370</v>
      </c>
      <c r="X23" s="1461" t="s">
        <v>1370</v>
      </c>
      <c r="Y23" s="1461" t="s">
        <v>1370</v>
      </c>
      <c r="Z23" s="1462">
        <v>25000000</v>
      </c>
      <c r="AA23" s="1461" t="s">
        <v>1370</v>
      </c>
      <c r="AB23" s="1461" t="s">
        <v>1370</v>
      </c>
      <c r="AC23" s="1461" t="s">
        <v>1370</v>
      </c>
      <c r="AD23" s="1461" t="s">
        <v>1370</v>
      </c>
      <c r="AE23" s="1461" t="s">
        <v>1370</v>
      </c>
      <c r="AF23" s="1461" t="s">
        <v>1370</v>
      </c>
      <c r="AG23" s="1462">
        <v>25000000</v>
      </c>
      <c r="AH23" s="1461" t="s">
        <v>2513</v>
      </c>
      <c r="AI23" s="1461" t="s">
        <v>2512</v>
      </c>
    </row>
    <row r="24" spans="1:35" x14ac:dyDescent="0.25">
      <c r="A24" s="1461"/>
      <c r="B24" s="1461" t="s">
        <v>1362</v>
      </c>
      <c r="C24" s="1461"/>
      <c r="D24" s="1461"/>
      <c r="E24" s="1461"/>
      <c r="F24" s="1461"/>
      <c r="G24" s="1461"/>
      <c r="H24" s="1461"/>
      <c r="I24" s="1461"/>
      <c r="J24" s="1461"/>
      <c r="K24" s="1461"/>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row>
    <row r="25" spans="1:35" ht="75" x14ac:dyDescent="0.25">
      <c r="A25" s="1461" t="s">
        <v>2520</v>
      </c>
      <c r="B25" s="1461" t="s">
        <v>1392</v>
      </c>
      <c r="C25" s="1461" t="s">
        <v>2515</v>
      </c>
      <c r="D25" s="1463" t="s">
        <v>2519</v>
      </c>
      <c r="E25" s="1461" t="s">
        <v>1389</v>
      </c>
      <c r="F25" s="1462">
        <v>30000000</v>
      </c>
      <c r="G25" s="1461" t="s">
        <v>1388</v>
      </c>
      <c r="H25" s="1461" t="s">
        <v>1915</v>
      </c>
      <c r="I25" s="1461" t="s">
        <v>1772</v>
      </c>
      <c r="J25" s="1461" t="s">
        <v>1385</v>
      </c>
      <c r="K25" s="1461" t="s">
        <v>1384</v>
      </c>
      <c r="L25" s="1461" t="s">
        <v>1370</v>
      </c>
      <c r="M25" s="1461" t="s">
        <v>1370</v>
      </c>
      <c r="N25" s="1461" t="s">
        <v>1370</v>
      </c>
      <c r="O25" s="1461" t="s">
        <v>1370</v>
      </c>
      <c r="P25" s="1461" t="s">
        <v>1370</v>
      </c>
      <c r="Q25" s="1461" t="s">
        <v>1370</v>
      </c>
      <c r="R25" s="1461" t="s">
        <v>1370</v>
      </c>
      <c r="S25" s="1461" t="s">
        <v>1370</v>
      </c>
      <c r="T25" s="1461" t="s">
        <v>1370</v>
      </c>
      <c r="U25" s="1461" t="s">
        <v>1370</v>
      </c>
      <c r="V25" s="1461" t="s">
        <v>1370</v>
      </c>
      <c r="W25" s="1461" t="s">
        <v>1370</v>
      </c>
      <c r="X25" s="1461" t="s">
        <v>1370</v>
      </c>
      <c r="Y25" s="1461" t="s">
        <v>1370</v>
      </c>
      <c r="Z25" s="1462">
        <v>30000000</v>
      </c>
      <c r="AA25" s="1461" t="s">
        <v>1370</v>
      </c>
      <c r="AB25" s="1461" t="s">
        <v>1370</v>
      </c>
      <c r="AC25" s="1461" t="s">
        <v>1370</v>
      </c>
      <c r="AD25" s="1461" t="s">
        <v>1370</v>
      </c>
      <c r="AE25" s="1461" t="s">
        <v>1370</v>
      </c>
      <c r="AF25" s="1461" t="s">
        <v>1370</v>
      </c>
      <c r="AG25" s="1462">
        <v>30000000</v>
      </c>
      <c r="AH25" s="1461" t="s">
        <v>2513</v>
      </c>
      <c r="AI25" s="1461" t="s">
        <v>2512</v>
      </c>
    </row>
    <row r="26" spans="1:35" x14ac:dyDescent="0.25">
      <c r="A26" s="1461"/>
      <c r="B26" s="1461" t="s">
        <v>1362</v>
      </c>
      <c r="C26" s="1461"/>
      <c r="D26" s="1461"/>
      <c r="E26" s="1461"/>
      <c r="F26" s="1461"/>
      <c r="G26" s="1461"/>
      <c r="H26" s="1461"/>
      <c r="I26" s="1461"/>
      <c r="J26" s="1461"/>
      <c r="K26" s="1461"/>
      <c r="L26" s="1461"/>
      <c r="M26" s="1461"/>
      <c r="N26" s="1461"/>
      <c r="O26" s="1461"/>
      <c r="P26" s="1461"/>
      <c r="Q26" s="1461"/>
      <c r="R26" s="1461"/>
      <c r="S26" s="1461"/>
      <c r="T26" s="1461"/>
      <c r="U26" s="1461"/>
      <c r="V26" s="1461"/>
      <c r="W26" s="1461"/>
      <c r="X26" s="1461"/>
      <c r="Y26" s="1461"/>
      <c r="Z26" s="1461"/>
      <c r="AA26" s="1461"/>
      <c r="AB26" s="1461"/>
      <c r="AC26" s="1461"/>
      <c r="AD26" s="1461"/>
      <c r="AE26" s="1461"/>
      <c r="AF26" s="1461"/>
      <c r="AG26" s="1461"/>
      <c r="AH26" s="1461"/>
      <c r="AI26" s="1461"/>
    </row>
    <row r="27" spans="1:35" ht="75" x14ac:dyDescent="0.25">
      <c r="A27" s="1461" t="s">
        <v>2518</v>
      </c>
      <c r="B27" s="1461" t="s">
        <v>1392</v>
      </c>
      <c r="C27" s="1461" t="s">
        <v>2515</v>
      </c>
      <c r="D27" s="1463" t="s">
        <v>2517</v>
      </c>
      <c r="E27" s="1461" t="s">
        <v>1389</v>
      </c>
      <c r="F27" s="1462">
        <v>15000000</v>
      </c>
      <c r="G27" s="1461" t="s">
        <v>1388</v>
      </c>
      <c r="H27" s="1461" t="s">
        <v>1915</v>
      </c>
      <c r="I27" s="1461" t="s">
        <v>1772</v>
      </c>
      <c r="J27" s="1461" t="s">
        <v>1385</v>
      </c>
      <c r="K27" s="1461" t="s">
        <v>1384</v>
      </c>
      <c r="L27" s="1461" t="s">
        <v>1370</v>
      </c>
      <c r="M27" s="1461" t="s">
        <v>1370</v>
      </c>
      <c r="N27" s="1461"/>
      <c r="O27" s="1461"/>
      <c r="P27" s="1461" t="s">
        <v>1370</v>
      </c>
      <c r="Q27" s="1461" t="s">
        <v>1370</v>
      </c>
      <c r="R27" s="1461" t="s">
        <v>1370</v>
      </c>
      <c r="S27" s="1461" t="s">
        <v>1370</v>
      </c>
      <c r="T27" s="1461" t="s">
        <v>1370</v>
      </c>
      <c r="U27" s="1461" t="s">
        <v>1370</v>
      </c>
      <c r="V27" s="1461" t="s">
        <v>1370</v>
      </c>
      <c r="W27" s="1461" t="s">
        <v>1370</v>
      </c>
      <c r="X27" s="1461" t="s">
        <v>1370</v>
      </c>
      <c r="Y27" s="1461" t="s">
        <v>1370</v>
      </c>
      <c r="Z27" s="1462">
        <v>15000000</v>
      </c>
      <c r="AA27" s="1461" t="s">
        <v>1370</v>
      </c>
      <c r="AB27" s="1461" t="s">
        <v>1370</v>
      </c>
      <c r="AC27" s="1461" t="s">
        <v>1370</v>
      </c>
      <c r="AD27" s="1461" t="s">
        <v>1370</v>
      </c>
      <c r="AE27" s="1461" t="s">
        <v>1370</v>
      </c>
      <c r="AF27" s="1461" t="s">
        <v>1370</v>
      </c>
      <c r="AG27" s="1462">
        <v>15000000</v>
      </c>
      <c r="AH27" s="1461" t="s">
        <v>2513</v>
      </c>
      <c r="AI27" s="1461" t="s">
        <v>2512</v>
      </c>
    </row>
    <row r="28" spans="1:35" x14ac:dyDescent="0.25">
      <c r="A28" s="1461"/>
      <c r="B28" s="1461" t="s">
        <v>1362</v>
      </c>
      <c r="C28" s="1461"/>
      <c r="D28" s="1461"/>
      <c r="E28" s="1461"/>
      <c r="F28" s="1461"/>
      <c r="G28" s="1461"/>
      <c r="H28" s="1461"/>
      <c r="I28" s="1461"/>
      <c r="J28" s="1461"/>
      <c r="K28" s="1461"/>
      <c r="L28" s="1461"/>
      <c r="M28" s="1461"/>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row>
    <row r="29" spans="1:35" ht="75" x14ac:dyDescent="0.25">
      <c r="A29" s="1461" t="s">
        <v>2516</v>
      </c>
      <c r="B29" s="1461" t="s">
        <v>1392</v>
      </c>
      <c r="C29" s="1461" t="s">
        <v>2515</v>
      </c>
      <c r="D29" s="1463" t="s">
        <v>2514</v>
      </c>
      <c r="E29" s="1461" t="s">
        <v>1389</v>
      </c>
      <c r="F29" s="1462">
        <v>100000000</v>
      </c>
      <c r="G29" s="1461" t="s">
        <v>1388</v>
      </c>
      <c r="H29" s="1461" t="s">
        <v>1421</v>
      </c>
      <c r="I29" s="1461" t="s">
        <v>1772</v>
      </c>
      <c r="J29" s="1461" t="s">
        <v>1821</v>
      </c>
      <c r="K29" s="1461" t="s">
        <v>1420</v>
      </c>
      <c r="L29" s="1461" t="s">
        <v>1370</v>
      </c>
      <c r="M29" s="1461" t="s">
        <v>1370</v>
      </c>
      <c r="N29" s="1461" t="s">
        <v>1370</v>
      </c>
      <c r="O29" s="1461" t="s">
        <v>1370</v>
      </c>
      <c r="P29" s="1461" t="s">
        <v>1370</v>
      </c>
      <c r="Q29" s="1461" t="s">
        <v>1370</v>
      </c>
      <c r="R29" s="1461" t="s">
        <v>1370</v>
      </c>
      <c r="S29" s="1461" t="s">
        <v>1370</v>
      </c>
      <c r="T29" s="1461" t="s">
        <v>1370</v>
      </c>
      <c r="U29" s="1461" t="s">
        <v>1370</v>
      </c>
      <c r="V29" s="1461" t="s">
        <v>1370</v>
      </c>
      <c r="W29" s="1461" t="s">
        <v>1370</v>
      </c>
      <c r="X29" s="1461" t="s">
        <v>1370</v>
      </c>
      <c r="Y29" s="1461" t="s">
        <v>1370</v>
      </c>
      <c r="Z29" s="1462">
        <v>100000000</v>
      </c>
      <c r="AA29" s="1461" t="s">
        <v>1370</v>
      </c>
      <c r="AB29" s="1461" t="s">
        <v>1370</v>
      </c>
      <c r="AC29" s="1461" t="s">
        <v>1370</v>
      </c>
      <c r="AD29" s="1461" t="s">
        <v>1370</v>
      </c>
      <c r="AE29" s="1461" t="s">
        <v>1370</v>
      </c>
      <c r="AF29" s="1461" t="s">
        <v>1370</v>
      </c>
      <c r="AG29" s="1462">
        <v>100000000</v>
      </c>
      <c r="AH29" s="1461" t="s">
        <v>2513</v>
      </c>
      <c r="AI29" s="1461" t="s">
        <v>2512</v>
      </c>
    </row>
    <row r="30" spans="1:35" ht="15.75" thickBot="1" x14ac:dyDescent="0.3">
      <c r="A30" s="1461"/>
      <c r="B30" s="1461" t="s">
        <v>1362</v>
      </c>
      <c r="C30" s="1461"/>
      <c r="D30" s="1461"/>
      <c r="E30" s="1461"/>
      <c r="F30" s="1461"/>
      <c r="G30" s="1461"/>
      <c r="H30" s="1461"/>
      <c r="I30" s="1461"/>
      <c r="J30" s="1461"/>
      <c r="K30" s="146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1461"/>
      <c r="AH30" s="1461"/>
      <c r="AI30" s="1461"/>
    </row>
    <row r="31" spans="1:35" ht="15.75" thickTop="1" x14ac:dyDescent="0.25">
      <c r="A31" s="1460" t="s">
        <v>1361</v>
      </c>
      <c r="B31" s="1460"/>
      <c r="C31" s="1460"/>
      <c r="D31" s="1460"/>
      <c r="E31" s="1460"/>
      <c r="F31" s="1460">
        <f>SUM(F7,F9,F11,F13,F15,F17,F19,F21,F23,F25,F27,F29)</f>
        <v>1080000000</v>
      </c>
      <c r="G31" s="1460"/>
      <c r="H31" s="1460"/>
      <c r="I31" s="1460"/>
      <c r="J31" s="1460"/>
      <c r="K31" s="1460"/>
      <c r="L31" s="1460"/>
      <c r="M31" s="1460"/>
      <c r="N31" s="1460"/>
      <c r="O31" s="1460"/>
      <c r="P31" s="1460"/>
      <c r="Q31" s="1460"/>
      <c r="R31" s="1460"/>
      <c r="S31" s="1460"/>
      <c r="T31" s="1460"/>
      <c r="U31" s="1460"/>
      <c r="V31" s="1460"/>
      <c r="W31" s="1460"/>
      <c r="X31" s="1460"/>
      <c r="Y31" s="1460"/>
      <c r="Z31" s="1460">
        <f>SUM(Z7,Z9,Z11,Z13,Z15,Z17,Z19,Z21,Z23,Z25,Z27,Z29)</f>
        <v>1080000000</v>
      </c>
      <c r="AA31" s="1460"/>
      <c r="AB31" s="1460"/>
      <c r="AC31" s="1460"/>
      <c r="AD31" s="1460"/>
      <c r="AE31" s="1460"/>
      <c r="AF31" s="1460"/>
      <c r="AG31" s="1460">
        <f>SUM(AG7,AG11,AG13,AG15,AG17,AG19,AG21,AG23,AG25,AG27,AG29)</f>
        <v>980000000</v>
      </c>
      <c r="AH31" s="1460"/>
      <c r="AI31" s="1460"/>
    </row>
    <row r="32" spans="1:35" x14ac:dyDescent="0.25">
      <c r="A32" s="1459" t="s">
        <v>1360</v>
      </c>
    </row>
  </sheetData>
  <sheetProtection formatCells="0" formatColumns="0" formatRows="0" insertColumns="0" insertRows="0" insertHyperlinks="0" deleteColumns="0" deleteRows="0" sort="0" autoFilter="0" pivotTables="0"/>
  <mergeCells count="9">
    <mergeCell ref="B2:AI2"/>
    <mergeCell ref="C3:K3"/>
    <mergeCell ref="L3:M3"/>
    <mergeCell ref="N3:O3"/>
    <mergeCell ref="P3:Q3"/>
    <mergeCell ref="R3:S3"/>
    <mergeCell ref="T3:Y3"/>
    <mergeCell ref="Z3:AC3"/>
    <mergeCell ref="AD3:AG3"/>
  </mergeCells>
  <pageMargins left="0.7" right="0.7" top="0.75" bottom="0.75" header="0.3" footer="0.3"/>
  <pageSetup paperSize="109" scale="45" orientation="landscape" r:id="rId1"/>
  <headerFooter>
    <oddHeader>&amp;L&amp;B&amp;G&amp;C&amp;HProcurement Plan - Consultancy Services</oddHeader>
    <oddFooter>&amp;L&amp;FBPP Procurement Plan2014&amp;C&amp;P of &amp;N &amp;R&amp;D &amp;T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4"/>
  <sheetViews>
    <sheetView workbookViewId="0">
      <selection activeCell="D4" sqref="D4"/>
    </sheetView>
  </sheetViews>
  <sheetFormatPr defaultRowHeight="15" x14ac:dyDescent="0.25"/>
  <cols>
    <col min="1" max="1" width="40" style="1459" customWidth="1"/>
    <col min="2" max="29" width="18" style="1459" customWidth="1"/>
    <col min="30" max="16384" width="9.140625" style="1459"/>
  </cols>
  <sheetData>
    <row r="1" spans="1:29" ht="30" x14ac:dyDescent="0.25">
      <c r="A1" s="1472" t="s">
        <v>2534</v>
      </c>
    </row>
    <row r="2" spans="1:29" x14ac:dyDescent="0.25">
      <c r="A2" s="1471" t="s">
        <v>1510</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row>
    <row r="3" spans="1:29" ht="45" x14ac:dyDescent="0.25">
      <c r="A3" s="1470"/>
      <c r="B3" s="1470"/>
      <c r="C3" s="2088" t="s">
        <v>1509</v>
      </c>
      <c r="D3" s="2089"/>
      <c r="E3" s="2089"/>
      <c r="F3" s="2089"/>
      <c r="G3" s="2089"/>
      <c r="H3" s="2089"/>
      <c r="I3" s="2089"/>
      <c r="J3" s="2089"/>
      <c r="K3" s="2090"/>
      <c r="L3" s="2088" t="s">
        <v>1597</v>
      </c>
      <c r="M3" s="2090"/>
      <c r="N3" s="1469" t="s">
        <v>1596</v>
      </c>
      <c r="O3" s="2088" t="s">
        <v>1595</v>
      </c>
      <c r="P3" s="2090"/>
      <c r="Q3" s="2088" t="s">
        <v>1593</v>
      </c>
      <c r="R3" s="2090"/>
      <c r="S3" s="2088" t="s">
        <v>1592</v>
      </c>
      <c r="T3" s="2090"/>
      <c r="U3" s="2088" t="s">
        <v>1503</v>
      </c>
      <c r="V3" s="2089"/>
      <c r="W3" s="2089"/>
      <c r="X3" s="2090"/>
      <c r="Y3" s="2088" t="s">
        <v>1830</v>
      </c>
      <c r="Z3" s="2089"/>
      <c r="AA3" s="2090"/>
      <c r="AB3" s="1469" t="s">
        <v>1501</v>
      </c>
      <c r="AC3" s="1469" t="s">
        <v>1500</v>
      </c>
    </row>
    <row r="4" spans="1:29" ht="45.75" thickBot="1" x14ac:dyDescent="0.3">
      <c r="A4" s="1467" t="s">
        <v>1499</v>
      </c>
      <c r="B4" s="1468"/>
      <c r="C4" s="1467" t="s">
        <v>1498</v>
      </c>
      <c r="D4" s="1467" t="s">
        <v>1497</v>
      </c>
      <c r="E4" s="1467" t="s">
        <v>1496</v>
      </c>
      <c r="F4" s="1467" t="s">
        <v>1495</v>
      </c>
      <c r="G4" s="1467" t="s">
        <v>1494</v>
      </c>
      <c r="H4" s="1467" t="s">
        <v>1493</v>
      </c>
      <c r="I4" s="1467" t="s">
        <v>1492</v>
      </c>
      <c r="J4" s="1467" t="s">
        <v>1491</v>
      </c>
      <c r="K4" s="1467" t="s">
        <v>1490</v>
      </c>
      <c r="L4" s="1467" t="s">
        <v>1489</v>
      </c>
      <c r="M4" s="1467" t="s">
        <v>1482</v>
      </c>
      <c r="N4" s="1467" t="s">
        <v>1590</v>
      </c>
      <c r="O4" s="1467" t="s">
        <v>1589</v>
      </c>
      <c r="P4" s="1467" t="s">
        <v>1478</v>
      </c>
      <c r="Q4" s="1467" t="s">
        <v>1586</v>
      </c>
      <c r="R4" s="1467" t="s">
        <v>1585</v>
      </c>
      <c r="S4" s="1467" t="s">
        <v>1584</v>
      </c>
      <c r="T4" s="1467" t="s">
        <v>1583</v>
      </c>
      <c r="U4" s="1467" t="s">
        <v>1477</v>
      </c>
      <c r="V4" s="1467" t="s">
        <v>1476</v>
      </c>
      <c r="W4" s="1467" t="s">
        <v>1475</v>
      </c>
      <c r="X4" s="1467" t="s">
        <v>1474</v>
      </c>
      <c r="Y4" s="1467" t="s">
        <v>1473</v>
      </c>
      <c r="Z4" s="1467" t="s">
        <v>1828</v>
      </c>
      <c r="AA4" s="1467" t="s">
        <v>1827</v>
      </c>
      <c r="AB4" s="1467" t="s">
        <v>1469</v>
      </c>
      <c r="AC4" s="1467" t="s">
        <v>1469</v>
      </c>
    </row>
    <row r="5" spans="1:29" ht="45.75" thickTop="1" x14ac:dyDescent="0.25">
      <c r="A5" s="1466" t="s">
        <v>1468</v>
      </c>
      <c r="B5" s="1465"/>
      <c r="C5" s="1465"/>
      <c r="D5" s="1465"/>
      <c r="E5" s="1465"/>
      <c r="F5" s="1465"/>
      <c r="G5" s="1465"/>
      <c r="H5" s="1465"/>
      <c r="I5" s="1465"/>
      <c r="J5" s="1465" t="s">
        <v>1467</v>
      </c>
      <c r="K5" s="1465"/>
      <c r="L5" s="1465" t="s">
        <v>1462</v>
      </c>
      <c r="M5" s="1465" t="s">
        <v>1463</v>
      </c>
      <c r="N5" s="1465" t="s">
        <v>1465</v>
      </c>
      <c r="O5" s="1465" t="s">
        <v>1463</v>
      </c>
      <c r="P5" s="1465" t="s">
        <v>1465</v>
      </c>
      <c r="Q5" s="1465" t="s">
        <v>1580</v>
      </c>
      <c r="R5" s="1465" t="s">
        <v>1580</v>
      </c>
      <c r="S5" s="1465" t="s">
        <v>1462</v>
      </c>
      <c r="T5" s="1465" t="s">
        <v>1465</v>
      </c>
      <c r="U5" s="1465"/>
      <c r="V5" s="1465" t="s">
        <v>1463</v>
      </c>
      <c r="W5" s="1465" t="s">
        <v>1464</v>
      </c>
      <c r="X5" s="1465" t="s">
        <v>1463</v>
      </c>
      <c r="Y5" s="1465" t="s">
        <v>1462</v>
      </c>
      <c r="Z5" s="1465"/>
      <c r="AA5" s="1465" t="s">
        <v>1463</v>
      </c>
      <c r="AB5" s="1465"/>
      <c r="AC5" s="1465"/>
    </row>
    <row r="6" spans="1:29" ht="15.75" thickBot="1" x14ac:dyDescent="0.3">
      <c r="A6" s="1464"/>
      <c r="B6" s="1464" t="s">
        <v>1461</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row>
    <row r="7" spans="1:29" ht="60.75" thickTop="1" x14ac:dyDescent="0.25">
      <c r="A7" s="1461" t="s">
        <v>2564</v>
      </c>
      <c r="B7" s="1461" t="s">
        <v>1392</v>
      </c>
      <c r="C7" s="1461" t="s">
        <v>2545</v>
      </c>
      <c r="D7" s="1463" t="s">
        <v>1561</v>
      </c>
      <c r="E7" s="1461" t="s">
        <v>1515</v>
      </c>
      <c r="F7" s="1462">
        <v>20000000</v>
      </c>
      <c r="G7" s="1461" t="s">
        <v>1388</v>
      </c>
      <c r="H7" s="1461" t="s">
        <v>1915</v>
      </c>
      <c r="I7" s="1461" t="s">
        <v>1514</v>
      </c>
      <c r="J7" s="1461" t="s">
        <v>1385</v>
      </c>
      <c r="K7" s="1461" t="s">
        <v>1384</v>
      </c>
      <c r="L7" s="1461" t="s">
        <v>2544</v>
      </c>
      <c r="M7" s="1461" t="s">
        <v>2543</v>
      </c>
      <c r="N7" s="1461" t="s">
        <v>1370</v>
      </c>
      <c r="O7" s="1461" t="s">
        <v>2542</v>
      </c>
      <c r="P7" s="1461" t="s">
        <v>1525</v>
      </c>
      <c r="Q7" s="1461" t="s">
        <v>2541</v>
      </c>
      <c r="R7" s="1461" t="s">
        <v>2540</v>
      </c>
      <c r="S7" s="1461" t="s">
        <v>2539</v>
      </c>
      <c r="T7" s="1461" t="s">
        <v>2538</v>
      </c>
      <c r="U7" s="1462">
        <v>20000000</v>
      </c>
      <c r="V7" s="1461" t="s">
        <v>1370</v>
      </c>
      <c r="W7" s="1461" t="s">
        <v>2537</v>
      </c>
      <c r="X7" s="1461" t="s">
        <v>2536</v>
      </c>
      <c r="Y7" s="1461" t="s">
        <v>1370</v>
      </c>
      <c r="Z7" s="1461" t="s">
        <v>2535</v>
      </c>
      <c r="AA7" s="1461" t="s">
        <v>2038</v>
      </c>
      <c r="AB7" s="1461" t="s">
        <v>2527</v>
      </c>
      <c r="AC7" s="1461" t="s">
        <v>2512</v>
      </c>
    </row>
    <row r="8" spans="1:29" x14ac:dyDescent="0.25">
      <c r="A8" s="1461"/>
      <c r="B8" s="1461" t="s">
        <v>1362</v>
      </c>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row>
    <row r="9" spans="1:29" ht="60" x14ac:dyDescent="0.25">
      <c r="A9" s="1461" t="s">
        <v>2563</v>
      </c>
      <c r="B9" s="1461" t="s">
        <v>1392</v>
      </c>
      <c r="C9" s="1461" t="s">
        <v>2545</v>
      </c>
      <c r="D9" s="1463" t="s">
        <v>1822</v>
      </c>
      <c r="E9" s="1461" t="s">
        <v>1515</v>
      </c>
      <c r="F9" s="1462">
        <v>1000000</v>
      </c>
      <c r="G9" s="1461" t="s">
        <v>1794</v>
      </c>
      <c r="H9" s="1461" t="s">
        <v>2550</v>
      </c>
      <c r="I9" s="1461" t="s">
        <v>1514</v>
      </c>
      <c r="J9" s="1461" t="s">
        <v>1385</v>
      </c>
      <c r="K9" s="1461" t="s">
        <v>1384</v>
      </c>
      <c r="L9" s="1461" t="s">
        <v>2544</v>
      </c>
      <c r="M9" s="1461" t="s">
        <v>2543</v>
      </c>
      <c r="N9" s="1461" t="s">
        <v>1370</v>
      </c>
      <c r="O9" s="1461" t="s">
        <v>2542</v>
      </c>
      <c r="P9" s="1461" t="s">
        <v>1525</v>
      </c>
      <c r="Q9" s="1461" t="s">
        <v>2541</v>
      </c>
      <c r="R9" s="1461" t="s">
        <v>2540</v>
      </c>
      <c r="S9" s="1461" t="s">
        <v>2539</v>
      </c>
      <c r="T9" s="1461" t="s">
        <v>2538</v>
      </c>
      <c r="U9" s="1462">
        <v>1000000</v>
      </c>
      <c r="V9" s="1461" t="s">
        <v>1370</v>
      </c>
      <c r="W9" s="1461" t="s">
        <v>2537</v>
      </c>
      <c r="X9" s="1461" t="s">
        <v>2536</v>
      </c>
      <c r="Y9" s="1461" t="s">
        <v>1370</v>
      </c>
      <c r="Z9" s="1461" t="s">
        <v>2535</v>
      </c>
      <c r="AA9" s="1461" t="s">
        <v>2038</v>
      </c>
      <c r="AB9" s="1461" t="s">
        <v>2527</v>
      </c>
      <c r="AC9" s="1461" t="s">
        <v>2512</v>
      </c>
    </row>
    <row r="10" spans="1:29" x14ac:dyDescent="0.25">
      <c r="A10" s="1461"/>
      <c r="B10" s="1461" t="s">
        <v>1362</v>
      </c>
      <c r="C10" s="1461"/>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row>
    <row r="11" spans="1:29" ht="60" x14ac:dyDescent="0.25">
      <c r="A11" s="1461" t="s">
        <v>2562</v>
      </c>
      <c r="B11" s="1461" t="s">
        <v>1392</v>
      </c>
      <c r="C11" s="1461" t="s">
        <v>2545</v>
      </c>
      <c r="D11" s="1463" t="s">
        <v>1565</v>
      </c>
      <c r="E11" s="1461" t="s">
        <v>1515</v>
      </c>
      <c r="F11" s="1462">
        <v>50000000</v>
      </c>
      <c r="G11" s="1461" t="s">
        <v>1388</v>
      </c>
      <c r="H11" s="1461" t="s">
        <v>1387</v>
      </c>
      <c r="I11" s="1461" t="s">
        <v>1514</v>
      </c>
      <c r="J11" s="1461" t="s">
        <v>1385</v>
      </c>
      <c r="K11" s="1461" t="s">
        <v>1384</v>
      </c>
      <c r="L11" s="1461" t="s">
        <v>2544</v>
      </c>
      <c r="M11" s="1461" t="s">
        <v>2543</v>
      </c>
      <c r="N11" s="1461" t="s">
        <v>1370</v>
      </c>
      <c r="O11" s="1461" t="s">
        <v>2542</v>
      </c>
      <c r="P11" s="1461" t="s">
        <v>1525</v>
      </c>
      <c r="Q11" s="1461" t="s">
        <v>2541</v>
      </c>
      <c r="R11" s="1461" t="s">
        <v>2540</v>
      </c>
      <c r="S11" s="1461" t="s">
        <v>2539</v>
      </c>
      <c r="T11" s="1461" t="s">
        <v>2538</v>
      </c>
      <c r="U11" s="1462">
        <v>50000000</v>
      </c>
      <c r="V11" s="1461" t="s">
        <v>1370</v>
      </c>
      <c r="W11" s="1461" t="s">
        <v>2537</v>
      </c>
      <c r="X11" s="1461" t="s">
        <v>2536</v>
      </c>
      <c r="Y11" s="1461" t="s">
        <v>1370</v>
      </c>
      <c r="Z11" s="1461" t="s">
        <v>2535</v>
      </c>
      <c r="AA11" s="1461" t="s">
        <v>2038</v>
      </c>
      <c r="AB11" s="1461" t="s">
        <v>2527</v>
      </c>
      <c r="AC11" s="1461" t="s">
        <v>2512</v>
      </c>
    </row>
    <row r="12" spans="1:29" x14ac:dyDescent="0.25">
      <c r="A12" s="1461"/>
      <c r="B12" s="1461" t="s">
        <v>1362</v>
      </c>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row>
    <row r="13" spans="1:29" ht="60" x14ac:dyDescent="0.25">
      <c r="A13" s="1461" t="s">
        <v>2561</v>
      </c>
      <c r="B13" s="1461" t="s">
        <v>1392</v>
      </c>
      <c r="C13" s="1461" t="s">
        <v>2545</v>
      </c>
      <c r="D13" s="1463" t="s">
        <v>1543</v>
      </c>
      <c r="E13" s="1461" t="s">
        <v>1515</v>
      </c>
      <c r="F13" s="1462">
        <v>20000000</v>
      </c>
      <c r="G13" s="1461" t="s">
        <v>1388</v>
      </c>
      <c r="H13" s="1461" t="s">
        <v>1915</v>
      </c>
      <c r="I13" s="1461" t="s">
        <v>1514</v>
      </c>
      <c r="J13" s="1461" t="s">
        <v>1385</v>
      </c>
      <c r="K13" s="1461" t="s">
        <v>1384</v>
      </c>
      <c r="L13" s="1461" t="s">
        <v>2544</v>
      </c>
      <c r="M13" s="1461" t="s">
        <v>2543</v>
      </c>
      <c r="N13" s="1461" t="s">
        <v>1370</v>
      </c>
      <c r="O13" s="1461" t="s">
        <v>2542</v>
      </c>
      <c r="P13" s="1461" t="s">
        <v>1525</v>
      </c>
      <c r="Q13" s="1461" t="s">
        <v>2541</v>
      </c>
      <c r="R13" s="1461" t="s">
        <v>2540</v>
      </c>
      <c r="S13" s="1461" t="s">
        <v>2539</v>
      </c>
      <c r="T13" s="1461" t="s">
        <v>2538</v>
      </c>
      <c r="U13" s="1462">
        <v>20000000</v>
      </c>
      <c r="V13" s="1461" t="s">
        <v>1370</v>
      </c>
      <c r="W13" s="1461" t="s">
        <v>2537</v>
      </c>
      <c r="X13" s="1461" t="s">
        <v>2536</v>
      </c>
      <c r="Y13" s="1461" t="s">
        <v>1370</v>
      </c>
      <c r="Z13" s="1461" t="s">
        <v>2535</v>
      </c>
      <c r="AA13" s="1461" t="s">
        <v>2038</v>
      </c>
      <c r="AB13" s="1461" t="s">
        <v>2527</v>
      </c>
      <c r="AC13" s="1461" t="s">
        <v>2512</v>
      </c>
    </row>
    <row r="14" spans="1:29" x14ac:dyDescent="0.25">
      <c r="A14" s="1461"/>
      <c r="B14" s="1461" t="s">
        <v>1362</v>
      </c>
      <c r="C14" s="1461"/>
      <c r="D14" s="1461"/>
      <c r="E14" s="1461"/>
      <c r="F14" s="1461"/>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row>
    <row r="15" spans="1:29" ht="60" x14ac:dyDescent="0.25">
      <c r="A15" s="1461" t="s">
        <v>2560</v>
      </c>
      <c r="B15" s="1461" t="s">
        <v>1392</v>
      </c>
      <c r="C15" s="1461" t="s">
        <v>2545</v>
      </c>
      <c r="D15" s="1463" t="s">
        <v>1547</v>
      </c>
      <c r="E15" s="1461" t="s">
        <v>1515</v>
      </c>
      <c r="F15" s="1462">
        <v>10000000</v>
      </c>
      <c r="G15" s="1461" t="s">
        <v>1388</v>
      </c>
      <c r="H15" s="1461" t="s">
        <v>1915</v>
      </c>
      <c r="I15" s="1461" t="s">
        <v>1514</v>
      </c>
      <c r="J15" s="1461" t="s">
        <v>1385</v>
      </c>
      <c r="K15" s="1461" t="s">
        <v>1384</v>
      </c>
      <c r="L15" s="1461" t="s">
        <v>2544</v>
      </c>
      <c r="M15" s="1461" t="s">
        <v>2543</v>
      </c>
      <c r="N15" s="1461" t="s">
        <v>1370</v>
      </c>
      <c r="O15" s="1461" t="s">
        <v>2542</v>
      </c>
      <c r="P15" s="1461" t="s">
        <v>1525</v>
      </c>
      <c r="Q15" s="1461" t="s">
        <v>2541</v>
      </c>
      <c r="R15" s="1461" t="s">
        <v>2540</v>
      </c>
      <c r="S15" s="1461" t="s">
        <v>2539</v>
      </c>
      <c r="T15" s="1461" t="s">
        <v>2538</v>
      </c>
      <c r="U15" s="1462">
        <v>10000000</v>
      </c>
      <c r="V15" s="1461" t="s">
        <v>1370</v>
      </c>
      <c r="W15" s="1461" t="s">
        <v>2537</v>
      </c>
      <c r="X15" s="1461" t="s">
        <v>2536</v>
      </c>
      <c r="Y15" s="1461" t="s">
        <v>1370</v>
      </c>
      <c r="Z15" s="1461" t="s">
        <v>2535</v>
      </c>
      <c r="AA15" s="1461" t="s">
        <v>2038</v>
      </c>
      <c r="AB15" s="1461" t="s">
        <v>2527</v>
      </c>
      <c r="AC15" s="1461" t="s">
        <v>2512</v>
      </c>
    </row>
    <row r="16" spans="1:29" x14ac:dyDescent="0.25">
      <c r="A16" s="1461"/>
      <c r="B16" s="1461" t="s">
        <v>1362</v>
      </c>
      <c r="C16" s="1461"/>
      <c r="D16" s="1461"/>
      <c r="E16" s="1461"/>
      <c r="F16" s="1461"/>
      <c r="G16" s="1461"/>
      <c r="H16" s="1461"/>
      <c r="I16" s="1461"/>
      <c r="J16" s="1461"/>
      <c r="K16" s="1461"/>
      <c r="L16" s="1461"/>
      <c r="M16" s="1461"/>
      <c r="N16" s="1461"/>
      <c r="O16" s="1461"/>
      <c r="P16" s="1461"/>
      <c r="Q16" s="1461"/>
      <c r="R16" s="1461"/>
      <c r="S16" s="1461"/>
      <c r="T16" s="1461"/>
      <c r="U16" s="1461"/>
      <c r="V16" s="1461"/>
      <c r="W16" s="1461"/>
      <c r="X16" s="1461"/>
      <c r="Y16" s="1461"/>
      <c r="Z16" s="1461"/>
      <c r="AA16" s="1461"/>
      <c r="AB16" s="1461"/>
      <c r="AC16" s="1461"/>
    </row>
    <row r="17" spans="1:29" ht="60" x14ac:dyDescent="0.25">
      <c r="A17" s="1461" t="s">
        <v>2559</v>
      </c>
      <c r="B17" s="1461" t="s">
        <v>1392</v>
      </c>
      <c r="C17" s="1461" t="s">
        <v>2545</v>
      </c>
      <c r="D17" s="1463" t="s">
        <v>1551</v>
      </c>
      <c r="E17" s="1461" t="s">
        <v>1515</v>
      </c>
      <c r="F17" s="1462">
        <v>1000000</v>
      </c>
      <c r="G17" s="1461" t="s">
        <v>1794</v>
      </c>
      <c r="H17" s="1461" t="s">
        <v>2550</v>
      </c>
      <c r="I17" s="1461" t="s">
        <v>1514</v>
      </c>
      <c r="J17" s="1461" t="s">
        <v>1385</v>
      </c>
      <c r="K17" s="1461" t="s">
        <v>1384</v>
      </c>
      <c r="L17" s="1461" t="s">
        <v>2544</v>
      </c>
      <c r="M17" s="1461" t="s">
        <v>2543</v>
      </c>
      <c r="N17" s="1461" t="s">
        <v>1370</v>
      </c>
      <c r="O17" s="1461" t="s">
        <v>2542</v>
      </c>
      <c r="P17" s="1461" t="s">
        <v>1525</v>
      </c>
      <c r="Q17" s="1461" t="s">
        <v>2541</v>
      </c>
      <c r="R17" s="1461" t="s">
        <v>2540</v>
      </c>
      <c r="S17" s="1461" t="s">
        <v>2539</v>
      </c>
      <c r="T17" s="1461" t="s">
        <v>2538</v>
      </c>
      <c r="U17" s="1462">
        <v>1000000</v>
      </c>
      <c r="V17" s="1461" t="s">
        <v>1370</v>
      </c>
      <c r="W17" s="1461" t="s">
        <v>2537</v>
      </c>
      <c r="X17" s="1461" t="s">
        <v>2536</v>
      </c>
      <c r="Y17" s="1461" t="s">
        <v>1370</v>
      </c>
      <c r="Z17" s="1461" t="s">
        <v>2535</v>
      </c>
      <c r="AA17" s="1461" t="s">
        <v>2038</v>
      </c>
      <c r="AB17" s="1461" t="s">
        <v>2527</v>
      </c>
      <c r="AC17" s="1461" t="s">
        <v>2512</v>
      </c>
    </row>
    <row r="18" spans="1:29" x14ac:dyDescent="0.25">
      <c r="A18" s="1461"/>
      <c r="B18" s="1461" t="s">
        <v>1362</v>
      </c>
      <c r="C18" s="1461"/>
      <c r="D18" s="1461"/>
      <c r="E18" s="1461"/>
      <c r="F18" s="1461"/>
      <c r="G18" s="1461"/>
      <c r="H18" s="1461"/>
      <c r="I18" s="1461"/>
      <c r="J18" s="1461"/>
      <c r="K18" s="1461"/>
      <c r="L18" s="1461"/>
      <c r="M18" s="1461"/>
      <c r="N18" s="1461"/>
      <c r="O18" s="1461"/>
      <c r="P18" s="1461"/>
      <c r="Q18" s="1461"/>
      <c r="R18" s="1461"/>
      <c r="S18" s="1461"/>
      <c r="T18" s="1461"/>
      <c r="U18" s="1461"/>
      <c r="V18" s="1461"/>
      <c r="W18" s="1461"/>
      <c r="X18" s="1461"/>
      <c r="Y18" s="1461"/>
      <c r="Z18" s="1461"/>
      <c r="AA18" s="1461"/>
      <c r="AB18" s="1461"/>
      <c r="AC18" s="1461"/>
    </row>
    <row r="19" spans="1:29" ht="60" x14ac:dyDescent="0.25">
      <c r="A19" s="1461" t="s">
        <v>2558</v>
      </c>
      <c r="B19" s="1461" t="s">
        <v>1392</v>
      </c>
      <c r="C19" s="1461" t="s">
        <v>2545</v>
      </c>
      <c r="D19" s="1463" t="s">
        <v>1443</v>
      </c>
      <c r="E19" s="1461"/>
      <c r="F19" s="1462">
        <v>50000000</v>
      </c>
      <c r="G19" s="1461" t="s">
        <v>1388</v>
      </c>
      <c r="H19" s="1461" t="s">
        <v>1387</v>
      </c>
      <c r="I19" s="1461" t="s">
        <v>1514</v>
      </c>
      <c r="J19" s="1461" t="s">
        <v>1385</v>
      </c>
      <c r="K19" s="1461" t="s">
        <v>1384</v>
      </c>
      <c r="L19" s="1461" t="s">
        <v>2544</v>
      </c>
      <c r="M19" s="1461" t="s">
        <v>2543</v>
      </c>
      <c r="N19" s="1461" t="s">
        <v>1370</v>
      </c>
      <c r="O19" s="1461" t="s">
        <v>2542</v>
      </c>
      <c r="P19" s="1461" t="s">
        <v>1525</v>
      </c>
      <c r="Q19" s="1461" t="s">
        <v>2541</v>
      </c>
      <c r="R19" s="1461" t="s">
        <v>2540</v>
      </c>
      <c r="S19" s="1461" t="s">
        <v>2539</v>
      </c>
      <c r="T19" s="1461" t="s">
        <v>2538</v>
      </c>
      <c r="U19" s="1462">
        <v>50000000</v>
      </c>
      <c r="V19" s="1461" t="s">
        <v>1370</v>
      </c>
      <c r="W19" s="1461" t="s">
        <v>2537</v>
      </c>
      <c r="X19" s="1461" t="s">
        <v>2536</v>
      </c>
      <c r="Y19" s="1461" t="s">
        <v>1370</v>
      </c>
      <c r="Z19" s="1461" t="s">
        <v>2535</v>
      </c>
      <c r="AA19" s="1461" t="s">
        <v>2038</v>
      </c>
      <c r="AB19" s="1461" t="s">
        <v>2527</v>
      </c>
      <c r="AC19" s="1461" t="s">
        <v>2512</v>
      </c>
    </row>
    <row r="20" spans="1:29" x14ac:dyDescent="0.25">
      <c r="A20" s="1461"/>
      <c r="B20" s="1461" t="s">
        <v>1362</v>
      </c>
      <c r="C20" s="1461"/>
      <c r="D20" s="1461"/>
      <c r="E20" s="1461"/>
      <c r="F20" s="1461"/>
      <c r="G20" s="1461"/>
      <c r="H20" s="1461"/>
      <c r="I20" s="1461"/>
      <c r="J20" s="1461"/>
      <c r="K20" s="1461"/>
      <c r="L20" s="1461"/>
      <c r="M20" s="1461"/>
      <c r="N20" s="1461"/>
      <c r="O20" s="1461"/>
      <c r="P20" s="1461"/>
      <c r="Q20" s="1461"/>
      <c r="R20" s="1461"/>
      <c r="S20" s="1461"/>
      <c r="T20" s="1461"/>
      <c r="U20" s="1461"/>
      <c r="V20" s="1461"/>
      <c r="W20" s="1461"/>
      <c r="X20" s="1461"/>
      <c r="Y20" s="1461"/>
      <c r="Z20" s="1461"/>
      <c r="AA20" s="1461"/>
      <c r="AB20" s="1461"/>
      <c r="AC20" s="1461"/>
    </row>
    <row r="21" spans="1:29" ht="60" x14ac:dyDescent="0.25">
      <c r="A21" s="1461" t="s">
        <v>2557</v>
      </c>
      <c r="B21" s="1461" t="s">
        <v>1392</v>
      </c>
      <c r="C21" s="1461" t="s">
        <v>2545</v>
      </c>
      <c r="D21" s="1463" t="s">
        <v>1450</v>
      </c>
      <c r="E21" s="1461"/>
      <c r="F21" s="1462">
        <v>10000000</v>
      </c>
      <c r="G21" s="1461" t="s">
        <v>1388</v>
      </c>
      <c r="H21" s="1461" t="s">
        <v>2550</v>
      </c>
      <c r="I21" s="1461" t="s">
        <v>1514</v>
      </c>
      <c r="J21" s="1461" t="s">
        <v>1385</v>
      </c>
      <c r="K21" s="1461" t="s">
        <v>1384</v>
      </c>
      <c r="L21" s="1461" t="s">
        <v>2544</v>
      </c>
      <c r="M21" s="1461" t="s">
        <v>2543</v>
      </c>
      <c r="N21" s="1461" t="s">
        <v>1370</v>
      </c>
      <c r="O21" s="1461" t="s">
        <v>2542</v>
      </c>
      <c r="P21" s="1461" t="s">
        <v>1525</v>
      </c>
      <c r="Q21" s="1461" t="s">
        <v>2541</v>
      </c>
      <c r="R21" s="1461" t="s">
        <v>2540</v>
      </c>
      <c r="S21" s="1461" t="s">
        <v>2539</v>
      </c>
      <c r="T21" s="1461" t="s">
        <v>2538</v>
      </c>
      <c r="U21" s="1462">
        <v>10000000</v>
      </c>
      <c r="V21" s="1461" t="s">
        <v>1370</v>
      </c>
      <c r="W21" s="1461" t="s">
        <v>2537</v>
      </c>
      <c r="X21" s="1461" t="s">
        <v>2536</v>
      </c>
      <c r="Y21" s="1461" t="s">
        <v>1370</v>
      </c>
      <c r="Z21" s="1461" t="s">
        <v>2535</v>
      </c>
      <c r="AA21" s="1461" t="s">
        <v>2038</v>
      </c>
      <c r="AB21" s="1461" t="s">
        <v>2527</v>
      </c>
      <c r="AC21" s="1461" t="s">
        <v>2512</v>
      </c>
    </row>
    <row r="22" spans="1:29" x14ac:dyDescent="0.25">
      <c r="A22" s="1461"/>
      <c r="B22" s="1461" t="s">
        <v>1362</v>
      </c>
      <c r="C22" s="1461"/>
      <c r="D22" s="1461"/>
      <c r="E22" s="1461"/>
      <c r="F22" s="1461"/>
      <c r="G22" s="1461"/>
      <c r="H22" s="1461"/>
      <c r="I22" s="1461"/>
      <c r="J22" s="1461"/>
      <c r="K22" s="1461"/>
      <c r="L22" s="1461"/>
      <c r="M22" s="1461"/>
      <c r="N22" s="1461"/>
      <c r="O22" s="1461"/>
      <c r="P22" s="1461"/>
      <c r="Q22" s="1461"/>
      <c r="R22" s="1461"/>
      <c r="S22" s="1461"/>
      <c r="T22" s="1461"/>
      <c r="U22" s="1461"/>
      <c r="V22" s="1461"/>
      <c r="W22" s="1461"/>
      <c r="X22" s="1461"/>
      <c r="Y22" s="1461"/>
      <c r="Z22" s="1461"/>
      <c r="AA22" s="1461"/>
      <c r="AB22" s="1461"/>
      <c r="AC22" s="1461"/>
    </row>
    <row r="23" spans="1:29" ht="60" x14ac:dyDescent="0.25">
      <c r="A23" s="1461" t="s">
        <v>2556</v>
      </c>
      <c r="B23" s="1461" t="s">
        <v>1392</v>
      </c>
      <c r="C23" s="1461" t="s">
        <v>2545</v>
      </c>
      <c r="D23" s="1463" t="s">
        <v>1458</v>
      </c>
      <c r="E23" s="1461"/>
      <c r="F23" s="1462">
        <v>5000000</v>
      </c>
      <c r="G23" s="1461" t="s">
        <v>1388</v>
      </c>
      <c r="H23" s="1461" t="s">
        <v>1915</v>
      </c>
      <c r="I23" s="1461" t="s">
        <v>1514</v>
      </c>
      <c r="J23" s="1461" t="s">
        <v>1385</v>
      </c>
      <c r="K23" s="1461" t="s">
        <v>1384</v>
      </c>
      <c r="L23" s="1461" t="s">
        <v>2544</v>
      </c>
      <c r="M23" s="1461" t="s">
        <v>2543</v>
      </c>
      <c r="N23" s="1461" t="s">
        <v>1370</v>
      </c>
      <c r="O23" s="1461" t="s">
        <v>2542</v>
      </c>
      <c r="P23" s="1461" t="s">
        <v>1525</v>
      </c>
      <c r="Q23" s="1461" t="s">
        <v>2541</v>
      </c>
      <c r="R23" s="1461" t="s">
        <v>2540</v>
      </c>
      <c r="S23" s="1461" t="s">
        <v>2539</v>
      </c>
      <c r="T23" s="1461" t="s">
        <v>2538</v>
      </c>
      <c r="U23" s="1462">
        <v>5000000</v>
      </c>
      <c r="V23" s="1461" t="s">
        <v>1370</v>
      </c>
      <c r="W23" s="1461" t="s">
        <v>2537</v>
      </c>
      <c r="X23" s="1461" t="s">
        <v>2536</v>
      </c>
      <c r="Y23" s="1461" t="s">
        <v>1370</v>
      </c>
      <c r="Z23" s="1461" t="s">
        <v>2535</v>
      </c>
      <c r="AA23" s="1461" t="s">
        <v>2038</v>
      </c>
      <c r="AB23" s="1461" t="s">
        <v>2527</v>
      </c>
      <c r="AC23" s="1461" t="s">
        <v>2512</v>
      </c>
    </row>
    <row r="24" spans="1:29" x14ac:dyDescent="0.25">
      <c r="A24" s="1461"/>
      <c r="B24" s="1461" t="s">
        <v>1362</v>
      </c>
      <c r="C24" s="1461"/>
      <c r="D24" s="1461"/>
      <c r="E24" s="1461"/>
      <c r="F24" s="1461"/>
      <c r="G24" s="1461"/>
      <c r="H24" s="1461"/>
      <c r="I24" s="1461"/>
      <c r="J24" s="1461"/>
      <c r="K24" s="1461"/>
      <c r="L24" s="1461"/>
      <c r="M24" s="1461"/>
      <c r="N24" s="1461"/>
      <c r="O24" s="1461"/>
      <c r="P24" s="1461"/>
      <c r="Q24" s="1461"/>
      <c r="R24" s="1461"/>
      <c r="S24" s="1461"/>
      <c r="T24" s="1461"/>
      <c r="U24" s="1461"/>
      <c r="V24" s="1461"/>
      <c r="W24" s="1461"/>
      <c r="X24" s="1461"/>
      <c r="Y24" s="1461"/>
      <c r="Z24" s="1461"/>
      <c r="AA24" s="1461"/>
      <c r="AB24" s="1461"/>
      <c r="AC24" s="1461"/>
    </row>
    <row r="25" spans="1:29" ht="60" x14ac:dyDescent="0.25">
      <c r="A25" s="1461" t="s">
        <v>2555</v>
      </c>
      <c r="B25" s="1461" t="s">
        <v>1392</v>
      </c>
      <c r="C25" s="1461" t="s">
        <v>2545</v>
      </c>
      <c r="D25" s="1463" t="s">
        <v>1455</v>
      </c>
      <c r="E25" s="1461"/>
      <c r="F25" s="1462">
        <v>165654022</v>
      </c>
      <c r="G25" s="1461" t="s">
        <v>1388</v>
      </c>
      <c r="H25" s="1461" t="s">
        <v>1421</v>
      </c>
      <c r="I25" s="1461" t="s">
        <v>1514</v>
      </c>
      <c r="J25" s="1461" t="s">
        <v>1821</v>
      </c>
      <c r="K25" s="1461" t="s">
        <v>1420</v>
      </c>
      <c r="L25" s="1461" t="s">
        <v>2544</v>
      </c>
      <c r="M25" s="1461" t="s">
        <v>2543</v>
      </c>
      <c r="N25" s="1461" t="s">
        <v>1370</v>
      </c>
      <c r="O25" s="1461" t="s">
        <v>2542</v>
      </c>
      <c r="P25" s="1461" t="s">
        <v>1525</v>
      </c>
      <c r="Q25" s="1461" t="s">
        <v>2541</v>
      </c>
      <c r="R25" s="1461" t="s">
        <v>2540</v>
      </c>
      <c r="S25" s="1461" t="s">
        <v>2539</v>
      </c>
      <c r="T25" s="1461" t="s">
        <v>2538</v>
      </c>
      <c r="U25" s="1462">
        <v>165654022</v>
      </c>
      <c r="V25" s="1461" t="s">
        <v>1370</v>
      </c>
      <c r="W25" s="1461" t="s">
        <v>2537</v>
      </c>
      <c r="X25" s="1461" t="s">
        <v>2536</v>
      </c>
      <c r="Y25" s="1461" t="s">
        <v>1370</v>
      </c>
      <c r="Z25" s="1461" t="s">
        <v>2535</v>
      </c>
      <c r="AA25" s="1461" t="s">
        <v>2038</v>
      </c>
      <c r="AB25" s="1461" t="s">
        <v>2527</v>
      </c>
      <c r="AC25" s="1461" t="s">
        <v>2512</v>
      </c>
    </row>
    <row r="26" spans="1:29" x14ac:dyDescent="0.25">
      <c r="A26" s="1461"/>
      <c r="B26" s="1461" t="s">
        <v>1362</v>
      </c>
      <c r="C26" s="1461"/>
      <c r="D26" s="1461"/>
      <c r="E26" s="1461"/>
      <c r="F26" s="1461"/>
      <c r="G26" s="1461"/>
      <c r="H26" s="1461"/>
      <c r="I26" s="1461"/>
      <c r="J26" s="1461"/>
      <c r="K26" s="1461"/>
      <c r="L26" s="1461"/>
      <c r="M26" s="1461"/>
      <c r="N26" s="1461"/>
      <c r="O26" s="1461"/>
      <c r="P26" s="1461"/>
      <c r="Q26" s="1461"/>
      <c r="R26" s="1461"/>
      <c r="S26" s="1461"/>
      <c r="T26" s="1461"/>
      <c r="U26" s="1461"/>
      <c r="V26" s="1461"/>
      <c r="W26" s="1461"/>
      <c r="X26" s="1461"/>
      <c r="Y26" s="1461"/>
      <c r="Z26" s="1461"/>
      <c r="AA26" s="1461"/>
      <c r="AB26" s="1461"/>
      <c r="AC26" s="1461"/>
    </row>
    <row r="27" spans="1:29" ht="60" x14ac:dyDescent="0.25">
      <c r="A27" s="1461" t="s">
        <v>2554</v>
      </c>
      <c r="B27" s="1461" t="s">
        <v>1392</v>
      </c>
      <c r="C27" s="1461" t="s">
        <v>2545</v>
      </c>
      <c r="D27" s="1463" t="s">
        <v>1528</v>
      </c>
      <c r="E27" s="1461" t="s">
        <v>1515</v>
      </c>
      <c r="F27" s="1462">
        <v>10000000</v>
      </c>
      <c r="G27" s="1461" t="s">
        <v>1388</v>
      </c>
      <c r="H27" s="1461" t="s">
        <v>1915</v>
      </c>
      <c r="I27" s="1461" t="s">
        <v>1514</v>
      </c>
      <c r="J27" s="1461" t="s">
        <v>1385</v>
      </c>
      <c r="K27" s="1461" t="s">
        <v>1384</v>
      </c>
      <c r="L27" s="1461" t="s">
        <v>2544</v>
      </c>
      <c r="M27" s="1461" t="s">
        <v>2543</v>
      </c>
      <c r="N27" s="1461" t="s">
        <v>1370</v>
      </c>
      <c r="O27" s="1461" t="s">
        <v>2542</v>
      </c>
      <c r="P27" s="1461" t="s">
        <v>1525</v>
      </c>
      <c r="Q27" s="1461" t="s">
        <v>2541</v>
      </c>
      <c r="R27" s="1461" t="s">
        <v>2540</v>
      </c>
      <c r="S27" s="1461" t="s">
        <v>2539</v>
      </c>
      <c r="T27" s="1461" t="s">
        <v>2538</v>
      </c>
      <c r="U27" s="1462">
        <v>10000000</v>
      </c>
      <c r="V27" s="1461" t="s">
        <v>1370</v>
      </c>
      <c r="W27" s="1461" t="s">
        <v>2537</v>
      </c>
      <c r="X27" s="1461" t="s">
        <v>2536</v>
      </c>
      <c r="Y27" s="1461" t="s">
        <v>1370</v>
      </c>
      <c r="Z27" s="1461" t="s">
        <v>2535</v>
      </c>
      <c r="AA27" s="1461" t="s">
        <v>2038</v>
      </c>
      <c r="AB27" s="1461" t="s">
        <v>2527</v>
      </c>
      <c r="AC27" s="1461" t="s">
        <v>2512</v>
      </c>
    </row>
    <row r="28" spans="1:29" x14ac:dyDescent="0.25">
      <c r="A28" s="1461"/>
      <c r="B28" s="1461" t="s">
        <v>1362</v>
      </c>
      <c r="C28" s="1461"/>
      <c r="D28" s="1461"/>
      <c r="E28" s="1461"/>
      <c r="F28" s="1461"/>
      <c r="G28" s="1461"/>
      <c r="H28" s="1461"/>
      <c r="I28" s="1461"/>
      <c r="J28" s="1461"/>
      <c r="K28" s="1461"/>
      <c r="L28" s="1461"/>
      <c r="M28" s="1461"/>
      <c r="N28" s="1461"/>
      <c r="O28" s="1461"/>
      <c r="P28" s="1461"/>
      <c r="Q28" s="1461"/>
      <c r="R28" s="1461"/>
      <c r="S28" s="1461"/>
      <c r="T28" s="1461"/>
      <c r="U28" s="1461"/>
      <c r="V28" s="1461"/>
      <c r="W28" s="1461"/>
      <c r="X28" s="1461"/>
      <c r="Y28" s="1461"/>
      <c r="Z28" s="1461"/>
      <c r="AA28" s="1461"/>
      <c r="AB28" s="1461"/>
      <c r="AC28" s="1461"/>
    </row>
    <row r="29" spans="1:29" ht="60" x14ac:dyDescent="0.25">
      <c r="A29" s="1461" t="s">
        <v>2553</v>
      </c>
      <c r="B29" s="1461" t="s">
        <v>1392</v>
      </c>
      <c r="C29" s="1461" t="s">
        <v>2545</v>
      </c>
      <c r="D29" s="1463" t="s">
        <v>1804</v>
      </c>
      <c r="E29" s="1461" t="s">
        <v>1515</v>
      </c>
      <c r="F29" s="1462">
        <v>100000000</v>
      </c>
      <c r="G29" s="1461" t="s">
        <v>1388</v>
      </c>
      <c r="H29" s="1461" t="s">
        <v>1421</v>
      </c>
      <c r="I29" s="1461" t="s">
        <v>1514</v>
      </c>
      <c r="J29" s="1461" t="s">
        <v>1821</v>
      </c>
      <c r="K29" s="1461" t="s">
        <v>1420</v>
      </c>
      <c r="L29" s="1461" t="s">
        <v>2544</v>
      </c>
      <c r="M29" s="1461" t="s">
        <v>2543</v>
      </c>
      <c r="N29" s="1461" t="s">
        <v>1370</v>
      </c>
      <c r="O29" s="1461" t="s">
        <v>2542</v>
      </c>
      <c r="P29" s="1461" t="s">
        <v>1525</v>
      </c>
      <c r="Q29" s="1461" t="s">
        <v>2541</v>
      </c>
      <c r="R29" s="1461" t="s">
        <v>2540</v>
      </c>
      <c r="S29" s="1461" t="s">
        <v>2539</v>
      </c>
      <c r="T29" s="1461" t="s">
        <v>2538</v>
      </c>
      <c r="U29" s="1462">
        <v>100000000</v>
      </c>
      <c r="V29" s="1461" t="s">
        <v>1370</v>
      </c>
      <c r="W29" s="1461" t="s">
        <v>2537</v>
      </c>
      <c r="X29" s="1461" t="s">
        <v>2536</v>
      </c>
      <c r="Y29" s="1461" t="s">
        <v>1370</v>
      </c>
      <c r="Z29" s="1461" t="s">
        <v>2535</v>
      </c>
      <c r="AA29" s="1461" t="s">
        <v>2038</v>
      </c>
      <c r="AB29" s="1461" t="s">
        <v>2527</v>
      </c>
      <c r="AC29" s="1461" t="s">
        <v>2512</v>
      </c>
    </row>
    <row r="30" spans="1:29" x14ac:dyDescent="0.25">
      <c r="A30" s="1461"/>
      <c r="B30" s="1461" t="s">
        <v>1362</v>
      </c>
      <c r="C30" s="1461"/>
      <c r="D30" s="1461"/>
      <c r="E30" s="1461"/>
      <c r="F30" s="1461"/>
      <c r="G30" s="1461"/>
      <c r="H30" s="1461"/>
      <c r="I30" s="1461"/>
      <c r="J30" s="1461"/>
      <c r="K30" s="1461"/>
      <c r="L30" s="1461"/>
      <c r="M30" s="1461"/>
      <c r="N30" s="1461"/>
      <c r="O30" s="1461"/>
      <c r="P30" s="1461"/>
      <c r="Q30" s="1461"/>
      <c r="R30" s="1461"/>
      <c r="S30" s="1461"/>
      <c r="T30" s="1461"/>
      <c r="U30" s="1461"/>
      <c r="V30" s="1461"/>
      <c r="W30" s="1461"/>
      <c r="X30" s="1461"/>
      <c r="Y30" s="1461"/>
      <c r="Z30" s="1461"/>
      <c r="AA30" s="1461"/>
      <c r="AB30" s="1461"/>
      <c r="AC30" s="1461"/>
    </row>
    <row r="31" spans="1:29" ht="60" x14ac:dyDescent="0.25">
      <c r="A31" s="1461" t="s">
        <v>2552</v>
      </c>
      <c r="B31" s="1461" t="s">
        <v>1392</v>
      </c>
      <c r="C31" s="1461" t="s">
        <v>2545</v>
      </c>
      <c r="D31" s="1463" t="s">
        <v>1802</v>
      </c>
      <c r="E31" s="1461" t="s">
        <v>1515</v>
      </c>
      <c r="F31" s="1462">
        <v>20000000</v>
      </c>
      <c r="G31" s="1461" t="s">
        <v>1388</v>
      </c>
      <c r="H31" s="1461" t="s">
        <v>1915</v>
      </c>
      <c r="I31" s="1461" t="s">
        <v>1514</v>
      </c>
      <c r="J31" s="1461" t="s">
        <v>1385</v>
      </c>
      <c r="K31" s="1461" t="s">
        <v>1384</v>
      </c>
      <c r="L31" s="1461" t="s">
        <v>2544</v>
      </c>
      <c r="M31" s="1461" t="s">
        <v>2543</v>
      </c>
      <c r="N31" s="1461" t="s">
        <v>1370</v>
      </c>
      <c r="O31" s="1461" t="s">
        <v>2542</v>
      </c>
      <c r="P31" s="1461" t="s">
        <v>1525</v>
      </c>
      <c r="Q31" s="1461" t="s">
        <v>2541</v>
      </c>
      <c r="R31" s="1461" t="s">
        <v>2540</v>
      </c>
      <c r="S31" s="1461" t="s">
        <v>2539</v>
      </c>
      <c r="T31" s="1461" t="s">
        <v>2538</v>
      </c>
      <c r="U31" s="1462">
        <v>20000000</v>
      </c>
      <c r="V31" s="1461" t="s">
        <v>1370</v>
      </c>
      <c r="W31" s="1461" t="s">
        <v>2537</v>
      </c>
      <c r="X31" s="1461" t="s">
        <v>2536</v>
      </c>
      <c r="Y31" s="1461" t="s">
        <v>1370</v>
      </c>
      <c r="Z31" s="1461" t="s">
        <v>2535</v>
      </c>
      <c r="AA31" s="1461" t="s">
        <v>2038</v>
      </c>
      <c r="AB31" s="1461" t="s">
        <v>2527</v>
      </c>
      <c r="AC31" s="1461" t="s">
        <v>2512</v>
      </c>
    </row>
    <row r="32" spans="1:29" x14ac:dyDescent="0.25">
      <c r="A32" s="1461"/>
      <c r="B32" s="1461" t="s">
        <v>1362</v>
      </c>
      <c r="C32" s="1461"/>
      <c r="D32" s="1461"/>
      <c r="E32" s="1461"/>
      <c r="F32" s="1461"/>
      <c r="G32" s="1461"/>
      <c r="H32" s="1461"/>
      <c r="I32" s="1461"/>
      <c r="J32" s="1461"/>
      <c r="K32" s="1461"/>
      <c r="L32" s="1461"/>
      <c r="M32" s="1461"/>
      <c r="N32" s="1461"/>
      <c r="O32" s="1461"/>
      <c r="P32" s="1461"/>
      <c r="Q32" s="1461"/>
      <c r="R32" s="1461"/>
      <c r="S32" s="1461"/>
      <c r="T32" s="1461"/>
      <c r="U32" s="1461"/>
      <c r="V32" s="1461"/>
      <c r="W32" s="1461"/>
      <c r="X32" s="1461"/>
      <c r="Y32" s="1461"/>
      <c r="Z32" s="1461"/>
      <c r="AA32" s="1461"/>
      <c r="AB32" s="1461"/>
      <c r="AC32" s="1461"/>
    </row>
    <row r="33" spans="1:29" ht="60" x14ac:dyDescent="0.25">
      <c r="A33" s="1461" t="s">
        <v>2551</v>
      </c>
      <c r="B33" s="1461" t="s">
        <v>1392</v>
      </c>
      <c r="C33" s="1461" t="s">
        <v>2545</v>
      </c>
      <c r="D33" s="1463" t="s">
        <v>1422</v>
      </c>
      <c r="E33" s="1461" t="s">
        <v>1515</v>
      </c>
      <c r="F33" s="1462">
        <v>1000000</v>
      </c>
      <c r="G33" s="1461" t="s">
        <v>1794</v>
      </c>
      <c r="H33" s="1461" t="s">
        <v>2550</v>
      </c>
      <c r="I33" s="1461" t="s">
        <v>1514</v>
      </c>
      <c r="J33" s="1461" t="s">
        <v>1385</v>
      </c>
      <c r="K33" s="1461" t="s">
        <v>1384</v>
      </c>
      <c r="L33" s="1461" t="s">
        <v>2544</v>
      </c>
      <c r="M33" s="1461" t="s">
        <v>2543</v>
      </c>
      <c r="N33" s="1461" t="s">
        <v>1370</v>
      </c>
      <c r="O33" s="1461" t="s">
        <v>2542</v>
      </c>
      <c r="P33" s="1461" t="s">
        <v>1525</v>
      </c>
      <c r="Q33" s="1461" t="s">
        <v>2541</v>
      </c>
      <c r="R33" s="1461" t="s">
        <v>2540</v>
      </c>
      <c r="S33" s="1461" t="s">
        <v>2539</v>
      </c>
      <c r="T33" s="1461" t="s">
        <v>2538</v>
      </c>
      <c r="U33" s="1462">
        <v>1000000</v>
      </c>
      <c r="V33" s="1461" t="s">
        <v>1370</v>
      </c>
      <c r="W33" s="1461" t="s">
        <v>2537</v>
      </c>
      <c r="X33" s="1461" t="s">
        <v>2536</v>
      </c>
      <c r="Y33" s="1461" t="s">
        <v>1370</v>
      </c>
      <c r="Z33" s="1461" t="s">
        <v>2535</v>
      </c>
      <c r="AA33" s="1461" t="s">
        <v>2038</v>
      </c>
      <c r="AB33" s="1461" t="s">
        <v>2527</v>
      </c>
      <c r="AC33" s="1461" t="s">
        <v>2512</v>
      </c>
    </row>
    <row r="34" spans="1:29" x14ac:dyDescent="0.25">
      <c r="A34" s="1461"/>
      <c r="B34" s="1461" t="s">
        <v>1362</v>
      </c>
      <c r="C34" s="1461"/>
      <c r="D34" s="1461"/>
      <c r="E34" s="1461"/>
      <c r="F34" s="1461"/>
      <c r="G34" s="1461"/>
      <c r="H34" s="1461"/>
      <c r="I34" s="1461"/>
      <c r="J34" s="1461"/>
      <c r="K34" s="1461"/>
      <c r="L34" s="1461"/>
      <c r="M34" s="1461"/>
      <c r="N34" s="1461"/>
      <c r="O34" s="1461"/>
      <c r="P34" s="1461"/>
      <c r="Q34" s="1461"/>
      <c r="R34" s="1461"/>
      <c r="S34" s="1461"/>
      <c r="T34" s="1461"/>
      <c r="U34" s="1461"/>
      <c r="V34" s="1461"/>
      <c r="W34" s="1461"/>
      <c r="X34" s="1461"/>
      <c r="Y34" s="1461"/>
      <c r="Z34" s="1461"/>
      <c r="AA34" s="1461"/>
      <c r="AB34" s="1461"/>
      <c r="AC34" s="1461"/>
    </row>
    <row r="35" spans="1:29" ht="60" x14ac:dyDescent="0.25">
      <c r="A35" s="1461" t="s">
        <v>2549</v>
      </c>
      <c r="B35" s="1461" t="s">
        <v>1392</v>
      </c>
      <c r="C35" s="1461" t="s">
        <v>2545</v>
      </c>
      <c r="D35" s="1463" t="s">
        <v>1411</v>
      </c>
      <c r="E35" s="1461" t="s">
        <v>1515</v>
      </c>
      <c r="F35" s="1462">
        <v>500000000</v>
      </c>
      <c r="G35" s="1461" t="s">
        <v>1388</v>
      </c>
      <c r="H35" s="1461" t="s">
        <v>1421</v>
      </c>
      <c r="I35" s="1461"/>
      <c r="J35" s="1461" t="s">
        <v>1821</v>
      </c>
      <c r="K35" s="1461" t="s">
        <v>1420</v>
      </c>
      <c r="L35" s="1461" t="s">
        <v>2544</v>
      </c>
      <c r="M35" s="1461" t="s">
        <v>2543</v>
      </c>
      <c r="N35" s="1461" t="s">
        <v>1370</v>
      </c>
      <c r="O35" s="1461" t="s">
        <v>2542</v>
      </c>
      <c r="P35" s="1461" t="s">
        <v>1525</v>
      </c>
      <c r="Q35" s="1461" t="s">
        <v>2541</v>
      </c>
      <c r="R35" s="1461" t="s">
        <v>2540</v>
      </c>
      <c r="S35" s="1461" t="s">
        <v>2539</v>
      </c>
      <c r="T35" s="1461" t="s">
        <v>2538</v>
      </c>
      <c r="U35" s="1462">
        <v>500000000</v>
      </c>
      <c r="V35" s="1461" t="s">
        <v>1370</v>
      </c>
      <c r="W35" s="1461" t="s">
        <v>2537</v>
      </c>
      <c r="X35" s="1461" t="s">
        <v>2536</v>
      </c>
      <c r="Y35" s="1461" t="s">
        <v>1370</v>
      </c>
      <c r="Z35" s="1461" t="s">
        <v>2535</v>
      </c>
      <c r="AA35" s="1461" t="s">
        <v>2038</v>
      </c>
      <c r="AB35" s="1461" t="s">
        <v>2527</v>
      </c>
      <c r="AC35" s="1461" t="s">
        <v>2512</v>
      </c>
    </row>
    <row r="36" spans="1:29" x14ac:dyDescent="0.25">
      <c r="A36" s="1461"/>
      <c r="B36" s="1461" t="s">
        <v>1362</v>
      </c>
      <c r="C36" s="1461"/>
      <c r="D36" s="1461"/>
      <c r="E36" s="1461"/>
      <c r="F36" s="1461"/>
      <c r="G36" s="1461"/>
      <c r="H36" s="1461"/>
      <c r="I36" s="1461"/>
      <c r="J36" s="1461"/>
      <c r="K36" s="1461"/>
      <c r="L36" s="1461"/>
      <c r="M36" s="1461"/>
      <c r="N36" s="1461"/>
      <c r="O36" s="1461"/>
      <c r="P36" s="1461"/>
      <c r="Q36" s="1461"/>
      <c r="R36" s="1461"/>
      <c r="S36" s="1461"/>
      <c r="T36" s="1461"/>
      <c r="U36" s="1461"/>
      <c r="V36" s="1461"/>
      <c r="W36" s="1461"/>
      <c r="X36" s="1461"/>
      <c r="Y36" s="1461"/>
      <c r="Z36" s="1461"/>
      <c r="AA36" s="1461"/>
      <c r="AB36" s="1461"/>
      <c r="AC36" s="1461"/>
    </row>
    <row r="37" spans="1:29" ht="60" x14ac:dyDescent="0.25">
      <c r="A37" s="1461" t="s">
        <v>2548</v>
      </c>
      <c r="B37" s="1461" t="s">
        <v>1392</v>
      </c>
      <c r="C37" s="1461" t="s">
        <v>2545</v>
      </c>
      <c r="D37" s="1463" t="s">
        <v>1390</v>
      </c>
      <c r="E37" s="1461" t="s">
        <v>1515</v>
      </c>
      <c r="F37" s="1462">
        <v>3000000</v>
      </c>
      <c r="G37" s="1461" t="s">
        <v>1388</v>
      </c>
      <c r="H37" s="1461" t="s">
        <v>1915</v>
      </c>
      <c r="I37" s="1461" t="s">
        <v>1514</v>
      </c>
      <c r="J37" s="1461" t="s">
        <v>1385</v>
      </c>
      <c r="K37" s="1461" t="s">
        <v>1384</v>
      </c>
      <c r="L37" s="1461" t="s">
        <v>2544</v>
      </c>
      <c r="M37" s="1461" t="s">
        <v>2543</v>
      </c>
      <c r="N37" s="1461" t="s">
        <v>1370</v>
      </c>
      <c r="O37" s="1461" t="s">
        <v>2542</v>
      </c>
      <c r="P37" s="1461" t="s">
        <v>1525</v>
      </c>
      <c r="Q37" s="1461" t="s">
        <v>2541</v>
      </c>
      <c r="R37" s="1461" t="s">
        <v>2540</v>
      </c>
      <c r="S37" s="1461" t="s">
        <v>2539</v>
      </c>
      <c r="T37" s="1461" t="s">
        <v>2538</v>
      </c>
      <c r="U37" s="1462">
        <v>3000000</v>
      </c>
      <c r="V37" s="1461" t="s">
        <v>1370</v>
      </c>
      <c r="W37" s="1461" t="s">
        <v>2537</v>
      </c>
      <c r="X37" s="1461" t="s">
        <v>2536</v>
      </c>
      <c r="Y37" s="1461" t="s">
        <v>1370</v>
      </c>
      <c r="Z37" s="1461" t="s">
        <v>2535</v>
      </c>
      <c r="AA37" s="1461" t="s">
        <v>2038</v>
      </c>
      <c r="AB37" s="1461" t="s">
        <v>2527</v>
      </c>
      <c r="AC37" s="1461" t="s">
        <v>2512</v>
      </c>
    </row>
    <row r="38" spans="1:29" x14ac:dyDescent="0.25">
      <c r="A38" s="1461"/>
      <c r="B38" s="1461" t="s">
        <v>1362</v>
      </c>
      <c r="C38" s="1461"/>
      <c r="D38" s="1461"/>
      <c r="E38" s="1461"/>
      <c r="F38" s="1461"/>
      <c r="G38" s="1461"/>
      <c r="H38" s="1461"/>
      <c r="I38" s="1461"/>
      <c r="J38" s="1461"/>
      <c r="K38" s="1461"/>
      <c r="L38" s="1461"/>
      <c r="M38" s="1461"/>
      <c r="N38" s="1461"/>
      <c r="O38" s="1461"/>
      <c r="P38" s="1461"/>
      <c r="Q38" s="1461"/>
      <c r="R38" s="1461"/>
      <c r="S38" s="1461"/>
      <c r="T38" s="1461"/>
      <c r="U38" s="1461"/>
      <c r="V38" s="1461"/>
      <c r="W38" s="1461"/>
      <c r="X38" s="1461"/>
      <c r="Y38" s="1461"/>
      <c r="Z38" s="1461"/>
      <c r="AA38" s="1461"/>
      <c r="AB38" s="1461"/>
      <c r="AC38" s="1461"/>
    </row>
    <row r="39" spans="1:29" ht="60" x14ac:dyDescent="0.25">
      <c r="A39" s="1461" t="s">
        <v>2547</v>
      </c>
      <c r="B39" s="1461" t="s">
        <v>1392</v>
      </c>
      <c r="C39" s="1461" t="s">
        <v>2545</v>
      </c>
      <c r="D39" s="1463" t="s">
        <v>1516</v>
      </c>
      <c r="E39" s="1461" t="s">
        <v>1515</v>
      </c>
      <c r="F39" s="1462">
        <v>8000000</v>
      </c>
      <c r="G39" s="1461" t="s">
        <v>1388</v>
      </c>
      <c r="H39" s="1461" t="s">
        <v>1915</v>
      </c>
      <c r="I39" s="1461" t="s">
        <v>1514</v>
      </c>
      <c r="J39" s="1461" t="s">
        <v>1385</v>
      </c>
      <c r="K39" s="1461" t="s">
        <v>1384</v>
      </c>
      <c r="L39" s="1461" t="s">
        <v>2544</v>
      </c>
      <c r="M39" s="1461" t="s">
        <v>2543</v>
      </c>
      <c r="N39" s="1461" t="s">
        <v>1370</v>
      </c>
      <c r="O39" s="1461" t="s">
        <v>2542</v>
      </c>
      <c r="P39" s="1461" t="s">
        <v>1525</v>
      </c>
      <c r="Q39" s="1461" t="s">
        <v>2541</v>
      </c>
      <c r="R39" s="1461" t="s">
        <v>2540</v>
      </c>
      <c r="S39" s="1461" t="s">
        <v>2539</v>
      </c>
      <c r="T39" s="1461" t="s">
        <v>2538</v>
      </c>
      <c r="U39" s="1462">
        <v>8000000</v>
      </c>
      <c r="V39" s="1461" t="s">
        <v>1370</v>
      </c>
      <c r="W39" s="1461" t="s">
        <v>2537</v>
      </c>
      <c r="X39" s="1461" t="s">
        <v>2536</v>
      </c>
      <c r="Y39" s="1461" t="s">
        <v>1370</v>
      </c>
      <c r="Z39" s="1461" t="s">
        <v>2535</v>
      </c>
      <c r="AA39" s="1461" t="s">
        <v>2038</v>
      </c>
      <c r="AB39" s="1461" t="s">
        <v>2527</v>
      </c>
      <c r="AC39" s="1461" t="s">
        <v>2512</v>
      </c>
    </row>
    <row r="40" spans="1:29" x14ac:dyDescent="0.25">
      <c r="A40" s="1461"/>
      <c r="B40" s="1461" t="s">
        <v>1362</v>
      </c>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1"/>
      <c r="AA40" s="1461"/>
      <c r="AB40" s="1461"/>
      <c r="AC40" s="1461"/>
    </row>
    <row r="41" spans="1:29" ht="60" x14ac:dyDescent="0.25">
      <c r="A41" s="1461" t="s">
        <v>2546</v>
      </c>
      <c r="B41" s="1461" t="s">
        <v>1392</v>
      </c>
      <c r="C41" s="1461" t="s">
        <v>2545</v>
      </c>
      <c r="D41" s="1463" t="s">
        <v>2521</v>
      </c>
      <c r="E41" s="1461"/>
      <c r="F41" s="1462">
        <v>23500000</v>
      </c>
      <c r="G41" s="1461" t="s">
        <v>1388</v>
      </c>
      <c r="H41" s="1461" t="s">
        <v>1915</v>
      </c>
      <c r="I41" s="1461" t="s">
        <v>1514</v>
      </c>
      <c r="J41" s="1461" t="s">
        <v>1385</v>
      </c>
      <c r="K41" s="1461" t="s">
        <v>1384</v>
      </c>
      <c r="L41" s="1461" t="s">
        <v>2544</v>
      </c>
      <c r="M41" s="1461" t="s">
        <v>2543</v>
      </c>
      <c r="N41" s="1461" t="s">
        <v>1370</v>
      </c>
      <c r="O41" s="1461" t="s">
        <v>2542</v>
      </c>
      <c r="P41" s="1461" t="s">
        <v>1525</v>
      </c>
      <c r="Q41" s="1461" t="s">
        <v>2541</v>
      </c>
      <c r="R41" s="1461" t="s">
        <v>2540</v>
      </c>
      <c r="S41" s="1461" t="s">
        <v>2539</v>
      </c>
      <c r="T41" s="1461" t="s">
        <v>2538</v>
      </c>
      <c r="U41" s="1462">
        <v>23500000</v>
      </c>
      <c r="V41" s="1461" t="s">
        <v>1370</v>
      </c>
      <c r="W41" s="1461" t="s">
        <v>2537</v>
      </c>
      <c r="X41" s="1461" t="s">
        <v>2536</v>
      </c>
      <c r="Y41" s="1461" t="s">
        <v>1370</v>
      </c>
      <c r="Z41" s="1461" t="s">
        <v>2535</v>
      </c>
      <c r="AA41" s="1461" t="s">
        <v>2038</v>
      </c>
      <c r="AB41" s="1461" t="s">
        <v>2527</v>
      </c>
      <c r="AC41" s="1461" t="s">
        <v>2512</v>
      </c>
    </row>
    <row r="42" spans="1:29" ht="15.75" thickBot="1" x14ac:dyDescent="0.3">
      <c r="A42" s="1461"/>
      <c r="B42" s="1461" t="s">
        <v>1362</v>
      </c>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1"/>
      <c r="AA42" s="1461"/>
      <c r="AB42" s="1461"/>
      <c r="AC42" s="1461"/>
    </row>
    <row r="43" spans="1:29" ht="15.75" thickTop="1" x14ac:dyDescent="0.25">
      <c r="A43" s="1460" t="s">
        <v>1361</v>
      </c>
      <c r="B43" s="1460"/>
      <c r="C43" s="1460"/>
      <c r="D43" s="1460"/>
      <c r="E43" s="1460"/>
      <c r="F43" s="1460">
        <f>SUM(F7,F9,F11,F13,F15,F17,F19,F21,F23,F25,F27,F29,F31,F33,F35,F37,F39,F41)</f>
        <v>998154022</v>
      </c>
      <c r="G43" s="1460"/>
      <c r="H43" s="1460"/>
      <c r="I43" s="1460"/>
      <c r="J43" s="1460"/>
      <c r="K43" s="1460"/>
      <c r="L43" s="1460"/>
      <c r="M43" s="1460"/>
      <c r="N43" s="1460"/>
      <c r="O43" s="1460"/>
      <c r="P43" s="1460"/>
      <c r="Q43" s="1460"/>
      <c r="R43" s="1460"/>
      <c r="S43" s="1460"/>
      <c r="T43" s="1460"/>
      <c r="U43" s="1460">
        <f>SUM(U7,U9,U11,U13,U15,U17,U19,U21,U23,U25,U27,U29,U31,U33,U35,U37,U39,U41)</f>
        <v>998154022</v>
      </c>
      <c r="V43" s="1460"/>
      <c r="W43" s="1460"/>
      <c r="X43" s="1460"/>
      <c r="Y43" s="1460"/>
      <c r="Z43" s="1460"/>
      <c r="AA43" s="1460"/>
      <c r="AB43" s="1460"/>
      <c r="AC43" s="1460"/>
    </row>
    <row r="44" spans="1:29" x14ac:dyDescent="0.25">
      <c r="A44" s="1459" t="s">
        <v>1360</v>
      </c>
    </row>
  </sheetData>
  <sheetProtection formatCells="0" formatColumns="0" formatRows="0" insertColumns="0" insertRows="0" insertHyperlinks="0" deleteColumns="0" deleteRows="0" sort="0" autoFilter="0" pivotTables="0"/>
  <mergeCells count="8">
    <mergeCell ref="B2:AC2"/>
    <mergeCell ref="C3:K3"/>
    <mergeCell ref="L3:M3"/>
    <mergeCell ref="O3:P3"/>
    <mergeCell ref="Q3:R3"/>
    <mergeCell ref="S3:T3"/>
    <mergeCell ref="U3:X3"/>
    <mergeCell ref="Y3:AA3"/>
  </mergeCells>
  <pageMargins left="0.7" right="0.7" top="0.75" bottom="0.75" header="0.3" footer="0.3"/>
  <pageSetup paperSize="109" scale="45" orientation="landscape" r:id="rId1"/>
  <headerFooter>
    <oddHeader>&amp;L&amp;B&amp;G&amp;C&amp;HProcurement Plan - Goods</oddHeader>
    <oddFooter>&amp;L&amp;FBPP Procurement Plan2014&amp;C&amp;P of &amp;N &amp;R&amp;D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8"/>
  <sheetViews>
    <sheetView workbookViewId="0">
      <selection activeCell="D4" sqref="D4"/>
    </sheetView>
  </sheetViews>
  <sheetFormatPr defaultRowHeight="15" x14ac:dyDescent="0.25"/>
  <cols>
    <col min="1" max="1" width="40" style="1459" customWidth="1"/>
    <col min="2" max="35" width="18" style="1459" customWidth="1"/>
    <col min="36" max="16384" width="9.140625" style="1459"/>
  </cols>
  <sheetData>
    <row r="1" spans="1:35" ht="30" x14ac:dyDescent="0.25">
      <c r="A1" s="1472" t="s">
        <v>2534</v>
      </c>
    </row>
    <row r="2" spans="1:35" x14ac:dyDescent="0.25">
      <c r="A2" s="1471" t="s">
        <v>1510</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c r="AG2" s="2087"/>
      <c r="AH2" s="2087"/>
      <c r="AI2" s="2087"/>
    </row>
    <row r="3" spans="1:35" x14ac:dyDescent="0.25">
      <c r="A3" s="1470"/>
      <c r="B3" s="1470"/>
      <c r="C3" s="2088" t="s">
        <v>1509</v>
      </c>
      <c r="D3" s="2089"/>
      <c r="E3" s="2089"/>
      <c r="F3" s="2089"/>
      <c r="G3" s="2089"/>
      <c r="H3" s="2089"/>
      <c r="I3" s="2089"/>
      <c r="J3" s="2089"/>
      <c r="K3" s="2090"/>
      <c r="L3" s="2088" t="s">
        <v>1508</v>
      </c>
      <c r="M3" s="2090"/>
      <c r="N3" s="2088" t="s">
        <v>1507</v>
      </c>
      <c r="O3" s="2090"/>
      <c r="P3" s="2088" t="s">
        <v>1506</v>
      </c>
      <c r="Q3" s="2090"/>
      <c r="R3" s="2088" t="s">
        <v>1505</v>
      </c>
      <c r="S3" s="2090"/>
      <c r="T3" s="2088" t="s">
        <v>1504</v>
      </c>
      <c r="U3" s="2089"/>
      <c r="V3" s="2089"/>
      <c r="W3" s="2089"/>
      <c r="X3" s="2089"/>
      <c r="Y3" s="2090"/>
      <c r="Z3" s="2088" t="s">
        <v>1503</v>
      </c>
      <c r="AA3" s="2089"/>
      <c r="AB3" s="2089"/>
      <c r="AC3" s="2090"/>
      <c r="AD3" s="2088" t="s">
        <v>1502</v>
      </c>
      <c r="AE3" s="2089"/>
      <c r="AF3" s="2089"/>
      <c r="AG3" s="2090"/>
      <c r="AH3" s="1469" t="s">
        <v>1501</v>
      </c>
      <c r="AI3" s="1469" t="s">
        <v>1500</v>
      </c>
    </row>
    <row r="4" spans="1:35" ht="60.75" thickBot="1" x14ac:dyDescent="0.3">
      <c r="A4" s="1467" t="s">
        <v>1499</v>
      </c>
      <c r="B4" s="1468"/>
      <c r="C4" s="1467" t="s">
        <v>1498</v>
      </c>
      <c r="D4" s="1467" t="s">
        <v>1497</v>
      </c>
      <c r="E4" s="1467" t="s">
        <v>1496</v>
      </c>
      <c r="F4" s="1467" t="s">
        <v>1495</v>
      </c>
      <c r="G4" s="1467" t="s">
        <v>1494</v>
      </c>
      <c r="H4" s="1467" t="s">
        <v>1493</v>
      </c>
      <c r="I4" s="1467" t="s">
        <v>1492</v>
      </c>
      <c r="J4" s="1467" t="s">
        <v>1491</v>
      </c>
      <c r="K4" s="1467" t="s">
        <v>1490</v>
      </c>
      <c r="L4" s="1467" t="s">
        <v>1489</v>
      </c>
      <c r="M4" s="1467" t="s">
        <v>1482</v>
      </c>
      <c r="N4" s="1467" t="s">
        <v>1488</v>
      </c>
      <c r="O4" s="1467" t="s">
        <v>1487</v>
      </c>
      <c r="P4" s="1467" t="s">
        <v>1486</v>
      </c>
      <c r="Q4" s="1467" t="s">
        <v>1482</v>
      </c>
      <c r="R4" s="1467" t="s">
        <v>1485</v>
      </c>
      <c r="S4" s="1467" t="s">
        <v>1484</v>
      </c>
      <c r="T4" s="1467" t="s">
        <v>1483</v>
      </c>
      <c r="U4" s="1467" t="s">
        <v>1482</v>
      </c>
      <c r="V4" s="1467" t="s">
        <v>1481</v>
      </c>
      <c r="W4" s="1467" t="s">
        <v>1480</v>
      </c>
      <c r="X4" s="1467" t="s">
        <v>1479</v>
      </c>
      <c r="Y4" s="1467" t="s">
        <v>1478</v>
      </c>
      <c r="Z4" s="1467" t="s">
        <v>1477</v>
      </c>
      <c r="AA4" s="1467" t="s">
        <v>1476</v>
      </c>
      <c r="AB4" s="1467" t="s">
        <v>1475</v>
      </c>
      <c r="AC4" s="1467" t="s">
        <v>1474</v>
      </c>
      <c r="AD4" s="1467" t="s">
        <v>1473</v>
      </c>
      <c r="AE4" s="1467" t="s">
        <v>1472</v>
      </c>
      <c r="AF4" s="1467" t="s">
        <v>1471</v>
      </c>
      <c r="AG4" s="1467" t="s">
        <v>1470</v>
      </c>
      <c r="AH4" s="1467" t="s">
        <v>1469</v>
      </c>
      <c r="AI4" s="1467" t="s">
        <v>1469</v>
      </c>
    </row>
    <row r="5" spans="1:35" ht="45.75" thickTop="1" x14ac:dyDescent="0.25">
      <c r="A5" s="1466" t="s">
        <v>1468</v>
      </c>
      <c r="B5" s="1465"/>
      <c r="C5" s="1465"/>
      <c r="D5" s="1465"/>
      <c r="E5" s="1465"/>
      <c r="F5" s="1465"/>
      <c r="G5" s="1465"/>
      <c r="H5" s="1465"/>
      <c r="I5" s="1465"/>
      <c r="J5" s="1465" t="s">
        <v>1467</v>
      </c>
      <c r="K5" s="1465"/>
      <c r="L5" s="1465" t="s">
        <v>1462</v>
      </c>
      <c r="M5" s="1465" t="s">
        <v>1463</v>
      </c>
      <c r="N5" s="1465" t="s">
        <v>1949</v>
      </c>
      <c r="O5" s="1465" t="s">
        <v>1948</v>
      </c>
      <c r="P5" s="1465" t="s">
        <v>1465</v>
      </c>
      <c r="Q5" s="1465" t="s">
        <v>1463</v>
      </c>
      <c r="R5" s="1465" t="s">
        <v>1580</v>
      </c>
      <c r="S5" s="1465"/>
      <c r="T5" s="1465" t="s">
        <v>1463</v>
      </c>
      <c r="U5" s="1465" t="s">
        <v>1463</v>
      </c>
      <c r="V5" s="1465" t="s">
        <v>1463</v>
      </c>
      <c r="W5" s="1465" t="s">
        <v>1463</v>
      </c>
      <c r="X5" s="1465" t="s">
        <v>1463</v>
      </c>
      <c r="Y5" s="1465" t="s">
        <v>1465</v>
      </c>
      <c r="Z5" s="1465"/>
      <c r="AA5" s="1465" t="s">
        <v>1463</v>
      </c>
      <c r="AB5" s="1465" t="s">
        <v>1464</v>
      </c>
      <c r="AC5" s="1465" t="s">
        <v>1463</v>
      </c>
      <c r="AD5" s="1465" t="s">
        <v>1462</v>
      </c>
      <c r="AE5" s="1465"/>
      <c r="AF5" s="1465"/>
      <c r="AG5" s="1465"/>
      <c r="AH5" s="1465"/>
      <c r="AI5" s="1465"/>
    </row>
    <row r="6" spans="1:35" ht="15.75" thickBot="1" x14ac:dyDescent="0.3">
      <c r="A6" s="1464"/>
      <c r="B6" s="1464" t="s">
        <v>1461</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c r="AD6" s="1464"/>
      <c r="AE6" s="1464"/>
      <c r="AF6" s="1464"/>
      <c r="AG6" s="1464"/>
      <c r="AH6" s="1464"/>
      <c r="AI6" s="1464"/>
    </row>
    <row r="7" spans="1:35" ht="60.75" thickTop="1" x14ac:dyDescent="0.25">
      <c r="A7" s="1461" t="s">
        <v>2613</v>
      </c>
      <c r="B7" s="1461" t="s">
        <v>1392</v>
      </c>
      <c r="C7" s="1461" t="s">
        <v>2515</v>
      </c>
      <c r="D7" s="1463" t="s">
        <v>1547</v>
      </c>
      <c r="E7" s="1461" t="s">
        <v>1389</v>
      </c>
      <c r="F7" s="1462">
        <v>150000000</v>
      </c>
      <c r="G7" s="1461" t="s">
        <v>1388</v>
      </c>
      <c r="H7" s="1461" t="s">
        <v>1421</v>
      </c>
      <c r="I7" s="1461" t="s">
        <v>1386</v>
      </c>
      <c r="J7" s="1461" t="s">
        <v>1821</v>
      </c>
      <c r="K7" s="1461" t="s">
        <v>1420</v>
      </c>
      <c r="L7" s="1461" t="s">
        <v>1370</v>
      </c>
      <c r="M7" s="1461" t="s">
        <v>1370</v>
      </c>
      <c r="N7" s="1461" t="s">
        <v>1370</v>
      </c>
      <c r="O7" s="1461" t="s">
        <v>1370</v>
      </c>
      <c r="P7" s="1461" t="s">
        <v>1370</v>
      </c>
      <c r="Q7" s="1461" t="s">
        <v>1370</v>
      </c>
      <c r="R7" s="1461" t="s">
        <v>1370</v>
      </c>
      <c r="S7" s="1461" t="s">
        <v>1370</v>
      </c>
      <c r="T7" s="1461" t="s">
        <v>1370</v>
      </c>
      <c r="U7" s="1461" t="s">
        <v>1370</v>
      </c>
      <c r="V7" s="1461" t="s">
        <v>1370</v>
      </c>
      <c r="W7" s="1461" t="s">
        <v>1370</v>
      </c>
      <c r="X7" s="1461" t="s">
        <v>1370</v>
      </c>
      <c r="Y7" s="1461" t="s">
        <v>1370</v>
      </c>
      <c r="Z7" s="1462">
        <v>150000000</v>
      </c>
      <c r="AA7" s="1461" t="s">
        <v>1370</v>
      </c>
      <c r="AB7" s="1461" t="s">
        <v>1370</v>
      </c>
      <c r="AC7" s="1461" t="s">
        <v>1370</v>
      </c>
      <c r="AD7" s="1461" t="s">
        <v>1370</v>
      </c>
      <c r="AE7" s="1461" t="s">
        <v>1370</v>
      </c>
      <c r="AF7" s="1461" t="s">
        <v>1370</v>
      </c>
      <c r="AG7" s="1462">
        <v>150000000</v>
      </c>
      <c r="AH7" s="1461" t="s">
        <v>2527</v>
      </c>
      <c r="AI7" s="1461" t="s">
        <v>2512</v>
      </c>
    </row>
    <row r="8" spans="1:35" x14ac:dyDescent="0.25">
      <c r="A8" s="1461"/>
      <c r="B8" s="1461" t="s">
        <v>1362</v>
      </c>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row>
    <row r="9" spans="1:35" ht="75" x14ac:dyDescent="0.25">
      <c r="A9" s="1461" t="s">
        <v>2612</v>
      </c>
      <c r="B9" s="1461" t="s">
        <v>1392</v>
      </c>
      <c r="C9" s="1461" t="s">
        <v>2515</v>
      </c>
      <c r="D9" s="1463" t="s">
        <v>1543</v>
      </c>
      <c r="E9" s="1461" t="s">
        <v>1389</v>
      </c>
      <c r="F9" s="1462">
        <v>10000000</v>
      </c>
      <c r="G9" s="1461" t="s">
        <v>1388</v>
      </c>
      <c r="H9" s="1461" t="s">
        <v>1915</v>
      </c>
      <c r="I9" s="1461" t="s">
        <v>1386</v>
      </c>
      <c r="J9" s="1461" t="s">
        <v>1385</v>
      </c>
      <c r="K9" s="1461" t="s">
        <v>1384</v>
      </c>
      <c r="L9" s="1461" t="s">
        <v>1370</v>
      </c>
      <c r="M9" s="1461" t="s">
        <v>1370</v>
      </c>
      <c r="N9" s="1461" t="s">
        <v>1370</v>
      </c>
      <c r="O9" s="1461" t="s">
        <v>1370</v>
      </c>
      <c r="P9" s="1461" t="s">
        <v>1370</v>
      </c>
      <c r="Q9" s="1461" t="s">
        <v>1370</v>
      </c>
      <c r="R9" s="1461" t="s">
        <v>1370</v>
      </c>
      <c r="S9" s="1461" t="s">
        <v>1370</v>
      </c>
      <c r="T9" s="1461" t="s">
        <v>1370</v>
      </c>
      <c r="U9" s="1461" t="s">
        <v>1370</v>
      </c>
      <c r="V9" s="1461" t="s">
        <v>1370</v>
      </c>
      <c r="W9" s="1461" t="s">
        <v>1370</v>
      </c>
      <c r="X9" s="1461" t="s">
        <v>1370</v>
      </c>
      <c r="Y9" s="1461" t="s">
        <v>1370</v>
      </c>
      <c r="Z9" s="1462">
        <v>10000000</v>
      </c>
      <c r="AA9" s="1461" t="s">
        <v>1370</v>
      </c>
      <c r="AB9" s="1461" t="s">
        <v>1370</v>
      </c>
      <c r="AC9" s="1461" t="s">
        <v>1370</v>
      </c>
      <c r="AD9" s="1461" t="s">
        <v>1370</v>
      </c>
      <c r="AE9" s="1461" t="s">
        <v>1370</v>
      </c>
      <c r="AF9" s="1461" t="s">
        <v>1370</v>
      </c>
      <c r="AG9" s="1462">
        <v>10000000</v>
      </c>
      <c r="AH9" s="1461" t="s">
        <v>2513</v>
      </c>
      <c r="AI9" s="1461" t="s">
        <v>2512</v>
      </c>
    </row>
    <row r="10" spans="1:35" x14ac:dyDescent="0.25">
      <c r="A10" s="1461"/>
      <c r="B10" s="1461" t="s">
        <v>1362</v>
      </c>
      <c r="C10" s="1461"/>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row>
    <row r="11" spans="1:35" ht="75" x14ac:dyDescent="0.25">
      <c r="A11" s="1461" t="s">
        <v>2611</v>
      </c>
      <c r="B11" s="1461" t="s">
        <v>1392</v>
      </c>
      <c r="C11" s="1461" t="s">
        <v>2515</v>
      </c>
      <c r="D11" s="1463" t="s">
        <v>1458</v>
      </c>
      <c r="E11" s="1461" t="s">
        <v>1389</v>
      </c>
      <c r="F11" s="1462">
        <v>100000000</v>
      </c>
      <c r="G11" s="1461" t="s">
        <v>1388</v>
      </c>
      <c r="H11" s="1461" t="s">
        <v>1421</v>
      </c>
      <c r="I11" s="1461" t="s">
        <v>1386</v>
      </c>
      <c r="J11" s="1461" t="s">
        <v>1821</v>
      </c>
      <c r="K11" s="1461" t="s">
        <v>1420</v>
      </c>
      <c r="L11" s="1461" t="s">
        <v>1370</v>
      </c>
      <c r="M11" s="1461" t="s">
        <v>1370</v>
      </c>
      <c r="N11" s="1461" t="s">
        <v>1370</v>
      </c>
      <c r="O11" s="1461" t="s">
        <v>1370</v>
      </c>
      <c r="P11" s="1461" t="s">
        <v>1370</v>
      </c>
      <c r="Q11" s="1461" t="s">
        <v>1370</v>
      </c>
      <c r="R11" s="1461" t="s">
        <v>1370</v>
      </c>
      <c r="S11" s="1461" t="s">
        <v>1370</v>
      </c>
      <c r="T11" s="1461" t="s">
        <v>1370</v>
      </c>
      <c r="U11" s="1461" t="s">
        <v>1370</v>
      </c>
      <c r="V11" s="1461" t="s">
        <v>1370</v>
      </c>
      <c r="W11" s="1461" t="s">
        <v>1370</v>
      </c>
      <c r="X11" s="1461" t="s">
        <v>1370</v>
      </c>
      <c r="Y11" s="1461" t="s">
        <v>1370</v>
      </c>
      <c r="Z11" s="1462">
        <v>100000000</v>
      </c>
      <c r="AA11" s="1461" t="s">
        <v>1370</v>
      </c>
      <c r="AB11" s="1461" t="s">
        <v>1370</v>
      </c>
      <c r="AC11" s="1461" t="s">
        <v>1370</v>
      </c>
      <c r="AD11" s="1461" t="s">
        <v>1370</v>
      </c>
      <c r="AE11" s="1461" t="s">
        <v>1370</v>
      </c>
      <c r="AF11" s="1461" t="s">
        <v>1370</v>
      </c>
      <c r="AG11" s="1462">
        <v>100000000</v>
      </c>
      <c r="AH11" s="1461" t="s">
        <v>2513</v>
      </c>
      <c r="AI11" s="1461" t="s">
        <v>2512</v>
      </c>
    </row>
    <row r="12" spans="1:35" x14ac:dyDescent="0.25">
      <c r="A12" s="1461"/>
      <c r="B12" s="1461" t="s">
        <v>1362</v>
      </c>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row>
    <row r="13" spans="1:35" ht="75" x14ac:dyDescent="0.25">
      <c r="A13" s="1461" t="s">
        <v>2610</v>
      </c>
      <c r="B13" s="1461" t="s">
        <v>1392</v>
      </c>
      <c r="C13" s="1461" t="s">
        <v>2515</v>
      </c>
      <c r="D13" s="1463" t="s">
        <v>1455</v>
      </c>
      <c r="E13" s="1461" t="s">
        <v>1389</v>
      </c>
      <c r="F13" s="1462">
        <v>10000000</v>
      </c>
      <c r="G13" s="1461" t="s">
        <v>1388</v>
      </c>
      <c r="H13" s="1461" t="s">
        <v>1915</v>
      </c>
      <c r="I13" s="1461" t="s">
        <v>1386</v>
      </c>
      <c r="J13" s="1461" t="s">
        <v>1385</v>
      </c>
      <c r="K13" s="1461" t="s">
        <v>1384</v>
      </c>
      <c r="L13" s="1461" t="s">
        <v>1370</v>
      </c>
      <c r="M13" s="1461" t="s">
        <v>1370</v>
      </c>
      <c r="N13" s="1461" t="s">
        <v>1370</v>
      </c>
      <c r="O13" s="1461" t="s">
        <v>1370</v>
      </c>
      <c r="P13" s="1461" t="s">
        <v>1370</v>
      </c>
      <c r="Q13" s="1461" t="s">
        <v>1370</v>
      </c>
      <c r="R13" s="1461" t="s">
        <v>1370</v>
      </c>
      <c r="S13" s="1461" t="s">
        <v>1370</v>
      </c>
      <c r="T13" s="1461" t="s">
        <v>1370</v>
      </c>
      <c r="U13" s="1461" t="s">
        <v>1370</v>
      </c>
      <c r="V13" s="1461" t="s">
        <v>1370</v>
      </c>
      <c r="W13" s="1461" t="s">
        <v>1370</v>
      </c>
      <c r="X13" s="1461" t="s">
        <v>1370</v>
      </c>
      <c r="Y13" s="1461" t="s">
        <v>1370</v>
      </c>
      <c r="Z13" s="1462">
        <v>10000000</v>
      </c>
      <c r="AA13" s="1461" t="s">
        <v>1370</v>
      </c>
      <c r="AB13" s="1461" t="s">
        <v>1370</v>
      </c>
      <c r="AC13" s="1461" t="s">
        <v>1370</v>
      </c>
      <c r="AD13" s="1461" t="s">
        <v>1370</v>
      </c>
      <c r="AE13" s="1461" t="s">
        <v>1370</v>
      </c>
      <c r="AF13" s="1461" t="s">
        <v>1370</v>
      </c>
      <c r="AG13" s="1462">
        <v>10000000</v>
      </c>
      <c r="AH13" s="1461" t="s">
        <v>2513</v>
      </c>
      <c r="AI13" s="1461" t="s">
        <v>2512</v>
      </c>
    </row>
    <row r="14" spans="1:35" x14ac:dyDescent="0.25">
      <c r="A14" s="1461"/>
      <c r="B14" s="1461" t="s">
        <v>1362</v>
      </c>
      <c r="C14" s="1461"/>
      <c r="D14" s="1461"/>
      <c r="E14" s="1461"/>
      <c r="F14" s="1461"/>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row>
    <row r="15" spans="1:35" ht="75" x14ac:dyDescent="0.25">
      <c r="A15" s="1461" t="s">
        <v>2609</v>
      </c>
      <c r="B15" s="1461" t="s">
        <v>1392</v>
      </c>
      <c r="C15" s="1461" t="s">
        <v>2515</v>
      </c>
      <c r="D15" s="1463" t="s">
        <v>1450</v>
      </c>
      <c r="E15" s="1461" t="s">
        <v>1389</v>
      </c>
      <c r="F15" s="1462">
        <v>10000000</v>
      </c>
      <c r="G15" s="1461" t="s">
        <v>1388</v>
      </c>
      <c r="H15" s="1461" t="s">
        <v>1915</v>
      </c>
      <c r="I15" s="1461" t="s">
        <v>1386</v>
      </c>
      <c r="J15" s="1461" t="s">
        <v>1385</v>
      </c>
      <c r="K15" s="1461" t="s">
        <v>1384</v>
      </c>
      <c r="L15" s="1461" t="s">
        <v>1370</v>
      </c>
      <c r="M15" s="1461" t="s">
        <v>1370</v>
      </c>
      <c r="N15" s="1461" t="s">
        <v>1370</v>
      </c>
      <c r="O15" s="1461" t="s">
        <v>1370</v>
      </c>
      <c r="P15" s="1461" t="s">
        <v>1370</v>
      </c>
      <c r="Q15" s="1461" t="s">
        <v>1370</v>
      </c>
      <c r="R15" s="1461" t="s">
        <v>1370</v>
      </c>
      <c r="S15" s="1461" t="s">
        <v>1370</v>
      </c>
      <c r="T15" s="1461" t="s">
        <v>1370</v>
      </c>
      <c r="U15" s="1461" t="s">
        <v>1370</v>
      </c>
      <c r="V15" s="1461" t="s">
        <v>1370</v>
      </c>
      <c r="W15" s="1461" t="s">
        <v>1370</v>
      </c>
      <c r="X15" s="1461" t="s">
        <v>1370</v>
      </c>
      <c r="Y15" s="1461" t="s">
        <v>1370</v>
      </c>
      <c r="Z15" s="1462">
        <v>10000000</v>
      </c>
      <c r="AA15" s="1461" t="s">
        <v>1370</v>
      </c>
      <c r="AB15" s="1461" t="s">
        <v>1370</v>
      </c>
      <c r="AC15" s="1461" t="s">
        <v>1370</v>
      </c>
      <c r="AD15" s="1461" t="s">
        <v>1370</v>
      </c>
      <c r="AE15" s="1461" t="s">
        <v>1370</v>
      </c>
      <c r="AF15" s="1461" t="s">
        <v>1370</v>
      </c>
      <c r="AG15" s="1462">
        <v>10000000</v>
      </c>
      <c r="AH15" s="1461" t="s">
        <v>2513</v>
      </c>
      <c r="AI15" s="1461" t="s">
        <v>2512</v>
      </c>
    </row>
    <row r="16" spans="1:35" x14ac:dyDescent="0.25">
      <c r="A16" s="1461"/>
      <c r="B16" s="1461" t="s">
        <v>1362</v>
      </c>
      <c r="C16" s="1461"/>
      <c r="D16" s="1461"/>
      <c r="E16" s="1461"/>
      <c r="F16" s="1461"/>
      <c r="G16" s="1461"/>
      <c r="H16" s="1461"/>
      <c r="I16" s="1461"/>
      <c r="J16" s="1461"/>
      <c r="K16" s="146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c r="AG16" s="1461"/>
      <c r="AH16" s="1461"/>
      <c r="AI16" s="1461"/>
    </row>
    <row r="17" spans="1:35" ht="75" x14ac:dyDescent="0.25">
      <c r="A17" s="1461" t="s">
        <v>2608</v>
      </c>
      <c r="B17" s="1461" t="s">
        <v>1392</v>
      </c>
      <c r="C17" s="1461" t="s">
        <v>2515</v>
      </c>
      <c r="D17" s="1463" t="s">
        <v>1443</v>
      </c>
      <c r="E17" s="1461" t="s">
        <v>1389</v>
      </c>
      <c r="F17" s="1462">
        <v>2500000</v>
      </c>
      <c r="G17" s="1461" t="s">
        <v>1388</v>
      </c>
      <c r="H17" s="1461" t="s">
        <v>1915</v>
      </c>
      <c r="I17" s="1461"/>
      <c r="J17" s="1461" t="s">
        <v>1385</v>
      </c>
      <c r="K17" s="1461" t="s">
        <v>1384</v>
      </c>
      <c r="L17" s="1461" t="s">
        <v>1370</v>
      </c>
      <c r="M17" s="1461" t="s">
        <v>1370</v>
      </c>
      <c r="N17" s="1461" t="s">
        <v>1370</v>
      </c>
      <c r="O17" s="1461" t="s">
        <v>1370</v>
      </c>
      <c r="P17" s="1461" t="s">
        <v>1370</v>
      </c>
      <c r="Q17" s="1461" t="s">
        <v>1370</v>
      </c>
      <c r="R17" s="1461" t="s">
        <v>1370</v>
      </c>
      <c r="S17" s="1461" t="s">
        <v>1370</v>
      </c>
      <c r="T17" s="1461" t="s">
        <v>1370</v>
      </c>
      <c r="U17" s="1461" t="s">
        <v>1370</v>
      </c>
      <c r="V17" s="1461" t="s">
        <v>1370</v>
      </c>
      <c r="W17" s="1461" t="s">
        <v>1370</v>
      </c>
      <c r="X17" s="1461" t="s">
        <v>1370</v>
      </c>
      <c r="Y17" s="1461" t="s">
        <v>1370</v>
      </c>
      <c r="Z17" s="1462">
        <v>2500000</v>
      </c>
      <c r="AA17" s="1461" t="s">
        <v>1370</v>
      </c>
      <c r="AB17" s="1461" t="s">
        <v>1370</v>
      </c>
      <c r="AC17" s="1461" t="s">
        <v>1370</v>
      </c>
      <c r="AD17" s="1461" t="s">
        <v>1370</v>
      </c>
      <c r="AE17" s="1461" t="s">
        <v>1370</v>
      </c>
      <c r="AF17" s="1461" t="s">
        <v>1370</v>
      </c>
      <c r="AG17" s="1462">
        <v>2500000</v>
      </c>
      <c r="AH17" s="1461" t="s">
        <v>2513</v>
      </c>
      <c r="AI17" s="1461" t="s">
        <v>2512</v>
      </c>
    </row>
    <row r="18" spans="1:35" x14ac:dyDescent="0.25">
      <c r="A18" s="1461"/>
      <c r="B18" s="1461" t="s">
        <v>1362</v>
      </c>
      <c r="C18" s="1461"/>
      <c r="D18" s="1461"/>
      <c r="E18" s="1461"/>
      <c r="F18" s="1461"/>
      <c r="G18" s="1461"/>
      <c r="H18" s="1461"/>
      <c r="I18" s="1461"/>
      <c r="J18" s="1461"/>
      <c r="K18" s="146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row>
    <row r="19" spans="1:35" ht="75" x14ac:dyDescent="0.25">
      <c r="A19" s="1461" t="s">
        <v>2607</v>
      </c>
      <c r="B19" s="1461" t="s">
        <v>1392</v>
      </c>
      <c r="C19" s="1461" t="s">
        <v>2515</v>
      </c>
      <c r="D19" s="1463" t="s">
        <v>1802</v>
      </c>
      <c r="E19" s="1461" t="s">
        <v>1389</v>
      </c>
      <c r="F19" s="1462">
        <v>150000000</v>
      </c>
      <c r="G19" s="1461" t="s">
        <v>1388</v>
      </c>
      <c r="H19" s="1461" t="s">
        <v>1421</v>
      </c>
      <c r="I19" s="1461" t="s">
        <v>1386</v>
      </c>
      <c r="J19" s="1461" t="s">
        <v>1821</v>
      </c>
      <c r="K19" s="1461" t="s">
        <v>1420</v>
      </c>
      <c r="L19" s="1461" t="s">
        <v>1370</v>
      </c>
      <c r="M19" s="1461" t="s">
        <v>1370</v>
      </c>
      <c r="N19" s="1461" t="s">
        <v>1370</v>
      </c>
      <c r="O19" s="1461" t="s">
        <v>1370</v>
      </c>
      <c r="P19" s="1461" t="s">
        <v>1370</v>
      </c>
      <c r="Q19" s="1461" t="s">
        <v>1370</v>
      </c>
      <c r="R19" s="1461" t="s">
        <v>1370</v>
      </c>
      <c r="S19" s="1461" t="s">
        <v>1370</v>
      </c>
      <c r="T19" s="1461" t="s">
        <v>1370</v>
      </c>
      <c r="U19" s="1461" t="s">
        <v>1370</v>
      </c>
      <c r="V19" s="1461" t="s">
        <v>1370</v>
      </c>
      <c r="W19" s="1461" t="s">
        <v>1370</v>
      </c>
      <c r="X19" s="1461" t="s">
        <v>1370</v>
      </c>
      <c r="Y19" s="1461" t="s">
        <v>1370</v>
      </c>
      <c r="Z19" s="1462">
        <v>150000000</v>
      </c>
      <c r="AA19" s="1461" t="s">
        <v>1370</v>
      </c>
      <c r="AB19" s="1461" t="s">
        <v>1370</v>
      </c>
      <c r="AC19" s="1461" t="s">
        <v>1370</v>
      </c>
      <c r="AD19" s="1461" t="s">
        <v>1370</v>
      </c>
      <c r="AE19" s="1461" t="s">
        <v>1370</v>
      </c>
      <c r="AF19" s="1461" t="s">
        <v>1370</v>
      </c>
      <c r="AG19" s="1462">
        <v>150000000</v>
      </c>
      <c r="AH19" s="1461" t="s">
        <v>2513</v>
      </c>
      <c r="AI19" s="1461" t="s">
        <v>2512</v>
      </c>
    </row>
    <row r="20" spans="1:35" x14ac:dyDescent="0.25">
      <c r="A20" s="1461"/>
      <c r="B20" s="1461" t="s">
        <v>1362</v>
      </c>
      <c r="C20" s="1461"/>
      <c r="D20" s="1461"/>
      <c r="E20" s="1461"/>
      <c r="F20" s="1461"/>
      <c r="G20" s="1461"/>
      <c r="H20" s="1461"/>
      <c r="I20" s="1461"/>
      <c r="J20" s="1461"/>
      <c r="K20" s="1461"/>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row>
    <row r="21" spans="1:35" ht="75" x14ac:dyDescent="0.25">
      <c r="A21" s="1461" t="s">
        <v>2606</v>
      </c>
      <c r="B21" s="1461" t="s">
        <v>1392</v>
      </c>
      <c r="C21" s="1461" t="s">
        <v>2515</v>
      </c>
      <c r="D21" s="1463" t="s">
        <v>1422</v>
      </c>
      <c r="E21" s="1461" t="s">
        <v>1389</v>
      </c>
      <c r="F21" s="1462">
        <v>100000000</v>
      </c>
      <c r="G21" s="1461" t="s">
        <v>1388</v>
      </c>
      <c r="H21" s="1461" t="s">
        <v>1421</v>
      </c>
      <c r="I21" s="1461" t="s">
        <v>1386</v>
      </c>
      <c r="J21" s="1461" t="s">
        <v>1821</v>
      </c>
      <c r="K21" s="1461" t="s">
        <v>1420</v>
      </c>
      <c r="L21" s="1461" t="s">
        <v>1370</v>
      </c>
      <c r="M21" s="1461" t="s">
        <v>1370</v>
      </c>
      <c r="N21" s="1461" t="s">
        <v>1370</v>
      </c>
      <c r="O21" s="1461" t="s">
        <v>1370</v>
      </c>
      <c r="P21" s="1461" t="s">
        <v>1370</v>
      </c>
      <c r="Q21" s="1461" t="s">
        <v>1370</v>
      </c>
      <c r="R21" s="1461" t="s">
        <v>1370</v>
      </c>
      <c r="S21" s="1461" t="s">
        <v>1370</v>
      </c>
      <c r="T21" s="1461" t="s">
        <v>1370</v>
      </c>
      <c r="U21" s="1461" t="s">
        <v>1370</v>
      </c>
      <c r="V21" s="1461" t="s">
        <v>1370</v>
      </c>
      <c r="W21" s="1461" t="s">
        <v>1370</v>
      </c>
      <c r="X21" s="1461" t="s">
        <v>1370</v>
      </c>
      <c r="Y21" s="1461" t="s">
        <v>1370</v>
      </c>
      <c r="Z21" s="1462">
        <v>100000000</v>
      </c>
      <c r="AA21" s="1461" t="s">
        <v>1370</v>
      </c>
      <c r="AB21" s="1461" t="s">
        <v>1370</v>
      </c>
      <c r="AC21" s="1461" t="s">
        <v>1370</v>
      </c>
      <c r="AD21" s="1461" t="s">
        <v>1370</v>
      </c>
      <c r="AE21" s="1461" t="s">
        <v>1370</v>
      </c>
      <c r="AF21" s="1461" t="s">
        <v>1370</v>
      </c>
      <c r="AG21" s="1462">
        <v>100000000</v>
      </c>
      <c r="AH21" s="1461" t="s">
        <v>2513</v>
      </c>
      <c r="AI21" s="1461" t="s">
        <v>2512</v>
      </c>
    </row>
    <row r="22" spans="1:35" x14ac:dyDescent="0.25">
      <c r="A22" s="1461"/>
      <c r="B22" s="1461" t="s">
        <v>1362</v>
      </c>
      <c r="C22" s="1461"/>
      <c r="D22" s="1461"/>
      <c r="E22" s="1461"/>
      <c r="F22" s="1461"/>
      <c r="G22" s="1461"/>
      <c r="H22" s="1461"/>
      <c r="I22" s="1461"/>
      <c r="J22" s="1461"/>
      <c r="K22" s="146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row>
    <row r="23" spans="1:35" ht="75" x14ac:dyDescent="0.25">
      <c r="A23" s="1461" t="s">
        <v>2605</v>
      </c>
      <c r="B23" s="1461" t="s">
        <v>1392</v>
      </c>
      <c r="C23" s="1461" t="s">
        <v>2515</v>
      </c>
      <c r="D23" s="1463" t="s">
        <v>1411</v>
      </c>
      <c r="E23" s="1461" t="s">
        <v>1389</v>
      </c>
      <c r="F23" s="1462">
        <v>50000000</v>
      </c>
      <c r="G23" s="1461" t="s">
        <v>1388</v>
      </c>
      <c r="H23" s="1461" t="s">
        <v>1387</v>
      </c>
      <c r="I23" s="1461" t="s">
        <v>1386</v>
      </c>
      <c r="J23" s="1461" t="s">
        <v>1385</v>
      </c>
      <c r="K23" s="1461" t="s">
        <v>1384</v>
      </c>
      <c r="L23" s="1461" t="s">
        <v>1370</v>
      </c>
      <c r="M23" s="1461" t="s">
        <v>1370</v>
      </c>
      <c r="N23" s="1461" t="s">
        <v>1370</v>
      </c>
      <c r="O23" s="1461" t="s">
        <v>1370</v>
      </c>
      <c r="P23" s="1461" t="s">
        <v>1370</v>
      </c>
      <c r="Q23" s="1461" t="s">
        <v>1370</v>
      </c>
      <c r="R23" s="1461" t="s">
        <v>1370</v>
      </c>
      <c r="S23" s="1461" t="s">
        <v>1370</v>
      </c>
      <c r="T23" s="1461" t="s">
        <v>1370</v>
      </c>
      <c r="U23" s="1461" t="s">
        <v>1370</v>
      </c>
      <c r="V23" s="1461" t="s">
        <v>1370</v>
      </c>
      <c r="W23" s="1461" t="s">
        <v>1370</v>
      </c>
      <c r="X23" s="1461" t="s">
        <v>1370</v>
      </c>
      <c r="Y23" s="1461" t="s">
        <v>1370</v>
      </c>
      <c r="Z23" s="1462">
        <v>50000000</v>
      </c>
      <c r="AA23" s="1461" t="s">
        <v>1370</v>
      </c>
      <c r="AB23" s="1461" t="s">
        <v>1370</v>
      </c>
      <c r="AC23" s="1461" t="s">
        <v>1370</v>
      </c>
      <c r="AD23" s="1461" t="s">
        <v>1370</v>
      </c>
      <c r="AE23" s="1461" t="s">
        <v>1370</v>
      </c>
      <c r="AF23" s="1461" t="s">
        <v>1370</v>
      </c>
      <c r="AG23" s="1462">
        <v>50000000</v>
      </c>
      <c r="AH23" s="1461" t="s">
        <v>2513</v>
      </c>
      <c r="AI23" s="1461" t="s">
        <v>2512</v>
      </c>
    </row>
    <row r="24" spans="1:35" x14ac:dyDescent="0.25">
      <c r="A24" s="1461"/>
      <c r="B24" s="1461" t="s">
        <v>1362</v>
      </c>
      <c r="C24" s="1461"/>
      <c r="D24" s="1461"/>
      <c r="E24" s="1461"/>
      <c r="F24" s="1461"/>
      <c r="G24" s="1461"/>
      <c r="H24" s="1461"/>
      <c r="I24" s="1461"/>
      <c r="J24" s="1461"/>
      <c r="K24" s="1461"/>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row>
    <row r="25" spans="1:35" ht="75" x14ac:dyDescent="0.25">
      <c r="A25" s="1461" t="s">
        <v>2604</v>
      </c>
      <c r="B25" s="1461" t="s">
        <v>1392</v>
      </c>
      <c r="C25" s="1461" t="s">
        <v>2515</v>
      </c>
      <c r="D25" s="1463" t="s">
        <v>2603</v>
      </c>
      <c r="E25" s="1461" t="s">
        <v>1389</v>
      </c>
      <c r="F25" s="1462">
        <v>25000000</v>
      </c>
      <c r="G25" s="1461" t="s">
        <v>1388</v>
      </c>
      <c r="H25" s="1461" t="s">
        <v>1915</v>
      </c>
      <c r="I25" s="1461" t="s">
        <v>1386</v>
      </c>
      <c r="J25" s="1461" t="s">
        <v>1385</v>
      </c>
      <c r="K25" s="1461" t="s">
        <v>1384</v>
      </c>
      <c r="L25" s="1461" t="s">
        <v>1370</v>
      </c>
      <c r="M25" s="1461" t="s">
        <v>1370</v>
      </c>
      <c r="N25" s="1461" t="s">
        <v>1370</v>
      </c>
      <c r="O25" s="1461" t="s">
        <v>1370</v>
      </c>
      <c r="P25" s="1461" t="s">
        <v>1370</v>
      </c>
      <c r="Q25" s="1461" t="s">
        <v>1370</v>
      </c>
      <c r="R25" s="1461" t="s">
        <v>1370</v>
      </c>
      <c r="S25" s="1461" t="s">
        <v>1370</v>
      </c>
      <c r="T25" s="1461" t="s">
        <v>1370</v>
      </c>
      <c r="U25" s="1461" t="s">
        <v>1370</v>
      </c>
      <c r="V25" s="1461" t="s">
        <v>1370</v>
      </c>
      <c r="W25" s="1461" t="s">
        <v>1370</v>
      </c>
      <c r="X25" s="1461" t="s">
        <v>1370</v>
      </c>
      <c r="Y25" s="1461" t="s">
        <v>1370</v>
      </c>
      <c r="Z25" s="1462">
        <v>25000000</v>
      </c>
      <c r="AA25" s="1461" t="s">
        <v>1370</v>
      </c>
      <c r="AB25" s="1461" t="s">
        <v>1370</v>
      </c>
      <c r="AC25" s="1461" t="s">
        <v>1370</v>
      </c>
      <c r="AD25" s="1461" t="s">
        <v>1370</v>
      </c>
      <c r="AE25" s="1461" t="s">
        <v>1370</v>
      </c>
      <c r="AF25" s="1461" t="s">
        <v>1370</v>
      </c>
      <c r="AG25" s="1462">
        <v>25000000</v>
      </c>
      <c r="AH25" s="1461" t="s">
        <v>2513</v>
      </c>
      <c r="AI25" s="1461" t="s">
        <v>2512</v>
      </c>
    </row>
    <row r="26" spans="1:35" x14ac:dyDescent="0.25">
      <c r="A26" s="1461"/>
      <c r="B26" s="1461" t="s">
        <v>1362</v>
      </c>
      <c r="C26" s="1461"/>
      <c r="D26" s="1461"/>
      <c r="E26" s="1461"/>
      <c r="F26" s="1461"/>
      <c r="G26" s="1461"/>
      <c r="H26" s="1461"/>
      <c r="I26" s="1461"/>
      <c r="J26" s="1461"/>
      <c r="K26" s="1461"/>
      <c r="L26" s="1461"/>
      <c r="M26" s="1461"/>
      <c r="N26" s="1461"/>
      <c r="O26" s="1461"/>
      <c r="P26" s="1461"/>
      <c r="Q26" s="1461"/>
      <c r="R26" s="1461"/>
      <c r="S26" s="1461"/>
      <c r="T26" s="1461"/>
      <c r="U26" s="1461"/>
      <c r="V26" s="1461"/>
      <c r="W26" s="1461"/>
      <c r="X26" s="1461"/>
      <c r="Y26" s="1461"/>
      <c r="Z26" s="1461"/>
      <c r="AA26" s="1461"/>
      <c r="AB26" s="1461"/>
      <c r="AC26" s="1461"/>
      <c r="AD26" s="1461"/>
      <c r="AE26" s="1461"/>
      <c r="AF26" s="1461"/>
      <c r="AG26" s="1461"/>
      <c r="AH26" s="1461"/>
      <c r="AI26" s="1461"/>
    </row>
    <row r="27" spans="1:35" ht="75" x14ac:dyDescent="0.25">
      <c r="A27" s="1461" t="s">
        <v>2602</v>
      </c>
      <c r="B27" s="1461" t="s">
        <v>1392</v>
      </c>
      <c r="C27" s="1461" t="s">
        <v>2515</v>
      </c>
      <c r="D27" s="1463" t="s">
        <v>2601</v>
      </c>
      <c r="E27" s="1461" t="s">
        <v>1389</v>
      </c>
      <c r="F27" s="1462">
        <v>15000000</v>
      </c>
      <c r="G27" s="1461" t="s">
        <v>1388</v>
      </c>
      <c r="H27" s="1461" t="s">
        <v>1915</v>
      </c>
      <c r="I27" s="1461" t="s">
        <v>1386</v>
      </c>
      <c r="J27" s="1461" t="s">
        <v>1385</v>
      </c>
      <c r="K27" s="1461" t="s">
        <v>1384</v>
      </c>
      <c r="L27" s="1461" t="s">
        <v>1370</v>
      </c>
      <c r="M27" s="1461" t="s">
        <v>1370</v>
      </c>
      <c r="N27" s="1461" t="s">
        <v>1370</v>
      </c>
      <c r="O27" s="1461" t="s">
        <v>1370</v>
      </c>
      <c r="P27" s="1461" t="s">
        <v>1370</v>
      </c>
      <c r="Q27" s="1461" t="s">
        <v>1370</v>
      </c>
      <c r="R27" s="1461" t="s">
        <v>1370</v>
      </c>
      <c r="S27" s="1461" t="s">
        <v>1370</v>
      </c>
      <c r="T27" s="1461" t="s">
        <v>1370</v>
      </c>
      <c r="U27" s="1461" t="s">
        <v>1370</v>
      </c>
      <c r="V27" s="1461" t="s">
        <v>1370</v>
      </c>
      <c r="W27" s="1461" t="s">
        <v>1370</v>
      </c>
      <c r="X27" s="1461" t="s">
        <v>1370</v>
      </c>
      <c r="Y27" s="1461" t="s">
        <v>1370</v>
      </c>
      <c r="Z27" s="1462">
        <v>15000000</v>
      </c>
      <c r="AA27" s="1461" t="s">
        <v>1370</v>
      </c>
      <c r="AB27" s="1461" t="s">
        <v>1370</v>
      </c>
      <c r="AC27" s="1461" t="s">
        <v>1370</v>
      </c>
      <c r="AD27" s="1461" t="s">
        <v>1370</v>
      </c>
      <c r="AE27" s="1461" t="s">
        <v>1370</v>
      </c>
      <c r="AF27" s="1461" t="s">
        <v>1370</v>
      </c>
      <c r="AG27" s="1462">
        <v>15000000</v>
      </c>
      <c r="AH27" s="1461" t="s">
        <v>2513</v>
      </c>
      <c r="AI27" s="1461" t="s">
        <v>2512</v>
      </c>
    </row>
    <row r="28" spans="1:35" x14ac:dyDescent="0.25">
      <c r="A28" s="1461"/>
      <c r="B28" s="1461" t="s">
        <v>1362</v>
      </c>
      <c r="C28" s="1461"/>
      <c r="D28" s="1461"/>
      <c r="E28" s="1461"/>
      <c r="F28" s="1461"/>
      <c r="G28" s="1461"/>
      <c r="H28" s="1461"/>
      <c r="I28" s="1461"/>
      <c r="J28" s="1461"/>
      <c r="K28" s="1461"/>
      <c r="L28" s="1461"/>
      <c r="M28" s="1461"/>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row>
    <row r="29" spans="1:35" ht="75" x14ac:dyDescent="0.25">
      <c r="A29" s="1461" t="s">
        <v>2600</v>
      </c>
      <c r="B29" s="1461" t="s">
        <v>1392</v>
      </c>
      <c r="C29" s="1461" t="s">
        <v>2515</v>
      </c>
      <c r="D29" s="1463" t="s">
        <v>1781</v>
      </c>
      <c r="E29" s="1461" t="s">
        <v>1389</v>
      </c>
      <c r="F29" s="1462">
        <v>5000000</v>
      </c>
      <c r="G29" s="1461" t="s">
        <v>1388</v>
      </c>
      <c r="H29" s="1461" t="s">
        <v>1915</v>
      </c>
      <c r="I29" s="1461" t="s">
        <v>1386</v>
      </c>
      <c r="J29" s="1461" t="s">
        <v>1385</v>
      </c>
      <c r="K29" s="1461" t="s">
        <v>1384</v>
      </c>
      <c r="L29" s="1461" t="s">
        <v>1370</v>
      </c>
      <c r="M29" s="1461" t="s">
        <v>1370</v>
      </c>
      <c r="N29" s="1461" t="s">
        <v>1370</v>
      </c>
      <c r="O29" s="1461" t="s">
        <v>1370</v>
      </c>
      <c r="P29" s="1461" t="s">
        <v>1370</v>
      </c>
      <c r="Q29" s="1461" t="s">
        <v>1370</v>
      </c>
      <c r="R29" s="1461" t="s">
        <v>1370</v>
      </c>
      <c r="S29" s="1461" t="s">
        <v>1370</v>
      </c>
      <c r="T29" s="1461" t="s">
        <v>1370</v>
      </c>
      <c r="U29" s="1461" t="s">
        <v>1370</v>
      </c>
      <c r="V29" s="1461" t="s">
        <v>1370</v>
      </c>
      <c r="W29" s="1461" t="s">
        <v>1370</v>
      </c>
      <c r="X29" s="1461" t="s">
        <v>1370</v>
      </c>
      <c r="Y29" s="1461" t="s">
        <v>1370</v>
      </c>
      <c r="Z29" s="1462">
        <v>5000000</v>
      </c>
      <c r="AA29" s="1461" t="s">
        <v>1370</v>
      </c>
      <c r="AB29" s="1461" t="s">
        <v>1370</v>
      </c>
      <c r="AC29" s="1461" t="s">
        <v>1370</v>
      </c>
      <c r="AD29" s="1461" t="s">
        <v>1370</v>
      </c>
      <c r="AE29" s="1461" t="s">
        <v>1370</v>
      </c>
      <c r="AF29" s="1461" t="s">
        <v>1370</v>
      </c>
      <c r="AG29" s="1462">
        <v>5000000</v>
      </c>
      <c r="AH29" s="1461" t="s">
        <v>2513</v>
      </c>
      <c r="AI29" s="1461" t="s">
        <v>2512</v>
      </c>
    </row>
    <row r="30" spans="1:35" x14ac:dyDescent="0.25">
      <c r="A30" s="1461"/>
      <c r="B30" s="1461" t="s">
        <v>1362</v>
      </c>
      <c r="C30" s="1461"/>
      <c r="D30" s="1461"/>
      <c r="E30" s="1461"/>
      <c r="F30" s="1461"/>
      <c r="G30" s="1461"/>
      <c r="H30" s="1461"/>
      <c r="I30" s="1461"/>
      <c r="J30" s="1461"/>
      <c r="K30" s="146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1461"/>
      <c r="AH30" s="1461"/>
      <c r="AI30" s="1461"/>
    </row>
    <row r="31" spans="1:35" ht="75" x14ac:dyDescent="0.25">
      <c r="A31" s="1461" t="s">
        <v>2599</v>
      </c>
      <c r="B31" s="1461" t="s">
        <v>1392</v>
      </c>
      <c r="C31" s="1461" t="s">
        <v>2515</v>
      </c>
      <c r="D31" s="1463" t="s">
        <v>1778</v>
      </c>
      <c r="E31" s="1461" t="s">
        <v>1389</v>
      </c>
      <c r="F31" s="1462">
        <v>35000000</v>
      </c>
      <c r="G31" s="1461" t="s">
        <v>1388</v>
      </c>
      <c r="H31" s="1461" t="s">
        <v>1915</v>
      </c>
      <c r="I31" s="1461" t="s">
        <v>1386</v>
      </c>
      <c r="J31" s="1461" t="s">
        <v>1385</v>
      </c>
      <c r="K31" s="1461" t="s">
        <v>1384</v>
      </c>
      <c r="L31" s="1461" t="s">
        <v>1370</v>
      </c>
      <c r="M31" s="1461" t="s">
        <v>1370</v>
      </c>
      <c r="N31" s="1461" t="s">
        <v>1370</v>
      </c>
      <c r="O31" s="1461" t="s">
        <v>1370</v>
      </c>
      <c r="P31" s="1461" t="s">
        <v>1370</v>
      </c>
      <c r="Q31" s="1461" t="s">
        <v>1370</v>
      </c>
      <c r="R31" s="1461" t="s">
        <v>1370</v>
      </c>
      <c r="S31" s="1461" t="s">
        <v>1370</v>
      </c>
      <c r="T31" s="1461" t="s">
        <v>1370</v>
      </c>
      <c r="U31" s="1461" t="s">
        <v>1370</v>
      </c>
      <c r="V31" s="1461" t="s">
        <v>1370</v>
      </c>
      <c r="W31" s="1461" t="s">
        <v>1370</v>
      </c>
      <c r="X31" s="1461" t="s">
        <v>1370</v>
      </c>
      <c r="Y31" s="1461" t="s">
        <v>1370</v>
      </c>
      <c r="Z31" s="1462">
        <v>35000000</v>
      </c>
      <c r="AA31" s="1461" t="s">
        <v>1370</v>
      </c>
      <c r="AB31" s="1461" t="s">
        <v>1370</v>
      </c>
      <c r="AC31" s="1461" t="s">
        <v>1370</v>
      </c>
      <c r="AD31" s="1461" t="s">
        <v>1370</v>
      </c>
      <c r="AE31" s="1461" t="s">
        <v>1370</v>
      </c>
      <c r="AF31" s="1461" t="s">
        <v>1370</v>
      </c>
      <c r="AG31" s="1462">
        <v>35000000</v>
      </c>
      <c r="AH31" s="1461" t="s">
        <v>2513</v>
      </c>
      <c r="AI31" s="1461" t="s">
        <v>2512</v>
      </c>
    </row>
    <row r="32" spans="1:35" x14ac:dyDescent="0.25">
      <c r="A32" s="1461"/>
      <c r="B32" s="1461" t="s">
        <v>1362</v>
      </c>
      <c r="C32" s="1461"/>
      <c r="D32" s="1461"/>
      <c r="E32" s="1461"/>
      <c r="F32" s="1461"/>
      <c r="G32" s="1461"/>
      <c r="H32" s="1461"/>
      <c r="I32" s="1461"/>
      <c r="J32" s="1461"/>
      <c r="K32" s="1461"/>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1461"/>
      <c r="AH32" s="1461"/>
      <c r="AI32" s="1461"/>
    </row>
    <row r="33" spans="1:35" ht="75" x14ac:dyDescent="0.25">
      <c r="A33" s="1461" t="s">
        <v>2598</v>
      </c>
      <c r="B33" s="1461" t="s">
        <v>1392</v>
      </c>
      <c r="C33" s="1461" t="s">
        <v>2515</v>
      </c>
      <c r="D33" s="1463" t="s">
        <v>2597</v>
      </c>
      <c r="E33" s="1461" t="s">
        <v>1389</v>
      </c>
      <c r="F33" s="1462">
        <v>2500000</v>
      </c>
      <c r="G33" s="1461" t="s">
        <v>1388</v>
      </c>
      <c r="H33" s="1461" t="s">
        <v>1915</v>
      </c>
      <c r="I33" s="1461" t="s">
        <v>1386</v>
      </c>
      <c r="J33" s="1461" t="s">
        <v>1385</v>
      </c>
      <c r="K33" s="1461" t="s">
        <v>1384</v>
      </c>
      <c r="L33" s="1461" t="s">
        <v>1370</v>
      </c>
      <c r="M33" s="1461" t="s">
        <v>1370</v>
      </c>
      <c r="N33" s="1461" t="s">
        <v>1370</v>
      </c>
      <c r="O33" s="1461" t="s">
        <v>1370</v>
      </c>
      <c r="P33" s="1461" t="s">
        <v>1370</v>
      </c>
      <c r="Q33" s="1461" t="s">
        <v>1370</v>
      </c>
      <c r="R33" s="1461" t="s">
        <v>1370</v>
      </c>
      <c r="S33" s="1461" t="s">
        <v>1370</v>
      </c>
      <c r="T33" s="1461" t="s">
        <v>1370</v>
      </c>
      <c r="U33" s="1461" t="s">
        <v>1370</v>
      </c>
      <c r="V33" s="1461" t="s">
        <v>1370</v>
      </c>
      <c r="W33" s="1461" t="s">
        <v>1370</v>
      </c>
      <c r="X33" s="1461" t="s">
        <v>1370</v>
      </c>
      <c r="Y33" s="1461" t="s">
        <v>1370</v>
      </c>
      <c r="Z33" s="1462">
        <v>2500000</v>
      </c>
      <c r="AA33" s="1461" t="s">
        <v>1370</v>
      </c>
      <c r="AB33" s="1461" t="s">
        <v>1370</v>
      </c>
      <c r="AC33" s="1461" t="s">
        <v>1370</v>
      </c>
      <c r="AD33" s="1461" t="s">
        <v>1370</v>
      </c>
      <c r="AE33" s="1461" t="s">
        <v>1370</v>
      </c>
      <c r="AF33" s="1461" t="s">
        <v>1370</v>
      </c>
      <c r="AG33" s="1462">
        <v>2500000</v>
      </c>
      <c r="AH33" s="1461" t="s">
        <v>2513</v>
      </c>
      <c r="AI33" s="1461" t="s">
        <v>2512</v>
      </c>
    </row>
    <row r="34" spans="1:35" x14ac:dyDescent="0.25">
      <c r="A34" s="1461"/>
      <c r="B34" s="1461" t="s">
        <v>1362</v>
      </c>
      <c r="C34" s="1461"/>
      <c r="D34" s="1461"/>
      <c r="E34" s="1461"/>
      <c r="F34" s="1461"/>
      <c r="G34" s="1461"/>
      <c r="H34" s="1461"/>
      <c r="I34" s="1461"/>
      <c r="J34" s="1461"/>
      <c r="K34" s="1461"/>
      <c r="L34" s="1461"/>
      <c r="M34" s="1461"/>
      <c r="N34" s="1461"/>
      <c r="O34" s="1461"/>
      <c r="P34" s="1461"/>
      <c r="Q34" s="1461"/>
      <c r="R34" s="1461"/>
      <c r="S34" s="1461"/>
      <c r="T34" s="1461"/>
      <c r="U34" s="1461"/>
      <c r="V34" s="1461"/>
      <c r="W34" s="1461"/>
      <c r="X34" s="1461"/>
      <c r="Y34" s="1461"/>
      <c r="Z34" s="1461"/>
      <c r="AA34" s="1461"/>
      <c r="AB34" s="1461"/>
      <c r="AC34" s="1461"/>
      <c r="AD34" s="1461"/>
      <c r="AE34" s="1461"/>
      <c r="AF34" s="1461"/>
      <c r="AG34" s="1461"/>
      <c r="AH34" s="1461"/>
      <c r="AI34" s="1461"/>
    </row>
    <row r="35" spans="1:35" ht="75" x14ac:dyDescent="0.25">
      <c r="A35" s="1461" t="s">
        <v>2596</v>
      </c>
      <c r="B35" s="1461" t="s">
        <v>1392</v>
      </c>
      <c r="C35" s="1461" t="s">
        <v>2515</v>
      </c>
      <c r="D35" s="1463" t="s">
        <v>1773</v>
      </c>
      <c r="E35" s="1461" t="s">
        <v>1389</v>
      </c>
      <c r="F35" s="1462">
        <v>15000000</v>
      </c>
      <c r="G35" s="1461" t="s">
        <v>1388</v>
      </c>
      <c r="H35" s="1461" t="s">
        <v>1915</v>
      </c>
      <c r="I35" s="1461" t="s">
        <v>1386</v>
      </c>
      <c r="J35" s="1461" t="s">
        <v>1385</v>
      </c>
      <c r="K35" s="1461" t="s">
        <v>1384</v>
      </c>
      <c r="L35" s="1461" t="s">
        <v>1370</v>
      </c>
      <c r="M35" s="1461" t="s">
        <v>1370</v>
      </c>
      <c r="N35" s="1461" t="s">
        <v>1370</v>
      </c>
      <c r="O35" s="1461" t="s">
        <v>1370</v>
      </c>
      <c r="P35" s="1461" t="s">
        <v>1370</v>
      </c>
      <c r="Q35" s="1461" t="s">
        <v>1370</v>
      </c>
      <c r="R35" s="1461" t="s">
        <v>1370</v>
      </c>
      <c r="S35" s="1461" t="s">
        <v>1370</v>
      </c>
      <c r="T35" s="1461" t="s">
        <v>1370</v>
      </c>
      <c r="U35" s="1461" t="s">
        <v>1370</v>
      </c>
      <c r="V35" s="1461" t="s">
        <v>1370</v>
      </c>
      <c r="W35" s="1461" t="s">
        <v>1370</v>
      </c>
      <c r="X35" s="1461" t="s">
        <v>1370</v>
      </c>
      <c r="Y35" s="1461" t="s">
        <v>1370</v>
      </c>
      <c r="Z35" s="1462">
        <v>15000000</v>
      </c>
      <c r="AA35" s="1461" t="s">
        <v>1370</v>
      </c>
      <c r="AB35" s="1461" t="s">
        <v>1370</v>
      </c>
      <c r="AC35" s="1461" t="s">
        <v>1370</v>
      </c>
      <c r="AD35" s="1461" t="s">
        <v>1370</v>
      </c>
      <c r="AE35" s="1461" t="s">
        <v>1370</v>
      </c>
      <c r="AF35" s="1461" t="s">
        <v>1370</v>
      </c>
      <c r="AG35" s="1462">
        <v>15000000</v>
      </c>
      <c r="AH35" s="1461" t="s">
        <v>2513</v>
      </c>
      <c r="AI35" s="1461" t="s">
        <v>2512</v>
      </c>
    </row>
    <row r="36" spans="1:35" x14ac:dyDescent="0.25">
      <c r="A36" s="1461"/>
      <c r="B36" s="1461" t="s">
        <v>1362</v>
      </c>
      <c r="C36" s="1461"/>
      <c r="D36" s="1461"/>
      <c r="E36" s="1461"/>
      <c r="F36" s="1461"/>
      <c r="G36" s="1461"/>
      <c r="H36" s="1461"/>
      <c r="I36" s="1461"/>
      <c r="J36" s="1461"/>
      <c r="K36" s="1461"/>
      <c r="L36" s="1461"/>
      <c r="M36" s="1461"/>
      <c r="N36" s="1461"/>
      <c r="O36" s="1461"/>
      <c r="P36" s="1461"/>
      <c r="Q36" s="1461"/>
      <c r="R36" s="1461"/>
      <c r="S36" s="1461"/>
      <c r="T36" s="1461"/>
      <c r="U36" s="1461"/>
      <c r="V36" s="1461"/>
      <c r="W36" s="1461"/>
      <c r="X36" s="1461"/>
      <c r="Y36" s="1461"/>
      <c r="Z36" s="1461"/>
      <c r="AA36" s="1461"/>
      <c r="AB36" s="1461"/>
      <c r="AC36" s="1461"/>
      <c r="AD36" s="1461"/>
      <c r="AE36" s="1461"/>
      <c r="AF36" s="1461"/>
      <c r="AG36" s="1461"/>
      <c r="AH36" s="1461"/>
      <c r="AI36" s="1461"/>
    </row>
    <row r="37" spans="1:35" ht="75" x14ac:dyDescent="0.25">
      <c r="A37" s="1461" t="s">
        <v>2595</v>
      </c>
      <c r="B37" s="1461" t="s">
        <v>1392</v>
      </c>
      <c r="C37" s="1461" t="s">
        <v>2515</v>
      </c>
      <c r="D37" s="1463" t="s">
        <v>1834</v>
      </c>
      <c r="E37" s="1461" t="s">
        <v>1389</v>
      </c>
      <c r="F37" s="1462">
        <v>2500000</v>
      </c>
      <c r="G37" s="1461" t="s">
        <v>1388</v>
      </c>
      <c r="H37" s="1461" t="s">
        <v>1915</v>
      </c>
      <c r="I37" s="1461" t="s">
        <v>1386</v>
      </c>
      <c r="J37" s="1461" t="s">
        <v>1385</v>
      </c>
      <c r="K37" s="1461" t="s">
        <v>1384</v>
      </c>
      <c r="L37" s="1461" t="s">
        <v>2544</v>
      </c>
      <c r="M37" s="1461" t="s">
        <v>2543</v>
      </c>
      <c r="N37" s="1461" t="s">
        <v>1370</v>
      </c>
      <c r="O37" s="1461" t="s">
        <v>2594</v>
      </c>
      <c r="P37" s="1461" t="s">
        <v>2593</v>
      </c>
      <c r="Q37" s="1461" t="s">
        <v>2592</v>
      </c>
      <c r="R37" s="1461" t="s">
        <v>2591</v>
      </c>
      <c r="S37" s="1461" t="s">
        <v>1765</v>
      </c>
      <c r="T37" s="1461" t="s">
        <v>2590</v>
      </c>
      <c r="U37" s="1461" t="s">
        <v>2589</v>
      </c>
      <c r="V37" s="1461" t="s">
        <v>1437</v>
      </c>
      <c r="W37" s="1461" t="s">
        <v>2588</v>
      </c>
      <c r="X37" s="1461" t="s">
        <v>1760</v>
      </c>
      <c r="Y37" s="1461" t="s">
        <v>2587</v>
      </c>
      <c r="Z37" s="1462">
        <v>2500000</v>
      </c>
      <c r="AA37" s="1461" t="s">
        <v>1370</v>
      </c>
      <c r="AB37" s="1461" t="s">
        <v>2586</v>
      </c>
      <c r="AC37" s="1461" t="s">
        <v>2585</v>
      </c>
      <c r="AD37" s="1461" t="s">
        <v>1370</v>
      </c>
      <c r="AE37" s="1461" t="s">
        <v>2584</v>
      </c>
      <c r="AF37" s="1461" t="s">
        <v>2583</v>
      </c>
      <c r="AG37" s="1462">
        <v>2500000</v>
      </c>
      <c r="AH37" s="1461" t="s">
        <v>2513</v>
      </c>
      <c r="AI37" s="1461" t="s">
        <v>2512</v>
      </c>
    </row>
    <row r="38" spans="1:35" x14ac:dyDescent="0.25">
      <c r="A38" s="1461"/>
      <c r="B38" s="1461" t="s">
        <v>1362</v>
      </c>
      <c r="C38" s="1461"/>
      <c r="D38" s="1461"/>
      <c r="E38" s="1461"/>
      <c r="F38" s="1461"/>
      <c r="G38" s="1461"/>
      <c r="H38" s="1461"/>
      <c r="I38" s="1461"/>
      <c r="J38" s="1461"/>
      <c r="K38" s="1461"/>
      <c r="L38" s="1461"/>
      <c r="M38" s="1461"/>
      <c r="N38" s="1461"/>
      <c r="O38" s="1461"/>
      <c r="P38" s="1461"/>
      <c r="Q38" s="1461"/>
      <c r="R38" s="1461"/>
      <c r="S38" s="1461"/>
      <c r="T38" s="1461"/>
      <c r="U38" s="1461"/>
      <c r="V38" s="1461"/>
      <c r="W38" s="1461"/>
      <c r="X38" s="1461"/>
      <c r="Y38" s="1461"/>
      <c r="Z38" s="1461"/>
      <c r="AA38" s="1461"/>
      <c r="AB38" s="1461"/>
      <c r="AC38" s="1461"/>
      <c r="AD38" s="1461"/>
      <c r="AE38" s="1461"/>
      <c r="AF38" s="1461"/>
      <c r="AG38" s="1461"/>
      <c r="AH38" s="1461"/>
      <c r="AI38" s="1461"/>
    </row>
    <row r="39" spans="1:35" ht="75" x14ac:dyDescent="0.25">
      <c r="A39" s="1461" t="s">
        <v>2582</v>
      </c>
      <c r="B39" s="1461" t="s">
        <v>1392</v>
      </c>
      <c r="C39" s="1461" t="s">
        <v>2515</v>
      </c>
      <c r="D39" s="1463" t="s">
        <v>2581</v>
      </c>
      <c r="E39" s="1461" t="s">
        <v>1389</v>
      </c>
      <c r="F39" s="1462">
        <v>15000000</v>
      </c>
      <c r="G39" s="1461" t="s">
        <v>1388</v>
      </c>
      <c r="H39" s="1461" t="s">
        <v>1915</v>
      </c>
      <c r="I39" s="1461" t="s">
        <v>1386</v>
      </c>
      <c r="J39" s="1461" t="s">
        <v>1385</v>
      </c>
      <c r="K39" s="1461" t="s">
        <v>1384</v>
      </c>
      <c r="L39" s="1461" t="s">
        <v>1370</v>
      </c>
      <c r="M39" s="1461" t="s">
        <v>1370</v>
      </c>
      <c r="N39" s="1461" t="s">
        <v>1370</v>
      </c>
      <c r="O39" s="1461" t="s">
        <v>1370</v>
      </c>
      <c r="P39" s="1461" t="s">
        <v>1370</v>
      </c>
      <c r="Q39" s="1461" t="s">
        <v>1370</v>
      </c>
      <c r="R39" s="1461" t="s">
        <v>1370</v>
      </c>
      <c r="S39" s="1461" t="s">
        <v>1370</v>
      </c>
      <c r="T39" s="1461" t="s">
        <v>1370</v>
      </c>
      <c r="U39" s="1461" t="s">
        <v>1370</v>
      </c>
      <c r="V39" s="1461" t="s">
        <v>1370</v>
      </c>
      <c r="W39" s="1461" t="s">
        <v>1370</v>
      </c>
      <c r="X39" s="1461" t="s">
        <v>1370</v>
      </c>
      <c r="Y39" s="1461" t="s">
        <v>1370</v>
      </c>
      <c r="Z39" s="1462">
        <v>15000000</v>
      </c>
      <c r="AA39" s="1461" t="s">
        <v>1370</v>
      </c>
      <c r="AB39" s="1461" t="s">
        <v>1370</v>
      </c>
      <c r="AC39" s="1461" t="s">
        <v>1370</v>
      </c>
      <c r="AD39" s="1461" t="s">
        <v>1370</v>
      </c>
      <c r="AE39" s="1461" t="s">
        <v>1370</v>
      </c>
      <c r="AF39" s="1461" t="s">
        <v>1370</v>
      </c>
      <c r="AG39" s="1462">
        <v>15000000</v>
      </c>
      <c r="AH39" s="1461" t="s">
        <v>2513</v>
      </c>
      <c r="AI39" s="1461" t="s">
        <v>2512</v>
      </c>
    </row>
    <row r="40" spans="1:35" x14ac:dyDescent="0.25">
      <c r="A40" s="1461"/>
      <c r="B40" s="1461" t="s">
        <v>1362</v>
      </c>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1"/>
      <c r="AA40" s="1461"/>
      <c r="AB40" s="1461"/>
      <c r="AC40" s="1461"/>
      <c r="AD40" s="1461"/>
      <c r="AE40" s="1461"/>
      <c r="AF40" s="1461"/>
      <c r="AG40" s="1461"/>
      <c r="AH40" s="1461"/>
      <c r="AI40" s="1461"/>
    </row>
    <row r="41" spans="1:35" ht="75" x14ac:dyDescent="0.25">
      <c r="A41" s="1461" t="s">
        <v>2580</v>
      </c>
      <c r="B41" s="1461" t="s">
        <v>1392</v>
      </c>
      <c r="C41" s="1461" t="s">
        <v>2515</v>
      </c>
      <c r="D41" s="1463" t="s">
        <v>2579</v>
      </c>
      <c r="E41" s="1461" t="s">
        <v>1389</v>
      </c>
      <c r="F41" s="1462">
        <v>10000000</v>
      </c>
      <c r="G41" s="1461" t="s">
        <v>1388</v>
      </c>
      <c r="H41" s="1461" t="s">
        <v>1915</v>
      </c>
      <c r="I41" s="1461" t="s">
        <v>1386</v>
      </c>
      <c r="J41" s="1461" t="s">
        <v>1385</v>
      </c>
      <c r="K41" s="1461" t="s">
        <v>1384</v>
      </c>
      <c r="L41" s="1461" t="s">
        <v>1370</v>
      </c>
      <c r="M41" s="1461" t="s">
        <v>1370</v>
      </c>
      <c r="N41" s="1461" t="s">
        <v>1370</v>
      </c>
      <c r="O41" s="1461" t="s">
        <v>1370</v>
      </c>
      <c r="P41" s="1461" t="s">
        <v>1370</v>
      </c>
      <c r="Q41" s="1461" t="s">
        <v>1370</v>
      </c>
      <c r="R41" s="1461" t="s">
        <v>1370</v>
      </c>
      <c r="S41" s="1461" t="s">
        <v>1370</v>
      </c>
      <c r="T41" s="1461" t="s">
        <v>1370</v>
      </c>
      <c r="U41" s="1461" t="s">
        <v>1370</v>
      </c>
      <c r="V41" s="1461" t="s">
        <v>1370</v>
      </c>
      <c r="W41" s="1461" t="s">
        <v>1370</v>
      </c>
      <c r="X41" s="1461" t="s">
        <v>1370</v>
      </c>
      <c r="Y41" s="1461" t="s">
        <v>1370</v>
      </c>
      <c r="Z41" s="1462">
        <v>10000000</v>
      </c>
      <c r="AA41" s="1461" t="s">
        <v>1370</v>
      </c>
      <c r="AB41" s="1461" t="s">
        <v>1370</v>
      </c>
      <c r="AC41" s="1461" t="s">
        <v>1370</v>
      </c>
      <c r="AD41" s="1461" t="s">
        <v>1370</v>
      </c>
      <c r="AE41" s="1461" t="s">
        <v>1370</v>
      </c>
      <c r="AF41" s="1461" t="s">
        <v>1370</v>
      </c>
      <c r="AG41" s="1462">
        <v>10000000</v>
      </c>
      <c r="AH41" s="1461" t="s">
        <v>2513</v>
      </c>
      <c r="AI41" s="1461" t="s">
        <v>2512</v>
      </c>
    </row>
    <row r="42" spans="1:35" x14ac:dyDescent="0.25">
      <c r="A42" s="1461"/>
      <c r="B42" s="1461" t="s">
        <v>1362</v>
      </c>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1"/>
      <c r="AA42" s="1461"/>
      <c r="AB42" s="1461"/>
      <c r="AC42" s="1461"/>
      <c r="AD42" s="1461"/>
      <c r="AE42" s="1461"/>
      <c r="AF42" s="1461"/>
      <c r="AG42" s="1461"/>
      <c r="AH42" s="1461"/>
      <c r="AI42" s="1461"/>
    </row>
    <row r="43" spans="1:35" ht="75" x14ac:dyDescent="0.25">
      <c r="A43" s="1461" t="s">
        <v>2578</v>
      </c>
      <c r="B43" s="1461" t="s">
        <v>1392</v>
      </c>
      <c r="C43" s="1461" t="s">
        <v>2515</v>
      </c>
      <c r="D43" s="1463" t="s">
        <v>2577</v>
      </c>
      <c r="E43" s="1461" t="s">
        <v>1389</v>
      </c>
      <c r="F43" s="1462">
        <v>15000000</v>
      </c>
      <c r="G43" s="1461" t="s">
        <v>1388</v>
      </c>
      <c r="H43" s="1461" t="s">
        <v>1915</v>
      </c>
      <c r="I43" s="1461" t="s">
        <v>1386</v>
      </c>
      <c r="J43" s="1461" t="s">
        <v>1385</v>
      </c>
      <c r="K43" s="1461" t="s">
        <v>1384</v>
      </c>
      <c r="L43" s="1461" t="s">
        <v>1370</v>
      </c>
      <c r="M43" s="1461" t="s">
        <v>1370</v>
      </c>
      <c r="N43" s="1461" t="s">
        <v>1370</v>
      </c>
      <c r="O43" s="1461" t="s">
        <v>1370</v>
      </c>
      <c r="P43" s="1461" t="s">
        <v>1370</v>
      </c>
      <c r="Q43" s="1461" t="s">
        <v>1370</v>
      </c>
      <c r="R43" s="1461" t="s">
        <v>1370</v>
      </c>
      <c r="S43" s="1461" t="s">
        <v>1370</v>
      </c>
      <c r="T43" s="1461" t="s">
        <v>1370</v>
      </c>
      <c r="U43" s="1461" t="s">
        <v>1370</v>
      </c>
      <c r="V43" s="1461" t="s">
        <v>1370</v>
      </c>
      <c r="W43" s="1461" t="s">
        <v>1370</v>
      </c>
      <c r="X43" s="1461" t="s">
        <v>1370</v>
      </c>
      <c r="Y43" s="1461" t="s">
        <v>1370</v>
      </c>
      <c r="Z43" s="1462">
        <v>15000000</v>
      </c>
      <c r="AA43" s="1461" t="s">
        <v>1370</v>
      </c>
      <c r="AB43" s="1461" t="s">
        <v>1370</v>
      </c>
      <c r="AC43" s="1461" t="s">
        <v>1370</v>
      </c>
      <c r="AD43" s="1461" t="s">
        <v>1370</v>
      </c>
      <c r="AE43" s="1461" t="s">
        <v>1370</v>
      </c>
      <c r="AF43" s="1461" t="s">
        <v>1370</v>
      </c>
      <c r="AG43" s="1462">
        <v>15000000</v>
      </c>
      <c r="AH43" s="1461" t="s">
        <v>2513</v>
      </c>
      <c r="AI43" s="1461" t="s">
        <v>2512</v>
      </c>
    </row>
    <row r="44" spans="1:35" x14ac:dyDescent="0.25">
      <c r="A44" s="1461"/>
      <c r="B44" s="1461" t="s">
        <v>1362</v>
      </c>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1"/>
      <c r="AA44" s="1461"/>
      <c r="AB44" s="1461"/>
      <c r="AC44" s="1461"/>
      <c r="AD44" s="1461"/>
      <c r="AE44" s="1461"/>
      <c r="AF44" s="1461"/>
      <c r="AG44" s="1461"/>
      <c r="AH44" s="1461"/>
      <c r="AI44" s="1461"/>
    </row>
    <row r="45" spans="1:35" ht="75" x14ac:dyDescent="0.25">
      <c r="A45" s="1461" t="s">
        <v>2576</v>
      </c>
      <c r="B45" s="1461" t="s">
        <v>1392</v>
      </c>
      <c r="C45" s="1461" t="s">
        <v>2515</v>
      </c>
      <c r="D45" s="1463" t="s">
        <v>2575</v>
      </c>
      <c r="E45" s="1461" t="s">
        <v>1389</v>
      </c>
      <c r="F45" s="1462">
        <v>15000000</v>
      </c>
      <c r="G45" s="1461" t="s">
        <v>1388</v>
      </c>
      <c r="H45" s="1461" t="s">
        <v>1915</v>
      </c>
      <c r="I45" s="1461" t="s">
        <v>1386</v>
      </c>
      <c r="J45" s="1461" t="s">
        <v>1385</v>
      </c>
      <c r="K45" s="1461" t="s">
        <v>1384</v>
      </c>
      <c r="L45" s="1461" t="s">
        <v>1370</v>
      </c>
      <c r="M45" s="1461" t="s">
        <v>1370</v>
      </c>
      <c r="N45" s="1461" t="s">
        <v>1370</v>
      </c>
      <c r="O45" s="1461" t="s">
        <v>1370</v>
      </c>
      <c r="P45" s="1461" t="s">
        <v>1370</v>
      </c>
      <c r="Q45" s="1461" t="s">
        <v>1370</v>
      </c>
      <c r="R45" s="1461" t="s">
        <v>1370</v>
      </c>
      <c r="S45" s="1461" t="s">
        <v>1370</v>
      </c>
      <c r="T45" s="1461" t="s">
        <v>1370</v>
      </c>
      <c r="U45" s="1461" t="s">
        <v>1370</v>
      </c>
      <c r="V45" s="1461" t="s">
        <v>1370</v>
      </c>
      <c r="W45" s="1461" t="s">
        <v>1370</v>
      </c>
      <c r="X45" s="1461" t="s">
        <v>1370</v>
      </c>
      <c r="Y45" s="1461" t="s">
        <v>1370</v>
      </c>
      <c r="Z45" s="1462">
        <v>15000000</v>
      </c>
      <c r="AA45" s="1461" t="s">
        <v>1370</v>
      </c>
      <c r="AB45" s="1461" t="s">
        <v>1370</v>
      </c>
      <c r="AC45" s="1461" t="s">
        <v>1370</v>
      </c>
      <c r="AD45" s="1461" t="s">
        <v>1370</v>
      </c>
      <c r="AE45" s="1461" t="s">
        <v>1370</v>
      </c>
      <c r="AF45" s="1461" t="s">
        <v>1370</v>
      </c>
      <c r="AG45" s="1462">
        <v>15000000</v>
      </c>
      <c r="AH45" s="1461" t="s">
        <v>2513</v>
      </c>
      <c r="AI45" s="1461" t="s">
        <v>2512</v>
      </c>
    </row>
    <row r="46" spans="1:35" x14ac:dyDescent="0.25">
      <c r="A46" s="1461"/>
      <c r="B46" s="1461" t="s">
        <v>1362</v>
      </c>
      <c r="C46" s="1461"/>
      <c r="D46" s="1461"/>
      <c r="E46" s="1461"/>
      <c r="F46" s="1461"/>
      <c r="G46" s="1461"/>
      <c r="H46" s="1461"/>
      <c r="I46" s="1461"/>
      <c r="J46" s="1461"/>
      <c r="K46" s="1461"/>
      <c r="L46" s="1461"/>
      <c r="M46" s="1461"/>
      <c r="N46" s="1461"/>
      <c r="O46" s="1461"/>
      <c r="P46" s="1461"/>
      <c r="Q46" s="1461"/>
      <c r="R46" s="1461"/>
      <c r="S46" s="1461"/>
      <c r="T46" s="1461"/>
      <c r="U46" s="1461"/>
      <c r="V46" s="1461"/>
      <c r="W46" s="1461"/>
      <c r="X46" s="1461"/>
      <c r="Y46" s="1461"/>
      <c r="Z46" s="1461"/>
      <c r="AA46" s="1461"/>
      <c r="AB46" s="1461"/>
      <c r="AC46" s="1461"/>
      <c r="AD46" s="1461"/>
      <c r="AE46" s="1461"/>
      <c r="AF46" s="1461"/>
      <c r="AG46" s="1461"/>
      <c r="AH46" s="1461"/>
      <c r="AI46" s="1461"/>
    </row>
    <row r="47" spans="1:35" ht="75" x14ac:dyDescent="0.25">
      <c r="A47" s="1461" t="s">
        <v>2574</v>
      </c>
      <c r="B47" s="1461" t="s">
        <v>1392</v>
      </c>
      <c r="C47" s="1461" t="s">
        <v>2515</v>
      </c>
      <c r="D47" s="1463" t="s">
        <v>2573</v>
      </c>
      <c r="E47" s="1461" t="s">
        <v>1389</v>
      </c>
      <c r="F47" s="1462">
        <v>1000000</v>
      </c>
      <c r="G47" s="1461" t="s">
        <v>1794</v>
      </c>
      <c r="H47" s="1461" t="s">
        <v>2550</v>
      </c>
      <c r="I47" s="1461" t="s">
        <v>1386</v>
      </c>
      <c r="J47" s="1461" t="s">
        <v>1385</v>
      </c>
      <c r="K47" s="1461" t="s">
        <v>1384</v>
      </c>
      <c r="L47" s="1461" t="s">
        <v>1370</v>
      </c>
      <c r="M47" s="1461" t="s">
        <v>1370</v>
      </c>
      <c r="N47" s="1461" t="s">
        <v>1370</v>
      </c>
      <c r="O47" s="1461" t="s">
        <v>1370</v>
      </c>
      <c r="P47" s="1461" t="s">
        <v>1370</v>
      </c>
      <c r="Q47" s="1461" t="s">
        <v>1370</v>
      </c>
      <c r="R47" s="1461" t="s">
        <v>1370</v>
      </c>
      <c r="S47" s="1461" t="s">
        <v>1370</v>
      </c>
      <c r="T47" s="1461" t="s">
        <v>1370</v>
      </c>
      <c r="U47" s="1461" t="s">
        <v>1370</v>
      </c>
      <c r="V47" s="1461" t="s">
        <v>1370</v>
      </c>
      <c r="W47" s="1461" t="s">
        <v>1370</v>
      </c>
      <c r="X47" s="1461" t="s">
        <v>1370</v>
      </c>
      <c r="Y47" s="1461" t="s">
        <v>1370</v>
      </c>
      <c r="Z47" s="1462">
        <v>1000000</v>
      </c>
      <c r="AA47" s="1461" t="s">
        <v>1370</v>
      </c>
      <c r="AB47" s="1461" t="s">
        <v>1370</v>
      </c>
      <c r="AC47" s="1461" t="s">
        <v>1370</v>
      </c>
      <c r="AD47" s="1461" t="s">
        <v>1370</v>
      </c>
      <c r="AE47" s="1461" t="s">
        <v>1370</v>
      </c>
      <c r="AF47" s="1461" t="s">
        <v>1370</v>
      </c>
      <c r="AG47" s="1462">
        <v>1000000</v>
      </c>
      <c r="AH47" s="1461" t="s">
        <v>2513</v>
      </c>
      <c r="AI47" s="1461" t="s">
        <v>2512</v>
      </c>
    </row>
    <row r="48" spans="1:35" x14ac:dyDescent="0.25">
      <c r="A48" s="1461"/>
      <c r="B48" s="1461" t="s">
        <v>1362</v>
      </c>
      <c r="C48" s="1461"/>
      <c r="D48" s="1461"/>
      <c r="E48" s="1461"/>
      <c r="F48" s="1461"/>
      <c r="G48" s="1461"/>
      <c r="H48" s="1461"/>
      <c r="I48" s="1461"/>
      <c r="J48" s="1461"/>
      <c r="K48" s="1461"/>
      <c r="L48" s="1461"/>
      <c r="M48" s="1461"/>
      <c r="N48" s="1461"/>
      <c r="O48" s="1461"/>
      <c r="P48" s="1461"/>
      <c r="Q48" s="1461"/>
      <c r="R48" s="1461"/>
      <c r="S48" s="1461"/>
      <c r="T48" s="1461"/>
      <c r="U48" s="1461"/>
      <c r="V48" s="1461"/>
      <c r="W48" s="1461"/>
      <c r="X48" s="1461"/>
      <c r="Y48" s="1461"/>
      <c r="Z48" s="1461"/>
      <c r="AA48" s="1461"/>
      <c r="AB48" s="1461"/>
      <c r="AC48" s="1461"/>
      <c r="AD48" s="1461"/>
      <c r="AE48" s="1461"/>
      <c r="AF48" s="1461"/>
      <c r="AG48" s="1461"/>
      <c r="AH48" s="1461"/>
      <c r="AI48" s="1461"/>
    </row>
    <row r="49" spans="1:35" ht="75" x14ac:dyDescent="0.25">
      <c r="A49" s="1461" t="s">
        <v>2572</v>
      </c>
      <c r="B49" s="1461" t="s">
        <v>1392</v>
      </c>
      <c r="C49" s="1461" t="s">
        <v>2515</v>
      </c>
      <c r="D49" s="1463" t="s">
        <v>2571</v>
      </c>
      <c r="E49" s="1461" t="s">
        <v>1389</v>
      </c>
      <c r="F49" s="1462">
        <v>5000000</v>
      </c>
      <c r="G49" s="1461" t="s">
        <v>1388</v>
      </c>
      <c r="H49" s="1461" t="s">
        <v>1915</v>
      </c>
      <c r="I49" s="1461" t="s">
        <v>1386</v>
      </c>
      <c r="J49" s="1461" t="s">
        <v>1385</v>
      </c>
      <c r="K49" s="1461" t="s">
        <v>1384</v>
      </c>
      <c r="L49" s="1461" t="s">
        <v>1370</v>
      </c>
      <c r="M49" s="1461" t="s">
        <v>1370</v>
      </c>
      <c r="N49" s="1461" t="s">
        <v>1370</v>
      </c>
      <c r="O49" s="1461" t="s">
        <v>1370</v>
      </c>
      <c r="P49" s="1461" t="s">
        <v>1370</v>
      </c>
      <c r="Q49" s="1461" t="s">
        <v>1370</v>
      </c>
      <c r="R49" s="1461" t="s">
        <v>1370</v>
      </c>
      <c r="S49" s="1461" t="s">
        <v>1370</v>
      </c>
      <c r="T49" s="1461" t="s">
        <v>1370</v>
      </c>
      <c r="U49" s="1461" t="s">
        <v>1370</v>
      </c>
      <c r="V49" s="1461" t="s">
        <v>1370</v>
      </c>
      <c r="W49" s="1461" t="s">
        <v>1370</v>
      </c>
      <c r="X49" s="1461" t="s">
        <v>1370</v>
      </c>
      <c r="Y49" s="1461" t="s">
        <v>1370</v>
      </c>
      <c r="Z49" s="1462">
        <v>5000000</v>
      </c>
      <c r="AA49" s="1461" t="s">
        <v>1370</v>
      </c>
      <c r="AB49" s="1461" t="s">
        <v>1370</v>
      </c>
      <c r="AC49" s="1461" t="s">
        <v>1370</v>
      </c>
      <c r="AD49" s="1461" t="s">
        <v>1370</v>
      </c>
      <c r="AE49" s="1461" t="s">
        <v>1370</v>
      </c>
      <c r="AF49" s="1461" t="s">
        <v>1370</v>
      </c>
      <c r="AG49" s="1462">
        <v>5000000</v>
      </c>
      <c r="AH49" s="1461" t="s">
        <v>2513</v>
      </c>
      <c r="AI49" s="1461" t="s">
        <v>2512</v>
      </c>
    </row>
    <row r="50" spans="1:35" x14ac:dyDescent="0.25">
      <c r="A50" s="1461"/>
      <c r="B50" s="1461" t="s">
        <v>1362</v>
      </c>
      <c r="C50" s="1461"/>
      <c r="D50" s="1461"/>
      <c r="E50" s="1461"/>
      <c r="F50" s="1461"/>
      <c r="G50" s="1461"/>
      <c r="H50" s="1461"/>
      <c r="I50" s="1461"/>
      <c r="J50" s="1461"/>
      <c r="K50" s="1461"/>
      <c r="L50" s="1461"/>
      <c r="M50" s="1461"/>
      <c r="N50" s="1461"/>
      <c r="O50" s="1461"/>
      <c r="P50" s="1461"/>
      <c r="Q50" s="1461"/>
      <c r="R50" s="1461"/>
      <c r="S50" s="1461"/>
      <c r="T50" s="1461"/>
      <c r="U50" s="1461"/>
      <c r="V50" s="1461"/>
      <c r="W50" s="1461"/>
      <c r="X50" s="1461"/>
      <c r="Y50" s="1461"/>
      <c r="Z50" s="1461"/>
      <c r="AA50" s="1461"/>
      <c r="AB50" s="1461"/>
      <c r="AC50" s="1461"/>
      <c r="AD50" s="1461"/>
      <c r="AE50" s="1461"/>
      <c r="AF50" s="1461"/>
      <c r="AG50" s="1461"/>
      <c r="AH50" s="1461"/>
      <c r="AI50" s="1461"/>
    </row>
    <row r="51" spans="1:35" ht="75" x14ac:dyDescent="0.25">
      <c r="A51" s="1461" t="s">
        <v>2570</v>
      </c>
      <c r="B51" s="1461" t="s">
        <v>1392</v>
      </c>
      <c r="C51" s="1461" t="s">
        <v>2515</v>
      </c>
      <c r="D51" s="1463" t="s">
        <v>2569</v>
      </c>
      <c r="E51" s="1461" t="s">
        <v>1389</v>
      </c>
      <c r="F51" s="1462">
        <v>25000000</v>
      </c>
      <c r="G51" s="1461" t="s">
        <v>1388</v>
      </c>
      <c r="H51" s="1461" t="s">
        <v>1915</v>
      </c>
      <c r="I51" s="1461" t="s">
        <v>1386</v>
      </c>
      <c r="J51" s="1461" t="s">
        <v>1385</v>
      </c>
      <c r="K51" s="1461" t="s">
        <v>1384</v>
      </c>
      <c r="L51" s="1461" t="s">
        <v>1370</v>
      </c>
      <c r="M51" s="1461" t="s">
        <v>1370</v>
      </c>
      <c r="N51" s="1461" t="s">
        <v>1370</v>
      </c>
      <c r="O51" s="1461" t="s">
        <v>1370</v>
      </c>
      <c r="P51" s="1461" t="s">
        <v>1370</v>
      </c>
      <c r="Q51" s="1461" t="s">
        <v>1370</v>
      </c>
      <c r="R51" s="1461" t="s">
        <v>1370</v>
      </c>
      <c r="S51" s="1461" t="s">
        <v>1370</v>
      </c>
      <c r="T51" s="1461" t="s">
        <v>1370</v>
      </c>
      <c r="U51" s="1461" t="s">
        <v>1370</v>
      </c>
      <c r="V51" s="1461" t="s">
        <v>1370</v>
      </c>
      <c r="W51" s="1461" t="s">
        <v>1370</v>
      </c>
      <c r="X51" s="1461" t="s">
        <v>1370</v>
      </c>
      <c r="Y51" s="1461" t="s">
        <v>1370</v>
      </c>
      <c r="Z51" s="1462">
        <v>25000000</v>
      </c>
      <c r="AA51" s="1461" t="s">
        <v>1370</v>
      </c>
      <c r="AB51" s="1461" t="s">
        <v>1370</v>
      </c>
      <c r="AC51" s="1461" t="s">
        <v>1370</v>
      </c>
      <c r="AD51" s="1461" t="s">
        <v>1370</v>
      </c>
      <c r="AE51" s="1461" t="s">
        <v>1370</v>
      </c>
      <c r="AF51" s="1461" t="s">
        <v>1370</v>
      </c>
      <c r="AG51" s="1462">
        <v>25000000</v>
      </c>
      <c r="AH51" s="1461" t="s">
        <v>2513</v>
      </c>
      <c r="AI51" s="1461" t="s">
        <v>2512</v>
      </c>
    </row>
    <row r="52" spans="1:35" x14ac:dyDescent="0.25">
      <c r="A52" s="1461"/>
      <c r="B52" s="1461" t="s">
        <v>1362</v>
      </c>
      <c r="C52" s="1461"/>
      <c r="D52" s="1461"/>
      <c r="E52" s="1461"/>
      <c r="F52" s="1461"/>
      <c r="G52" s="1461"/>
      <c r="H52" s="1461"/>
      <c r="I52" s="1461"/>
      <c r="J52" s="1461"/>
      <c r="K52" s="1461"/>
      <c r="L52" s="1461"/>
      <c r="M52" s="1461"/>
      <c r="N52" s="1461"/>
      <c r="O52" s="1461"/>
      <c r="P52" s="1461"/>
      <c r="Q52" s="1461"/>
      <c r="R52" s="1461"/>
      <c r="S52" s="1461"/>
      <c r="T52" s="1461"/>
      <c r="U52" s="1461"/>
      <c r="V52" s="1461"/>
      <c r="W52" s="1461"/>
      <c r="X52" s="1461"/>
      <c r="Y52" s="1461"/>
      <c r="Z52" s="1461"/>
      <c r="AA52" s="1461"/>
      <c r="AB52" s="1461"/>
      <c r="AC52" s="1461"/>
      <c r="AD52" s="1461"/>
      <c r="AE52" s="1461"/>
      <c r="AF52" s="1461"/>
      <c r="AG52" s="1461"/>
      <c r="AH52" s="1461"/>
      <c r="AI52" s="1461"/>
    </row>
    <row r="53" spans="1:35" ht="75" x14ac:dyDescent="0.25">
      <c r="A53" s="1461" t="s">
        <v>2568</v>
      </c>
      <c r="B53" s="1461" t="s">
        <v>1392</v>
      </c>
      <c r="C53" s="1461" t="s">
        <v>2515</v>
      </c>
      <c r="D53" s="1463" t="s">
        <v>2567</v>
      </c>
      <c r="E53" s="1461" t="s">
        <v>1389</v>
      </c>
      <c r="F53" s="1462">
        <v>5000000</v>
      </c>
      <c r="G53" s="1461" t="s">
        <v>1388</v>
      </c>
      <c r="H53" s="1461" t="s">
        <v>1915</v>
      </c>
      <c r="I53" s="1461" t="s">
        <v>1386</v>
      </c>
      <c r="J53" s="1461" t="s">
        <v>1385</v>
      </c>
      <c r="K53" s="1461" t="s">
        <v>1384</v>
      </c>
      <c r="L53" s="1461" t="s">
        <v>1370</v>
      </c>
      <c r="M53" s="1461" t="s">
        <v>1370</v>
      </c>
      <c r="N53" s="1461" t="s">
        <v>1370</v>
      </c>
      <c r="O53" s="1461" t="s">
        <v>1370</v>
      </c>
      <c r="P53" s="1461" t="s">
        <v>1370</v>
      </c>
      <c r="Q53" s="1461" t="s">
        <v>1370</v>
      </c>
      <c r="R53" s="1461" t="s">
        <v>1370</v>
      </c>
      <c r="S53" s="1461" t="s">
        <v>1370</v>
      </c>
      <c r="T53" s="1461" t="s">
        <v>1370</v>
      </c>
      <c r="U53" s="1461" t="s">
        <v>1370</v>
      </c>
      <c r="V53" s="1461" t="s">
        <v>1370</v>
      </c>
      <c r="W53" s="1461" t="s">
        <v>1370</v>
      </c>
      <c r="X53" s="1461" t="s">
        <v>1370</v>
      </c>
      <c r="Y53" s="1461" t="s">
        <v>1370</v>
      </c>
      <c r="Z53" s="1462">
        <v>5000000</v>
      </c>
      <c r="AA53" s="1461" t="s">
        <v>1370</v>
      </c>
      <c r="AB53" s="1461" t="s">
        <v>1370</v>
      </c>
      <c r="AC53" s="1461" t="s">
        <v>1370</v>
      </c>
      <c r="AD53" s="1461" t="s">
        <v>1370</v>
      </c>
      <c r="AE53" s="1461" t="s">
        <v>1370</v>
      </c>
      <c r="AF53" s="1461" t="s">
        <v>1370</v>
      </c>
      <c r="AG53" s="1462">
        <v>5000000</v>
      </c>
      <c r="AH53" s="1461" t="s">
        <v>2513</v>
      </c>
      <c r="AI53" s="1461" t="s">
        <v>2512</v>
      </c>
    </row>
    <row r="54" spans="1:35" x14ac:dyDescent="0.25">
      <c r="A54" s="1461"/>
      <c r="B54" s="1461" t="s">
        <v>1362</v>
      </c>
      <c r="C54" s="1461"/>
      <c r="D54" s="1461"/>
      <c r="E54" s="1461"/>
      <c r="F54" s="1461"/>
      <c r="G54" s="1461"/>
      <c r="H54" s="1461"/>
      <c r="I54" s="1461"/>
      <c r="J54" s="1461"/>
      <c r="K54" s="1461"/>
      <c r="L54" s="1461"/>
      <c r="M54" s="1461"/>
      <c r="N54" s="1461"/>
      <c r="O54" s="1461"/>
      <c r="P54" s="1461"/>
      <c r="Q54" s="1461"/>
      <c r="R54" s="1461"/>
      <c r="S54" s="1461"/>
      <c r="T54" s="1461"/>
      <c r="U54" s="1461"/>
      <c r="V54" s="1461"/>
      <c r="W54" s="1461"/>
      <c r="X54" s="1461"/>
      <c r="Y54" s="1461"/>
      <c r="Z54" s="1461"/>
      <c r="AA54" s="1461"/>
      <c r="AB54" s="1461"/>
      <c r="AC54" s="1461"/>
      <c r="AD54" s="1461"/>
      <c r="AE54" s="1461"/>
      <c r="AF54" s="1461"/>
      <c r="AG54" s="1461"/>
      <c r="AH54" s="1461"/>
      <c r="AI54" s="1461"/>
    </row>
    <row r="55" spans="1:35" ht="75" x14ac:dyDescent="0.25">
      <c r="A55" s="1461" t="s">
        <v>2566</v>
      </c>
      <c r="B55" s="1461" t="s">
        <v>1392</v>
      </c>
      <c r="C55" s="1461" t="s">
        <v>2515</v>
      </c>
      <c r="D55" s="1463" t="s">
        <v>2565</v>
      </c>
      <c r="E55" s="1461" t="s">
        <v>1389</v>
      </c>
      <c r="F55" s="1462">
        <v>1500000</v>
      </c>
      <c r="G55" s="1461" t="s">
        <v>1794</v>
      </c>
      <c r="H55" s="1461" t="s">
        <v>2550</v>
      </c>
      <c r="I55" s="1461" t="s">
        <v>1386</v>
      </c>
      <c r="J55" s="1461" t="s">
        <v>1385</v>
      </c>
      <c r="K55" s="1461" t="s">
        <v>1384</v>
      </c>
      <c r="L55" s="1461" t="s">
        <v>1370</v>
      </c>
      <c r="M55" s="1461" t="s">
        <v>1370</v>
      </c>
      <c r="N55" s="1461" t="s">
        <v>1370</v>
      </c>
      <c r="O55" s="1461" t="s">
        <v>1370</v>
      </c>
      <c r="P55" s="1461" t="s">
        <v>1370</v>
      </c>
      <c r="Q55" s="1461" t="s">
        <v>1370</v>
      </c>
      <c r="R55" s="1461" t="s">
        <v>1370</v>
      </c>
      <c r="S55" s="1461" t="s">
        <v>1370</v>
      </c>
      <c r="T55" s="1461" t="s">
        <v>1370</v>
      </c>
      <c r="U55" s="1461" t="s">
        <v>1370</v>
      </c>
      <c r="V55" s="1461" t="s">
        <v>1370</v>
      </c>
      <c r="W55" s="1461" t="s">
        <v>1370</v>
      </c>
      <c r="X55" s="1461" t="s">
        <v>1370</v>
      </c>
      <c r="Y55" s="1461" t="s">
        <v>1370</v>
      </c>
      <c r="Z55" s="1462">
        <v>1500000</v>
      </c>
      <c r="AA55" s="1461" t="s">
        <v>1370</v>
      </c>
      <c r="AB55" s="1461" t="s">
        <v>1370</v>
      </c>
      <c r="AC55" s="1461" t="s">
        <v>1370</v>
      </c>
      <c r="AD55" s="1461" t="s">
        <v>1370</v>
      </c>
      <c r="AE55" s="1461" t="s">
        <v>1370</v>
      </c>
      <c r="AF55" s="1461" t="s">
        <v>1370</v>
      </c>
      <c r="AG55" s="1462">
        <v>1500000</v>
      </c>
      <c r="AH55" s="1461" t="s">
        <v>2513</v>
      </c>
      <c r="AI55" s="1461" t="s">
        <v>2512</v>
      </c>
    </row>
    <row r="56" spans="1:35" ht="15.75" thickBot="1" x14ac:dyDescent="0.3">
      <c r="A56" s="1461"/>
      <c r="B56" s="1461" t="s">
        <v>1362</v>
      </c>
      <c r="C56" s="1461"/>
      <c r="D56" s="1461"/>
      <c r="E56" s="1461"/>
      <c r="F56" s="1461"/>
      <c r="G56" s="1461"/>
      <c r="H56" s="1461"/>
      <c r="I56" s="1461"/>
      <c r="J56" s="1461"/>
      <c r="K56" s="1461"/>
      <c r="L56" s="1461"/>
      <c r="M56" s="1461"/>
      <c r="N56" s="1461"/>
      <c r="O56" s="1461"/>
      <c r="P56" s="1461"/>
      <c r="Q56" s="1461"/>
      <c r="R56" s="1461"/>
      <c r="S56" s="1461"/>
      <c r="T56" s="1461"/>
      <c r="U56" s="1461"/>
      <c r="V56" s="1461"/>
      <c r="W56" s="1461"/>
      <c r="X56" s="1461"/>
      <c r="Y56" s="1461"/>
      <c r="Z56" s="1461"/>
      <c r="AA56" s="1461"/>
      <c r="AB56" s="1461"/>
      <c r="AC56" s="1461"/>
      <c r="AD56" s="1461"/>
      <c r="AE56" s="1461"/>
      <c r="AF56" s="1461"/>
      <c r="AG56" s="1461"/>
      <c r="AH56" s="1461"/>
      <c r="AI56" s="1461"/>
    </row>
    <row r="57" spans="1:35" ht="15.75" thickTop="1" x14ac:dyDescent="0.25">
      <c r="A57" s="1460" t="s">
        <v>1361</v>
      </c>
      <c r="B57" s="1460"/>
      <c r="C57" s="1460"/>
      <c r="D57" s="1460"/>
      <c r="E57" s="1460"/>
      <c r="F57" s="1460">
        <f>SUM(F7,F9,F11,F13,F15,F17,F19,F21,F23,F25,F27,F29,F31,F33,F35,F37,F39,F41,F43,F45,F47,F49,F51,F53,F55)</f>
        <v>775000000</v>
      </c>
      <c r="G57" s="1460"/>
      <c r="H57" s="1460"/>
      <c r="I57" s="1460"/>
      <c r="J57" s="1460"/>
      <c r="K57" s="1460"/>
      <c r="L57" s="1460"/>
      <c r="M57" s="1460"/>
      <c r="N57" s="1460"/>
      <c r="O57" s="1460"/>
      <c r="P57" s="1460"/>
      <c r="Q57" s="1460"/>
      <c r="R57" s="1460"/>
      <c r="S57" s="1460"/>
      <c r="T57" s="1460"/>
      <c r="U57" s="1460"/>
      <c r="V57" s="1460"/>
      <c r="W57" s="1460"/>
      <c r="X57" s="1460"/>
      <c r="Y57" s="1460"/>
      <c r="Z57" s="1460">
        <f>SUM(Z7,Z9,Z11,Z13,Z15,Z17,Z19,Z21,Z23,Z25,Z27,Z29,Z31,Z33,Z35,Z37,Z39,Z41,Z43,Z45,Z47,Z49,Z51,Z53,Z55)</f>
        <v>775000000</v>
      </c>
      <c r="AA57" s="1460"/>
      <c r="AB57" s="1460"/>
      <c r="AC57" s="1460"/>
      <c r="AD57" s="1460"/>
      <c r="AE57" s="1460"/>
      <c r="AF57" s="1460"/>
      <c r="AG57" s="1460">
        <f>SUM(AG7,AG9,AG11,AG13,AG15,AG17,AG19,AG21,AG23,AG25,AG27,AG29,AG31,AG33,AG35,AG37,AG39,AG41,AG43,AG45,AG47,AG49,AG51,AG53,AG55)</f>
        <v>775000000</v>
      </c>
      <c r="AH57" s="1460"/>
      <c r="AI57" s="1460"/>
    </row>
    <row r="58" spans="1:35" x14ac:dyDescent="0.25">
      <c r="A58" s="1459" t="s">
        <v>1360</v>
      </c>
    </row>
  </sheetData>
  <sheetProtection formatCells="0" formatColumns="0" formatRows="0" insertColumns="0" insertRows="0" insertHyperlinks="0" deleteColumns="0" deleteRows="0" sort="0" autoFilter="0" pivotTables="0"/>
  <mergeCells count="9">
    <mergeCell ref="B2:AI2"/>
    <mergeCell ref="C3:K3"/>
    <mergeCell ref="L3:M3"/>
    <mergeCell ref="N3:O3"/>
    <mergeCell ref="P3:Q3"/>
    <mergeCell ref="R3:S3"/>
    <mergeCell ref="T3:Y3"/>
    <mergeCell ref="Z3:AC3"/>
    <mergeCell ref="AD3:AG3"/>
  </mergeCells>
  <pageMargins left="0.7" right="0.7" top="0.75" bottom="0.75" header="0.3" footer="0.3"/>
  <pageSetup paperSize="109" scale="45" orientation="landscape" r:id="rId1"/>
  <headerFooter>
    <oddHeader>&amp;L&amp;B&amp;G&amp;C&amp;HProcurement Plan - Non-Consultancy Services</oddHeader>
    <oddFooter>&amp;L&amp;FBPP Procurement Plan2014&amp;C&amp;P of &amp;N &amp;R&amp;D &amp;T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8"/>
  <sheetViews>
    <sheetView topLeftCell="A10" workbookViewId="0">
      <selection activeCell="D4" sqref="D4"/>
    </sheetView>
  </sheetViews>
  <sheetFormatPr defaultRowHeight="15" x14ac:dyDescent="0.25"/>
  <cols>
    <col min="1" max="1" width="40" style="1459" customWidth="1"/>
    <col min="2" max="32" width="18" style="1459" customWidth="1"/>
    <col min="33" max="16384" width="9.140625" style="1459"/>
  </cols>
  <sheetData>
    <row r="1" spans="1:32" ht="30" x14ac:dyDescent="0.25">
      <c r="A1" s="1472" t="s">
        <v>2534</v>
      </c>
    </row>
    <row r="2" spans="1:32" x14ac:dyDescent="0.25">
      <c r="A2" s="1471" t="s">
        <v>1510</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row>
    <row r="3" spans="1:32" ht="45" x14ac:dyDescent="0.25">
      <c r="A3" s="1470"/>
      <c r="B3" s="1470"/>
      <c r="C3" s="2088" t="s">
        <v>1509</v>
      </c>
      <c r="D3" s="2089"/>
      <c r="E3" s="2089"/>
      <c r="F3" s="2089"/>
      <c r="G3" s="2089"/>
      <c r="H3" s="2089"/>
      <c r="I3" s="2089"/>
      <c r="J3" s="2089"/>
      <c r="K3" s="2090"/>
      <c r="L3" s="2088" t="s">
        <v>1597</v>
      </c>
      <c r="M3" s="2090"/>
      <c r="N3" s="1469" t="s">
        <v>1596</v>
      </c>
      <c r="O3" s="2088" t="s">
        <v>1595</v>
      </c>
      <c r="P3" s="2090"/>
      <c r="Q3" s="2088" t="s">
        <v>1594</v>
      </c>
      <c r="R3" s="2090"/>
      <c r="S3" s="2088" t="s">
        <v>1593</v>
      </c>
      <c r="T3" s="2090"/>
      <c r="U3" s="2088" t="s">
        <v>1592</v>
      </c>
      <c r="V3" s="2090"/>
      <c r="W3" s="2088" t="s">
        <v>1503</v>
      </c>
      <c r="X3" s="2089"/>
      <c r="Y3" s="2089"/>
      <c r="Z3" s="2090"/>
      <c r="AA3" s="2088" t="s">
        <v>1591</v>
      </c>
      <c r="AB3" s="2089"/>
      <c r="AC3" s="2089"/>
      <c r="AD3" s="2090"/>
      <c r="AE3" s="1469" t="s">
        <v>1501</v>
      </c>
      <c r="AF3" s="1469" t="s">
        <v>1500</v>
      </c>
    </row>
    <row r="4" spans="1:32" ht="60.75" thickBot="1" x14ac:dyDescent="0.3">
      <c r="A4" s="1467" t="s">
        <v>1499</v>
      </c>
      <c r="B4" s="1468"/>
      <c r="C4" s="1467" t="s">
        <v>1498</v>
      </c>
      <c r="D4" s="1467" t="s">
        <v>1497</v>
      </c>
      <c r="E4" s="1467" t="s">
        <v>1496</v>
      </c>
      <c r="F4" s="1467" t="s">
        <v>1495</v>
      </c>
      <c r="G4" s="1467" t="s">
        <v>1494</v>
      </c>
      <c r="H4" s="1467" t="s">
        <v>1493</v>
      </c>
      <c r="I4" s="1467" t="s">
        <v>1492</v>
      </c>
      <c r="J4" s="1467" t="s">
        <v>1491</v>
      </c>
      <c r="K4" s="1467" t="s">
        <v>1490</v>
      </c>
      <c r="L4" s="1467" t="s">
        <v>1489</v>
      </c>
      <c r="M4" s="1467" t="s">
        <v>1482</v>
      </c>
      <c r="N4" s="1467" t="s">
        <v>1590</v>
      </c>
      <c r="O4" s="1467" t="s">
        <v>1589</v>
      </c>
      <c r="P4" s="1467" t="s">
        <v>1478</v>
      </c>
      <c r="Q4" s="1467" t="s">
        <v>1588</v>
      </c>
      <c r="R4" s="1467" t="s">
        <v>1587</v>
      </c>
      <c r="S4" s="1467" t="s">
        <v>1586</v>
      </c>
      <c r="T4" s="1467" t="s">
        <v>1585</v>
      </c>
      <c r="U4" s="1467" t="s">
        <v>1584</v>
      </c>
      <c r="V4" s="1467" t="s">
        <v>1583</v>
      </c>
      <c r="W4" s="1467" t="s">
        <v>1477</v>
      </c>
      <c r="X4" s="1467" t="s">
        <v>1476</v>
      </c>
      <c r="Y4" s="1467" t="s">
        <v>1475</v>
      </c>
      <c r="Z4" s="1467" t="s">
        <v>1474</v>
      </c>
      <c r="AA4" s="1467" t="s">
        <v>1473</v>
      </c>
      <c r="AB4" s="1467" t="s">
        <v>1582</v>
      </c>
      <c r="AC4" s="1467" t="s">
        <v>1581</v>
      </c>
      <c r="AD4" s="1467" t="s">
        <v>1470</v>
      </c>
      <c r="AE4" s="1467" t="s">
        <v>1469</v>
      </c>
      <c r="AF4" s="1467" t="s">
        <v>1469</v>
      </c>
    </row>
    <row r="5" spans="1:32" ht="45.75" thickTop="1" x14ac:dyDescent="0.25">
      <c r="A5" s="1466" t="s">
        <v>1468</v>
      </c>
      <c r="B5" s="1465"/>
      <c r="C5" s="1465"/>
      <c r="D5" s="1465"/>
      <c r="E5" s="1465"/>
      <c r="F5" s="1465"/>
      <c r="G5" s="1465"/>
      <c r="H5" s="1465"/>
      <c r="I5" s="1465"/>
      <c r="J5" s="1465" t="s">
        <v>1467</v>
      </c>
      <c r="K5" s="1465"/>
      <c r="L5" s="1465" t="s">
        <v>1462</v>
      </c>
      <c r="M5" s="1465" t="s">
        <v>1463</v>
      </c>
      <c r="N5" s="1465" t="s">
        <v>1465</v>
      </c>
      <c r="O5" s="1465" t="s">
        <v>1463</v>
      </c>
      <c r="P5" s="1465" t="s">
        <v>1465</v>
      </c>
      <c r="Q5" s="1465" t="s">
        <v>1462</v>
      </c>
      <c r="R5" s="1465" t="s">
        <v>1580</v>
      </c>
      <c r="S5" s="1465" t="s">
        <v>1580</v>
      </c>
      <c r="T5" s="1465" t="s">
        <v>1580</v>
      </c>
      <c r="U5" s="1465" t="s">
        <v>1462</v>
      </c>
      <c r="V5" s="1465" t="s">
        <v>1465</v>
      </c>
      <c r="W5" s="1465"/>
      <c r="X5" s="1465" t="s">
        <v>1463</v>
      </c>
      <c r="Y5" s="1465" t="s">
        <v>1464</v>
      </c>
      <c r="Z5" s="1465" t="s">
        <v>1463</v>
      </c>
      <c r="AA5" s="1465" t="s">
        <v>1462</v>
      </c>
      <c r="AB5" s="1465"/>
      <c r="AC5" s="1465" t="s">
        <v>1579</v>
      </c>
      <c r="AD5" s="1465"/>
      <c r="AE5" s="1465"/>
      <c r="AF5" s="1465"/>
    </row>
    <row r="6" spans="1:32" ht="15.75" thickBot="1" x14ac:dyDescent="0.3">
      <c r="A6" s="1464"/>
      <c r="B6" s="1464" t="s">
        <v>1461</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c r="AD6" s="1464"/>
      <c r="AE6" s="1464"/>
      <c r="AF6" s="1464"/>
    </row>
    <row r="7" spans="1:32" ht="75.75" thickTop="1" x14ac:dyDescent="0.25">
      <c r="A7" s="1461" t="s">
        <v>2641</v>
      </c>
      <c r="B7" s="1461" t="s">
        <v>1392</v>
      </c>
      <c r="C7" s="1461" t="s">
        <v>2619</v>
      </c>
      <c r="D7" s="1463" t="s">
        <v>1443</v>
      </c>
      <c r="E7" s="1461" t="s">
        <v>1515</v>
      </c>
      <c r="F7" s="1462">
        <v>150000000</v>
      </c>
      <c r="G7" s="1461" t="s">
        <v>1388</v>
      </c>
      <c r="H7" s="1461" t="s">
        <v>1915</v>
      </c>
      <c r="I7" s="1461" t="s">
        <v>1514</v>
      </c>
      <c r="J7" s="1461" t="s">
        <v>1385</v>
      </c>
      <c r="K7" s="1461" t="s">
        <v>1384</v>
      </c>
      <c r="L7" s="1461" t="s">
        <v>1370</v>
      </c>
      <c r="M7" s="1461" t="s">
        <v>1370</v>
      </c>
      <c r="N7" s="1461" t="s">
        <v>1370</v>
      </c>
      <c r="O7" s="1461" t="s">
        <v>1370</v>
      </c>
      <c r="P7" s="1461" t="s">
        <v>1370</v>
      </c>
      <c r="Q7" s="1461" t="s">
        <v>1370</v>
      </c>
      <c r="R7" s="1461" t="s">
        <v>1370</v>
      </c>
      <c r="S7" s="1461" t="s">
        <v>1370</v>
      </c>
      <c r="T7" s="1461" t="s">
        <v>1370</v>
      </c>
      <c r="U7" s="1461" t="s">
        <v>1370</v>
      </c>
      <c r="V7" s="1461" t="s">
        <v>1370</v>
      </c>
      <c r="W7" s="1462">
        <v>150000000</v>
      </c>
      <c r="X7" s="1461" t="s">
        <v>1370</v>
      </c>
      <c r="Y7" s="1461" t="s">
        <v>2617</v>
      </c>
      <c r="Z7" s="1461" t="s">
        <v>2616</v>
      </c>
      <c r="AA7" s="1461" t="s">
        <v>1370</v>
      </c>
      <c r="AB7" s="1461" t="s">
        <v>2615</v>
      </c>
      <c r="AC7" s="1461" t="s">
        <v>2614</v>
      </c>
      <c r="AD7" s="1462">
        <v>150000000</v>
      </c>
      <c r="AE7" s="1461" t="s">
        <v>2513</v>
      </c>
      <c r="AF7" s="1461" t="s">
        <v>2512</v>
      </c>
    </row>
    <row r="8" spans="1:32" x14ac:dyDescent="0.25">
      <c r="A8" s="1461"/>
      <c r="B8" s="1461" t="s">
        <v>1362</v>
      </c>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row>
    <row r="9" spans="1:32" ht="75" x14ac:dyDescent="0.25">
      <c r="A9" s="1461" t="s">
        <v>2640</v>
      </c>
      <c r="B9" s="1461" t="s">
        <v>1392</v>
      </c>
      <c r="C9" s="1461" t="s">
        <v>2619</v>
      </c>
      <c r="D9" s="1463" t="s">
        <v>1455</v>
      </c>
      <c r="E9" s="1461"/>
      <c r="F9" s="1462">
        <v>150000000</v>
      </c>
      <c r="G9" s="1461" t="s">
        <v>1388</v>
      </c>
      <c r="H9" s="1461" t="s">
        <v>1915</v>
      </c>
      <c r="I9" s="1461" t="s">
        <v>1514</v>
      </c>
      <c r="J9" s="1461" t="s">
        <v>1385</v>
      </c>
      <c r="K9" s="1461" t="s">
        <v>1384</v>
      </c>
      <c r="L9" s="1461" t="s">
        <v>1370</v>
      </c>
      <c r="M9" s="1461" t="s">
        <v>1370</v>
      </c>
      <c r="N9" s="1461" t="s">
        <v>1370</v>
      </c>
      <c r="O9" s="1461" t="s">
        <v>1370</v>
      </c>
      <c r="P9" s="1461" t="s">
        <v>1370</v>
      </c>
      <c r="Q9" s="1461" t="s">
        <v>1370</v>
      </c>
      <c r="R9" s="1461" t="s">
        <v>1370</v>
      </c>
      <c r="S9" s="1461" t="s">
        <v>1370</v>
      </c>
      <c r="T9" s="1461" t="s">
        <v>1370</v>
      </c>
      <c r="U9" s="1461" t="s">
        <v>1370</v>
      </c>
      <c r="V9" s="1461" t="s">
        <v>1370</v>
      </c>
      <c r="W9" s="1462">
        <v>150000000</v>
      </c>
      <c r="X9" s="1461" t="s">
        <v>1370</v>
      </c>
      <c r="Y9" s="1461" t="s">
        <v>2617</v>
      </c>
      <c r="Z9" s="1461" t="s">
        <v>2616</v>
      </c>
      <c r="AA9" s="1461" t="s">
        <v>1370</v>
      </c>
      <c r="AB9" s="1461" t="s">
        <v>2615</v>
      </c>
      <c r="AC9" s="1461" t="s">
        <v>2614</v>
      </c>
      <c r="AD9" s="1462">
        <v>150000000</v>
      </c>
      <c r="AE9" s="1461" t="s">
        <v>2513</v>
      </c>
      <c r="AF9" s="1461" t="s">
        <v>2512</v>
      </c>
    </row>
    <row r="10" spans="1:32" x14ac:dyDescent="0.25">
      <c r="A10" s="1461"/>
      <c r="B10" s="1461" t="s">
        <v>1362</v>
      </c>
      <c r="C10" s="1461"/>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row>
    <row r="11" spans="1:32" ht="75" x14ac:dyDescent="0.25">
      <c r="A11" s="1461" t="s">
        <v>2639</v>
      </c>
      <c r="B11" s="1461" t="s">
        <v>1392</v>
      </c>
      <c r="C11" s="1461" t="s">
        <v>2619</v>
      </c>
      <c r="D11" s="1463" t="s">
        <v>1450</v>
      </c>
      <c r="E11" s="1461" t="s">
        <v>1515</v>
      </c>
      <c r="F11" s="1462">
        <v>150000000</v>
      </c>
      <c r="G11" s="1461" t="s">
        <v>1388</v>
      </c>
      <c r="H11" s="1461" t="s">
        <v>2550</v>
      </c>
      <c r="I11" s="1461" t="s">
        <v>1514</v>
      </c>
      <c r="J11" s="1461" t="s">
        <v>1385</v>
      </c>
      <c r="K11" s="1461" t="s">
        <v>1384</v>
      </c>
      <c r="L11" s="1461" t="s">
        <v>1370</v>
      </c>
      <c r="M11" s="1461" t="s">
        <v>1370</v>
      </c>
      <c r="N11" s="1461" t="s">
        <v>1370</v>
      </c>
      <c r="O11" s="1461" t="s">
        <v>1370</v>
      </c>
      <c r="P11" s="1461" t="s">
        <v>1370</v>
      </c>
      <c r="Q11" s="1461" t="s">
        <v>1370</v>
      </c>
      <c r="R11" s="1461" t="s">
        <v>1370</v>
      </c>
      <c r="S11" s="1461" t="s">
        <v>1370</v>
      </c>
      <c r="T11" s="1461" t="s">
        <v>1370</v>
      </c>
      <c r="U11" s="1461" t="s">
        <v>1370</v>
      </c>
      <c r="V11" s="1461" t="s">
        <v>1370</v>
      </c>
      <c r="W11" s="1462">
        <v>150000000</v>
      </c>
      <c r="X11" s="1461" t="s">
        <v>1370</v>
      </c>
      <c r="Y11" s="1461" t="s">
        <v>2617</v>
      </c>
      <c r="Z11" s="1461" t="s">
        <v>2616</v>
      </c>
      <c r="AA11" s="1461" t="s">
        <v>1370</v>
      </c>
      <c r="AB11" s="1461" t="s">
        <v>2615</v>
      </c>
      <c r="AC11" s="1461" t="s">
        <v>2614</v>
      </c>
      <c r="AD11" s="1462">
        <v>150000000</v>
      </c>
      <c r="AE11" s="1461" t="s">
        <v>2513</v>
      </c>
      <c r="AF11" s="1461" t="s">
        <v>2512</v>
      </c>
    </row>
    <row r="12" spans="1:32" x14ac:dyDescent="0.25">
      <c r="A12" s="1461"/>
      <c r="B12" s="1461" t="s">
        <v>1362</v>
      </c>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row>
    <row r="13" spans="1:32" ht="75" x14ac:dyDescent="0.25">
      <c r="A13" s="1461" t="s">
        <v>2638</v>
      </c>
      <c r="B13" s="1461" t="s">
        <v>1392</v>
      </c>
      <c r="C13" s="1461" t="s">
        <v>2619</v>
      </c>
      <c r="D13" s="1463" t="s">
        <v>1565</v>
      </c>
      <c r="E13" s="1461" t="s">
        <v>1515</v>
      </c>
      <c r="F13" s="1462">
        <v>400000000</v>
      </c>
      <c r="G13" s="1461" t="s">
        <v>1388</v>
      </c>
      <c r="H13" s="1461" t="s">
        <v>1387</v>
      </c>
      <c r="I13" s="1461" t="s">
        <v>1514</v>
      </c>
      <c r="J13" s="1461" t="s">
        <v>1821</v>
      </c>
      <c r="K13" s="1461" t="s">
        <v>1384</v>
      </c>
      <c r="L13" s="1461" t="s">
        <v>2544</v>
      </c>
      <c r="M13" s="1461" t="s">
        <v>2543</v>
      </c>
      <c r="N13" s="1461" t="s">
        <v>2542</v>
      </c>
      <c r="O13" s="1461" t="s">
        <v>1525</v>
      </c>
      <c r="P13" s="1461" t="s">
        <v>2631</v>
      </c>
      <c r="Q13" s="1461" t="s">
        <v>2630</v>
      </c>
      <c r="R13" s="1461" t="s">
        <v>2629</v>
      </c>
      <c r="S13" s="1461" t="s">
        <v>2628</v>
      </c>
      <c r="T13" s="1461" t="s">
        <v>2627</v>
      </c>
      <c r="U13" s="1461" t="s">
        <v>2637</v>
      </c>
      <c r="V13" s="1461" t="s">
        <v>2625</v>
      </c>
      <c r="W13" s="1462">
        <v>400000000</v>
      </c>
      <c r="X13" s="1461" t="s">
        <v>1370</v>
      </c>
      <c r="Y13" s="1461" t="s">
        <v>2014</v>
      </c>
      <c r="Z13" s="1461" t="s">
        <v>2624</v>
      </c>
      <c r="AA13" s="1461" t="s">
        <v>2623</v>
      </c>
      <c r="AB13" s="1461" t="s">
        <v>2622</v>
      </c>
      <c r="AC13" s="1461" t="s">
        <v>2621</v>
      </c>
      <c r="AD13" s="1462">
        <v>4000000000</v>
      </c>
      <c r="AE13" s="1461" t="s">
        <v>2513</v>
      </c>
      <c r="AF13" s="1461" t="s">
        <v>2512</v>
      </c>
    </row>
    <row r="14" spans="1:32" x14ac:dyDescent="0.25">
      <c r="A14" s="1461"/>
      <c r="B14" s="1461" t="s">
        <v>1362</v>
      </c>
      <c r="C14" s="1461"/>
      <c r="D14" s="1461"/>
      <c r="E14" s="1461"/>
      <c r="F14" s="1461"/>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row>
    <row r="15" spans="1:32" ht="75" x14ac:dyDescent="0.25">
      <c r="A15" s="1461" t="s">
        <v>2636</v>
      </c>
      <c r="B15" s="1461" t="s">
        <v>1392</v>
      </c>
      <c r="C15" s="1461" t="s">
        <v>2619</v>
      </c>
      <c r="D15" s="1463" t="s">
        <v>1561</v>
      </c>
      <c r="E15" s="1461" t="s">
        <v>1515</v>
      </c>
      <c r="F15" s="1462">
        <v>300000000</v>
      </c>
      <c r="G15" s="1461" t="s">
        <v>1388</v>
      </c>
      <c r="H15" s="1461" t="s">
        <v>1387</v>
      </c>
      <c r="I15" s="1461" t="s">
        <v>1514</v>
      </c>
      <c r="J15" s="1461" t="s">
        <v>1821</v>
      </c>
      <c r="K15" s="1461" t="s">
        <v>1384</v>
      </c>
      <c r="L15" s="1461" t="s">
        <v>2544</v>
      </c>
      <c r="M15" s="1461" t="s">
        <v>2543</v>
      </c>
      <c r="N15" s="1461" t="s">
        <v>2542</v>
      </c>
      <c r="O15" s="1461" t="s">
        <v>1525</v>
      </c>
      <c r="P15" s="1461" t="s">
        <v>2631</v>
      </c>
      <c r="Q15" s="1461" t="s">
        <v>2630</v>
      </c>
      <c r="R15" s="1461" t="s">
        <v>2629</v>
      </c>
      <c r="S15" s="1461" t="s">
        <v>2628</v>
      </c>
      <c r="T15" s="1461" t="s">
        <v>2627</v>
      </c>
      <c r="U15" s="1461" t="s">
        <v>2626</v>
      </c>
      <c r="V15" s="1461" t="s">
        <v>2625</v>
      </c>
      <c r="W15" s="1462">
        <v>300000000</v>
      </c>
      <c r="X15" s="1461" t="s">
        <v>1370</v>
      </c>
      <c r="Y15" s="1461" t="s">
        <v>2014</v>
      </c>
      <c r="Z15" s="1461" t="s">
        <v>2624</v>
      </c>
      <c r="AA15" s="1461" t="s">
        <v>2623</v>
      </c>
      <c r="AB15" s="1461" t="s">
        <v>2622</v>
      </c>
      <c r="AC15" s="1461" t="s">
        <v>2621</v>
      </c>
      <c r="AD15" s="1462">
        <v>300000000</v>
      </c>
      <c r="AE15" s="1461" t="s">
        <v>2513</v>
      </c>
      <c r="AF15" s="1461" t="s">
        <v>2512</v>
      </c>
    </row>
    <row r="16" spans="1:32" x14ac:dyDescent="0.25">
      <c r="A16" s="1461"/>
      <c r="B16" s="1461" t="s">
        <v>1362</v>
      </c>
      <c r="C16" s="1461"/>
      <c r="D16" s="1461"/>
      <c r="E16" s="1461"/>
      <c r="F16" s="1461"/>
      <c r="G16" s="1461"/>
      <c r="H16" s="1461"/>
      <c r="I16" s="1461"/>
      <c r="J16" s="1461"/>
      <c r="K16" s="146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row>
    <row r="17" spans="1:32" ht="75" x14ac:dyDescent="0.25">
      <c r="A17" s="1461" t="s">
        <v>2635</v>
      </c>
      <c r="B17" s="1461" t="s">
        <v>1392</v>
      </c>
      <c r="C17" s="1461" t="s">
        <v>2619</v>
      </c>
      <c r="D17" s="1463" t="s">
        <v>1822</v>
      </c>
      <c r="E17" s="1461" t="s">
        <v>1515</v>
      </c>
      <c r="F17" s="1462">
        <v>500000000</v>
      </c>
      <c r="G17" s="1461" t="s">
        <v>1388</v>
      </c>
      <c r="H17" s="1461" t="s">
        <v>1387</v>
      </c>
      <c r="I17" s="1461" t="s">
        <v>1514</v>
      </c>
      <c r="J17" s="1461" t="s">
        <v>1821</v>
      </c>
      <c r="K17" s="1461" t="s">
        <v>1384</v>
      </c>
      <c r="L17" s="1461" t="s">
        <v>2544</v>
      </c>
      <c r="M17" s="1461" t="s">
        <v>2543</v>
      </c>
      <c r="N17" s="1461" t="s">
        <v>2542</v>
      </c>
      <c r="O17" s="1461" t="s">
        <v>1525</v>
      </c>
      <c r="P17" s="1461" t="s">
        <v>2631</v>
      </c>
      <c r="Q17" s="1461" t="s">
        <v>2630</v>
      </c>
      <c r="R17" s="1461" t="s">
        <v>2629</v>
      </c>
      <c r="S17" s="1461" t="s">
        <v>2628</v>
      </c>
      <c r="T17" s="1461" t="s">
        <v>2627</v>
      </c>
      <c r="U17" s="1461" t="s">
        <v>2626</v>
      </c>
      <c r="V17" s="1461" t="s">
        <v>2625</v>
      </c>
      <c r="W17" s="1462">
        <v>300000000</v>
      </c>
      <c r="X17" s="1461" t="s">
        <v>1370</v>
      </c>
      <c r="Y17" s="1461" t="s">
        <v>2014</v>
      </c>
      <c r="Z17" s="1461" t="s">
        <v>2624</v>
      </c>
      <c r="AA17" s="1461" t="s">
        <v>2623</v>
      </c>
      <c r="AB17" s="1461" t="s">
        <v>2622</v>
      </c>
      <c r="AC17" s="1461" t="s">
        <v>2621</v>
      </c>
      <c r="AD17" s="1462">
        <v>500000000</v>
      </c>
      <c r="AE17" s="1461" t="s">
        <v>2513</v>
      </c>
      <c r="AF17" s="1461" t="s">
        <v>2512</v>
      </c>
    </row>
    <row r="18" spans="1:32" x14ac:dyDescent="0.25">
      <c r="A18" s="1461"/>
      <c r="B18" s="1461" t="s">
        <v>1362</v>
      </c>
      <c r="C18" s="1461"/>
      <c r="D18" s="1461"/>
      <c r="E18" s="1461"/>
      <c r="F18" s="1461"/>
      <c r="G18" s="1461"/>
      <c r="H18" s="1461"/>
      <c r="I18" s="1461"/>
      <c r="J18" s="1461"/>
      <c r="K18" s="146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row>
    <row r="19" spans="1:32" ht="75" x14ac:dyDescent="0.25">
      <c r="A19" s="1461" t="s">
        <v>2634</v>
      </c>
      <c r="B19" s="1461" t="s">
        <v>1392</v>
      </c>
      <c r="C19" s="1461" t="s">
        <v>2619</v>
      </c>
      <c r="D19" s="1463" t="s">
        <v>1551</v>
      </c>
      <c r="E19" s="1461" t="s">
        <v>1515</v>
      </c>
      <c r="F19" s="1462">
        <v>500000000</v>
      </c>
      <c r="G19" s="1461" t="s">
        <v>1388</v>
      </c>
      <c r="H19" s="1461" t="s">
        <v>1387</v>
      </c>
      <c r="I19" s="1461" t="s">
        <v>1514</v>
      </c>
      <c r="J19" s="1461" t="s">
        <v>1821</v>
      </c>
      <c r="K19" s="1461" t="s">
        <v>1384</v>
      </c>
      <c r="L19" s="1461" t="s">
        <v>2544</v>
      </c>
      <c r="M19" s="1461" t="s">
        <v>2543</v>
      </c>
      <c r="N19" s="1461" t="s">
        <v>2542</v>
      </c>
      <c r="O19" s="1461" t="s">
        <v>1525</v>
      </c>
      <c r="P19" s="1461" t="s">
        <v>2631</v>
      </c>
      <c r="Q19" s="1461" t="s">
        <v>2630</v>
      </c>
      <c r="R19" s="1461" t="s">
        <v>2629</v>
      </c>
      <c r="S19" s="1461" t="s">
        <v>2628</v>
      </c>
      <c r="T19" s="1461" t="s">
        <v>2627</v>
      </c>
      <c r="U19" s="1461" t="s">
        <v>2626</v>
      </c>
      <c r="V19" s="1461" t="s">
        <v>2625</v>
      </c>
      <c r="W19" s="1462">
        <v>500000000</v>
      </c>
      <c r="X19" s="1461" t="s">
        <v>1370</v>
      </c>
      <c r="Y19" s="1461" t="s">
        <v>2014</v>
      </c>
      <c r="Z19" s="1461" t="s">
        <v>2624</v>
      </c>
      <c r="AA19" s="1461" t="s">
        <v>2623</v>
      </c>
      <c r="AB19" s="1461" t="s">
        <v>2622</v>
      </c>
      <c r="AC19" s="1461" t="s">
        <v>2621</v>
      </c>
      <c r="AD19" s="1462">
        <v>500000000</v>
      </c>
      <c r="AE19" s="1461" t="s">
        <v>2513</v>
      </c>
      <c r="AF19" s="1461" t="s">
        <v>2512</v>
      </c>
    </row>
    <row r="20" spans="1:32" x14ac:dyDescent="0.25">
      <c r="A20" s="1461"/>
      <c r="B20" s="1461" t="s">
        <v>1362</v>
      </c>
      <c r="C20" s="1461"/>
      <c r="D20" s="1461"/>
      <c r="E20" s="1461"/>
      <c r="F20" s="1461"/>
      <c r="G20" s="1461"/>
      <c r="H20" s="1461"/>
      <c r="I20" s="1461"/>
      <c r="J20" s="1461"/>
      <c r="K20" s="1461"/>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row>
    <row r="21" spans="1:32" ht="75" x14ac:dyDescent="0.25">
      <c r="A21" s="1461" t="s">
        <v>2633</v>
      </c>
      <c r="B21" s="1461" t="s">
        <v>1392</v>
      </c>
      <c r="C21" s="1461" t="s">
        <v>2619</v>
      </c>
      <c r="D21" s="1463" t="s">
        <v>1547</v>
      </c>
      <c r="E21" s="1461" t="s">
        <v>1389</v>
      </c>
      <c r="F21" s="1462">
        <v>200000000</v>
      </c>
      <c r="G21" s="1461" t="s">
        <v>1388</v>
      </c>
      <c r="H21" s="1461" t="s">
        <v>1915</v>
      </c>
      <c r="I21" s="1461" t="s">
        <v>1514</v>
      </c>
      <c r="J21" s="1461" t="s">
        <v>1385</v>
      </c>
      <c r="K21" s="1461" t="s">
        <v>1384</v>
      </c>
      <c r="L21" s="1461" t="s">
        <v>2544</v>
      </c>
      <c r="M21" s="1461" t="s">
        <v>2543</v>
      </c>
      <c r="N21" s="1461" t="s">
        <v>1370</v>
      </c>
      <c r="O21" s="1461" t="s">
        <v>1525</v>
      </c>
      <c r="P21" s="1461" t="s">
        <v>2631</v>
      </c>
      <c r="Q21" s="1461" t="s">
        <v>2630</v>
      </c>
      <c r="R21" s="1461" t="s">
        <v>2629</v>
      </c>
      <c r="S21" s="1461" t="s">
        <v>2628</v>
      </c>
      <c r="T21" s="1461" t="s">
        <v>2627</v>
      </c>
      <c r="U21" s="1461" t="s">
        <v>2626</v>
      </c>
      <c r="V21" s="1461" t="s">
        <v>2625</v>
      </c>
      <c r="W21" s="1462">
        <v>200000000</v>
      </c>
      <c r="X21" s="1461" t="s">
        <v>1370</v>
      </c>
      <c r="Y21" s="1461" t="s">
        <v>2014</v>
      </c>
      <c r="Z21" s="1461" t="s">
        <v>2624</v>
      </c>
      <c r="AA21" s="1461" t="s">
        <v>1370</v>
      </c>
      <c r="AB21" s="1461" t="s">
        <v>2622</v>
      </c>
      <c r="AC21" s="1461" t="s">
        <v>2621</v>
      </c>
      <c r="AD21" s="1462">
        <v>200000000</v>
      </c>
      <c r="AE21" s="1461" t="s">
        <v>2513</v>
      </c>
      <c r="AF21" s="1461" t="s">
        <v>2512</v>
      </c>
    </row>
    <row r="22" spans="1:32" x14ac:dyDescent="0.25">
      <c r="A22" s="1461"/>
      <c r="B22" s="1461" t="s">
        <v>1362</v>
      </c>
      <c r="C22" s="1461"/>
      <c r="D22" s="1461"/>
      <c r="E22" s="1461"/>
      <c r="F22" s="1461"/>
      <c r="G22" s="1461"/>
      <c r="H22" s="1461"/>
      <c r="I22" s="1461"/>
      <c r="J22" s="1461"/>
      <c r="K22" s="146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row>
    <row r="23" spans="1:32" ht="75" x14ac:dyDescent="0.25">
      <c r="A23" s="1461" t="s">
        <v>2632</v>
      </c>
      <c r="B23" s="1461" t="s">
        <v>1392</v>
      </c>
      <c r="C23" s="1461" t="s">
        <v>2619</v>
      </c>
      <c r="D23" s="1463" t="s">
        <v>1543</v>
      </c>
      <c r="E23" s="1461" t="s">
        <v>1515</v>
      </c>
      <c r="F23" s="1462">
        <v>500000000</v>
      </c>
      <c r="G23" s="1461" t="s">
        <v>1388</v>
      </c>
      <c r="H23" s="1461" t="s">
        <v>1387</v>
      </c>
      <c r="I23" s="1461" t="s">
        <v>1514</v>
      </c>
      <c r="J23" s="1461" t="s">
        <v>1821</v>
      </c>
      <c r="K23" s="1461" t="s">
        <v>1384</v>
      </c>
      <c r="L23" s="1461" t="s">
        <v>2544</v>
      </c>
      <c r="M23" s="1461" t="s">
        <v>2543</v>
      </c>
      <c r="N23" s="1461" t="s">
        <v>2542</v>
      </c>
      <c r="O23" s="1461" t="s">
        <v>1525</v>
      </c>
      <c r="P23" s="1461" t="s">
        <v>2631</v>
      </c>
      <c r="Q23" s="1461" t="s">
        <v>2630</v>
      </c>
      <c r="R23" s="1461" t="s">
        <v>2629</v>
      </c>
      <c r="S23" s="1461" t="s">
        <v>2628</v>
      </c>
      <c r="T23" s="1461" t="s">
        <v>2627</v>
      </c>
      <c r="U23" s="1461" t="s">
        <v>2626</v>
      </c>
      <c r="V23" s="1461" t="s">
        <v>2625</v>
      </c>
      <c r="W23" s="1462">
        <v>500000000</v>
      </c>
      <c r="X23" s="1461" t="s">
        <v>1370</v>
      </c>
      <c r="Y23" s="1461" t="s">
        <v>2014</v>
      </c>
      <c r="Z23" s="1461" t="s">
        <v>2624</v>
      </c>
      <c r="AA23" s="1461" t="s">
        <v>2623</v>
      </c>
      <c r="AB23" s="1461" t="s">
        <v>2622</v>
      </c>
      <c r="AC23" s="1461" t="s">
        <v>2621</v>
      </c>
      <c r="AD23" s="1462">
        <v>500000000</v>
      </c>
      <c r="AE23" s="1461" t="s">
        <v>2513</v>
      </c>
      <c r="AF23" s="1461" t="s">
        <v>2512</v>
      </c>
    </row>
    <row r="24" spans="1:32" x14ac:dyDescent="0.25">
      <c r="A24" s="1461"/>
      <c r="B24" s="1461" t="s">
        <v>1362</v>
      </c>
      <c r="C24" s="1461"/>
      <c r="D24" s="1461"/>
      <c r="E24" s="1461"/>
      <c r="F24" s="1461"/>
      <c r="G24" s="1461"/>
      <c r="H24" s="1461"/>
      <c r="I24" s="1461"/>
      <c r="J24" s="1461"/>
      <c r="K24" s="1461"/>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row>
    <row r="25" spans="1:32" ht="75" x14ac:dyDescent="0.25">
      <c r="A25" s="1461" t="s">
        <v>2620</v>
      </c>
      <c r="B25" s="1461" t="s">
        <v>1392</v>
      </c>
      <c r="C25" s="1461" t="s">
        <v>2619</v>
      </c>
      <c r="D25" s="1463" t="s">
        <v>1458</v>
      </c>
      <c r="E25" s="1461" t="s">
        <v>2618</v>
      </c>
      <c r="F25" s="1462">
        <v>150000000</v>
      </c>
      <c r="G25" s="1461" t="s">
        <v>1388</v>
      </c>
      <c r="H25" s="1461" t="s">
        <v>1915</v>
      </c>
      <c r="I25" s="1461" t="s">
        <v>1514</v>
      </c>
      <c r="J25" s="1461" t="s">
        <v>1385</v>
      </c>
      <c r="K25" s="1461" t="s">
        <v>1384</v>
      </c>
      <c r="L25" s="1461" t="s">
        <v>1370</v>
      </c>
      <c r="M25" s="1461" t="s">
        <v>1370</v>
      </c>
      <c r="N25" s="1461" t="s">
        <v>1370</v>
      </c>
      <c r="O25" s="1461" t="s">
        <v>1370</v>
      </c>
      <c r="P25" s="1461" t="s">
        <v>1370</v>
      </c>
      <c r="Q25" s="1461" t="s">
        <v>1370</v>
      </c>
      <c r="R25" s="1461" t="s">
        <v>1370</v>
      </c>
      <c r="S25" s="1461" t="s">
        <v>1370</v>
      </c>
      <c r="T25" s="1461" t="s">
        <v>1370</v>
      </c>
      <c r="U25" s="1461" t="s">
        <v>1370</v>
      </c>
      <c r="V25" s="1461" t="s">
        <v>1370</v>
      </c>
      <c r="W25" s="1462">
        <v>150000000</v>
      </c>
      <c r="X25" s="1461" t="s">
        <v>1370</v>
      </c>
      <c r="Y25" s="1461" t="s">
        <v>2617</v>
      </c>
      <c r="Z25" s="1461" t="s">
        <v>2616</v>
      </c>
      <c r="AA25" s="1461" t="s">
        <v>1370</v>
      </c>
      <c r="AB25" s="1461" t="s">
        <v>2615</v>
      </c>
      <c r="AC25" s="1461" t="s">
        <v>2614</v>
      </c>
      <c r="AD25" s="1462">
        <v>150000000</v>
      </c>
      <c r="AE25" s="1461" t="s">
        <v>2513</v>
      </c>
      <c r="AF25" s="1461" t="s">
        <v>2512</v>
      </c>
    </row>
    <row r="26" spans="1:32" ht="15.75" thickBot="1" x14ac:dyDescent="0.3">
      <c r="A26" s="1461"/>
      <c r="B26" s="1461" t="s">
        <v>1362</v>
      </c>
      <c r="C26" s="1461"/>
      <c r="D26" s="1461"/>
      <c r="E26" s="1461"/>
      <c r="F26" s="1461"/>
      <c r="G26" s="1461"/>
      <c r="H26" s="1461"/>
      <c r="I26" s="1461"/>
      <c r="J26" s="1461"/>
      <c r="K26" s="1461"/>
      <c r="L26" s="1461"/>
      <c r="M26" s="1461"/>
      <c r="N26" s="1461"/>
      <c r="O26" s="1461"/>
      <c r="P26" s="1461"/>
      <c r="Q26" s="1461"/>
      <c r="R26" s="1461"/>
      <c r="S26" s="1461"/>
      <c r="T26" s="1461"/>
      <c r="U26" s="1461"/>
      <c r="V26" s="1461"/>
      <c r="W26" s="1461"/>
      <c r="X26" s="1461"/>
      <c r="Y26" s="1461"/>
      <c r="Z26" s="1461"/>
      <c r="AA26" s="1461"/>
      <c r="AB26" s="1461"/>
      <c r="AC26" s="1461"/>
      <c r="AD26" s="1461"/>
      <c r="AE26" s="1461"/>
      <c r="AF26" s="1461"/>
    </row>
    <row r="27" spans="1:32" ht="15.75" thickTop="1" x14ac:dyDescent="0.25">
      <c r="A27" s="1460" t="s">
        <v>1361</v>
      </c>
      <c r="B27" s="1460"/>
      <c r="C27" s="1460"/>
      <c r="D27" s="1460"/>
      <c r="E27" s="1460"/>
      <c r="F27" s="1460">
        <f>SUM(F7,F9,F11,F13,F15,F17,F19,F21,F23,F25)</f>
        <v>3000000000</v>
      </c>
      <c r="G27" s="1460"/>
      <c r="H27" s="1460"/>
      <c r="I27" s="1460"/>
      <c r="J27" s="1460"/>
      <c r="K27" s="1460"/>
      <c r="L27" s="1460"/>
      <c r="M27" s="1460"/>
      <c r="N27" s="1460"/>
      <c r="O27" s="1460"/>
      <c r="P27" s="1460"/>
      <c r="Q27" s="1460"/>
      <c r="R27" s="1460"/>
      <c r="S27" s="1460"/>
      <c r="T27" s="1460"/>
      <c r="U27" s="1460"/>
      <c r="V27" s="1460"/>
      <c r="W27" s="1460">
        <f>SUM(W7,W9,W11,W13,W15,W17,W19,W21,W23,W25)</f>
        <v>2800000000</v>
      </c>
      <c r="X27" s="1460"/>
      <c r="Y27" s="1460"/>
      <c r="Z27" s="1460"/>
      <c r="AA27" s="1460"/>
      <c r="AB27" s="1460"/>
      <c r="AC27" s="1460"/>
      <c r="AD27" s="1460">
        <f>SUM(AD7,AD9,AD11,AD13,AD15,AD17,AD19,AD21,AD23,AD25)</f>
        <v>6600000000</v>
      </c>
      <c r="AE27" s="1460"/>
      <c r="AF27" s="1460"/>
    </row>
    <row r="28" spans="1:32" x14ac:dyDescent="0.25">
      <c r="A28" s="1459" t="s">
        <v>1360</v>
      </c>
    </row>
  </sheetData>
  <sheetProtection formatCells="0" formatColumns="0" formatRows="0" insertColumns="0" insertRows="0" insertHyperlinks="0" deleteColumns="0" deleteRows="0" sort="0" autoFilter="0" pivotTables="0"/>
  <mergeCells count="9">
    <mergeCell ref="B2:AF2"/>
    <mergeCell ref="C3:K3"/>
    <mergeCell ref="L3:M3"/>
    <mergeCell ref="O3:P3"/>
    <mergeCell ref="Q3:R3"/>
    <mergeCell ref="S3:T3"/>
    <mergeCell ref="U3:V3"/>
    <mergeCell ref="W3:Z3"/>
    <mergeCell ref="AA3:AD3"/>
  </mergeCells>
  <pageMargins left="0.7" right="0.7" top="0.75" bottom="0.75" header="0.3" footer="0.3"/>
  <pageSetup paperSize="109" scale="45" orientation="landscape" r:id="rId1"/>
  <headerFooter>
    <oddHeader>&amp;L&amp;B&amp;G&amp;C&amp;HProcurement Plan - Works</oddHeader>
    <oddFooter>&amp;L&amp;FBPP Procurement Plan2014&amp;C&amp;P of &amp;N &amp;R&amp;D &amp;T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6"/>
  <sheetViews>
    <sheetView workbookViewId="0">
      <selection activeCell="G9" sqref="G9"/>
    </sheetView>
  </sheetViews>
  <sheetFormatPr defaultRowHeight="15" x14ac:dyDescent="0.25"/>
  <cols>
    <col min="1" max="1" width="40" style="3413" customWidth="1"/>
    <col min="2" max="32" width="18" style="3413" customWidth="1"/>
    <col min="33" max="16384" width="9.140625" style="3413"/>
  </cols>
  <sheetData>
    <row r="1" spans="1:32" ht="30" x14ac:dyDescent="0.25">
      <c r="A1" s="3441" t="s">
        <v>4722</v>
      </c>
    </row>
    <row r="2" spans="1:32" x14ac:dyDescent="0.25">
      <c r="A2" s="3430" t="s">
        <v>1676</v>
      </c>
      <c r="B2" s="3429"/>
      <c r="C2" s="3428"/>
      <c r="D2" s="3428"/>
      <c r="E2" s="3428"/>
      <c r="F2" s="3428"/>
      <c r="G2" s="3428"/>
      <c r="H2" s="3428"/>
      <c r="I2" s="3428"/>
      <c r="J2" s="3428"/>
      <c r="K2" s="3428"/>
      <c r="L2" s="3428"/>
      <c r="M2" s="3428"/>
      <c r="N2" s="3428"/>
      <c r="O2" s="3428"/>
      <c r="P2" s="3428"/>
      <c r="Q2" s="3428"/>
      <c r="R2" s="3428"/>
      <c r="S2" s="3428"/>
      <c r="T2" s="3428"/>
      <c r="U2" s="3428"/>
      <c r="V2" s="3428"/>
      <c r="W2" s="3428"/>
      <c r="X2" s="3428"/>
      <c r="Y2" s="3428"/>
      <c r="Z2" s="3428"/>
      <c r="AA2" s="3428"/>
      <c r="AB2" s="3428"/>
      <c r="AC2" s="3428"/>
      <c r="AD2" s="3428"/>
      <c r="AE2" s="3428"/>
      <c r="AF2" s="3428"/>
    </row>
    <row r="3" spans="1:32" ht="45" x14ac:dyDescent="0.25">
      <c r="A3" s="3427"/>
      <c r="B3" s="3427"/>
      <c r="C3" s="3426" t="s">
        <v>1675</v>
      </c>
      <c r="D3" s="3425"/>
      <c r="E3" s="3425"/>
      <c r="F3" s="3425"/>
      <c r="G3" s="3425"/>
      <c r="H3" s="3425"/>
      <c r="I3" s="3425"/>
      <c r="J3" s="3425"/>
      <c r="K3" s="3424"/>
      <c r="L3" s="3426" t="s">
        <v>1750</v>
      </c>
      <c r="M3" s="3424"/>
      <c r="N3" s="3423" t="s">
        <v>1749</v>
      </c>
      <c r="O3" s="3426" t="s">
        <v>1748</v>
      </c>
      <c r="P3" s="3424"/>
      <c r="Q3" s="3426" t="s">
        <v>1747</v>
      </c>
      <c r="R3" s="3424"/>
      <c r="S3" s="3426" t="s">
        <v>1746</v>
      </c>
      <c r="T3" s="3424"/>
      <c r="U3" s="3426" t="s">
        <v>1745</v>
      </c>
      <c r="V3" s="3424"/>
      <c r="W3" s="3426" t="s">
        <v>1669</v>
      </c>
      <c r="X3" s="3425"/>
      <c r="Y3" s="3425"/>
      <c r="Z3" s="3424"/>
      <c r="AA3" s="3426" t="s">
        <v>1744</v>
      </c>
      <c r="AB3" s="3425"/>
      <c r="AC3" s="3425"/>
      <c r="AD3" s="3424"/>
      <c r="AE3" s="3423" t="s">
        <v>1667</v>
      </c>
      <c r="AF3" s="3423" t="s">
        <v>1666</v>
      </c>
    </row>
    <row r="4" spans="1:32" ht="60.75" thickBot="1" x14ac:dyDescent="0.3">
      <c r="A4" s="3421" t="s">
        <v>1665</v>
      </c>
      <c r="B4" s="3422"/>
      <c r="C4" s="3421" t="s">
        <v>1664</v>
      </c>
      <c r="D4" s="3421" t="s">
        <v>1663</v>
      </c>
      <c r="E4" s="3421" t="s">
        <v>1662</v>
      </c>
      <c r="F4" s="3421" t="s">
        <v>1661</v>
      </c>
      <c r="G4" s="3421" t="s">
        <v>1660</v>
      </c>
      <c r="H4" s="3421" t="s">
        <v>1659</v>
      </c>
      <c r="I4" s="3421" t="s">
        <v>1658</v>
      </c>
      <c r="J4" s="3421" t="s">
        <v>1657</v>
      </c>
      <c r="K4" s="3421" t="s">
        <v>1656</v>
      </c>
      <c r="L4" s="3421" t="s">
        <v>1655</v>
      </c>
      <c r="M4" s="3421" t="s">
        <v>1648</v>
      </c>
      <c r="N4" s="3421" t="s">
        <v>1743</v>
      </c>
      <c r="O4" s="3421" t="s">
        <v>1742</v>
      </c>
      <c r="P4" s="3421" t="s">
        <v>1644</v>
      </c>
      <c r="Q4" s="3421" t="s">
        <v>1741</v>
      </c>
      <c r="R4" s="3421" t="s">
        <v>1740</v>
      </c>
      <c r="S4" s="3421" t="s">
        <v>1739</v>
      </c>
      <c r="T4" s="3421" t="s">
        <v>1738</v>
      </c>
      <c r="U4" s="3421" t="s">
        <v>1737</v>
      </c>
      <c r="V4" s="3421" t="s">
        <v>1736</v>
      </c>
      <c r="W4" s="3421" t="s">
        <v>1643</v>
      </c>
      <c r="X4" s="3421" t="s">
        <v>1642</v>
      </c>
      <c r="Y4" s="3421" t="s">
        <v>1641</v>
      </c>
      <c r="Z4" s="3421" t="s">
        <v>1640</v>
      </c>
      <c r="AA4" s="3421" t="s">
        <v>1639</v>
      </c>
      <c r="AB4" s="3421" t="s">
        <v>1735</v>
      </c>
      <c r="AC4" s="3421" t="s">
        <v>1734</v>
      </c>
      <c r="AD4" s="3421" t="s">
        <v>1636</v>
      </c>
      <c r="AE4" s="3421" t="s">
        <v>1635</v>
      </c>
      <c r="AF4" s="3421" t="s">
        <v>1635</v>
      </c>
    </row>
    <row r="5" spans="1:32" ht="45.75" thickTop="1" x14ac:dyDescent="0.25">
      <c r="A5" s="3420" t="s">
        <v>1634</v>
      </c>
      <c r="B5" s="3419"/>
      <c r="C5" s="3419"/>
      <c r="D5" s="3419"/>
      <c r="E5" s="3419"/>
      <c r="F5" s="3419"/>
      <c r="G5" s="3419"/>
      <c r="H5" s="3419"/>
      <c r="I5" s="3419"/>
      <c r="J5" s="3419" t="s">
        <v>1633</v>
      </c>
      <c r="K5" s="3419"/>
      <c r="L5" s="3419" t="s">
        <v>1628</v>
      </c>
      <c r="M5" s="3419" t="s">
        <v>1629</v>
      </c>
      <c r="N5" s="3419" t="s">
        <v>1631</v>
      </c>
      <c r="O5" s="3419" t="s">
        <v>1629</v>
      </c>
      <c r="P5" s="3419" t="s">
        <v>1631</v>
      </c>
      <c r="Q5" s="3419" t="s">
        <v>1628</v>
      </c>
      <c r="R5" s="3419" t="s">
        <v>1733</v>
      </c>
      <c r="S5" s="3419" t="s">
        <v>1733</v>
      </c>
      <c r="T5" s="3419" t="s">
        <v>1733</v>
      </c>
      <c r="U5" s="3419" t="s">
        <v>1628</v>
      </c>
      <c r="V5" s="3419" t="s">
        <v>1631</v>
      </c>
      <c r="W5" s="3419"/>
      <c r="X5" s="3419" t="s">
        <v>1629</v>
      </c>
      <c r="Y5" s="3419" t="s">
        <v>1630</v>
      </c>
      <c r="Z5" s="3419" t="s">
        <v>1629</v>
      </c>
      <c r="AA5" s="3419" t="s">
        <v>1628</v>
      </c>
      <c r="AB5" s="3419"/>
      <c r="AC5" s="3419" t="s">
        <v>1732</v>
      </c>
      <c r="AD5" s="3419"/>
      <c r="AE5" s="3419"/>
      <c r="AF5" s="3419"/>
    </row>
    <row r="6" spans="1:32" ht="15.75" thickBot="1" x14ac:dyDescent="0.3">
      <c r="A6" s="3418"/>
      <c r="B6" s="3418" t="s">
        <v>1627</v>
      </c>
      <c r="C6" s="3418"/>
      <c r="D6" s="3418"/>
      <c r="E6" s="3418"/>
      <c r="F6" s="3418"/>
      <c r="G6" s="3418"/>
      <c r="H6" s="3418"/>
      <c r="I6" s="3418"/>
      <c r="J6" s="3418"/>
      <c r="K6" s="3418"/>
      <c r="L6" s="3418"/>
      <c r="M6" s="3418"/>
      <c r="N6" s="3418"/>
      <c r="O6" s="3418"/>
      <c r="P6" s="3418"/>
      <c r="Q6" s="3418"/>
      <c r="R6" s="3418"/>
      <c r="S6" s="3418"/>
      <c r="T6" s="3418"/>
      <c r="U6" s="3418"/>
      <c r="V6" s="3418"/>
      <c r="W6" s="3418"/>
      <c r="X6" s="3418"/>
      <c r="Y6" s="3418"/>
      <c r="Z6" s="3418"/>
      <c r="AA6" s="3418"/>
      <c r="AB6" s="3418"/>
      <c r="AC6" s="3418"/>
      <c r="AD6" s="3418"/>
      <c r="AE6" s="3418"/>
      <c r="AF6" s="3418"/>
    </row>
    <row r="7" spans="1:32" ht="60.75" thickTop="1" x14ac:dyDescent="0.25">
      <c r="A7" s="3415" t="s">
        <v>4721</v>
      </c>
      <c r="B7" s="3415" t="s">
        <v>1612</v>
      </c>
      <c r="C7" s="3415" t="s">
        <v>4715</v>
      </c>
      <c r="D7" s="3417" t="s">
        <v>1729</v>
      </c>
      <c r="E7" s="3415" t="s">
        <v>3520</v>
      </c>
      <c r="F7" s="3416">
        <v>0</v>
      </c>
      <c r="G7" s="3415" t="s">
        <v>1713</v>
      </c>
      <c r="H7" s="3415" t="s">
        <v>4720</v>
      </c>
      <c r="I7" s="3415" t="s">
        <v>1711</v>
      </c>
      <c r="J7" s="3415" t="s">
        <v>1607</v>
      </c>
      <c r="K7" s="3415" t="s">
        <v>1606</v>
      </c>
      <c r="L7" s="3415"/>
      <c r="M7" s="3415"/>
      <c r="N7" s="3415"/>
      <c r="O7" s="3415"/>
      <c r="P7" s="3415"/>
      <c r="Q7" s="3415"/>
      <c r="R7" s="3415"/>
      <c r="S7" s="3415"/>
      <c r="T7" s="3415"/>
      <c r="U7" s="3415"/>
      <c r="V7" s="3415"/>
      <c r="W7" s="3415"/>
      <c r="X7" s="3415"/>
      <c r="Y7" s="3415"/>
      <c r="Z7" s="3415"/>
      <c r="AA7" s="3415"/>
      <c r="AB7" s="3415"/>
      <c r="AC7" s="3415"/>
      <c r="AD7" s="3415"/>
      <c r="AE7" s="3415"/>
      <c r="AF7" s="3415"/>
    </row>
    <row r="8" spans="1:32" x14ac:dyDescent="0.25">
      <c r="A8" s="3415"/>
      <c r="B8" s="3415" t="s">
        <v>1600</v>
      </c>
      <c r="C8" s="3415"/>
      <c r="D8" s="3415"/>
      <c r="E8" s="3415"/>
      <c r="F8" s="3415"/>
      <c r="G8" s="3415"/>
      <c r="H8" s="3415"/>
      <c r="I8" s="3415"/>
      <c r="J8" s="3415"/>
      <c r="K8" s="3415"/>
      <c r="L8" s="3415"/>
      <c r="M8" s="3415"/>
      <c r="N8" s="3415"/>
      <c r="O8" s="3415"/>
      <c r="P8" s="3415"/>
      <c r="Q8" s="3415"/>
      <c r="R8" s="3415"/>
      <c r="S8" s="3415"/>
      <c r="T8" s="3415"/>
      <c r="U8" s="3415"/>
      <c r="V8" s="3415"/>
      <c r="W8" s="3415"/>
      <c r="X8" s="3415"/>
      <c r="Y8" s="3415"/>
      <c r="Z8" s="3415"/>
      <c r="AA8" s="3415"/>
      <c r="AB8" s="3415"/>
      <c r="AC8" s="3415"/>
      <c r="AD8" s="3415"/>
      <c r="AE8" s="3415"/>
      <c r="AF8" s="3415"/>
    </row>
    <row r="9" spans="1:32" ht="60" x14ac:dyDescent="0.25">
      <c r="A9" s="3415" t="s">
        <v>4719</v>
      </c>
      <c r="B9" s="3415" t="s">
        <v>1612</v>
      </c>
      <c r="C9" s="3415" t="s">
        <v>4718</v>
      </c>
      <c r="D9" s="3417" t="s">
        <v>1724</v>
      </c>
      <c r="E9" s="3415" t="s">
        <v>3520</v>
      </c>
      <c r="F9" s="3439">
        <v>41420054.030000001</v>
      </c>
      <c r="G9" s="3415" t="s">
        <v>1609</v>
      </c>
      <c r="H9" s="3415" t="s">
        <v>1614</v>
      </c>
      <c r="I9" s="3415" t="s">
        <v>1711</v>
      </c>
      <c r="J9" s="3415" t="s">
        <v>1607</v>
      </c>
      <c r="K9" s="3415" t="s">
        <v>1606</v>
      </c>
      <c r="L9" s="3415" t="s">
        <v>1605</v>
      </c>
      <c r="M9" s="3415" t="s">
        <v>1605</v>
      </c>
      <c r="N9" s="3415" t="s">
        <v>1605</v>
      </c>
      <c r="O9" s="3415" t="s">
        <v>1605</v>
      </c>
      <c r="P9" s="3415" t="s">
        <v>1605</v>
      </c>
      <c r="Q9" s="3415" t="s">
        <v>1605</v>
      </c>
      <c r="R9" s="3415" t="s">
        <v>1605</v>
      </c>
      <c r="S9" s="3415" t="s">
        <v>1605</v>
      </c>
      <c r="T9" s="3415" t="s">
        <v>1605</v>
      </c>
      <c r="U9" s="3415" t="s">
        <v>1605</v>
      </c>
      <c r="V9" s="3415" t="s">
        <v>1605</v>
      </c>
      <c r="W9" s="3415" t="s">
        <v>1605</v>
      </c>
      <c r="X9" s="3415" t="s">
        <v>1605</v>
      </c>
      <c r="Y9" s="3415" t="s">
        <v>1605</v>
      </c>
      <c r="Z9" s="3415" t="s">
        <v>1605</v>
      </c>
      <c r="AA9" s="3415" t="s">
        <v>1605</v>
      </c>
      <c r="AB9" s="3415" t="s">
        <v>1605</v>
      </c>
      <c r="AC9" s="3415" t="s">
        <v>1605</v>
      </c>
      <c r="AD9" s="3416">
        <v>41420054.030000001</v>
      </c>
      <c r="AE9" s="3415" t="s">
        <v>4717</v>
      </c>
      <c r="AF9" s="3415" t="s">
        <v>4712</v>
      </c>
    </row>
    <row r="10" spans="1:32" x14ac:dyDescent="0.25">
      <c r="A10" s="3415"/>
      <c r="B10" s="3415" t="s">
        <v>1600</v>
      </c>
      <c r="C10" s="3415"/>
      <c r="D10" s="3415"/>
      <c r="E10" s="3415"/>
      <c r="F10" s="3440"/>
      <c r="G10" s="3415"/>
      <c r="H10" s="3415"/>
      <c r="I10" s="3415"/>
      <c r="J10" s="3415"/>
      <c r="K10" s="3415"/>
      <c r="L10" s="3415"/>
      <c r="M10" s="3415"/>
      <c r="N10" s="3415"/>
      <c r="O10" s="3415"/>
      <c r="P10" s="3415"/>
      <c r="Q10" s="3415"/>
      <c r="R10" s="3415"/>
      <c r="S10" s="3415"/>
      <c r="T10" s="3415"/>
      <c r="U10" s="3415"/>
      <c r="V10" s="3415"/>
      <c r="W10" s="3415"/>
      <c r="X10" s="3415"/>
      <c r="Y10" s="3415"/>
      <c r="Z10" s="3415"/>
      <c r="AA10" s="3415" t="s">
        <v>1605</v>
      </c>
      <c r="AB10" s="3415" t="s">
        <v>1605</v>
      </c>
      <c r="AC10" s="3415" t="s">
        <v>1605</v>
      </c>
      <c r="AD10" s="3415" t="s">
        <v>1605</v>
      </c>
      <c r="AE10" s="3415" t="s">
        <v>1605</v>
      </c>
      <c r="AF10" s="3415" t="s">
        <v>1605</v>
      </c>
    </row>
    <row r="11" spans="1:32" ht="60" x14ac:dyDescent="0.25">
      <c r="A11" s="3415" t="s">
        <v>4716</v>
      </c>
      <c r="B11" s="3415" t="s">
        <v>1612</v>
      </c>
      <c r="C11" s="3415" t="s">
        <v>4715</v>
      </c>
      <c r="D11" s="3417" t="s">
        <v>1729</v>
      </c>
      <c r="E11" s="3415"/>
      <c r="F11" s="3439">
        <v>829425374.40999997</v>
      </c>
      <c r="G11" s="3415" t="s">
        <v>1609</v>
      </c>
      <c r="H11" s="3415" t="s">
        <v>1695</v>
      </c>
      <c r="I11" s="3415" t="s">
        <v>1711</v>
      </c>
      <c r="J11" s="3415" t="s">
        <v>2703</v>
      </c>
      <c r="K11" s="3415" t="s">
        <v>1606</v>
      </c>
      <c r="L11" s="3415"/>
      <c r="M11" s="3415"/>
      <c r="N11" s="3415"/>
      <c r="O11" s="3415"/>
      <c r="P11" s="3415"/>
      <c r="Q11" s="3415"/>
      <c r="R11" s="3415"/>
      <c r="S11" s="3415"/>
      <c r="T11" s="3415"/>
      <c r="U11" s="3415"/>
      <c r="V11" s="3415"/>
      <c r="W11" s="3415"/>
      <c r="X11" s="3415"/>
      <c r="Y11" s="3415"/>
      <c r="Z11" s="3415"/>
      <c r="AA11" s="3415"/>
      <c r="AB11" s="3415"/>
      <c r="AC11" s="3415"/>
      <c r="AD11" s="3415"/>
      <c r="AE11" s="3415"/>
      <c r="AF11" s="3415" t="s">
        <v>4712</v>
      </c>
    </row>
    <row r="12" spans="1:32" x14ac:dyDescent="0.25">
      <c r="A12" s="3415"/>
      <c r="B12" s="3415" t="s">
        <v>1600</v>
      </c>
      <c r="C12" s="3415"/>
      <c r="D12" s="3415"/>
      <c r="E12" s="3415"/>
      <c r="F12" s="3440"/>
      <c r="G12" s="3415"/>
      <c r="H12" s="3415"/>
      <c r="I12" s="3415"/>
      <c r="J12" s="3415"/>
      <c r="K12" s="3415"/>
      <c r="L12" s="3415"/>
      <c r="M12" s="3415"/>
      <c r="N12" s="3415"/>
      <c r="O12" s="3415"/>
      <c r="P12" s="3415"/>
      <c r="Q12" s="3415"/>
      <c r="R12" s="3415"/>
      <c r="S12" s="3415"/>
      <c r="T12" s="3415"/>
      <c r="U12" s="3415"/>
      <c r="V12" s="3415"/>
      <c r="W12" s="3415"/>
      <c r="X12" s="3415"/>
      <c r="Y12" s="3415"/>
      <c r="Z12" s="3415"/>
      <c r="AA12" s="3415"/>
      <c r="AB12" s="3415"/>
      <c r="AC12" s="3415"/>
      <c r="AD12" s="3415"/>
      <c r="AE12" s="3415"/>
      <c r="AF12" s="3415"/>
    </row>
    <row r="13" spans="1:32" ht="60" x14ac:dyDescent="0.25">
      <c r="A13" s="3415" t="s">
        <v>4714</v>
      </c>
      <c r="B13" s="3415" t="s">
        <v>1612</v>
      </c>
      <c r="C13" s="3415" t="s">
        <v>4713</v>
      </c>
      <c r="D13" s="3417" t="s">
        <v>1624</v>
      </c>
      <c r="E13" s="3415"/>
      <c r="F13" s="3439">
        <v>753753009.39999998</v>
      </c>
      <c r="G13" s="3415" t="s">
        <v>1609</v>
      </c>
      <c r="H13" s="3415" t="s">
        <v>1695</v>
      </c>
      <c r="I13" s="3415" t="s">
        <v>1711</v>
      </c>
      <c r="J13" s="3415" t="s">
        <v>2703</v>
      </c>
      <c r="K13" s="3415" t="s">
        <v>1606</v>
      </c>
      <c r="L13" s="3415"/>
      <c r="M13" s="3415"/>
      <c r="N13" s="3415"/>
      <c r="O13" s="3415"/>
      <c r="P13" s="3415"/>
      <c r="Q13" s="3415"/>
      <c r="R13" s="3415"/>
      <c r="S13" s="3415"/>
      <c r="T13" s="3415"/>
      <c r="U13" s="3415"/>
      <c r="V13" s="3415"/>
      <c r="W13" s="3415"/>
      <c r="X13" s="3415"/>
      <c r="Y13" s="3415"/>
      <c r="Z13" s="3415"/>
      <c r="AA13" s="3415"/>
      <c r="AB13" s="3415"/>
      <c r="AC13" s="3415"/>
      <c r="AD13" s="3415"/>
      <c r="AE13" s="3415"/>
      <c r="AF13" s="3415" t="s">
        <v>4712</v>
      </c>
    </row>
    <row r="14" spans="1:32" ht="15.75" thickBot="1" x14ac:dyDescent="0.3">
      <c r="A14" s="3415"/>
      <c r="B14" s="3415" t="s">
        <v>1600</v>
      </c>
      <c r="C14" s="3415"/>
      <c r="D14" s="3415"/>
      <c r="E14" s="3415"/>
      <c r="F14" s="3415"/>
      <c r="G14" s="3415"/>
      <c r="H14" s="3415"/>
      <c r="I14" s="3415"/>
      <c r="J14" s="3415"/>
      <c r="K14" s="3415"/>
      <c r="L14" s="3415"/>
      <c r="M14" s="3415"/>
      <c r="N14" s="3415"/>
      <c r="O14" s="3415"/>
      <c r="P14" s="3415"/>
      <c r="Q14" s="3415"/>
      <c r="R14" s="3415"/>
      <c r="S14" s="3415"/>
      <c r="T14" s="3415"/>
      <c r="U14" s="3415"/>
      <c r="V14" s="3415"/>
      <c r="W14" s="3415"/>
      <c r="X14" s="3415"/>
      <c r="Y14" s="3415"/>
      <c r="Z14" s="3415"/>
      <c r="AA14" s="3415"/>
      <c r="AB14" s="3415"/>
      <c r="AC14" s="3415"/>
      <c r="AD14" s="3415"/>
      <c r="AE14" s="3415"/>
      <c r="AF14" s="3415"/>
    </row>
    <row r="15" spans="1:32" ht="15.75" thickTop="1" x14ac:dyDescent="0.25">
      <c r="A15" s="3414" t="s">
        <v>1599</v>
      </c>
      <c r="B15" s="3414"/>
      <c r="C15" s="3414"/>
      <c r="D15" s="3414"/>
      <c r="E15" s="3414"/>
      <c r="F15" s="3414">
        <f>SUM(F7,F9,F11,F13)</f>
        <v>1624598437.8399999</v>
      </c>
      <c r="G15" s="3414"/>
      <c r="H15" s="3414"/>
      <c r="I15" s="3414"/>
      <c r="J15" s="3414"/>
      <c r="K15" s="3414"/>
      <c r="L15" s="3414"/>
      <c r="M15" s="3414"/>
      <c r="N15" s="3414"/>
      <c r="O15" s="3414"/>
      <c r="P15" s="3414"/>
      <c r="Q15" s="3414"/>
      <c r="R15" s="3414"/>
      <c r="S15" s="3414"/>
      <c r="T15" s="3414"/>
      <c r="U15" s="3414"/>
      <c r="V15" s="3414"/>
      <c r="W15" s="3414"/>
      <c r="X15" s="3414"/>
      <c r="Y15" s="3414"/>
      <c r="Z15" s="3414"/>
      <c r="AA15" s="3414"/>
      <c r="AB15" s="3414"/>
      <c r="AC15" s="3414"/>
      <c r="AD15" s="3414">
        <f>SUM(AD9)</f>
        <v>41420054.030000001</v>
      </c>
      <c r="AE15" s="3414"/>
      <c r="AF15" s="3414"/>
    </row>
    <row r="16" spans="1:32" x14ac:dyDescent="0.25">
      <c r="A16" s="3413" t="s">
        <v>1598</v>
      </c>
    </row>
  </sheetData>
  <sheetProtection formatCells="0" formatColumns="0" formatRows="0" insertColumns="0" insertRows="0" insertHyperlinks="0" deleteColumns="0" deleteRows="0" sort="0" autoFilter="0" pivotTables="0"/>
  <mergeCells count="9">
    <mergeCell ref="B2:AF2"/>
    <mergeCell ref="C3:K3"/>
    <mergeCell ref="L3:M3"/>
    <mergeCell ref="O3:P3"/>
    <mergeCell ref="Q3:R3"/>
    <mergeCell ref="S3:T3"/>
    <mergeCell ref="U3:V3"/>
    <mergeCell ref="W3:Z3"/>
    <mergeCell ref="AA3:AD3"/>
  </mergeCells>
  <pageMargins left="0.7" right="0.7" top="0.75" bottom="0.75" header="0.3" footer="0.3"/>
  <pageSetup paperSize="9" orientation="landscape"/>
  <headerFooter>
    <oddHeader>&amp;L&amp;B&amp;G&amp;C&amp;HProcurement Plan - Works</oddHeader>
    <oddFooter>&amp;L&amp;FBPP Procurement Plan2014&amp;C&amp;P of &amp;N &amp;R&amp;D &amp;T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0"/>
  <sheetViews>
    <sheetView topLeftCell="A3" workbookViewId="0">
      <pane xSplit="1" ySplit="5" topLeftCell="B30" activePane="bottomRight" state="frozen"/>
      <selection activeCell="C44" sqref="C44"/>
      <selection pane="topRight" activeCell="C44" sqref="C44"/>
      <selection pane="bottomLeft" activeCell="C44" sqref="C44"/>
      <selection pane="bottomRight" activeCell="E44" sqref="E44"/>
    </sheetView>
  </sheetViews>
  <sheetFormatPr defaultRowHeight="12" x14ac:dyDescent="0.25"/>
  <cols>
    <col min="1" max="1" width="18" style="1646" customWidth="1"/>
    <col min="2" max="2" width="8.140625" style="1646" customWidth="1"/>
    <col min="3" max="3" width="7.140625" style="1646" bestFit="1" customWidth="1"/>
    <col min="4" max="4" width="12.7109375" style="1646" customWidth="1"/>
    <col min="5" max="5" width="10.42578125" style="1646" customWidth="1"/>
    <col min="6" max="6" width="11" style="1646" customWidth="1"/>
    <col min="7" max="7" width="9.140625" style="1646"/>
    <col min="8" max="8" width="6.5703125" style="1646" customWidth="1"/>
    <col min="9" max="9" width="10" style="1646" customWidth="1"/>
    <col min="10" max="10" width="9.140625" style="1646"/>
    <col min="11" max="11" width="11.140625" style="1646" customWidth="1"/>
    <col min="12" max="13" width="9.140625" style="1646"/>
    <col min="14" max="14" width="10" style="1646" customWidth="1"/>
    <col min="15" max="15" width="9.140625" style="1646"/>
    <col min="16" max="16" width="6.140625" style="1646" customWidth="1"/>
    <col min="17" max="17" width="11.5703125" style="2013" customWidth="1"/>
    <col min="18" max="18" width="7.85546875" style="1646" customWidth="1"/>
    <col min="19" max="19" width="9.140625" style="1646" customWidth="1"/>
    <col min="20" max="20" width="8.42578125" style="1646" customWidth="1"/>
    <col min="21" max="21" width="7.140625" style="1646" customWidth="1"/>
    <col min="22" max="22" width="10.42578125" style="1646" customWidth="1"/>
    <col min="23" max="23" width="9.5703125" style="1646" customWidth="1"/>
    <col min="24" max="24" width="10" style="1646" customWidth="1"/>
    <col min="25" max="25" width="11.5703125" style="2013" customWidth="1"/>
    <col min="26" max="26" width="6.5703125" style="1646" customWidth="1"/>
    <col min="27" max="16384" width="9.140625" style="1646"/>
  </cols>
  <sheetData>
    <row r="1" spans="1:27" x14ac:dyDescent="0.25">
      <c r="A1" s="2092" t="s">
        <v>2393</v>
      </c>
      <c r="B1" s="2092"/>
      <c r="C1" s="2092"/>
      <c r="D1" s="2092"/>
      <c r="E1" s="2092"/>
      <c r="F1" s="2092"/>
      <c r="G1" s="1783"/>
      <c r="H1" s="1783"/>
      <c r="I1" s="1783"/>
      <c r="J1" s="1783"/>
      <c r="K1" s="1783"/>
      <c r="L1" s="1783"/>
      <c r="M1" s="1783"/>
      <c r="N1" s="1783"/>
      <c r="O1" s="1783"/>
      <c r="P1" s="1783"/>
      <c r="Q1" s="2031"/>
      <c r="R1" s="1783"/>
      <c r="S1" s="1783"/>
      <c r="T1" s="1783"/>
      <c r="U1" s="1783"/>
      <c r="V1" s="1783"/>
      <c r="W1" s="1783"/>
      <c r="X1" s="1783"/>
      <c r="Y1" s="2030"/>
      <c r="Z1" s="1783"/>
      <c r="AA1" s="1783"/>
    </row>
    <row r="2" spans="1:27" x14ac:dyDescent="0.25">
      <c r="A2" s="2032" t="s">
        <v>78</v>
      </c>
      <c r="B2" s="1514"/>
      <c r="C2" s="1901"/>
      <c r="D2" s="1901"/>
      <c r="E2" s="1901"/>
      <c r="F2" s="1901"/>
      <c r="G2" s="1901"/>
      <c r="H2" s="1901"/>
      <c r="I2" s="2093" t="s">
        <v>77</v>
      </c>
      <c r="J2" s="2093"/>
      <c r="K2" s="2094" t="s">
        <v>437</v>
      </c>
      <c r="L2" s="2094"/>
      <c r="M2" s="2094"/>
      <c r="N2" s="1901"/>
      <c r="O2" s="1901"/>
      <c r="P2" s="1901"/>
      <c r="Q2" s="2031"/>
      <c r="R2" s="1901"/>
      <c r="S2" s="1901"/>
      <c r="T2" s="1901"/>
      <c r="U2" s="1901"/>
      <c r="V2" s="1901"/>
      <c r="W2" s="1901"/>
      <c r="X2" s="1901"/>
      <c r="Y2" s="2030"/>
      <c r="Z2" s="1901"/>
      <c r="AA2" s="1901"/>
    </row>
    <row r="3" spans="1:27" ht="36" x14ac:dyDescent="0.25">
      <c r="A3" s="2029"/>
      <c r="B3" s="2028"/>
      <c r="C3" s="2093" t="s">
        <v>90</v>
      </c>
      <c r="D3" s="2093"/>
      <c r="E3" s="2093"/>
      <c r="F3" s="2093"/>
      <c r="G3" s="2093"/>
      <c r="H3" s="2027"/>
      <c r="I3" s="2093"/>
      <c r="J3" s="2093"/>
      <c r="K3" s="1779" t="s">
        <v>73</v>
      </c>
      <c r="L3" s="2093" t="s">
        <v>72</v>
      </c>
      <c r="M3" s="2093"/>
      <c r="N3" s="2093" t="s">
        <v>71</v>
      </c>
      <c r="O3" s="2093"/>
      <c r="P3" s="2027"/>
      <c r="Q3" s="2093" t="s">
        <v>70</v>
      </c>
      <c r="R3" s="2093"/>
      <c r="S3" s="2093"/>
      <c r="T3" s="2093"/>
      <c r="U3" s="1779"/>
      <c r="V3" s="2093" t="s">
        <v>69</v>
      </c>
      <c r="W3" s="2093"/>
      <c r="X3" s="2093"/>
      <c r="Y3" s="2093"/>
      <c r="Z3" s="2026"/>
      <c r="AA3" s="2026"/>
    </row>
    <row r="4" spans="1:27" ht="48" x14ac:dyDescent="0.25">
      <c r="A4" s="1781" t="s">
        <v>68</v>
      </c>
      <c r="B4" s="1779" t="s">
        <v>67</v>
      </c>
      <c r="C4" s="1779" t="s">
        <v>89</v>
      </c>
      <c r="D4" s="1779" t="s">
        <v>65</v>
      </c>
      <c r="E4" s="1779" t="s">
        <v>64</v>
      </c>
      <c r="F4" s="1779" t="s">
        <v>63</v>
      </c>
      <c r="G4" s="1779" t="s">
        <v>455</v>
      </c>
      <c r="H4" s="1779" t="s">
        <v>55</v>
      </c>
      <c r="I4" s="1779" t="s">
        <v>61</v>
      </c>
      <c r="J4" s="1780" t="s">
        <v>433</v>
      </c>
      <c r="K4" s="1779" t="s">
        <v>60</v>
      </c>
      <c r="L4" s="1779" t="s">
        <v>59</v>
      </c>
      <c r="M4" s="1779" t="s">
        <v>58</v>
      </c>
      <c r="N4" s="1779" t="s">
        <v>57</v>
      </c>
      <c r="O4" s="1780" t="s">
        <v>433</v>
      </c>
      <c r="P4" s="1779" t="s">
        <v>55</v>
      </c>
      <c r="Q4" s="1779" t="s">
        <v>1874</v>
      </c>
      <c r="R4" s="1779" t="s">
        <v>53</v>
      </c>
      <c r="S4" s="1779" t="s">
        <v>85</v>
      </c>
      <c r="T4" s="1779" t="s">
        <v>51</v>
      </c>
      <c r="U4" s="1779" t="s">
        <v>99</v>
      </c>
      <c r="V4" s="1779" t="s">
        <v>84</v>
      </c>
      <c r="W4" s="1779" t="s">
        <v>83</v>
      </c>
      <c r="X4" s="1779" t="s">
        <v>82</v>
      </c>
      <c r="Y4" s="2025" t="s">
        <v>81</v>
      </c>
      <c r="Z4" s="1779" t="s">
        <v>430</v>
      </c>
      <c r="AA4" s="1779" t="s">
        <v>429</v>
      </c>
    </row>
    <row r="5" spans="1:27" ht="36" x14ac:dyDescent="0.25">
      <c r="A5" s="2095" t="s">
        <v>47</v>
      </c>
      <c r="B5" s="1772"/>
      <c r="C5" s="1772"/>
      <c r="D5" s="1772"/>
      <c r="E5" s="1772"/>
      <c r="F5" s="1772" t="s">
        <v>46</v>
      </c>
      <c r="G5" s="1772"/>
      <c r="H5" s="1515" t="s">
        <v>2</v>
      </c>
      <c r="I5" s="1772" t="s">
        <v>43</v>
      </c>
      <c r="J5" s="1772" t="s">
        <v>41</v>
      </c>
      <c r="K5" s="1772" t="s">
        <v>42</v>
      </c>
      <c r="L5" s="1772" t="s">
        <v>454</v>
      </c>
      <c r="M5" s="1772" t="s">
        <v>44</v>
      </c>
      <c r="N5" s="1772" t="s">
        <v>43</v>
      </c>
      <c r="O5" s="1772" t="s">
        <v>41</v>
      </c>
      <c r="P5" s="1515" t="s">
        <v>2</v>
      </c>
      <c r="Q5" s="2024"/>
      <c r="R5" s="1772" t="s">
        <v>80</v>
      </c>
      <c r="S5" s="1772" t="s">
        <v>41</v>
      </c>
      <c r="T5" s="1772" t="s">
        <v>453</v>
      </c>
      <c r="U5" s="1772"/>
      <c r="V5" s="1772" t="s">
        <v>43</v>
      </c>
      <c r="W5" s="1772" t="s">
        <v>427</v>
      </c>
      <c r="X5" s="1772" t="s">
        <v>42</v>
      </c>
      <c r="Y5" s="2022"/>
      <c r="Z5" s="1772"/>
      <c r="AA5" s="1772"/>
    </row>
    <row r="6" spans="1:27" x14ac:dyDescent="0.25">
      <c r="A6" s="2096"/>
      <c r="B6" s="1772"/>
      <c r="C6" s="1772"/>
      <c r="D6" s="1772"/>
      <c r="E6" s="1772"/>
      <c r="F6" s="1772" t="s">
        <v>39</v>
      </c>
      <c r="G6" s="1772"/>
      <c r="H6" s="1515" t="s">
        <v>1</v>
      </c>
      <c r="I6" s="1772"/>
      <c r="J6" s="1772"/>
      <c r="K6" s="1772"/>
      <c r="L6" s="1772"/>
      <c r="M6" s="1772"/>
      <c r="N6" s="1772"/>
      <c r="O6" s="1772"/>
      <c r="P6" s="1515" t="s">
        <v>1</v>
      </c>
      <c r="Q6" s="2023"/>
      <c r="R6" s="1772"/>
      <c r="S6" s="1772"/>
      <c r="T6" s="1772"/>
      <c r="U6" s="1772"/>
      <c r="V6" s="1772"/>
      <c r="W6" s="1772"/>
      <c r="X6" s="1772"/>
      <c r="Y6" s="2022"/>
      <c r="Z6" s="1772"/>
      <c r="AA6" s="1772"/>
    </row>
    <row r="7" spans="1:27" x14ac:dyDescent="0.25">
      <c r="A7" s="1518" t="s">
        <v>38</v>
      </c>
      <c r="B7" s="1515"/>
      <c r="C7" s="1515"/>
      <c r="D7" s="1515"/>
      <c r="E7" s="1515"/>
      <c r="F7" s="1515"/>
      <c r="G7" s="1515"/>
      <c r="H7" s="1515"/>
      <c r="I7" s="1515"/>
      <c r="J7" s="1515"/>
      <c r="K7" s="1515"/>
      <c r="L7" s="1515"/>
      <c r="M7" s="1515"/>
      <c r="N7" s="1515"/>
      <c r="O7" s="1515"/>
      <c r="P7" s="1515"/>
      <c r="Q7" s="2021"/>
      <c r="R7" s="1515"/>
      <c r="S7" s="1515"/>
      <c r="T7" s="1515"/>
      <c r="U7" s="1515"/>
      <c r="V7" s="1515"/>
      <c r="W7" s="1515"/>
      <c r="X7" s="1515"/>
      <c r="Y7" s="2020"/>
      <c r="Z7" s="1515"/>
      <c r="AA7" s="1515"/>
    </row>
    <row r="8" spans="1:27" ht="24" x14ac:dyDescent="0.25">
      <c r="A8" s="2091" t="s">
        <v>2392</v>
      </c>
      <c r="B8" s="1511" t="s">
        <v>1851</v>
      </c>
      <c r="C8" s="1507">
        <v>1</v>
      </c>
      <c r="D8" s="1507">
        <v>50000000</v>
      </c>
      <c r="E8" s="1511" t="s">
        <v>18</v>
      </c>
      <c r="F8" s="1511" t="s">
        <v>513</v>
      </c>
      <c r="G8" s="1510" t="s">
        <v>2374</v>
      </c>
      <c r="H8" s="1515" t="s">
        <v>2</v>
      </c>
      <c r="I8" s="1510" t="s">
        <v>2074</v>
      </c>
      <c r="J8" s="1510" t="s">
        <v>2073</v>
      </c>
      <c r="K8" s="1511" t="s">
        <v>513</v>
      </c>
      <c r="L8" s="2017" t="s">
        <v>1847</v>
      </c>
      <c r="M8" s="2017" t="s">
        <v>1846</v>
      </c>
      <c r="N8" s="2017" t="s">
        <v>2072</v>
      </c>
      <c r="O8" s="2017" t="s">
        <v>2071</v>
      </c>
      <c r="P8" s="1515" t="s">
        <v>2</v>
      </c>
      <c r="Q8" s="2015">
        <v>50000000</v>
      </c>
      <c r="R8" s="2017" t="s">
        <v>513</v>
      </c>
      <c r="S8" s="2017" t="s">
        <v>2070</v>
      </c>
      <c r="T8" s="2017" t="s">
        <v>2069</v>
      </c>
      <c r="U8" s="2018" t="s">
        <v>2</v>
      </c>
      <c r="V8" s="2017" t="s">
        <v>513</v>
      </c>
      <c r="W8" s="2017" t="s">
        <v>2068</v>
      </c>
      <c r="X8" s="2017" t="s">
        <v>2067</v>
      </c>
      <c r="Y8" s="2015">
        <v>50000000</v>
      </c>
      <c r="Z8" s="1511" t="s">
        <v>2386</v>
      </c>
      <c r="AA8" s="1511" t="s">
        <v>2371</v>
      </c>
    </row>
    <row r="9" spans="1:27" x14ac:dyDescent="0.25">
      <c r="A9" s="2091"/>
      <c r="B9" s="1511"/>
      <c r="C9" s="1507"/>
      <c r="D9" s="1507"/>
      <c r="E9" s="1511"/>
      <c r="F9" s="1511"/>
      <c r="G9" s="1510"/>
      <c r="H9" s="1515" t="s">
        <v>1</v>
      </c>
      <c r="I9" s="1511"/>
      <c r="J9" s="1511"/>
      <c r="K9" s="1511"/>
      <c r="L9" s="1511"/>
      <c r="M9" s="1511"/>
      <c r="N9" s="1511"/>
      <c r="O9" s="1501"/>
      <c r="P9" s="1515" t="s">
        <v>1</v>
      </c>
      <c r="Q9" s="2015"/>
      <c r="R9" s="1511"/>
      <c r="S9" s="1511"/>
      <c r="T9" s="1511"/>
      <c r="U9" s="2016" t="s">
        <v>1</v>
      </c>
      <c r="V9" s="1511"/>
      <c r="W9" s="1511"/>
      <c r="X9" s="1511"/>
      <c r="Y9" s="2015"/>
      <c r="Z9" s="1511"/>
      <c r="AA9" s="1511"/>
    </row>
    <row r="10" spans="1:27" x14ac:dyDescent="0.25">
      <c r="A10" s="1518"/>
      <c r="B10" s="1518"/>
      <c r="C10" s="1520"/>
      <c r="D10" s="1520"/>
      <c r="E10" s="1518"/>
      <c r="F10" s="1518"/>
      <c r="G10" s="1515"/>
      <c r="I10" s="1518"/>
      <c r="J10" s="1518"/>
      <c r="K10" s="1518"/>
      <c r="L10" s="1518"/>
      <c r="M10" s="1518"/>
      <c r="N10" s="1518"/>
      <c r="O10" s="1518"/>
      <c r="Q10" s="2014"/>
      <c r="R10" s="1515"/>
      <c r="S10" s="1515"/>
      <c r="T10" s="1518"/>
      <c r="U10" s="1518"/>
      <c r="V10" s="1518"/>
      <c r="W10" s="1518"/>
      <c r="X10" s="1518"/>
      <c r="Y10" s="2014"/>
      <c r="Z10" s="1518"/>
      <c r="AA10" s="1518"/>
    </row>
    <row r="11" spans="1:27" ht="24" x14ac:dyDescent="0.25">
      <c r="A11" s="2091" t="s">
        <v>2391</v>
      </c>
      <c r="B11" s="1511" t="s">
        <v>1859</v>
      </c>
      <c r="C11" s="1507">
        <v>1</v>
      </c>
      <c r="D11" s="1507">
        <v>20000000</v>
      </c>
      <c r="E11" s="1511" t="s">
        <v>18</v>
      </c>
      <c r="F11" s="1511" t="s">
        <v>513</v>
      </c>
      <c r="G11" s="1510" t="s">
        <v>2390</v>
      </c>
      <c r="H11" s="1515" t="s">
        <v>2</v>
      </c>
      <c r="I11" s="1510" t="s">
        <v>2074</v>
      </c>
      <c r="J11" s="1510" t="s">
        <v>2073</v>
      </c>
      <c r="K11" s="1511" t="s">
        <v>513</v>
      </c>
      <c r="L11" s="2017" t="s">
        <v>1847</v>
      </c>
      <c r="M11" s="2017" t="s">
        <v>1846</v>
      </c>
      <c r="N11" s="2017" t="s">
        <v>2072</v>
      </c>
      <c r="O11" s="2017" t="s">
        <v>2071</v>
      </c>
      <c r="P11" s="1515" t="s">
        <v>2</v>
      </c>
      <c r="Q11" s="2015">
        <v>20000000</v>
      </c>
      <c r="R11" s="2017" t="s">
        <v>513</v>
      </c>
      <c r="S11" s="2017" t="s">
        <v>2070</v>
      </c>
      <c r="T11" s="2017" t="s">
        <v>2069</v>
      </c>
      <c r="U11" s="2018" t="s">
        <v>2</v>
      </c>
      <c r="V11" s="2017" t="s">
        <v>513</v>
      </c>
      <c r="W11" s="2017" t="s">
        <v>2068</v>
      </c>
      <c r="X11" s="2017" t="s">
        <v>2067</v>
      </c>
      <c r="Y11" s="2015">
        <v>20000000</v>
      </c>
      <c r="Z11" s="1511" t="s">
        <v>2386</v>
      </c>
      <c r="AA11" s="1511" t="s">
        <v>2371</v>
      </c>
    </row>
    <row r="12" spans="1:27" x14ac:dyDescent="0.25">
      <c r="A12" s="2091"/>
      <c r="B12" s="1511"/>
      <c r="C12" s="1507"/>
      <c r="D12" s="1507"/>
      <c r="E12" s="1511"/>
      <c r="F12" s="1511"/>
      <c r="G12" s="1510"/>
      <c r="H12" s="1515" t="s">
        <v>1</v>
      </c>
      <c r="I12" s="1511"/>
      <c r="J12" s="1511"/>
      <c r="K12" s="1511"/>
      <c r="L12" s="1511"/>
      <c r="M12" s="1511"/>
      <c r="N12" s="1511"/>
      <c r="O12" s="1501"/>
      <c r="P12" s="1515" t="s">
        <v>1</v>
      </c>
      <c r="Q12" s="2015"/>
      <c r="R12" s="1511"/>
      <c r="S12" s="1511"/>
      <c r="T12" s="1511"/>
      <c r="U12" s="2016" t="s">
        <v>1</v>
      </c>
      <c r="V12" s="1511"/>
      <c r="W12" s="1511"/>
      <c r="X12" s="1511"/>
      <c r="Y12" s="2015"/>
      <c r="Z12" s="1511"/>
      <c r="AA12" s="1511"/>
    </row>
    <row r="13" spans="1:27" x14ac:dyDescent="0.25">
      <c r="A13" s="1518"/>
      <c r="B13" s="1518"/>
      <c r="C13" s="1520"/>
      <c r="D13" s="1520"/>
      <c r="E13" s="1518"/>
      <c r="F13" s="1518"/>
      <c r="G13" s="1515"/>
      <c r="I13" s="1518"/>
      <c r="J13" s="1518"/>
      <c r="K13" s="1518"/>
      <c r="L13" s="1518"/>
      <c r="M13" s="1518"/>
      <c r="N13" s="1518"/>
      <c r="O13" s="1518"/>
      <c r="Q13" s="2014"/>
      <c r="R13" s="1518"/>
      <c r="S13" s="1518"/>
      <c r="T13" s="1518"/>
      <c r="U13" s="1518"/>
      <c r="V13" s="1518"/>
      <c r="W13" s="1518"/>
      <c r="X13" s="1518"/>
      <c r="Y13" s="2014"/>
      <c r="Z13" s="1518"/>
      <c r="AA13" s="1518"/>
    </row>
    <row r="14" spans="1:27" ht="24" x14ac:dyDescent="0.25">
      <c r="A14" s="2091" t="s">
        <v>2389</v>
      </c>
      <c r="B14" s="1511" t="s">
        <v>1869</v>
      </c>
      <c r="C14" s="1511" t="s">
        <v>1851</v>
      </c>
      <c r="D14" s="1507">
        <v>1000000</v>
      </c>
      <c r="E14" s="2019" t="s">
        <v>18</v>
      </c>
      <c r="F14" s="1511" t="s">
        <v>513</v>
      </c>
      <c r="G14" s="1510" t="s">
        <v>2371</v>
      </c>
      <c r="H14" s="1515" t="s">
        <v>2</v>
      </c>
      <c r="I14" s="1510" t="s">
        <v>2074</v>
      </c>
      <c r="J14" s="1510" t="s">
        <v>2073</v>
      </c>
      <c r="K14" s="1511" t="s">
        <v>513</v>
      </c>
      <c r="L14" s="2017" t="s">
        <v>1847</v>
      </c>
      <c r="M14" s="2017" t="s">
        <v>1846</v>
      </c>
      <c r="N14" s="2017" t="s">
        <v>2072</v>
      </c>
      <c r="O14" s="2017" t="s">
        <v>2071</v>
      </c>
      <c r="P14" s="1515" t="s">
        <v>2</v>
      </c>
      <c r="Q14" s="2015" t="s">
        <v>2387</v>
      </c>
      <c r="R14" s="2017" t="s">
        <v>513</v>
      </c>
      <c r="S14" s="2017" t="s">
        <v>2070</v>
      </c>
      <c r="T14" s="2017" t="s">
        <v>2069</v>
      </c>
      <c r="U14" s="2018" t="s">
        <v>2</v>
      </c>
      <c r="V14" s="2017" t="s">
        <v>513</v>
      </c>
      <c r="W14" s="2017" t="s">
        <v>2068</v>
      </c>
      <c r="X14" s="2017" t="s">
        <v>2067</v>
      </c>
      <c r="Y14" s="2015" t="s">
        <v>2387</v>
      </c>
      <c r="Z14" s="1511" t="s">
        <v>2386</v>
      </c>
      <c r="AA14" s="1511" t="s">
        <v>2371</v>
      </c>
    </row>
    <row r="15" spans="1:27" x14ac:dyDescent="0.25">
      <c r="A15" s="2091"/>
      <c r="B15" s="1511"/>
      <c r="C15" s="1507"/>
      <c r="D15" s="1507"/>
      <c r="E15" s="1511"/>
      <c r="F15" s="1511"/>
      <c r="G15" s="1510"/>
      <c r="H15" s="1515" t="s">
        <v>1</v>
      </c>
      <c r="I15" s="1511"/>
      <c r="J15" s="1511"/>
      <c r="K15" s="1511"/>
      <c r="L15" s="1511"/>
      <c r="M15" s="1511"/>
      <c r="N15" s="1511"/>
      <c r="O15" s="1501"/>
      <c r="P15" s="1515" t="s">
        <v>1</v>
      </c>
      <c r="Q15" s="2015"/>
      <c r="R15" s="1511"/>
      <c r="S15" s="1511"/>
      <c r="T15" s="1511"/>
      <c r="U15" s="2016" t="s">
        <v>1</v>
      </c>
      <c r="V15" s="1511"/>
      <c r="W15" s="1511"/>
      <c r="X15" s="1511"/>
      <c r="Y15" s="2015"/>
      <c r="Z15" s="1511"/>
      <c r="AA15" s="1511"/>
    </row>
    <row r="16" spans="1:27" x14ac:dyDescent="0.25">
      <c r="A16" s="1518"/>
      <c r="B16" s="1518"/>
      <c r="C16" s="1520"/>
      <c r="D16" s="1520"/>
      <c r="E16" s="1518"/>
      <c r="F16" s="1518"/>
      <c r="G16" s="1515"/>
      <c r="I16" s="1518"/>
      <c r="J16" s="1518"/>
      <c r="K16" s="1518"/>
      <c r="L16" s="1518"/>
      <c r="M16" s="1518"/>
      <c r="N16" s="1518"/>
      <c r="O16" s="1518"/>
      <c r="Q16" s="2014"/>
      <c r="R16" s="1518"/>
      <c r="S16" s="1518"/>
      <c r="T16" s="1518"/>
      <c r="U16" s="1518"/>
      <c r="V16" s="1518"/>
      <c r="W16" s="1518"/>
      <c r="X16" s="1518"/>
      <c r="Y16" s="2014"/>
      <c r="Z16" s="1518"/>
      <c r="AA16" s="1518"/>
    </row>
    <row r="17" spans="1:27" ht="24" x14ac:dyDescent="0.25">
      <c r="A17" s="2091" t="s">
        <v>2388</v>
      </c>
      <c r="B17" s="1511" t="s">
        <v>1866</v>
      </c>
      <c r="C17" s="1511" t="s">
        <v>1851</v>
      </c>
      <c r="D17" s="1507">
        <v>1000000</v>
      </c>
      <c r="E17" s="1511" t="s">
        <v>18</v>
      </c>
      <c r="F17" s="1511" t="s">
        <v>513</v>
      </c>
      <c r="G17" s="1510" t="s">
        <v>2371</v>
      </c>
      <c r="H17" s="1515" t="s">
        <v>2</v>
      </c>
      <c r="I17" s="1510" t="s">
        <v>2074</v>
      </c>
      <c r="J17" s="1510" t="s">
        <v>2073</v>
      </c>
      <c r="K17" s="1511" t="s">
        <v>513</v>
      </c>
      <c r="L17" s="2017" t="s">
        <v>1847</v>
      </c>
      <c r="M17" s="2017" t="s">
        <v>1846</v>
      </c>
      <c r="N17" s="2017" t="s">
        <v>2072</v>
      </c>
      <c r="O17" s="2017" t="s">
        <v>2071</v>
      </c>
      <c r="P17" s="1515" t="s">
        <v>2</v>
      </c>
      <c r="Q17" s="2015" t="s">
        <v>2387</v>
      </c>
      <c r="R17" s="2017" t="s">
        <v>513</v>
      </c>
      <c r="S17" s="2017" t="s">
        <v>2070</v>
      </c>
      <c r="T17" s="2017" t="s">
        <v>2069</v>
      </c>
      <c r="U17" s="2018" t="s">
        <v>2</v>
      </c>
      <c r="V17" s="2017" t="s">
        <v>513</v>
      </c>
      <c r="W17" s="2017" t="s">
        <v>2068</v>
      </c>
      <c r="X17" s="2017" t="s">
        <v>2067</v>
      </c>
      <c r="Y17" s="2015" t="s">
        <v>2387</v>
      </c>
      <c r="Z17" s="1511" t="s">
        <v>2386</v>
      </c>
      <c r="AA17" s="1511" t="s">
        <v>2371</v>
      </c>
    </row>
    <row r="18" spans="1:27" x14ac:dyDescent="0.25">
      <c r="A18" s="2091"/>
      <c r="B18" s="1511"/>
      <c r="C18" s="1507"/>
      <c r="D18" s="1507"/>
      <c r="E18" s="1511"/>
      <c r="F18" s="1511"/>
      <c r="G18" s="1510"/>
      <c r="H18" s="1515" t="s">
        <v>1</v>
      </c>
      <c r="I18" s="1511"/>
      <c r="J18" s="1511"/>
      <c r="K18" s="1511"/>
      <c r="L18" s="1511"/>
      <c r="M18" s="1511"/>
      <c r="N18" s="1511"/>
      <c r="O18" s="1501"/>
      <c r="P18" s="1515" t="s">
        <v>1</v>
      </c>
      <c r="Q18" s="2015"/>
      <c r="R18" s="1511"/>
      <c r="S18" s="1511"/>
      <c r="T18" s="1511"/>
      <c r="U18" s="2016" t="s">
        <v>1</v>
      </c>
      <c r="V18" s="1511"/>
      <c r="W18" s="1511"/>
      <c r="X18" s="1511"/>
      <c r="Y18" s="2015"/>
      <c r="Z18" s="1511"/>
      <c r="AA18" s="1511"/>
    </row>
    <row r="19" spans="1:27" x14ac:dyDescent="0.25">
      <c r="A19" s="1518"/>
      <c r="B19" s="1518"/>
      <c r="C19" s="1520"/>
      <c r="D19" s="1520"/>
      <c r="E19" s="1518"/>
      <c r="F19" s="1518"/>
      <c r="G19" s="1515"/>
      <c r="I19" s="1518"/>
      <c r="J19" s="1518"/>
      <c r="K19" s="1518"/>
      <c r="L19" s="1518"/>
      <c r="M19" s="1518"/>
      <c r="N19" s="1518"/>
      <c r="O19" s="1518"/>
      <c r="Q19" s="2014"/>
      <c r="R19" s="1518"/>
      <c r="S19" s="1518"/>
      <c r="T19" s="1518"/>
      <c r="U19" s="1518"/>
      <c r="V19" s="1518"/>
      <c r="W19" s="1518"/>
      <c r="X19" s="1518"/>
      <c r="Y19" s="2014"/>
      <c r="Z19" s="1518"/>
      <c r="AA19" s="1518"/>
    </row>
    <row r="20" spans="1:27" ht="24" x14ac:dyDescent="0.25">
      <c r="A20" s="2091" t="s">
        <v>2385</v>
      </c>
      <c r="B20" s="1511" t="s">
        <v>1864</v>
      </c>
      <c r="C20" s="1511" t="s">
        <v>1851</v>
      </c>
      <c r="D20" s="1507">
        <v>10000000</v>
      </c>
      <c r="E20" s="1511" t="s">
        <v>18</v>
      </c>
      <c r="F20" s="1511" t="s">
        <v>513</v>
      </c>
      <c r="G20" s="1510" t="s">
        <v>2384</v>
      </c>
      <c r="H20" s="1515" t="s">
        <v>2</v>
      </c>
      <c r="I20" s="1510" t="s">
        <v>2074</v>
      </c>
      <c r="J20" s="1510" t="s">
        <v>2073</v>
      </c>
      <c r="K20" s="1511" t="s">
        <v>513</v>
      </c>
      <c r="L20" s="2017" t="s">
        <v>1847</v>
      </c>
      <c r="M20" s="2017" t="s">
        <v>1846</v>
      </c>
      <c r="N20" s="2017" t="s">
        <v>2072</v>
      </c>
      <c r="O20" s="2017" t="s">
        <v>2071</v>
      </c>
      <c r="P20" s="1515" t="s">
        <v>2</v>
      </c>
      <c r="Q20" s="2015" t="s">
        <v>2378</v>
      </c>
      <c r="R20" s="2017" t="s">
        <v>513</v>
      </c>
      <c r="S20" s="2017" t="s">
        <v>2070</v>
      </c>
      <c r="T20" s="2017" t="s">
        <v>2069</v>
      </c>
      <c r="U20" s="2018" t="s">
        <v>2</v>
      </c>
      <c r="V20" s="2017" t="s">
        <v>513</v>
      </c>
      <c r="W20" s="2017" t="s">
        <v>2068</v>
      </c>
      <c r="X20" s="2017" t="s">
        <v>2067</v>
      </c>
      <c r="Y20" s="2015" t="s">
        <v>2378</v>
      </c>
      <c r="Z20" s="1511" t="s">
        <v>2381</v>
      </c>
      <c r="AA20" s="1511" t="s">
        <v>2371</v>
      </c>
    </row>
    <row r="21" spans="1:27" x14ac:dyDescent="0.25">
      <c r="A21" s="2091"/>
      <c r="B21" s="1511"/>
      <c r="C21" s="1507"/>
      <c r="D21" s="1507"/>
      <c r="E21" s="1511"/>
      <c r="F21" s="1511"/>
      <c r="G21" s="1510"/>
      <c r="H21" s="1515" t="s">
        <v>1</v>
      </c>
      <c r="I21" s="1511"/>
      <c r="J21" s="1511"/>
      <c r="K21" s="1511"/>
      <c r="L21" s="1511"/>
      <c r="M21" s="1511"/>
      <c r="N21" s="1511"/>
      <c r="O21" s="1501"/>
      <c r="P21" s="1515" t="s">
        <v>1</v>
      </c>
      <c r="Q21" s="2015"/>
      <c r="R21" s="1511"/>
      <c r="S21" s="1511"/>
      <c r="T21" s="1511"/>
      <c r="U21" s="2016" t="s">
        <v>1</v>
      </c>
      <c r="V21" s="1511"/>
      <c r="W21" s="1511"/>
      <c r="X21" s="1511"/>
      <c r="Y21" s="2015"/>
      <c r="Z21" s="1511"/>
      <c r="AA21" s="1511"/>
    </row>
    <row r="22" spans="1:27" x14ac:dyDescent="0.25">
      <c r="A22" s="1518"/>
      <c r="B22" s="1518"/>
      <c r="C22" s="1520"/>
      <c r="D22" s="1520"/>
      <c r="E22" s="1518"/>
      <c r="F22" s="1518"/>
      <c r="G22" s="1515"/>
      <c r="I22" s="1518"/>
      <c r="J22" s="1518"/>
      <c r="K22" s="1518"/>
      <c r="L22" s="1518"/>
      <c r="M22" s="1518"/>
      <c r="N22" s="1518"/>
      <c r="O22" s="1518"/>
      <c r="Q22" s="2014"/>
      <c r="R22" s="1518"/>
      <c r="S22" s="1518"/>
      <c r="T22" s="1518"/>
      <c r="U22" s="1518"/>
      <c r="V22" s="1518"/>
      <c r="W22" s="1518"/>
      <c r="X22" s="1518"/>
      <c r="Y22" s="2014"/>
      <c r="Z22" s="1518"/>
      <c r="AA22" s="1518"/>
    </row>
    <row r="23" spans="1:27" ht="24" x14ac:dyDescent="0.25">
      <c r="A23" s="2091" t="s">
        <v>2383</v>
      </c>
      <c r="B23" s="1511" t="s">
        <v>1862</v>
      </c>
      <c r="C23" s="1511" t="s">
        <v>1851</v>
      </c>
      <c r="D23" s="1507">
        <v>20000000</v>
      </c>
      <c r="E23" s="1511" t="s">
        <v>18</v>
      </c>
      <c r="F23" s="1511" t="s">
        <v>513</v>
      </c>
      <c r="G23" s="1510" t="s">
        <v>2374</v>
      </c>
      <c r="H23" s="1515" t="s">
        <v>2</v>
      </c>
      <c r="I23" s="1510" t="s">
        <v>2074</v>
      </c>
      <c r="J23" s="1510" t="s">
        <v>2073</v>
      </c>
      <c r="K23" s="1511" t="s">
        <v>513</v>
      </c>
      <c r="L23" s="2017" t="s">
        <v>1847</v>
      </c>
      <c r="M23" s="2017" t="s">
        <v>1846</v>
      </c>
      <c r="N23" s="2017" t="s">
        <v>2072</v>
      </c>
      <c r="O23" s="2017" t="s">
        <v>2071</v>
      </c>
      <c r="P23" s="1515" t="s">
        <v>2</v>
      </c>
      <c r="Q23" s="2015" t="s">
        <v>2382</v>
      </c>
      <c r="R23" s="2017" t="s">
        <v>513</v>
      </c>
      <c r="S23" s="2017" t="s">
        <v>2070</v>
      </c>
      <c r="T23" s="2017" t="s">
        <v>2069</v>
      </c>
      <c r="U23" s="2018" t="s">
        <v>2</v>
      </c>
      <c r="V23" s="2017" t="s">
        <v>513</v>
      </c>
      <c r="W23" s="2017" t="s">
        <v>2068</v>
      </c>
      <c r="X23" s="2017" t="s">
        <v>2067</v>
      </c>
      <c r="Y23" s="2015" t="s">
        <v>2382</v>
      </c>
      <c r="Z23" s="1511" t="s">
        <v>2381</v>
      </c>
      <c r="AA23" s="1511" t="s">
        <v>2371</v>
      </c>
    </row>
    <row r="24" spans="1:27" x14ac:dyDescent="0.25">
      <c r="A24" s="2091"/>
      <c r="B24" s="1511"/>
      <c r="C24" s="1507"/>
      <c r="D24" s="1507"/>
      <c r="E24" s="1511"/>
      <c r="F24" s="1511"/>
      <c r="G24" s="1510"/>
      <c r="H24" s="1515" t="s">
        <v>1</v>
      </c>
      <c r="I24" s="1511"/>
      <c r="J24" s="1511"/>
      <c r="K24" s="1511"/>
      <c r="L24" s="1511"/>
      <c r="M24" s="1511"/>
      <c r="N24" s="1511"/>
      <c r="O24" s="1501"/>
      <c r="P24" s="1515" t="s">
        <v>1</v>
      </c>
      <c r="Q24" s="2015"/>
      <c r="R24" s="1511"/>
      <c r="S24" s="1511"/>
      <c r="T24" s="1511"/>
      <c r="U24" s="2016" t="s">
        <v>1</v>
      </c>
      <c r="V24" s="1511"/>
      <c r="W24" s="1511"/>
      <c r="X24" s="1511"/>
      <c r="Y24" s="2015"/>
      <c r="Z24" s="1511"/>
      <c r="AA24" s="1511"/>
    </row>
    <row r="25" spans="1:27" x14ac:dyDescent="0.25">
      <c r="A25" s="1518"/>
      <c r="B25" s="1518"/>
      <c r="C25" s="1520"/>
      <c r="D25" s="1520"/>
      <c r="E25" s="1518"/>
      <c r="F25" s="1518"/>
      <c r="G25" s="1515"/>
      <c r="I25" s="1518"/>
      <c r="J25" s="1518"/>
      <c r="K25" s="1518"/>
      <c r="L25" s="1518"/>
      <c r="M25" s="1518"/>
      <c r="N25" s="1518"/>
      <c r="O25" s="1518"/>
      <c r="Q25" s="2014"/>
      <c r="R25" s="1518"/>
      <c r="S25" s="1518"/>
      <c r="T25" s="1518"/>
      <c r="U25" s="1518"/>
      <c r="V25" s="1518"/>
      <c r="W25" s="1518"/>
      <c r="X25" s="1518"/>
      <c r="Y25" s="2014"/>
      <c r="Z25" s="1518"/>
      <c r="AA25" s="1518"/>
    </row>
    <row r="26" spans="1:27" ht="24" x14ac:dyDescent="0.25">
      <c r="A26" s="2091" t="s">
        <v>2124</v>
      </c>
      <c r="B26" s="1511" t="s">
        <v>1860</v>
      </c>
      <c r="C26" s="1511" t="s">
        <v>1851</v>
      </c>
      <c r="D26" s="1507">
        <v>5000000</v>
      </c>
      <c r="E26" s="1511" t="s">
        <v>18</v>
      </c>
      <c r="F26" s="1511" t="s">
        <v>513</v>
      </c>
      <c r="G26" s="1510" t="s">
        <v>2374</v>
      </c>
      <c r="H26" s="1515" t="s">
        <v>2</v>
      </c>
      <c r="I26" s="1510" t="s">
        <v>2074</v>
      </c>
      <c r="J26" s="1510" t="s">
        <v>2073</v>
      </c>
      <c r="K26" s="1511" t="s">
        <v>513</v>
      </c>
      <c r="L26" s="2017" t="s">
        <v>1847</v>
      </c>
      <c r="M26" s="2017" t="s">
        <v>1846</v>
      </c>
      <c r="N26" s="2017" t="s">
        <v>2072</v>
      </c>
      <c r="O26" s="2017" t="s">
        <v>2071</v>
      </c>
      <c r="P26" s="1515" t="s">
        <v>2</v>
      </c>
      <c r="Q26" s="2015">
        <v>5000000</v>
      </c>
      <c r="R26" s="2017" t="s">
        <v>513</v>
      </c>
      <c r="S26" s="2017" t="s">
        <v>2070</v>
      </c>
      <c r="T26" s="2017" t="s">
        <v>2069</v>
      </c>
      <c r="U26" s="2018" t="s">
        <v>2</v>
      </c>
      <c r="V26" s="2017" t="s">
        <v>513</v>
      </c>
      <c r="W26" s="2017" t="s">
        <v>2068</v>
      </c>
      <c r="X26" s="2017" t="s">
        <v>2067</v>
      </c>
      <c r="Y26" s="2015">
        <v>5000000</v>
      </c>
      <c r="Z26" s="1511" t="s">
        <v>2372</v>
      </c>
      <c r="AA26" s="1511" t="s">
        <v>2371</v>
      </c>
    </row>
    <row r="27" spans="1:27" x14ac:dyDescent="0.25">
      <c r="A27" s="2091"/>
      <c r="B27" s="1511"/>
      <c r="C27" s="1507"/>
      <c r="D27" s="1507"/>
      <c r="E27" s="1511"/>
      <c r="F27" s="1511"/>
      <c r="G27" s="1510"/>
      <c r="H27" s="1515" t="s">
        <v>1</v>
      </c>
      <c r="I27" s="1511"/>
      <c r="J27" s="1511"/>
      <c r="K27" s="1511"/>
      <c r="L27" s="1511"/>
      <c r="M27" s="1511"/>
      <c r="N27" s="1511"/>
      <c r="O27" s="1501"/>
      <c r="P27" s="1515" t="s">
        <v>1</v>
      </c>
      <c r="Q27" s="2015"/>
      <c r="R27" s="1511"/>
      <c r="S27" s="1511"/>
      <c r="T27" s="1511"/>
      <c r="U27" s="2016" t="s">
        <v>1</v>
      </c>
      <c r="V27" s="1511"/>
      <c r="W27" s="1511"/>
      <c r="X27" s="1511"/>
      <c r="Y27" s="2015"/>
      <c r="Z27" s="1511"/>
      <c r="AA27" s="1511"/>
    </row>
    <row r="28" spans="1:27" x14ac:dyDescent="0.25">
      <c r="A28" s="1518"/>
      <c r="B28" s="1518"/>
      <c r="C28" s="1520"/>
      <c r="D28" s="1520"/>
      <c r="E28" s="1518"/>
      <c r="F28" s="1518"/>
      <c r="G28" s="1515"/>
      <c r="I28" s="1518"/>
      <c r="J28" s="1518"/>
      <c r="K28" s="1518"/>
      <c r="L28" s="1518"/>
      <c r="M28" s="1518"/>
      <c r="N28" s="1518"/>
      <c r="O28" s="1518"/>
      <c r="Q28" s="2014"/>
      <c r="R28" s="1518"/>
      <c r="S28" s="1518"/>
      <c r="T28" s="1518"/>
      <c r="U28" s="1518"/>
      <c r="V28" s="1518"/>
      <c r="W28" s="1518"/>
      <c r="X28" s="1518"/>
      <c r="Y28" s="2014"/>
      <c r="Z28" s="1518"/>
      <c r="AA28" s="1518"/>
    </row>
    <row r="29" spans="1:27" ht="24" x14ac:dyDescent="0.25">
      <c r="A29" s="2091" t="s">
        <v>2380</v>
      </c>
      <c r="B29" s="1511" t="s">
        <v>1855</v>
      </c>
      <c r="C29" s="1511" t="s">
        <v>1851</v>
      </c>
      <c r="D29" s="1507">
        <v>165654022</v>
      </c>
      <c r="E29" s="1511" t="s">
        <v>18</v>
      </c>
      <c r="F29" s="1511" t="s">
        <v>513</v>
      </c>
      <c r="G29" s="1510" t="s">
        <v>130</v>
      </c>
      <c r="H29" s="1515" t="s">
        <v>2</v>
      </c>
      <c r="I29" s="1510" t="s">
        <v>2074</v>
      </c>
      <c r="J29" s="1510" t="s">
        <v>2073</v>
      </c>
      <c r="K29" s="1511" t="s">
        <v>513</v>
      </c>
      <c r="L29" s="2017" t="s">
        <v>1847</v>
      </c>
      <c r="M29" s="2017" t="s">
        <v>1846</v>
      </c>
      <c r="N29" s="2017" t="s">
        <v>2072</v>
      </c>
      <c r="O29" s="2017" t="s">
        <v>2071</v>
      </c>
      <c r="P29" s="1515" t="s">
        <v>2</v>
      </c>
      <c r="Q29" s="2015">
        <v>165654022</v>
      </c>
      <c r="R29" s="2017" t="s">
        <v>513</v>
      </c>
      <c r="S29" s="2017" t="s">
        <v>2070</v>
      </c>
      <c r="T29" s="2017" t="s">
        <v>2069</v>
      </c>
      <c r="U29" s="2018" t="s">
        <v>2</v>
      </c>
      <c r="V29" s="2017" t="s">
        <v>513</v>
      </c>
      <c r="W29" s="2017" t="s">
        <v>2068</v>
      </c>
      <c r="X29" s="2017" t="s">
        <v>2067</v>
      </c>
      <c r="Y29" s="2015">
        <v>165654022</v>
      </c>
      <c r="Z29" s="1511" t="s">
        <v>2372</v>
      </c>
      <c r="AA29" s="1511" t="s">
        <v>2371</v>
      </c>
    </row>
    <row r="30" spans="1:27" x14ac:dyDescent="0.25">
      <c r="A30" s="2091"/>
      <c r="B30" s="1511"/>
      <c r="C30" s="1507"/>
      <c r="D30" s="1507"/>
      <c r="E30" s="1511"/>
      <c r="F30" s="1511"/>
      <c r="G30" s="1510"/>
      <c r="H30" s="1515" t="s">
        <v>1</v>
      </c>
      <c r="I30" s="1511"/>
      <c r="J30" s="1511"/>
      <c r="K30" s="1511"/>
      <c r="L30" s="1511"/>
      <c r="M30" s="1511"/>
      <c r="N30" s="1511"/>
      <c r="O30" s="1501"/>
      <c r="P30" s="1515" t="s">
        <v>1</v>
      </c>
      <c r="Q30" s="2015"/>
      <c r="R30" s="1511"/>
      <c r="S30" s="1511"/>
      <c r="T30" s="1511"/>
      <c r="U30" s="2016" t="s">
        <v>1</v>
      </c>
      <c r="V30" s="1511"/>
      <c r="W30" s="1511"/>
      <c r="X30" s="1511"/>
      <c r="Y30" s="2015"/>
      <c r="Z30" s="1511"/>
      <c r="AA30" s="1511"/>
    </row>
    <row r="31" spans="1:27" x14ac:dyDescent="0.25">
      <c r="A31" s="1518"/>
      <c r="B31" s="1518"/>
      <c r="C31" s="1520"/>
      <c r="D31" s="1520"/>
      <c r="E31" s="1518"/>
      <c r="F31" s="1518"/>
      <c r="G31" s="1515"/>
      <c r="I31" s="1518"/>
      <c r="J31" s="1518"/>
      <c r="K31" s="1518"/>
      <c r="L31" s="1518"/>
      <c r="M31" s="1518"/>
      <c r="N31" s="1518"/>
      <c r="O31" s="1518"/>
      <c r="Q31" s="2014"/>
      <c r="R31" s="1518"/>
      <c r="S31" s="1518"/>
      <c r="T31" s="1518"/>
      <c r="U31" s="1518"/>
      <c r="V31" s="1518"/>
      <c r="W31" s="1518"/>
      <c r="X31" s="1518"/>
      <c r="Y31" s="2014"/>
      <c r="Z31" s="1518"/>
      <c r="AA31" s="1518"/>
    </row>
    <row r="32" spans="1:27" ht="24" x14ac:dyDescent="0.25">
      <c r="A32" s="2091" t="s">
        <v>2379</v>
      </c>
      <c r="B32" s="1511" t="s">
        <v>1852</v>
      </c>
      <c r="C32" s="1511" t="s">
        <v>1851</v>
      </c>
      <c r="D32" s="1507">
        <v>10000000</v>
      </c>
      <c r="E32" s="1511" t="s">
        <v>18</v>
      </c>
      <c r="F32" s="1511" t="s">
        <v>513</v>
      </c>
      <c r="G32" s="1510" t="s">
        <v>2374</v>
      </c>
      <c r="H32" s="1515" t="s">
        <v>2</v>
      </c>
      <c r="I32" s="1510" t="s">
        <v>2074</v>
      </c>
      <c r="J32" s="1510" t="s">
        <v>2073</v>
      </c>
      <c r="K32" s="1511" t="s">
        <v>513</v>
      </c>
      <c r="L32" s="2017" t="s">
        <v>1847</v>
      </c>
      <c r="M32" s="2017" t="s">
        <v>1846</v>
      </c>
      <c r="N32" s="2017" t="s">
        <v>2072</v>
      </c>
      <c r="O32" s="2017" t="s">
        <v>2071</v>
      </c>
      <c r="P32" s="1515" t="s">
        <v>2</v>
      </c>
      <c r="Q32" s="2015" t="s">
        <v>2378</v>
      </c>
      <c r="R32" s="2017" t="s">
        <v>513</v>
      </c>
      <c r="S32" s="2017" t="s">
        <v>2070</v>
      </c>
      <c r="T32" s="2017" t="s">
        <v>2069</v>
      </c>
      <c r="U32" s="2018" t="s">
        <v>2</v>
      </c>
      <c r="V32" s="2017" t="s">
        <v>513</v>
      </c>
      <c r="W32" s="2017" t="s">
        <v>2068</v>
      </c>
      <c r="X32" s="2017" t="s">
        <v>2067</v>
      </c>
      <c r="Y32" s="2015" t="s">
        <v>2378</v>
      </c>
      <c r="Z32" s="1511" t="s">
        <v>2377</v>
      </c>
      <c r="AA32" s="1511" t="s">
        <v>2371</v>
      </c>
    </row>
    <row r="33" spans="1:27" x14ac:dyDescent="0.25">
      <c r="A33" s="2091"/>
      <c r="B33" s="1511"/>
      <c r="C33" s="1507"/>
      <c r="D33" s="1507"/>
      <c r="E33" s="1511"/>
      <c r="F33" s="1511"/>
      <c r="G33" s="1510"/>
      <c r="H33" s="1515" t="s">
        <v>1</v>
      </c>
      <c r="I33" s="1511"/>
      <c r="J33" s="1511"/>
      <c r="K33" s="1511"/>
      <c r="L33" s="1511"/>
      <c r="M33" s="1511"/>
      <c r="N33" s="1511"/>
      <c r="O33" s="1501"/>
      <c r="P33" s="1515" t="s">
        <v>1</v>
      </c>
      <c r="Q33" s="2015"/>
      <c r="R33" s="1511"/>
      <c r="S33" s="1511"/>
      <c r="T33" s="1511"/>
      <c r="U33" s="2016" t="s">
        <v>1</v>
      </c>
      <c r="V33" s="1511"/>
      <c r="W33" s="1511"/>
      <c r="X33" s="1511"/>
      <c r="Y33" s="2015"/>
      <c r="Z33" s="1511"/>
      <c r="AA33" s="1511"/>
    </row>
    <row r="34" spans="1:27" x14ac:dyDescent="0.25">
      <c r="A34" s="1518"/>
      <c r="B34" s="1518"/>
      <c r="C34" s="1520"/>
      <c r="D34" s="1520"/>
      <c r="E34" s="1518"/>
      <c r="F34" s="1518"/>
      <c r="G34" s="1515"/>
      <c r="I34" s="1518"/>
      <c r="J34" s="1518"/>
      <c r="K34" s="1518"/>
      <c r="L34" s="1518"/>
      <c r="M34" s="1518"/>
      <c r="N34" s="1518"/>
      <c r="O34" s="1518"/>
      <c r="Q34" s="2014"/>
      <c r="R34" s="1518"/>
      <c r="S34" s="1518"/>
      <c r="T34" s="1518"/>
      <c r="U34" s="1518"/>
      <c r="V34" s="1518"/>
      <c r="W34" s="1518"/>
      <c r="X34" s="1518"/>
      <c r="Y34" s="2014"/>
      <c r="Z34" s="1518"/>
      <c r="AA34" s="1518"/>
    </row>
    <row r="35" spans="1:27" ht="24" x14ac:dyDescent="0.25">
      <c r="A35" s="2091" t="s">
        <v>2376</v>
      </c>
      <c r="B35" s="1511" t="s">
        <v>2308</v>
      </c>
      <c r="C35" s="1511" t="s">
        <v>1851</v>
      </c>
      <c r="D35" s="1507">
        <v>50000000</v>
      </c>
      <c r="E35" s="1511" t="s">
        <v>18</v>
      </c>
      <c r="F35" s="1511" t="s">
        <v>513</v>
      </c>
      <c r="G35" s="1510" t="s">
        <v>2374</v>
      </c>
      <c r="H35" s="1515" t="s">
        <v>2</v>
      </c>
      <c r="I35" s="1510" t="s">
        <v>2074</v>
      </c>
      <c r="J35" s="1510" t="s">
        <v>2073</v>
      </c>
      <c r="K35" s="1511" t="s">
        <v>513</v>
      </c>
      <c r="L35" s="2017" t="s">
        <v>1847</v>
      </c>
      <c r="M35" s="2017" t="s">
        <v>1846</v>
      </c>
      <c r="N35" s="2017" t="s">
        <v>2072</v>
      </c>
      <c r="O35" s="2017" t="s">
        <v>2071</v>
      </c>
      <c r="P35" s="1515" t="s">
        <v>2</v>
      </c>
      <c r="Q35" s="2015">
        <v>50000000</v>
      </c>
      <c r="R35" s="2017" t="s">
        <v>513</v>
      </c>
      <c r="S35" s="2017" t="s">
        <v>2070</v>
      </c>
      <c r="T35" s="2017" t="s">
        <v>2069</v>
      </c>
      <c r="U35" s="2018" t="s">
        <v>2</v>
      </c>
      <c r="V35" s="2017" t="s">
        <v>513</v>
      </c>
      <c r="W35" s="2017" t="s">
        <v>2068</v>
      </c>
      <c r="X35" s="2017" t="s">
        <v>2067</v>
      </c>
      <c r="Y35" s="2015">
        <v>50000000</v>
      </c>
      <c r="Z35" s="1511" t="s">
        <v>2372</v>
      </c>
      <c r="AA35" s="1511" t="s">
        <v>2371</v>
      </c>
    </row>
    <row r="36" spans="1:27" x14ac:dyDescent="0.25">
      <c r="A36" s="2091"/>
      <c r="B36" s="1511"/>
      <c r="C36" s="1507"/>
      <c r="D36" s="1507"/>
      <c r="E36" s="1511"/>
      <c r="F36" s="1511"/>
      <c r="G36" s="1510"/>
      <c r="H36" s="1515" t="s">
        <v>1</v>
      </c>
      <c r="I36" s="1511"/>
      <c r="J36" s="1511"/>
      <c r="K36" s="1511"/>
      <c r="L36" s="1511"/>
      <c r="M36" s="1511"/>
      <c r="N36" s="1511"/>
      <c r="O36" s="1501"/>
      <c r="P36" s="1515" t="s">
        <v>1</v>
      </c>
      <c r="Q36" s="2015"/>
      <c r="R36" s="1511"/>
      <c r="S36" s="1511"/>
      <c r="T36" s="1511"/>
      <c r="U36" s="2016" t="s">
        <v>1</v>
      </c>
      <c r="V36" s="1511"/>
      <c r="W36" s="1511"/>
      <c r="X36" s="1511"/>
      <c r="Y36" s="2015"/>
      <c r="Z36" s="1511"/>
      <c r="AA36" s="1511"/>
    </row>
    <row r="37" spans="1:27" x14ac:dyDescent="0.25">
      <c r="A37" s="1518"/>
      <c r="B37" s="1518"/>
      <c r="C37" s="1520"/>
      <c r="D37" s="1520"/>
      <c r="E37" s="1518"/>
      <c r="F37" s="1518"/>
      <c r="G37" s="1515"/>
      <c r="I37" s="1518"/>
      <c r="J37" s="1518"/>
      <c r="K37" s="1518"/>
      <c r="L37" s="1518"/>
      <c r="M37" s="1518"/>
      <c r="N37" s="1518"/>
      <c r="O37" s="1518"/>
      <c r="Q37" s="2014"/>
      <c r="R37" s="1518"/>
      <c r="S37" s="1518"/>
      <c r="T37" s="1518"/>
      <c r="U37" s="1518"/>
      <c r="V37" s="1518"/>
      <c r="W37" s="1518"/>
      <c r="X37" s="1518"/>
      <c r="Y37" s="2014"/>
      <c r="Z37" s="1518"/>
      <c r="AA37" s="1518"/>
    </row>
    <row r="38" spans="1:27" ht="24" x14ac:dyDescent="0.25">
      <c r="A38" s="2091" t="s">
        <v>2375</v>
      </c>
      <c r="B38" s="1511" t="s">
        <v>2145</v>
      </c>
      <c r="C38" s="1511" t="s">
        <v>1851</v>
      </c>
      <c r="D38" s="1507">
        <v>10000000</v>
      </c>
      <c r="E38" s="1511" t="s">
        <v>18</v>
      </c>
      <c r="F38" s="1511" t="s">
        <v>513</v>
      </c>
      <c r="G38" s="1510" t="s">
        <v>2374</v>
      </c>
      <c r="H38" s="1515" t="s">
        <v>2</v>
      </c>
      <c r="I38" s="1510" t="s">
        <v>2074</v>
      </c>
      <c r="J38" s="1510" t="s">
        <v>2073</v>
      </c>
      <c r="K38" s="1511" t="s">
        <v>513</v>
      </c>
      <c r="L38" s="2017" t="s">
        <v>1847</v>
      </c>
      <c r="M38" s="2017" t="s">
        <v>1846</v>
      </c>
      <c r="N38" s="2017" t="s">
        <v>2072</v>
      </c>
      <c r="O38" s="2017" t="s">
        <v>2071</v>
      </c>
      <c r="P38" s="1515" t="s">
        <v>2</v>
      </c>
      <c r="Q38" s="2015" t="s">
        <v>2373</v>
      </c>
      <c r="R38" s="2017" t="s">
        <v>513</v>
      </c>
      <c r="S38" s="2017" t="s">
        <v>2070</v>
      </c>
      <c r="T38" s="2017" t="s">
        <v>2069</v>
      </c>
      <c r="U38" s="2018" t="s">
        <v>2</v>
      </c>
      <c r="V38" s="2017" t="s">
        <v>513</v>
      </c>
      <c r="W38" s="2017" t="s">
        <v>2068</v>
      </c>
      <c r="X38" s="2017" t="s">
        <v>2067</v>
      </c>
      <c r="Y38" s="2015" t="s">
        <v>2373</v>
      </c>
      <c r="Z38" s="1511" t="s">
        <v>2372</v>
      </c>
      <c r="AA38" s="1511" t="s">
        <v>2371</v>
      </c>
    </row>
    <row r="39" spans="1:27" x14ac:dyDescent="0.25">
      <c r="A39" s="2091"/>
      <c r="B39" s="1511"/>
      <c r="C39" s="1507"/>
      <c r="D39" s="1507"/>
      <c r="E39" s="1511"/>
      <c r="F39" s="1511"/>
      <c r="G39" s="1510"/>
      <c r="H39" s="1515" t="s">
        <v>1</v>
      </c>
      <c r="I39" s="1511"/>
      <c r="J39" s="1511"/>
      <c r="K39" s="1511"/>
      <c r="L39" s="1511"/>
      <c r="M39" s="1511"/>
      <c r="N39" s="1511"/>
      <c r="O39" s="1501"/>
      <c r="P39" s="1515" t="s">
        <v>1</v>
      </c>
      <c r="Q39" s="2015"/>
      <c r="R39" s="1511"/>
      <c r="S39" s="1511"/>
      <c r="T39" s="1511"/>
      <c r="U39" s="2016" t="s">
        <v>1</v>
      </c>
      <c r="V39" s="1511"/>
      <c r="W39" s="1511"/>
      <c r="X39" s="1511"/>
      <c r="Y39" s="2015"/>
      <c r="Z39" s="1511"/>
      <c r="AA39" s="1511"/>
    </row>
    <row r="40" spans="1:27" x14ac:dyDescent="0.25">
      <c r="A40" s="1518"/>
      <c r="B40" s="1518"/>
      <c r="C40" s="1520"/>
      <c r="D40" s="1520"/>
      <c r="E40" s="1518"/>
      <c r="F40" s="1518"/>
      <c r="G40" s="1515"/>
      <c r="H40" s="1970"/>
      <c r="I40" s="1518"/>
      <c r="J40" s="1518"/>
      <c r="K40" s="1518"/>
      <c r="L40" s="1518"/>
      <c r="M40" s="1518"/>
      <c r="N40" s="1518"/>
      <c r="O40" s="1518"/>
      <c r="P40" s="1970"/>
      <c r="Q40" s="2014"/>
      <c r="R40" s="1518"/>
      <c r="S40" s="1518"/>
      <c r="T40" s="1518"/>
      <c r="U40" s="1518"/>
      <c r="V40" s="1518"/>
      <c r="W40" s="1518"/>
      <c r="X40" s="1518"/>
      <c r="Y40" s="2014"/>
      <c r="Z40" s="1518"/>
      <c r="AA40" s="1518"/>
    </row>
  </sheetData>
  <mergeCells count="20">
    <mergeCell ref="A17:A18"/>
    <mergeCell ref="A35:A36"/>
    <mergeCell ref="A38:A39"/>
    <mergeCell ref="A20:A21"/>
    <mergeCell ref="A23:A24"/>
    <mergeCell ref="A26:A27"/>
    <mergeCell ref="A29:A30"/>
    <mergeCell ref="A32:A33"/>
    <mergeCell ref="Q3:T3"/>
    <mergeCell ref="V3:Y3"/>
    <mergeCell ref="A5:A6"/>
    <mergeCell ref="A8:A9"/>
    <mergeCell ref="A11:A12"/>
    <mergeCell ref="N3:O3"/>
    <mergeCell ref="A14:A15"/>
    <mergeCell ref="A1:F1"/>
    <mergeCell ref="I2:J3"/>
    <mergeCell ref="K2:M2"/>
    <mergeCell ref="C3:G3"/>
    <mergeCell ref="L3:M3"/>
  </mergeCells>
  <pageMargins left="0.25" right="0.25" top="0.75" bottom="0.75" header="0.3" footer="0.3"/>
  <pageSetup paperSize="8" scale="73" orientation="landscape" r:id="rId1"/>
  <headerFooter>
    <oddHeader>&amp;LFEDERAL ROAD MAINTENANCE AGENCY (FERMA)
YR 2014 PROCUREMENT PLAN</oddHeader>
    <oddFooter>&amp;LFERMA&amp;CPage &amp;P of &amp;N&amp;RGOODS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33"/>
  <sheetViews>
    <sheetView view="pageBreakPreview" zoomScale="60" workbookViewId="0">
      <pane xSplit="1" ySplit="4" topLeftCell="B5" activePane="bottomRight" state="frozen"/>
      <selection activeCell="C44" sqref="C44"/>
      <selection pane="topRight" activeCell="C44" sqref="C44"/>
      <selection pane="bottomLeft" activeCell="C44" sqref="C44"/>
      <selection pane="bottomRight" activeCell="C44" sqref="C44"/>
    </sheetView>
  </sheetViews>
  <sheetFormatPr defaultRowHeight="12" x14ac:dyDescent="0.25"/>
  <cols>
    <col min="1" max="1" width="17.28515625" style="1970" customWidth="1"/>
    <col min="2" max="2" width="7.5703125" style="1970" customWidth="1"/>
    <col min="3" max="3" width="7.140625" style="1970" customWidth="1"/>
    <col min="4" max="4" width="9.140625" style="1970"/>
    <col min="5" max="5" width="11.140625" style="1970" customWidth="1"/>
    <col min="6" max="6" width="12.140625" style="1970" customWidth="1"/>
    <col min="7" max="7" width="11.42578125" style="1970" customWidth="1"/>
    <col min="8" max="8" width="9.7109375" style="1970" customWidth="1"/>
    <col min="9" max="9" width="6.28515625" style="1970" customWidth="1"/>
    <col min="10" max="10" width="9.7109375" style="1970" customWidth="1"/>
    <col min="11" max="11" width="10" style="1970" customWidth="1"/>
    <col min="12" max="12" width="11" style="1970" customWidth="1"/>
    <col min="13" max="14" width="9.140625" style="1970"/>
    <col min="15" max="15" width="9.85546875" style="1970" customWidth="1"/>
    <col min="16" max="16" width="8.7109375" style="1970" customWidth="1"/>
    <col min="17" max="17" width="6.140625" style="1970" customWidth="1"/>
    <col min="18" max="18" width="12.42578125" style="1970" customWidth="1"/>
    <col min="19" max="19" width="7.7109375" style="1970" customWidth="1"/>
    <col min="20" max="20" width="11.140625" style="1970" customWidth="1"/>
    <col min="21" max="21" width="11.42578125" style="1970" customWidth="1"/>
    <col min="22" max="22" width="10.42578125" style="1970" customWidth="1"/>
    <col min="23" max="23" width="11.28515625" style="1970" customWidth="1"/>
    <col min="24" max="24" width="9.140625" style="1970"/>
    <col min="25" max="25" width="13.5703125" style="2035" customWidth="1"/>
    <col min="26" max="26" width="6.42578125" style="1970" customWidth="1"/>
    <col min="27" max="27" width="8.7109375" style="2034" customWidth="1"/>
    <col min="28" max="80" width="9.140625" style="2033"/>
    <col min="81" max="16384" width="9.140625" style="1970"/>
  </cols>
  <sheetData>
    <row r="1" spans="1:28" x14ac:dyDescent="0.25">
      <c r="A1" s="2092" t="s">
        <v>2393</v>
      </c>
      <c r="B1" s="2092"/>
      <c r="C1" s="2092"/>
      <c r="D1" s="2092"/>
      <c r="E1" s="2092"/>
      <c r="F1" s="2092"/>
      <c r="G1" s="2092"/>
      <c r="H1" s="1783"/>
      <c r="I1" s="1783"/>
      <c r="J1" s="1783"/>
      <c r="K1" s="1783"/>
      <c r="L1" s="1783"/>
      <c r="M1" s="1783"/>
      <c r="N1" s="1783"/>
      <c r="O1" s="1783"/>
      <c r="P1" s="1783"/>
      <c r="Q1" s="1783"/>
      <c r="R1" s="1783"/>
      <c r="S1" s="1783"/>
      <c r="T1" s="1783"/>
      <c r="U1" s="1783"/>
      <c r="V1" s="1783"/>
      <c r="W1" s="1783"/>
      <c r="X1" s="1783"/>
      <c r="Y1" s="2030"/>
      <c r="Z1" s="1783"/>
      <c r="AA1" s="2055"/>
      <c r="AB1" s="2040"/>
    </row>
    <row r="2" spans="1:28" x14ac:dyDescent="0.25">
      <c r="A2" s="2032" t="s">
        <v>78</v>
      </c>
      <c r="B2" s="1514"/>
      <c r="C2" s="1901"/>
      <c r="D2" s="1901"/>
      <c r="E2" s="1901"/>
      <c r="F2" s="1901"/>
      <c r="G2" s="1901"/>
      <c r="H2" s="1901"/>
      <c r="I2" s="1901"/>
      <c r="J2" s="2093" t="s">
        <v>77</v>
      </c>
      <c r="K2" s="2093"/>
      <c r="L2" s="2094" t="s">
        <v>437</v>
      </c>
      <c r="M2" s="2094"/>
      <c r="N2" s="2094"/>
      <c r="O2" s="1901"/>
      <c r="P2" s="1901"/>
      <c r="Q2" s="1901"/>
      <c r="R2" s="1901"/>
      <c r="S2" s="1901"/>
      <c r="T2" s="1901"/>
      <c r="U2" s="1901"/>
      <c r="V2" s="1901"/>
      <c r="W2" s="1901"/>
      <c r="X2" s="1901"/>
      <c r="Y2" s="2030"/>
      <c r="Z2" s="1901"/>
      <c r="AA2" s="2054"/>
      <c r="AB2" s="2040"/>
    </row>
    <row r="3" spans="1:28" ht="36" x14ac:dyDescent="0.25">
      <c r="A3" s="2029"/>
      <c r="B3" s="2028"/>
      <c r="C3" s="2093" t="s">
        <v>90</v>
      </c>
      <c r="D3" s="2093"/>
      <c r="E3" s="2093"/>
      <c r="F3" s="2093"/>
      <c r="G3" s="2093"/>
      <c r="H3" s="2093"/>
      <c r="I3" s="2027"/>
      <c r="J3" s="2093"/>
      <c r="K3" s="2093"/>
      <c r="L3" s="1779" t="s">
        <v>73</v>
      </c>
      <c r="M3" s="2093" t="s">
        <v>72</v>
      </c>
      <c r="N3" s="2093"/>
      <c r="O3" s="2093" t="s">
        <v>71</v>
      </c>
      <c r="P3" s="2093"/>
      <c r="Q3" s="2027"/>
      <c r="R3" s="2093" t="s">
        <v>70</v>
      </c>
      <c r="S3" s="2093"/>
      <c r="T3" s="2093"/>
      <c r="U3" s="2093"/>
      <c r="V3" s="2093" t="s">
        <v>69</v>
      </c>
      <c r="W3" s="2093"/>
      <c r="X3" s="2093"/>
      <c r="Y3" s="2093"/>
      <c r="Z3" s="2026"/>
      <c r="AA3" s="2053"/>
      <c r="AB3" s="2040"/>
    </row>
    <row r="4" spans="1:28" ht="42" customHeight="1" x14ac:dyDescent="0.25">
      <c r="A4" s="1781" t="s">
        <v>68</v>
      </c>
      <c r="B4" s="1779" t="s">
        <v>67</v>
      </c>
      <c r="C4" s="1779" t="s">
        <v>89</v>
      </c>
      <c r="D4" s="1779" t="s">
        <v>88</v>
      </c>
      <c r="E4" s="1779" t="s">
        <v>64</v>
      </c>
      <c r="F4" s="1779" t="s">
        <v>87</v>
      </c>
      <c r="G4" s="1779" t="s">
        <v>63</v>
      </c>
      <c r="H4" s="1779" t="s">
        <v>455</v>
      </c>
      <c r="I4" s="1779" t="s">
        <v>55</v>
      </c>
      <c r="J4" s="1779" t="s">
        <v>61</v>
      </c>
      <c r="K4" s="1780" t="s">
        <v>433</v>
      </c>
      <c r="L4" s="1779" t="s">
        <v>60</v>
      </c>
      <c r="M4" s="1779" t="s">
        <v>59</v>
      </c>
      <c r="N4" s="1779" t="s">
        <v>58</v>
      </c>
      <c r="O4" s="1779" t="s">
        <v>57</v>
      </c>
      <c r="P4" s="1780" t="s">
        <v>433</v>
      </c>
      <c r="Q4" s="1779" t="s">
        <v>55</v>
      </c>
      <c r="R4" s="1779" t="s">
        <v>1874</v>
      </c>
      <c r="S4" s="1779" t="s">
        <v>53</v>
      </c>
      <c r="T4" s="1779" t="s">
        <v>85</v>
      </c>
      <c r="U4" s="1779" t="s">
        <v>51</v>
      </c>
      <c r="V4" s="1779" t="s">
        <v>84</v>
      </c>
      <c r="W4" s="1779" t="s">
        <v>83</v>
      </c>
      <c r="X4" s="1779" t="s">
        <v>82</v>
      </c>
      <c r="Y4" s="2025" t="s">
        <v>81</v>
      </c>
      <c r="Z4" s="1779" t="s">
        <v>430</v>
      </c>
      <c r="AA4" s="2052" t="s">
        <v>429</v>
      </c>
      <c r="AB4" s="2040"/>
    </row>
    <row r="5" spans="1:28" ht="27.75" customHeight="1" x14ac:dyDescent="0.25">
      <c r="A5" s="2095" t="s">
        <v>47</v>
      </c>
      <c r="B5" s="1772"/>
      <c r="C5" s="1772"/>
      <c r="D5" s="1772"/>
      <c r="E5" s="1772"/>
      <c r="F5" s="1773"/>
      <c r="G5" s="1772" t="s">
        <v>46</v>
      </c>
      <c r="H5" s="1772"/>
      <c r="I5" s="1515" t="s">
        <v>2</v>
      </c>
      <c r="J5" s="1772" t="s">
        <v>43</v>
      </c>
      <c r="K5" s="1772" t="s">
        <v>41</v>
      </c>
      <c r="L5" s="1772" t="s">
        <v>42</v>
      </c>
      <c r="M5" s="1772" t="s">
        <v>454</v>
      </c>
      <c r="N5" s="1772" t="s">
        <v>44</v>
      </c>
      <c r="O5" s="1772" t="s">
        <v>43</v>
      </c>
      <c r="P5" s="1772" t="s">
        <v>41</v>
      </c>
      <c r="Q5" s="1515" t="s">
        <v>2</v>
      </c>
      <c r="R5" s="1772"/>
      <c r="S5" s="1772" t="s">
        <v>80</v>
      </c>
      <c r="T5" s="1772" t="s">
        <v>41</v>
      </c>
      <c r="U5" s="1772" t="s">
        <v>453</v>
      </c>
      <c r="V5" s="1772"/>
      <c r="W5" s="1772"/>
      <c r="X5" s="1772" t="s">
        <v>452</v>
      </c>
      <c r="Y5" s="2022"/>
      <c r="Z5" s="1772"/>
      <c r="AA5" s="2051"/>
      <c r="AB5" s="2040"/>
    </row>
    <row r="6" spans="1:28" x14ac:dyDescent="0.25">
      <c r="A6" s="2096"/>
      <c r="B6" s="1772"/>
      <c r="C6" s="1772"/>
      <c r="D6" s="1772"/>
      <c r="E6" s="1772"/>
      <c r="F6" s="1773"/>
      <c r="G6" s="1772" t="s">
        <v>39</v>
      </c>
      <c r="H6" s="1772"/>
      <c r="I6" s="1515" t="s">
        <v>1</v>
      </c>
      <c r="J6" s="1772"/>
      <c r="K6" s="1772"/>
      <c r="L6" s="1772"/>
      <c r="M6" s="1772"/>
      <c r="N6" s="1772"/>
      <c r="O6" s="1772"/>
      <c r="P6" s="1772"/>
      <c r="Q6" s="1515" t="s">
        <v>1</v>
      </c>
      <c r="R6" s="1773"/>
      <c r="S6" s="1772"/>
      <c r="T6" s="1772"/>
      <c r="U6" s="1772"/>
      <c r="V6" s="1772"/>
      <c r="W6" s="1772"/>
      <c r="X6" s="1772"/>
      <c r="Y6" s="2022"/>
      <c r="Z6" s="1772"/>
      <c r="AA6" s="2051"/>
      <c r="AB6" s="2040"/>
    </row>
    <row r="7" spans="1:28" x14ac:dyDescent="0.25">
      <c r="A7" s="1518" t="s">
        <v>38</v>
      </c>
      <c r="B7" s="1515"/>
      <c r="C7" s="1515"/>
      <c r="D7" s="1515"/>
      <c r="E7" s="1515"/>
      <c r="F7" s="1734"/>
      <c r="G7" s="1515"/>
      <c r="H7" s="1515"/>
      <c r="I7" s="1515"/>
      <c r="J7" s="1515"/>
      <c r="K7" s="1515"/>
      <c r="L7" s="1515"/>
      <c r="M7" s="1515"/>
      <c r="N7" s="1515"/>
      <c r="O7" s="1515"/>
      <c r="P7" s="1515"/>
      <c r="Q7" s="1515"/>
      <c r="R7" s="1734"/>
      <c r="S7" s="1515"/>
      <c r="T7" s="1515"/>
      <c r="U7" s="1515"/>
      <c r="V7" s="1515"/>
      <c r="W7" s="1515"/>
      <c r="X7" s="1515"/>
      <c r="Y7" s="2020"/>
      <c r="Z7" s="1515"/>
      <c r="AA7" s="1860"/>
      <c r="AB7" s="2040"/>
    </row>
    <row r="8" spans="1:28" ht="24" x14ac:dyDescent="0.25">
      <c r="A8" s="2091" t="s">
        <v>2430</v>
      </c>
      <c r="B8" s="1511" t="s">
        <v>1851</v>
      </c>
      <c r="C8" s="1511" t="s">
        <v>1851</v>
      </c>
      <c r="D8" s="1511" t="s">
        <v>443</v>
      </c>
      <c r="E8" s="1511" t="s">
        <v>18</v>
      </c>
      <c r="F8" s="1507">
        <v>400000000</v>
      </c>
      <c r="G8" s="1511" t="s">
        <v>2216</v>
      </c>
      <c r="H8" s="1511" t="s">
        <v>16</v>
      </c>
      <c r="I8" s="1501" t="s">
        <v>2</v>
      </c>
      <c r="J8" s="1510" t="s">
        <v>2168</v>
      </c>
      <c r="K8" s="1510" t="s">
        <v>2167</v>
      </c>
      <c r="L8" s="1510" t="s">
        <v>513</v>
      </c>
      <c r="M8" s="1510" t="s">
        <v>2166</v>
      </c>
      <c r="N8" s="1510" t="s">
        <v>2165</v>
      </c>
      <c r="O8" s="1510" t="s">
        <v>2164</v>
      </c>
      <c r="P8" s="1510" t="s">
        <v>2163</v>
      </c>
      <c r="Q8" s="1501"/>
      <c r="R8" s="1507">
        <v>400000000</v>
      </c>
      <c r="S8" s="1510" t="s">
        <v>513</v>
      </c>
      <c r="T8" s="1510" t="s">
        <v>2162</v>
      </c>
      <c r="U8" s="1510" t="s">
        <v>2161</v>
      </c>
      <c r="V8" s="1510" t="s">
        <v>513</v>
      </c>
      <c r="W8" s="1510" t="s">
        <v>2160</v>
      </c>
      <c r="X8" s="1510" t="s">
        <v>2159</v>
      </c>
      <c r="Y8" s="2019" t="s">
        <v>2429</v>
      </c>
      <c r="Z8" s="1511" t="s">
        <v>2414</v>
      </c>
      <c r="AA8" s="1890" t="s">
        <v>2413</v>
      </c>
      <c r="AB8" s="2040"/>
    </row>
    <row r="9" spans="1:28" ht="30.75" customHeight="1" x14ac:dyDescent="0.25">
      <c r="A9" s="2091"/>
      <c r="B9" s="1511"/>
      <c r="C9" s="1511"/>
      <c r="D9" s="1511"/>
      <c r="E9" s="1511"/>
      <c r="F9" s="1507"/>
      <c r="G9" s="1511"/>
      <c r="H9" s="1511"/>
      <c r="I9" s="1501"/>
      <c r="J9" s="1511"/>
      <c r="K9" s="1511"/>
      <c r="L9" s="1511"/>
      <c r="M9" s="1511"/>
      <c r="N9" s="1511"/>
      <c r="O9" s="1511"/>
      <c r="P9" s="1511"/>
      <c r="Q9" s="1501"/>
      <c r="R9" s="1507"/>
      <c r="S9" s="1511"/>
      <c r="T9" s="1511"/>
      <c r="U9" s="1511"/>
      <c r="V9" s="1511"/>
      <c r="W9" s="1511"/>
      <c r="X9" s="1511"/>
      <c r="Y9" s="2049"/>
      <c r="Z9" s="1511"/>
      <c r="AA9" s="1890"/>
      <c r="AB9" s="2040"/>
    </row>
    <row r="10" spans="1:28" x14ac:dyDescent="0.25">
      <c r="A10" s="1518"/>
      <c r="B10" s="1518"/>
      <c r="C10" s="1518"/>
      <c r="D10" s="1518"/>
      <c r="E10" s="1518"/>
      <c r="F10" s="1520" t="s">
        <v>956</v>
      </c>
      <c r="G10" s="1518"/>
      <c r="H10" s="1518"/>
      <c r="I10" s="1518"/>
      <c r="J10" s="1518"/>
      <c r="K10" s="1518"/>
      <c r="L10" s="1518"/>
      <c r="M10" s="1518"/>
      <c r="N10" s="1518"/>
      <c r="O10" s="1518"/>
      <c r="P10" s="1518"/>
      <c r="Q10" s="1518"/>
      <c r="R10" s="1520"/>
      <c r="S10" s="1518"/>
      <c r="T10" s="1518"/>
      <c r="U10" s="1518"/>
      <c r="V10" s="1518"/>
      <c r="W10" s="1518"/>
      <c r="X10" s="1518"/>
      <c r="Y10" s="2050"/>
      <c r="Z10" s="1518"/>
      <c r="AA10" s="1735"/>
      <c r="AB10" s="2040"/>
    </row>
    <row r="11" spans="1:28" ht="24" x14ac:dyDescent="0.25">
      <c r="A11" s="2091" t="s">
        <v>2428</v>
      </c>
      <c r="B11" s="1511" t="s">
        <v>1851</v>
      </c>
      <c r="C11" s="1511" t="s">
        <v>1859</v>
      </c>
      <c r="D11" s="1511" t="s">
        <v>443</v>
      </c>
      <c r="E11" s="1511" t="s">
        <v>18</v>
      </c>
      <c r="F11" s="1507">
        <v>300000000</v>
      </c>
      <c r="G11" s="1511" t="s">
        <v>2216</v>
      </c>
      <c r="H11" s="1511" t="s">
        <v>16</v>
      </c>
      <c r="I11" s="1501" t="s">
        <v>2</v>
      </c>
      <c r="J11" s="1510" t="s">
        <v>2168</v>
      </c>
      <c r="K11" s="1510" t="s">
        <v>2167</v>
      </c>
      <c r="L11" s="1510" t="s">
        <v>513</v>
      </c>
      <c r="M11" s="1510" t="s">
        <v>2166</v>
      </c>
      <c r="N11" s="1510" t="s">
        <v>2165</v>
      </c>
      <c r="O11" s="1510" t="s">
        <v>2164</v>
      </c>
      <c r="P11" s="1510" t="s">
        <v>2163</v>
      </c>
      <c r="Q11" s="1501"/>
      <c r="R11" s="1507">
        <v>300000000</v>
      </c>
      <c r="S11" s="1511" t="s">
        <v>513</v>
      </c>
      <c r="T11" s="1511" t="s">
        <v>2398</v>
      </c>
      <c r="U11" s="1511" t="s">
        <v>2397</v>
      </c>
      <c r="V11" s="1511" t="s">
        <v>513</v>
      </c>
      <c r="W11" s="1511" t="s">
        <v>2396</v>
      </c>
      <c r="X11" s="1511" t="s">
        <v>2395</v>
      </c>
      <c r="Y11" s="1888">
        <v>300000000</v>
      </c>
      <c r="Z11" s="1511" t="s">
        <v>2414</v>
      </c>
      <c r="AA11" s="1890" t="s">
        <v>2413</v>
      </c>
      <c r="AB11" s="2040"/>
    </row>
    <row r="12" spans="1:28" ht="17.25" customHeight="1" x14ac:dyDescent="0.25">
      <c r="A12" s="2091"/>
      <c r="B12" s="1511"/>
      <c r="C12" s="1511"/>
      <c r="D12" s="1511"/>
      <c r="E12" s="1511"/>
      <c r="F12" s="1507"/>
      <c r="G12" s="1511"/>
      <c r="H12" s="1511"/>
      <c r="I12" s="1501"/>
      <c r="J12" s="1511"/>
      <c r="K12" s="1511"/>
      <c r="L12" s="1511"/>
      <c r="M12" s="1511"/>
      <c r="N12" s="1511"/>
      <c r="O12" s="1511"/>
      <c r="P12" s="1511"/>
      <c r="Q12" s="1501"/>
      <c r="R12" s="1507"/>
      <c r="S12" s="1511"/>
      <c r="T12" s="1511"/>
      <c r="U12" s="1511"/>
      <c r="V12" s="1511"/>
      <c r="W12" s="1511"/>
      <c r="X12" s="1511"/>
      <c r="Y12" s="2049"/>
      <c r="Z12" s="1511"/>
      <c r="AA12" s="1890"/>
      <c r="AB12" s="2040"/>
    </row>
    <row r="13" spans="1:28" x14ac:dyDescent="0.25">
      <c r="A13" s="1518"/>
      <c r="B13" s="1518"/>
      <c r="C13" s="1518"/>
      <c r="D13" s="1518"/>
      <c r="E13" s="1518"/>
      <c r="F13" s="1520"/>
      <c r="G13" s="1518"/>
      <c r="H13" s="1518"/>
      <c r="I13" s="1518"/>
      <c r="J13" s="1518"/>
      <c r="K13" s="1518"/>
      <c r="L13" s="1518"/>
      <c r="M13" s="1518"/>
      <c r="N13" s="1518"/>
      <c r="O13" s="1518"/>
      <c r="P13" s="1518"/>
      <c r="Q13" s="1518"/>
      <c r="R13" s="1520"/>
      <c r="S13" s="1518"/>
      <c r="T13" s="1518"/>
      <c r="U13" s="1518"/>
      <c r="V13" s="1518"/>
      <c r="W13" s="1518"/>
      <c r="X13" s="1518"/>
      <c r="Y13" s="2050"/>
      <c r="Z13" s="1518"/>
      <c r="AA13" s="1735"/>
      <c r="AB13" s="2040"/>
    </row>
    <row r="14" spans="1:28" ht="24" x14ac:dyDescent="0.25">
      <c r="A14" s="2091" t="s">
        <v>2427</v>
      </c>
      <c r="B14" s="1511" t="s">
        <v>1851</v>
      </c>
      <c r="C14" s="1511" t="s">
        <v>1851</v>
      </c>
      <c r="D14" s="1511" t="s">
        <v>443</v>
      </c>
      <c r="E14" s="1511" t="s">
        <v>18</v>
      </c>
      <c r="F14" s="1507">
        <v>500000000</v>
      </c>
      <c r="G14" s="1511" t="s">
        <v>2216</v>
      </c>
      <c r="H14" s="1511" t="s">
        <v>16</v>
      </c>
      <c r="I14" s="1501" t="s">
        <v>2</v>
      </c>
      <c r="J14" s="1510" t="s">
        <v>2168</v>
      </c>
      <c r="K14" s="1510" t="s">
        <v>2167</v>
      </c>
      <c r="L14" s="1510" t="s">
        <v>513</v>
      </c>
      <c r="M14" s="1510" t="s">
        <v>2166</v>
      </c>
      <c r="N14" s="1510" t="s">
        <v>2165</v>
      </c>
      <c r="O14" s="1510" t="s">
        <v>2164</v>
      </c>
      <c r="P14" s="1510" t="s">
        <v>2163</v>
      </c>
      <c r="Q14" s="1501"/>
      <c r="R14" s="1507">
        <v>500000000</v>
      </c>
      <c r="S14" s="1511" t="s">
        <v>513</v>
      </c>
      <c r="T14" s="1511" t="s">
        <v>2398</v>
      </c>
      <c r="U14" s="1511" t="s">
        <v>2397</v>
      </c>
      <c r="V14" s="1511" t="s">
        <v>513</v>
      </c>
      <c r="W14" s="1511" t="s">
        <v>2396</v>
      </c>
      <c r="X14" s="1511" t="s">
        <v>2395</v>
      </c>
      <c r="Y14" s="2049">
        <v>500000000</v>
      </c>
      <c r="Z14" s="1511" t="s">
        <v>2414</v>
      </c>
      <c r="AA14" s="1890" t="s">
        <v>2413</v>
      </c>
      <c r="AB14" s="2040"/>
    </row>
    <row r="15" spans="1:28" ht="14.25" customHeight="1" x14ac:dyDescent="0.25">
      <c r="A15" s="2091"/>
      <c r="B15" s="1511"/>
      <c r="C15" s="1511"/>
      <c r="D15" s="1511"/>
      <c r="E15" s="1511"/>
      <c r="F15" s="1507"/>
      <c r="G15" s="1511"/>
      <c r="H15" s="1511"/>
      <c r="I15" s="1501"/>
      <c r="J15" s="1511"/>
      <c r="K15" s="1511"/>
      <c r="L15" s="1511"/>
      <c r="M15" s="1511"/>
      <c r="N15" s="1511"/>
      <c r="O15" s="1511"/>
      <c r="P15" s="1511"/>
      <c r="Q15" s="1501"/>
      <c r="R15" s="1507"/>
      <c r="S15" s="1511"/>
      <c r="T15" s="1511"/>
      <c r="U15" s="1511"/>
      <c r="V15" s="1511"/>
      <c r="W15" s="1511"/>
      <c r="X15" s="1511"/>
      <c r="Y15" s="2049"/>
      <c r="Z15" s="1511"/>
      <c r="AA15" s="1890"/>
      <c r="AB15" s="2040"/>
    </row>
    <row r="16" spans="1:28" x14ac:dyDescent="0.25">
      <c r="A16" s="1518"/>
      <c r="B16" s="1518"/>
      <c r="C16" s="1518"/>
      <c r="D16" s="1518"/>
      <c r="E16" s="1518"/>
      <c r="F16" s="1520"/>
      <c r="G16" s="1518"/>
      <c r="H16" s="1518"/>
      <c r="I16" s="1518"/>
      <c r="J16" s="1518"/>
      <c r="K16" s="1518"/>
      <c r="L16" s="1518"/>
      <c r="M16" s="1518"/>
      <c r="N16" s="1518"/>
      <c r="O16" s="1518"/>
      <c r="P16" s="1518"/>
      <c r="Q16" s="1518"/>
      <c r="R16" s="1520"/>
      <c r="S16" s="1518"/>
      <c r="T16" s="1518"/>
      <c r="U16" s="1518"/>
      <c r="V16" s="1518"/>
      <c r="W16" s="1518"/>
      <c r="X16" s="1518"/>
      <c r="Y16" s="2050"/>
      <c r="Z16" s="1518"/>
      <c r="AA16" s="1735"/>
      <c r="AB16" s="2040"/>
    </row>
    <row r="17" spans="1:28" ht="24" x14ac:dyDescent="0.25">
      <c r="A17" s="2091" t="s">
        <v>2426</v>
      </c>
      <c r="B17" s="1511" t="s">
        <v>1859</v>
      </c>
      <c r="C17" s="1511" t="s">
        <v>1859</v>
      </c>
      <c r="D17" s="1511" t="s">
        <v>443</v>
      </c>
      <c r="E17" s="1511" t="s">
        <v>18</v>
      </c>
      <c r="F17" s="1507">
        <v>500000000</v>
      </c>
      <c r="G17" s="1511" t="s">
        <v>2216</v>
      </c>
      <c r="H17" s="1511" t="s">
        <v>16</v>
      </c>
      <c r="I17" s="1501" t="s">
        <v>2</v>
      </c>
      <c r="J17" s="1510" t="s">
        <v>2168</v>
      </c>
      <c r="K17" s="1510" t="s">
        <v>2167</v>
      </c>
      <c r="L17" s="1510" t="s">
        <v>513</v>
      </c>
      <c r="M17" s="1510" t="s">
        <v>2166</v>
      </c>
      <c r="N17" s="1510" t="s">
        <v>2165</v>
      </c>
      <c r="O17" s="1510" t="s">
        <v>2164</v>
      </c>
      <c r="P17" s="1510" t="s">
        <v>2163</v>
      </c>
      <c r="Q17" s="1501"/>
      <c r="R17" s="1507">
        <v>500000000</v>
      </c>
      <c r="S17" s="1511" t="s">
        <v>513</v>
      </c>
      <c r="T17" s="1511" t="s">
        <v>2398</v>
      </c>
      <c r="U17" s="1511" t="s">
        <v>2397</v>
      </c>
      <c r="V17" s="1511" t="s">
        <v>513</v>
      </c>
      <c r="W17" s="1511" t="s">
        <v>2396</v>
      </c>
      <c r="X17" s="1511" t="s">
        <v>2395</v>
      </c>
      <c r="Y17" s="2049">
        <v>500000000</v>
      </c>
      <c r="Z17" s="1511" t="s">
        <v>2414</v>
      </c>
      <c r="AA17" s="1890" t="s">
        <v>2413</v>
      </c>
      <c r="AB17" s="2040"/>
    </row>
    <row r="18" spans="1:28" ht="29.25" customHeight="1" x14ac:dyDescent="0.25">
      <c r="A18" s="2091"/>
      <c r="B18" s="1511"/>
      <c r="C18" s="1511"/>
      <c r="D18" s="1511"/>
      <c r="E18" s="1511"/>
      <c r="F18" s="1507"/>
      <c r="G18" s="1511"/>
      <c r="H18" s="1511"/>
      <c r="I18" s="1501"/>
      <c r="J18" s="1511"/>
      <c r="K18" s="1511"/>
      <c r="L18" s="1511"/>
      <c r="M18" s="1511"/>
      <c r="N18" s="1511"/>
      <c r="O18" s="1511"/>
      <c r="P18" s="1511"/>
      <c r="Q18" s="1501"/>
      <c r="R18" s="1507"/>
      <c r="S18" s="1511"/>
      <c r="T18" s="1511"/>
      <c r="U18" s="1511"/>
      <c r="V18" s="1511"/>
      <c r="W18" s="1511"/>
      <c r="X18" s="1511"/>
      <c r="Y18" s="2049"/>
      <c r="Z18" s="1511"/>
      <c r="AA18" s="1890"/>
      <c r="AB18" s="2040"/>
    </row>
    <row r="19" spans="1:28" x14ac:dyDescent="0.25">
      <c r="A19" s="1518"/>
      <c r="B19" s="1518"/>
      <c r="C19" s="1518"/>
      <c r="D19" s="1518"/>
      <c r="E19" s="1518"/>
      <c r="F19" s="1520"/>
      <c r="G19" s="1518"/>
      <c r="H19" s="1518"/>
      <c r="I19" s="1518"/>
      <c r="J19" s="1518"/>
      <c r="K19" s="1518"/>
      <c r="L19" s="1518"/>
      <c r="M19" s="1518"/>
      <c r="N19" s="1518"/>
      <c r="O19" s="1518"/>
      <c r="P19" s="1518"/>
      <c r="Q19" s="1518"/>
      <c r="R19" s="1520"/>
      <c r="S19" s="1518"/>
      <c r="T19" s="1518"/>
      <c r="U19" s="1518"/>
      <c r="V19" s="1518"/>
      <c r="W19" s="1518"/>
      <c r="X19" s="1518"/>
      <c r="Y19" s="2050"/>
      <c r="Z19" s="1518"/>
      <c r="AA19" s="1735"/>
      <c r="AB19" s="2040"/>
    </row>
    <row r="20" spans="1:28" ht="32.25" customHeight="1" x14ac:dyDescent="0.25">
      <c r="A20" s="2091" t="s">
        <v>2425</v>
      </c>
      <c r="B20" s="1511" t="s">
        <v>1869</v>
      </c>
      <c r="C20" s="1511" t="s">
        <v>1851</v>
      </c>
      <c r="D20" s="1511" t="s">
        <v>443</v>
      </c>
      <c r="E20" s="1511" t="s">
        <v>18</v>
      </c>
      <c r="F20" s="1507">
        <v>200000000</v>
      </c>
      <c r="G20" s="1511" t="s">
        <v>513</v>
      </c>
      <c r="H20" s="1511" t="s">
        <v>2424</v>
      </c>
      <c r="I20" s="1501" t="s">
        <v>2</v>
      </c>
      <c r="J20" s="1510" t="s">
        <v>2168</v>
      </c>
      <c r="K20" s="1510" t="s">
        <v>2167</v>
      </c>
      <c r="L20" s="1510" t="s">
        <v>513</v>
      </c>
      <c r="M20" s="1510" t="s">
        <v>2166</v>
      </c>
      <c r="N20" s="1510" t="s">
        <v>2165</v>
      </c>
      <c r="O20" s="1510" t="s">
        <v>2164</v>
      </c>
      <c r="P20" s="1510" t="s">
        <v>2163</v>
      </c>
      <c r="Q20" s="1501"/>
      <c r="R20" s="1507">
        <v>200000000</v>
      </c>
      <c r="S20" s="1511" t="s">
        <v>513</v>
      </c>
      <c r="T20" s="1511" t="s">
        <v>2398</v>
      </c>
      <c r="U20" s="1511" t="s">
        <v>2397</v>
      </c>
      <c r="V20" s="1511" t="s">
        <v>513</v>
      </c>
      <c r="W20" s="1511" t="s">
        <v>2396</v>
      </c>
      <c r="X20" s="1511" t="s">
        <v>2395</v>
      </c>
      <c r="Y20" s="2049">
        <v>200000000</v>
      </c>
      <c r="Z20" s="1511" t="s">
        <v>2414</v>
      </c>
      <c r="AA20" s="1890" t="s">
        <v>2413</v>
      </c>
      <c r="AB20" s="2040"/>
    </row>
    <row r="21" spans="1:28" ht="7.5" customHeight="1" x14ac:dyDescent="0.25">
      <c r="A21" s="2091"/>
      <c r="B21" s="1511"/>
      <c r="C21" s="1511"/>
      <c r="D21" s="1511"/>
      <c r="E21" s="1511"/>
      <c r="F21" s="1507"/>
      <c r="G21" s="1511"/>
      <c r="H21" s="1511"/>
      <c r="I21" s="1501"/>
      <c r="J21" s="1511"/>
      <c r="K21" s="1511"/>
      <c r="L21" s="1511"/>
      <c r="M21" s="1511"/>
      <c r="N21" s="1511"/>
      <c r="O21" s="1511"/>
      <c r="P21" s="1511"/>
      <c r="Q21" s="1501"/>
      <c r="R21" s="1507"/>
      <c r="S21" s="1511"/>
      <c r="T21" s="1511"/>
      <c r="U21" s="1511"/>
      <c r="V21" s="1511"/>
      <c r="W21" s="1511"/>
      <c r="X21" s="1511"/>
      <c r="Y21" s="2049"/>
      <c r="Z21" s="1511"/>
      <c r="AA21" s="1890"/>
      <c r="AB21" s="2040"/>
    </row>
    <row r="22" spans="1:28" ht="6.75" customHeight="1" x14ac:dyDescent="0.25">
      <c r="A22" s="1518"/>
      <c r="B22" s="1518"/>
      <c r="C22" s="1518"/>
      <c r="D22" s="1518"/>
      <c r="E22" s="1518"/>
      <c r="F22" s="1520"/>
      <c r="G22" s="1518"/>
      <c r="H22" s="1518"/>
      <c r="I22" s="1518"/>
      <c r="J22" s="1518"/>
      <c r="K22" s="1518"/>
      <c r="L22" s="1518"/>
      <c r="M22" s="1518"/>
      <c r="N22" s="1518"/>
      <c r="O22" s="1518"/>
      <c r="P22" s="1518"/>
      <c r="Q22" s="1518"/>
      <c r="R22" s="1520"/>
      <c r="S22" s="1518"/>
      <c r="T22" s="1518"/>
      <c r="U22" s="1518"/>
      <c r="V22" s="1518"/>
      <c r="W22" s="1518"/>
      <c r="X22" s="1518"/>
      <c r="Y22" s="2050"/>
      <c r="Z22" s="1518"/>
      <c r="AA22" s="1735"/>
      <c r="AB22" s="2040"/>
    </row>
    <row r="23" spans="1:28" ht="29.25" customHeight="1" x14ac:dyDescent="0.25">
      <c r="A23" s="2091" t="s">
        <v>2423</v>
      </c>
      <c r="B23" s="1511" t="s">
        <v>1866</v>
      </c>
      <c r="C23" s="1511" t="s">
        <v>1851</v>
      </c>
      <c r="D23" s="1511" t="s">
        <v>443</v>
      </c>
      <c r="E23" s="1511" t="s">
        <v>18</v>
      </c>
      <c r="F23" s="1507">
        <v>500000000</v>
      </c>
      <c r="G23" s="1511" t="s">
        <v>2415</v>
      </c>
      <c r="H23" s="1511" t="s">
        <v>16</v>
      </c>
      <c r="I23" s="1501" t="s">
        <v>2</v>
      </c>
      <c r="J23" s="1510" t="s">
        <v>2168</v>
      </c>
      <c r="K23" s="1510" t="s">
        <v>2167</v>
      </c>
      <c r="L23" s="1510" t="s">
        <v>513</v>
      </c>
      <c r="M23" s="1510" t="s">
        <v>2166</v>
      </c>
      <c r="N23" s="1510" t="s">
        <v>2165</v>
      </c>
      <c r="O23" s="1510" t="s">
        <v>2164</v>
      </c>
      <c r="P23" s="1510" t="s">
        <v>2163</v>
      </c>
      <c r="Q23" s="1501"/>
      <c r="R23" s="1507">
        <v>500000000</v>
      </c>
      <c r="S23" s="1511" t="s">
        <v>513</v>
      </c>
      <c r="T23" s="1511" t="s">
        <v>2398</v>
      </c>
      <c r="U23" s="1511" t="s">
        <v>2397</v>
      </c>
      <c r="V23" s="1511" t="s">
        <v>513</v>
      </c>
      <c r="W23" s="1511" t="s">
        <v>2396</v>
      </c>
      <c r="X23" s="1511" t="s">
        <v>2395</v>
      </c>
      <c r="Y23" s="2049">
        <v>500000000</v>
      </c>
      <c r="Z23" s="1511" t="s">
        <v>2414</v>
      </c>
      <c r="AA23" s="1890" t="s">
        <v>2413</v>
      </c>
      <c r="AB23" s="2040"/>
    </row>
    <row r="24" spans="1:28" ht="8.25" customHeight="1" x14ac:dyDescent="0.25">
      <c r="A24" s="2091"/>
      <c r="B24" s="1511"/>
      <c r="C24" s="1511"/>
      <c r="D24" s="1511"/>
      <c r="E24" s="1511"/>
      <c r="F24" s="1507"/>
      <c r="G24" s="1511"/>
      <c r="H24" s="1511"/>
      <c r="I24" s="1501"/>
      <c r="J24" s="1511"/>
      <c r="K24" s="1511"/>
      <c r="L24" s="1511"/>
      <c r="M24" s="1511"/>
      <c r="N24" s="1511"/>
      <c r="O24" s="1511"/>
      <c r="P24" s="1511"/>
      <c r="Q24" s="1501"/>
      <c r="R24" s="1507"/>
      <c r="S24" s="1511"/>
      <c r="T24" s="1511"/>
      <c r="U24" s="1511"/>
      <c r="V24" s="1511"/>
      <c r="W24" s="1511"/>
      <c r="X24" s="1511"/>
      <c r="Y24" s="2049"/>
      <c r="Z24" s="1511"/>
      <c r="AA24" s="1890"/>
      <c r="AB24" s="2040"/>
    </row>
    <row r="25" spans="1:28" x14ac:dyDescent="0.25">
      <c r="A25" s="1518"/>
      <c r="B25" s="1518"/>
      <c r="C25" s="1518"/>
      <c r="D25" s="1518"/>
      <c r="E25" s="1518"/>
      <c r="F25" s="1520"/>
      <c r="G25" s="1518"/>
      <c r="H25" s="1518"/>
      <c r="I25" s="1518"/>
      <c r="J25" s="1518"/>
      <c r="K25" s="1518"/>
      <c r="L25" s="1518"/>
      <c r="M25" s="1518"/>
      <c r="N25" s="1518"/>
      <c r="O25" s="1518"/>
      <c r="P25" s="1518"/>
      <c r="Q25" s="1518"/>
      <c r="R25" s="1520"/>
      <c r="S25" s="1518"/>
      <c r="T25" s="1518"/>
      <c r="U25" s="1518"/>
      <c r="V25" s="1518"/>
      <c r="W25" s="1518"/>
      <c r="X25" s="1518"/>
      <c r="Y25" s="2050"/>
      <c r="Z25" s="1518"/>
      <c r="AA25" s="1735"/>
      <c r="AB25" s="2040"/>
    </row>
    <row r="26" spans="1:28" x14ac:dyDescent="0.25">
      <c r="A26" s="2091" t="s">
        <v>2422</v>
      </c>
      <c r="B26" s="1511" t="s">
        <v>1864</v>
      </c>
      <c r="C26" s="1511" t="s">
        <v>1851</v>
      </c>
      <c r="D26" s="1511" t="s">
        <v>443</v>
      </c>
      <c r="E26" s="1511" t="s">
        <v>513</v>
      </c>
      <c r="F26" s="1507">
        <v>150000000</v>
      </c>
      <c r="G26" s="1511" t="s">
        <v>2415</v>
      </c>
      <c r="H26" s="1511" t="s">
        <v>2374</v>
      </c>
      <c r="I26" s="1501"/>
      <c r="J26" s="1511" t="s">
        <v>2415</v>
      </c>
      <c r="K26" s="1511" t="s">
        <v>2415</v>
      </c>
      <c r="L26" s="1511" t="s">
        <v>2415</v>
      </c>
      <c r="M26" s="1511" t="s">
        <v>2415</v>
      </c>
      <c r="N26" s="1511" t="s">
        <v>2418</v>
      </c>
      <c r="O26" s="1511" t="s">
        <v>2415</v>
      </c>
      <c r="P26" s="1511" t="s">
        <v>2415</v>
      </c>
      <c r="Q26" s="1501"/>
      <c r="R26" s="1507" t="s">
        <v>2421</v>
      </c>
      <c r="S26" s="1511" t="s">
        <v>513</v>
      </c>
      <c r="T26" s="1511" t="s">
        <v>2415</v>
      </c>
      <c r="U26" s="1511" t="s">
        <v>2415</v>
      </c>
      <c r="V26" s="1511" t="s">
        <v>513</v>
      </c>
      <c r="W26" s="1511" t="s">
        <v>2415</v>
      </c>
      <c r="X26" s="1511" t="s">
        <v>2415</v>
      </c>
      <c r="Y26" s="2049">
        <v>150000000</v>
      </c>
      <c r="Z26" s="1511" t="s">
        <v>2414</v>
      </c>
      <c r="AA26" s="1890" t="s">
        <v>2413</v>
      </c>
      <c r="AB26" s="2040"/>
    </row>
    <row r="27" spans="1:28" ht="27" customHeight="1" x14ac:dyDescent="0.25">
      <c r="A27" s="2091"/>
      <c r="B27" s="1511"/>
      <c r="C27" s="1511"/>
      <c r="D27" s="1511"/>
      <c r="E27" s="1511"/>
      <c r="F27" s="1507"/>
      <c r="G27" s="1511"/>
      <c r="H27" s="1511"/>
      <c r="I27" s="1501"/>
      <c r="J27" s="1511"/>
      <c r="K27" s="1511"/>
      <c r="L27" s="1511"/>
      <c r="M27" s="1511"/>
      <c r="N27" s="1511"/>
      <c r="O27" s="1511"/>
      <c r="P27" s="1511"/>
      <c r="Q27" s="1501"/>
      <c r="R27" s="1507"/>
      <c r="S27" s="1511"/>
      <c r="T27" s="1511"/>
      <c r="U27" s="1511"/>
      <c r="V27" s="1511"/>
      <c r="W27" s="1511"/>
      <c r="X27" s="1511"/>
      <c r="Y27" s="2049"/>
      <c r="Z27" s="1511"/>
      <c r="AA27" s="1890"/>
      <c r="AB27" s="2040"/>
    </row>
    <row r="28" spans="1:28" ht="8.25" customHeight="1" x14ac:dyDescent="0.25">
      <c r="A28" s="1518"/>
      <c r="B28" s="1518"/>
      <c r="C28" s="1518"/>
      <c r="D28" s="1518"/>
      <c r="E28" s="1518"/>
      <c r="F28" s="1520"/>
      <c r="G28" s="1518"/>
      <c r="H28" s="1518"/>
      <c r="I28" s="1518"/>
      <c r="J28" s="1518"/>
      <c r="K28" s="1518"/>
      <c r="L28" s="1518"/>
      <c r="M28" s="1518"/>
      <c r="N28" s="1518"/>
      <c r="O28" s="1518"/>
      <c r="P28" s="1518"/>
      <c r="Q28" s="1518"/>
      <c r="R28" s="1520"/>
      <c r="S28" s="1518"/>
      <c r="T28" s="1518"/>
      <c r="U28" s="1518"/>
      <c r="V28" s="1518"/>
      <c r="W28" s="1518"/>
      <c r="X28" s="1518"/>
      <c r="Y28" s="2050"/>
      <c r="Z28" s="1518"/>
      <c r="AA28" s="1735"/>
      <c r="AB28" s="2040"/>
    </row>
    <row r="29" spans="1:28" x14ac:dyDescent="0.25">
      <c r="A29" s="2091" t="s">
        <v>2420</v>
      </c>
      <c r="B29" s="1511" t="s">
        <v>1862</v>
      </c>
      <c r="C29" s="1511" t="s">
        <v>1851</v>
      </c>
      <c r="D29" s="1511" t="s">
        <v>443</v>
      </c>
      <c r="E29" s="1511" t="s">
        <v>513</v>
      </c>
      <c r="F29" s="1507">
        <v>150000000</v>
      </c>
      <c r="G29" s="1511" t="s">
        <v>2415</v>
      </c>
      <c r="H29" s="1511" t="s">
        <v>2374</v>
      </c>
      <c r="I29" s="1501"/>
      <c r="J29" s="1511" t="s">
        <v>2415</v>
      </c>
      <c r="K29" s="1511" t="s">
        <v>2415</v>
      </c>
      <c r="L29" s="1511" t="s">
        <v>2415</v>
      </c>
      <c r="M29" s="1511" t="s">
        <v>2415</v>
      </c>
      <c r="N29" s="1511" t="s">
        <v>2415</v>
      </c>
      <c r="O29" s="1511" t="s">
        <v>2415</v>
      </c>
      <c r="P29" s="1511" t="s">
        <v>2415</v>
      </c>
      <c r="Q29" s="1501"/>
      <c r="R29" s="1507" t="s">
        <v>2416</v>
      </c>
      <c r="S29" s="1511" t="s">
        <v>513</v>
      </c>
      <c r="T29" s="1511" t="s">
        <v>2415</v>
      </c>
      <c r="U29" s="1511" t="s">
        <v>2415</v>
      </c>
      <c r="V29" s="1511" t="s">
        <v>513</v>
      </c>
      <c r="W29" s="1511" t="s">
        <v>2415</v>
      </c>
      <c r="X29" s="1511" t="s">
        <v>2415</v>
      </c>
      <c r="Y29" s="2049">
        <v>150000000</v>
      </c>
      <c r="Z29" s="1511" t="s">
        <v>2414</v>
      </c>
      <c r="AA29" s="1890" t="s">
        <v>2413</v>
      </c>
      <c r="AB29" s="2040"/>
    </row>
    <row r="30" spans="1:28" ht="28.5" customHeight="1" x14ac:dyDescent="0.25">
      <c r="A30" s="2091"/>
      <c r="B30" s="1511"/>
      <c r="C30" s="1511"/>
      <c r="D30" s="1511"/>
      <c r="E30" s="1511"/>
      <c r="F30" s="1507"/>
      <c r="G30" s="1511"/>
      <c r="H30" s="1511"/>
      <c r="I30" s="1501"/>
      <c r="J30" s="1511"/>
      <c r="K30" s="1511"/>
      <c r="L30" s="1511"/>
      <c r="M30" s="1511"/>
      <c r="N30" s="1511"/>
      <c r="O30" s="1511"/>
      <c r="P30" s="1511"/>
      <c r="Q30" s="1501"/>
      <c r="R30" s="1507"/>
      <c r="S30" s="1511"/>
      <c r="T30" s="1511"/>
      <c r="U30" s="1511"/>
      <c r="V30" s="1511"/>
      <c r="W30" s="1511"/>
      <c r="X30" s="1511"/>
      <c r="Y30" s="2049"/>
      <c r="Z30" s="1511"/>
      <c r="AA30" s="1890"/>
      <c r="AB30" s="2040"/>
    </row>
    <row r="31" spans="1:28" x14ac:dyDescent="0.25">
      <c r="A31" s="1518"/>
      <c r="B31" s="1518"/>
      <c r="C31" s="1518"/>
      <c r="D31" s="1518"/>
      <c r="E31" s="1518"/>
      <c r="F31" s="1520"/>
      <c r="G31" s="1518"/>
      <c r="H31" s="1518"/>
      <c r="I31" s="1518"/>
      <c r="J31" s="1518"/>
      <c r="K31" s="1518"/>
      <c r="L31" s="1518"/>
      <c r="M31" s="1518"/>
      <c r="N31" s="1518"/>
      <c r="O31" s="1518"/>
      <c r="P31" s="1518"/>
      <c r="Q31" s="1518"/>
      <c r="R31" s="1520"/>
      <c r="S31" s="1518"/>
      <c r="T31" s="1518"/>
      <c r="U31" s="1518"/>
      <c r="V31" s="1518"/>
      <c r="W31" s="1518"/>
      <c r="X31" s="1518"/>
      <c r="Y31" s="2050"/>
      <c r="Z31" s="1518"/>
      <c r="AA31" s="1735"/>
      <c r="AB31" s="2040"/>
    </row>
    <row r="32" spans="1:28" x14ac:dyDescent="0.25">
      <c r="A32" s="2091" t="s">
        <v>2419</v>
      </c>
      <c r="B32" s="1511" t="s">
        <v>1860</v>
      </c>
      <c r="C32" s="1511" t="s">
        <v>1859</v>
      </c>
      <c r="D32" s="1511" t="s">
        <v>443</v>
      </c>
      <c r="E32" s="1511" t="s">
        <v>513</v>
      </c>
      <c r="F32" s="1507">
        <v>150000000</v>
      </c>
      <c r="G32" s="1511" t="s">
        <v>2418</v>
      </c>
      <c r="H32" s="1511" t="s">
        <v>2374</v>
      </c>
      <c r="I32" s="1501"/>
      <c r="J32" s="1511" t="s">
        <v>2415</v>
      </c>
      <c r="K32" s="1511" t="s">
        <v>2415</v>
      </c>
      <c r="L32" s="1511" t="s">
        <v>2415</v>
      </c>
      <c r="M32" s="1511" t="s">
        <v>2415</v>
      </c>
      <c r="N32" s="1511" t="s">
        <v>2415</v>
      </c>
      <c r="O32" s="1511" t="s">
        <v>2415</v>
      </c>
      <c r="P32" s="1511" t="s">
        <v>2415</v>
      </c>
      <c r="Q32" s="1501"/>
      <c r="R32" s="1507" t="s">
        <v>2416</v>
      </c>
      <c r="S32" s="1511" t="s">
        <v>513</v>
      </c>
      <c r="T32" s="1511" t="s">
        <v>2415</v>
      </c>
      <c r="U32" s="1511" t="s">
        <v>2415</v>
      </c>
      <c r="V32" s="1511" t="s">
        <v>513</v>
      </c>
      <c r="W32" s="1511" t="s">
        <v>2415</v>
      </c>
      <c r="X32" s="1511" t="s">
        <v>2415</v>
      </c>
      <c r="Y32" s="2049">
        <v>150000000</v>
      </c>
      <c r="Z32" s="1511" t="s">
        <v>2414</v>
      </c>
      <c r="AA32" s="1890" t="s">
        <v>2413</v>
      </c>
      <c r="AB32" s="2040"/>
    </row>
    <row r="33" spans="1:28" ht="30.75" customHeight="1" x14ac:dyDescent="0.25">
      <c r="A33" s="2098"/>
      <c r="B33" s="1511"/>
      <c r="C33" s="1511"/>
      <c r="D33" s="1511"/>
      <c r="E33" s="1511"/>
      <c r="F33" s="1507"/>
      <c r="G33" s="1511"/>
      <c r="H33" s="1511"/>
      <c r="I33" s="1501"/>
      <c r="J33" s="1511"/>
      <c r="K33" s="1511"/>
      <c r="L33" s="1511"/>
      <c r="M33" s="1511"/>
      <c r="N33" s="1511"/>
      <c r="O33" s="1511"/>
      <c r="P33" s="1511"/>
      <c r="Q33" s="1501"/>
      <c r="R33" s="1507"/>
      <c r="S33" s="1511"/>
      <c r="T33" s="1511"/>
      <c r="U33" s="1511"/>
      <c r="V33" s="1511"/>
      <c r="W33" s="1511"/>
      <c r="X33" s="1511"/>
      <c r="Y33" s="2049"/>
      <c r="Z33" s="1511"/>
      <c r="AA33" s="1890"/>
      <c r="AB33" s="2040"/>
    </row>
    <row r="34" spans="1:28" x14ac:dyDescent="0.25">
      <c r="A34" s="1518"/>
      <c r="B34" s="1518"/>
      <c r="C34" s="1518"/>
      <c r="D34" s="1518"/>
      <c r="E34" s="1518"/>
      <c r="F34" s="1520"/>
      <c r="G34" s="1518"/>
      <c r="H34" s="1518"/>
      <c r="I34" s="1518"/>
      <c r="J34" s="1518"/>
      <c r="K34" s="1518"/>
      <c r="L34" s="1518"/>
      <c r="M34" s="1518"/>
      <c r="N34" s="1518"/>
      <c r="O34" s="1518"/>
      <c r="P34" s="1518"/>
      <c r="Q34" s="1518"/>
      <c r="R34" s="1520"/>
      <c r="S34" s="1518"/>
      <c r="T34" s="1518"/>
      <c r="U34" s="1518"/>
      <c r="V34" s="1518"/>
      <c r="W34" s="1518"/>
      <c r="X34" s="1518"/>
      <c r="Y34" s="2050"/>
      <c r="Z34" s="1518"/>
      <c r="AA34" s="1735"/>
      <c r="AB34" s="2040"/>
    </row>
    <row r="35" spans="1:28" x14ac:dyDescent="0.25">
      <c r="A35" s="2091" t="s">
        <v>2417</v>
      </c>
      <c r="B35" s="1511" t="s">
        <v>1855</v>
      </c>
      <c r="C35" s="1511" t="s">
        <v>1851</v>
      </c>
      <c r="D35" s="1511" t="s">
        <v>443</v>
      </c>
      <c r="E35" s="1511" t="s">
        <v>513</v>
      </c>
      <c r="F35" s="1507">
        <v>150000000</v>
      </c>
      <c r="G35" s="1511" t="s">
        <v>2415</v>
      </c>
      <c r="H35" s="1511" t="s">
        <v>2374</v>
      </c>
      <c r="I35" s="1501"/>
      <c r="J35" s="1511" t="s">
        <v>2415</v>
      </c>
      <c r="K35" s="1511" t="s">
        <v>2415</v>
      </c>
      <c r="L35" s="1511" t="s">
        <v>2415</v>
      </c>
      <c r="M35" s="1511" t="s">
        <v>2415</v>
      </c>
      <c r="N35" s="1511" t="s">
        <v>2415</v>
      </c>
      <c r="O35" s="1511" t="s">
        <v>2415</v>
      </c>
      <c r="P35" s="1511" t="s">
        <v>2415</v>
      </c>
      <c r="Q35" s="1501"/>
      <c r="R35" s="1507" t="s">
        <v>2416</v>
      </c>
      <c r="S35" s="1511" t="s">
        <v>513</v>
      </c>
      <c r="T35" s="1511" t="s">
        <v>2415</v>
      </c>
      <c r="U35" s="1511" t="s">
        <v>2415</v>
      </c>
      <c r="V35" s="1511" t="s">
        <v>513</v>
      </c>
      <c r="W35" s="1511" t="s">
        <v>2415</v>
      </c>
      <c r="X35" s="1511" t="s">
        <v>2415</v>
      </c>
      <c r="Y35" s="2049">
        <v>150000000</v>
      </c>
      <c r="Z35" s="1511" t="s">
        <v>2414</v>
      </c>
      <c r="AA35" s="1890" t="s">
        <v>2413</v>
      </c>
      <c r="AB35" s="2040"/>
    </row>
    <row r="36" spans="1:28" ht="27.75" customHeight="1" x14ac:dyDescent="0.25">
      <c r="A36" s="2091"/>
      <c r="B36" s="1511"/>
      <c r="C36" s="1511"/>
      <c r="D36" s="1511"/>
      <c r="E36" s="1511"/>
      <c r="F36" s="1507"/>
      <c r="G36" s="1511"/>
      <c r="H36" s="1511"/>
      <c r="I36" s="1501"/>
      <c r="J36" s="1511"/>
      <c r="K36" s="1511"/>
      <c r="L36" s="1511"/>
      <c r="M36" s="1511"/>
      <c r="N36" s="1511"/>
      <c r="O36" s="1511"/>
      <c r="P36" s="1511"/>
      <c r="Q36" s="1501"/>
      <c r="R36" s="1507"/>
      <c r="S36" s="1511"/>
      <c r="T36" s="1511"/>
      <c r="U36" s="1511"/>
      <c r="V36" s="1511"/>
      <c r="W36" s="1511"/>
      <c r="X36" s="1511"/>
      <c r="Y36" s="2049"/>
      <c r="Z36" s="1511"/>
      <c r="AA36" s="1890"/>
      <c r="AB36" s="2040"/>
    </row>
    <row r="37" spans="1:28" ht="28.5" customHeight="1" x14ac:dyDescent="0.25">
      <c r="A37" s="2091" t="s">
        <v>2412</v>
      </c>
      <c r="B37" s="1511" t="s">
        <v>1852</v>
      </c>
      <c r="C37" s="1511" t="s">
        <v>1859</v>
      </c>
      <c r="D37" s="1507" t="s">
        <v>443</v>
      </c>
      <c r="E37" s="1511" t="s">
        <v>2404</v>
      </c>
      <c r="F37" s="1507" t="s">
        <v>2411</v>
      </c>
      <c r="G37" s="1511" t="s">
        <v>513</v>
      </c>
      <c r="H37" s="1511" t="s">
        <v>2374</v>
      </c>
      <c r="I37" s="1501"/>
      <c r="J37" s="1510" t="s">
        <v>2168</v>
      </c>
      <c r="K37" s="1510" t="s">
        <v>2167</v>
      </c>
      <c r="L37" s="1510" t="s">
        <v>513</v>
      </c>
      <c r="M37" s="1510" t="s">
        <v>2166</v>
      </c>
      <c r="N37" s="1510" t="s">
        <v>2165</v>
      </c>
      <c r="O37" s="1510" t="s">
        <v>2164</v>
      </c>
      <c r="P37" s="1510" t="s">
        <v>2163</v>
      </c>
      <c r="Q37" s="1515" t="s">
        <v>2</v>
      </c>
      <c r="R37" s="1507" t="s">
        <v>2411</v>
      </c>
      <c r="S37" s="1511" t="s">
        <v>513</v>
      </c>
      <c r="T37" s="1511" t="s">
        <v>2398</v>
      </c>
      <c r="U37" s="1511" t="s">
        <v>2397</v>
      </c>
      <c r="V37" s="1511" t="s">
        <v>513</v>
      </c>
      <c r="W37" s="1511" t="s">
        <v>2396</v>
      </c>
      <c r="X37" s="1511" t="s">
        <v>2395</v>
      </c>
      <c r="Y37" s="2015" t="s">
        <v>2411</v>
      </c>
      <c r="Z37" s="2019" t="s">
        <v>2372</v>
      </c>
      <c r="AA37" s="1890" t="s">
        <v>2371</v>
      </c>
      <c r="AB37" s="2040"/>
    </row>
    <row r="38" spans="1:28" x14ac:dyDescent="0.25">
      <c r="A38" s="2091"/>
      <c r="B38" s="1511"/>
      <c r="C38" s="1507"/>
      <c r="D38" s="1507"/>
      <c r="E38" s="1511"/>
      <c r="F38" s="1507"/>
      <c r="G38" s="1510"/>
      <c r="H38" s="1510"/>
      <c r="I38" s="1511"/>
      <c r="J38" s="1511"/>
      <c r="K38" s="1511"/>
      <c r="L38" s="1511"/>
      <c r="M38" s="1511"/>
      <c r="N38" s="1511"/>
      <c r="O38" s="1501"/>
      <c r="P38" s="1515"/>
      <c r="Q38" s="1515" t="s">
        <v>1</v>
      </c>
      <c r="R38" s="1507"/>
      <c r="S38" s="1511"/>
      <c r="T38" s="1511"/>
      <c r="U38" s="2016"/>
      <c r="V38" s="1511"/>
      <c r="W38" s="1511"/>
      <c r="X38" s="1511"/>
      <c r="Y38" s="2015"/>
      <c r="Z38" s="2019"/>
      <c r="AA38" s="1890"/>
      <c r="AB38" s="2040"/>
    </row>
    <row r="39" spans="1:28" x14ac:dyDescent="0.25">
      <c r="A39" s="1518"/>
      <c r="B39" s="1518" t="s">
        <v>1852</v>
      </c>
      <c r="C39" s="1520"/>
      <c r="D39" s="1520"/>
      <c r="E39" s="1518"/>
      <c r="F39" s="1520"/>
      <c r="G39" s="1515"/>
      <c r="H39" s="1515"/>
      <c r="I39" s="1518"/>
      <c r="J39" s="1518"/>
      <c r="K39" s="1518"/>
      <c r="L39" s="1518"/>
      <c r="M39" s="1518"/>
      <c r="N39" s="1518"/>
      <c r="O39" s="1518"/>
      <c r="P39" s="1646"/>
      <c r="Q39" s="1646"/>
      <c r="R39" s="1520"/>
      <c r="S39" s="1518"/>
      <c r="T39" s="1518"/>
      <c r="U39" s="1518"/>
      <c r="V39" s="1518"/>
      <c r="W39" s="1518"/>
      <c r="X39" s="1518"/>
      <c r="Y39" s="2014"/>
      <c r="Z39" s="2048"/>
      <c r="AA39" s="1735"/>
      <c r="AB39" s="2040"/>
    </row>
    <row r="40" spans="1:28" ht="24.75" customHeight="1" x14ac:dyDescent="0.25">
      <c r="A40" s="2091" t="s">
        <v>2410</v>
      </c>
      <c r="B40" s="1511" t="s">
        <v>2308</v>
      </c>
      <c r="C40" s="1511" t="s">
        <v>1851</v>
      </c>
      <c r="D40" s="1507" t="s">
        <v>443</v>
      </c>
      <c r="E40" s="1511" t="s">
        <v>2404</v>
      </c>
      <c r="F40" s="1507" t="s">
        <v>2382</v>
      </c>
      <c r="G40" s="1510" t="s">
        <v>513</v>
      </c>
      <c r="H40" s="1510" t="s">
        <v>2374</v>
      </c>
      <c r="I40" s="1501"/>
      <c r="J40" s="1510" t="s">
        <v>2168</v>
      </c>
      <c r="K40" s="1510" t="s">
        <v>2167</v>
      </c>
      <c r="L40" s="1510" t="s">
        <v>513</v>
      </c>
      <c r="M40" s="1510" t="s">
        <v>2166</v>
      </c>
      <c r="N40" s="1510" t="s">
        <v>2165</v>
      </c>
      <c r="O40" s="1510" t="s">
        <v>2164</v>
      </c>
      <c r="P40" s="1510" t="s">
        <v>2163</v>
      </c>
      <c r="Q40" s="1515" t="s">
        <v>2</v>
      </c>
      <c r="R40" s="1507" t="s">
        <v>2382</v>
      </c>
      <c r="S40" s="1511" t="s">
        <v>513</v>
      </c>
      <c r="T40" s="1511" t="s">
        <v>2398</v>
      </c>
      <c r="U40" s="1511" t="s">
        <v>2397</v>
      </c>
      <c r="V40" s="1511" t="s">
        <v>513</v>
      </c>
      <c r="W40" s="1511" t="s">
        <v>2396</v>
      </c>
      <c r="X40" s="1511" t="s">
        <v>2395</v>
      </c>
      <c r="Y40" s="2015" t="s">
        <v>2382</v>
      </c>
      <c r="Z40" s="2019" t="s">
        <v>2372</v>
      </c>
      <c r="AA40" s="1890" t="s">
        <v>2371</v>
      </c>
      <c r="AB40" s="2040"/>
    </row>
    <row r="41" spans="1:28" ht="11.25" customHeight="1" x14ac:dyDescent="0.25">
      <c r="A41" s="2091"/>
      <c r="B41" s="1511"/>
      <c r="C41" s="1507"/>
      <c r="D41" s="1507"/>
      <c r="E41" s="1511"/>
      <c r="F41" s="1507"/>
      <c r="G41" s="1510"/>
      <c r="H41" s="1510"/>
      <c r="I41" s="1511"/>
      <c r="J41" s="1511"/>
      <c r="K41" s="1511"/>
      <c r="L41" s="1511"/>
      <c r="M41" s="1511"/>
      <c r="N41" s="1511"/>
      <c r="O41" s="1501"/>
      <c r="P41" s="1515"/>
      <c r="Q41" s="1515" t="s">
        <v>1</v>
      </c>
      <c r="R41" s="1507"/>
      <c r="S41" s="1511"/>
      <c r="T41" s="1511"/>
      <c r="U41" s="2016"/>
      <c r="V41" s="1511"/>
      <c r="W41" s="1511"/>
      <c r="X41" s="1511"/>
      <c r="Y41" s="2015"/>
      <c r="Z41" s="2019"/>
      <c r="AA41" s="1890"/>
      <c r="AB41" s="2040"/>
    </row>
    <row r="42" spans="1:28" x14ac:dyDescent="0.25">
      <c r="A42" s="1518"/>
      <c r="B42" s="1518"/>
      <c r="C42" s="1520"/>
      <c r="D42" s="1520"/>
      <c r="E42" s="1518"/>
      <c r="F42" s="1520"/>
      <c r="G42" s="1515"/>
      <c r="H42" s="1515"/>
      <c r="I42" s="1518"/>
      <c r="J42" s="1518"/>
      <c r="K42" s="1518"/>
      <c r="L42" s="1518"/>
      <c r="M42" s="1518"/>
      <c r="N42" s="1518"/>
      <c r="O42" s="1518"/>
      <c r="P42" s="1646"/>
      <c r="Q42" s="1646"/>
      <c r="R42" s="1520"/>
      <c r="S42" s="1518"/>
      <c r="T42" s="1518"/>
      <c r="U42" s="1518"/>
      <c r="V42" s="1518"/>
      <c r="W42" s="1518"/>
      <c r="X42" s="1518"/>
      <c r="Y42" s="2014"/>
      <c r="Z42" s="2048"/>
      <c r="AA42" s="1735"/>
      <c r="AB42" s="2040"/>
    </row>
    <row r="43" spans="1:28" ht="28.5" customHeight="1" x14ac:dyDescent="0.25">
      <c r="A43" s="2091" t="s">
        <v>2409</v>
      </c>
      <c r="B43" s="1511" t="s">
        <v>2145</v>
      </c>
      <c r="C43" s="1511" t="s">
        <v>1851</v>
      </c>
      <c r="D43" s="1507" t="s">
        <v>443</v>
      </c>
      <c r="E43" s="1511" t="s">
        <v>2399</v>
      </c>
      <c r="F43" s="1507" t="s">
        <v>2387</v>
      </c>
      <c r="G43" s="1510" t="s">
        <v>513</v>
      </c>
      <c r="H43" s="1510" t="s">
        <v>2371</v>
      </c>
      <c r="I43" s="1501"/>
      <c r="J43" s="1510" t="s">
        <v>2168</v>
      </c>
      <c r="K43" s="1510" t="s">
        <v>2408</v>
      </c>
      <c r="L43" s="1510" t="s">
        <v>513</v>
      </c>
      <c r="M43" s="1510" t="s">
        <v>2166</v>
      </c>
      <c r="N43" s="1510" t="s">
        <v>2165</v>
      </c>
      <c r="O43" s="1510" t="s">
        <v>2164</v>
      </c>
      <c r="P43" s="1510" t="s">
        <v>2163</v>
      </c>
      <c r="Q43" s="1515" t="s">
        <v>2</v>
      </c>
      <c r="R43" s="1507" t="s">
        <v>2387</v>
      </c>
      <c r="S43" s="1511" t="s">
        <v>513</v>
      </c>
      <c r="T43" s="1511" t="s">
        <v>2398</v>
      </c>
      <c r="U43" s="1511" t="s">
        <v>2397</v>
      </c>
      <c r="V43" s="1511" t="s">
        <v>513</v>
      </c>
      <c r="W43" s="1511" t="s">
        <v>2396</v>
      </c>
      <c r="X43" s="1511" t="s">
        <v>2395</v>
      </c>
      <c r="Y43" s="2015" t="s">
        <v>2387</v>
      </c>
      <c r="Z43" s="2019" t="s">
        <v>2372</v>
      </c>
      <c r="AA43" s="1890" t="s">
        <v>2371</v>
      </c>
      <c r="AB43" s="2040"/>
    </row>
    <row r="44" spans="1:28" x14ac:dyDescent="0.25">
      <c r="A44" s="2091"/>
      <c r="B44" s="1511"/>
      <c r="C44" s="1507"/>
      <c r="D44" s="1507"/>
      <c r="E44" s="1511"/>
      <c r="F44" s="1507"/>
      <c r="G44" s="1510"/>
      <c r="H44" s="1510"/>
      <c r="I44" s="1511"/>
      <c r="J44" s="1511"/>
      <c r="K44" s="1511"/>
      <c r="L44" s="1511"/>
      <c r="M44" s="1511"/>
      <c r="N44" s="1511"/>
      <c r="O44" s="1501"/>
      <c r="P44" s="1515"/>
      <c r="Q44" s="1515" t="s">
        <v>1</v>
      </c>
      <c r="R44" s="1507"/>
      <c r="S44" s="1511"/>
      <c r="T44" s="1511"/>
      <c r="U44" s="2016"/>
      <c r="V44" s="1511"/>
      <c r="W44" s="1511"/>
      <c r="X44" s="1511"/>
      <c r="Y44" s="2015"/>
      <c r="Z44" s="2019"/>
      <c r="AA44" s="1890"/>
      <c r="AB44" s="2040"/>
    </row>
    <row r="45" spans="1:28" x14ac:dyDescent="0.25">
      <c r="A45" s="1518"/>
      <c r="B45" s="1518"/>
      <c r="C45" s="1520"/>
      <c r="D45" s="1520"/>
      <c r="E45" s="1518"/>
      <c r="F45" s="1520"/>
      <c r="G45" s="1515"/>
      <c r="H45" s="1515"/>
      <c r="I45" s="1518"/>
      <c r="J45" s="1518"/>
      <c r="K45" s="1518"/>
      <c r="L45" s="1518"/>
      <c r="M45" s="1518"/>
      <c r="N45" s="1518"/>
      <c r="O45" s="1518"/>
      <c r="P45" s="1646"/>
      <c r="Q45" s="1646"/>
      <c r="R45" s="1520"/>
      <c r="S45" s="1518"/>
      <c r="T45" s="1518"/>
      <c r="U45" s="1518"/>
      <c r="V45" s="1518"/>
      <c r="W45" s="1518"/>
      <c r="X45" s="1518"/>
      <c r="Y45" s="2014"/>
      <c r="Z45" s="2048"/>
      <c r="AA45" s="1735"/>
      <c r="AB45" s="2040"/>
    </row>
    <row r="46" spans="1:28" ht="30" customHeight="1" x14ac:dyDescent="0.25">
      <c r="A46" s="2091" t="s">
        <v>2407</v>
      </c>
      <c r="B46" s="1511" t="s">
        <v>2143</v>
      </c>
      <c r="C46" s="1511" t="s">
        <v>1859</v>
      </c>
      <c r="D46" s="1507" t="s">
        <v>443</v>
      </c>
      <c r="E46" s="1511" t="s">
        <v>2404</v>
      </c>
      <c r="F46" s="1507" t="s">
        <v>2406</v>
      </c>
      <c r="G46" s="1510" t="s">
        <v>2216</v>
      </c>
      <c r="H46" s="1510" t="s">
        <v>130</v>
      </c>
      <c r="I46" s="1501"/>
      <c r="J46" s="1510" t="s">
        <v>2168</v>
      </c>
      <c r="K46" s="1510" t="s">
        <v>2167</v>
      </c>
      <c r="L46" s="1510" t="s">
        <v>513</v>
      </c>
      <c r="M46" s="1510" t="s">
        <v>2166</v>
      </c>
      <c r="N46" s="1510" t="s">
        <v>2165</v>
      </c>
      <c r="O46" s="1510" t="s">
        <v>2164</v>
      </c>
      <c r="P46" s="1510" t="s">
        <v>2163</v>
      </c>
      <c r="Q46" s="1515" t="s">
        <v>2</v>
      </c>
      <c r="R46" s="1507" t="s">
        <v>2406</v>
      </c>
      <c r="S46" s="1511" t="s">
        <v>513</v>
      </c>
      <c r="T46" s="1511" t="s">
        <v>2398</v>
      </c>
      <c r="U46" s="1511" t="s">
        <v>2397</v>
      </c>
      <c r="V46" s="1511" t="s">
        <v>513</v>
      </c>
      <c r="W46" s="1511" t="s">
        <v>2396</v>
      </c>
      <c r="X46" s="1511" t="s">
        <v>2395</v>
      </c>
      <c r="Y46" s="2015" t="s">
        <v>2406</v>
      </c>
      <c r="Z46" s="2019" t="s">
        <v>2372</v>
      </c>
      <c r="AA46" s="1890" t="s">
        <v>2371</v>
      </c>
      <c r="AB46" s="2040"/>
    </row>
    <row r="47" spans="1:28" ht="9" customHeight="1" x14ac:dyDescent="0.25">
      <c r="A47" s="2091"/>
      <c r="B47" s="1511"/>
      <c r="C47" s="1507"/>
      <c r="D47" s="1507"/>
      <c r="E47" s="1511"/>
      <c r="F47" s="1507"/>
      <c r="G47" s="1510"/>
      <c r="H47" s="1510"/>
      <c r="I47" s="1511"/>
      <c r="J47" s="1511"/>
      <c r="K47" s="1511"/>
      <c r="L47" s="1511"/>
      <c r="M47" s="1511"/>
      <c r="N47" s="1511"/>
      <c r="O47" s="1501"/>
      <c r="P47" s="1515"/>
      <c r="Q47" s="1515" t="s">
        <v>1</v>
      </c>
      <c r="R47" s="1507"/>
      <c r="S47" s="1511"/>
      <c r="T47" s="1511"/>
      <c r="U47" s="2016"/>
      <c r="V47" s="1511"/>
      <c r="W47" s="1511"/>
      <c r="X47" s="1511"/>
      <c r="Y47" s="2015"/>
      <c r="Z47" s="2019"/>
      <c r="AA47" s="1890"/>
      <c r="AB47" s="2040"/>
    </row>
    <row r="48" spans="1:28" x14ac:dyDescent="0.25">
      <c r="A48" s="1518"/>
      <c r="B48" s="1518"/>
      <c r="C48" s="1520"/>
      <c r="D48" s="1520"/>
      <c r="E48" s="1518"/>
      <c r="F48" s="1520"/>
      <c r="G48" s="1515"/>
      <c r="H48" s="1515"/>
      <c r="I48" s="1518"/>
      <c r="J48" s="1518"/>
      <c r="K48" s="1518"/>
      <c r="L48" s="1518"/>
      <c r="M48" s="1518"/>
      <c r="N48" s="1518"/>
      <c r="O48" s="1518"/>
      <c r="P48" s="1646"/>
      <c r="Q48" s="1646"/>
      <c r="R48" s="1520"/>
      <c r="S48" s="1518"/>
      <c r="T48" s="1518"/>
      <c r="U48" s="1518"/>
      <c r="V48" s="1518"/>
      <c r="W48" s="1518"/>
      <c r="X48" s="1518"/>
      <c r="Y48" s="2014"/>
      <c r="Z48" s="2048"/>
      <c r="AA48" s="1735"/>
      <c r="AB48" s="2040"/>
    </row>
    <row r="49" spans="1:80" ht="29.25" customHeight="1" x14ac:dyDescent="0.25">
      <c r="A49" s="2091" t="s">
        <v>2405</v>
      </c>
      <c r="B49" s="1511" t="s">
        <v>2141</v>
      </c>
      <c r="C49" s="1511" t="s">
        <v>1851</v>
      </c>
      <c r="D49" s="1507" t="s">
        <v>443</v>
      </c>
      <c r="E49" s="1511" t="s">
        <v>2404</v>
      </c>
      <c r="F49" s="1507" t="s">
        <v>2403</v>
      </c>
      <c r="G49" s="1510" t="s">
        <v>513</v>
      </c>
      <c r="H49" s="1510" t="s">
        <v>2371</v>
      </c>
      <c r="I49" s="1501"/>
      <c r="J49" s="1510" t="s">
        <v>2168</v>
      </c>
      <c r="K49" s="1510" t="s">
        <v>2167</v>
      </c>
      <c r="L49" s="1510" t="s">
        <v>513</v>
      </c>
      <c r="M49" s="1510" t="s">
        <v>2166</v>
      </c>
      <c r="N49" s="1510" t="s">
        <v>2165</v>
      </c>
      <c r="O49" s="1510" t="s">
        <v>2164</v>
      </c>
      <c r="P49" s="1510" t="s">
        <v>2163</v>
      </c>
      <c r="Q49" s="1515" t="s">
        <v>2</v>
      </c>
      <c r="R49" s="1507" t="s">
        <v>2403</v>
      </c>
      <c r="S49" s="1511" t="s">
        <v>513</v>
      </c>
      <c r="T49" s="1511" t="s">
        <v>2398</v>
      </c>
      <c r="U49" s="1511" t="s">
        <v>2397</v>
      </c>
      <c r="V49" s="1511" t="s">
        <v>513</v>
      </c>
      <c r="W49" s="1511" t="s">
        <v>2396</v>
      </c>
      <c r="X49" s="1511" t="s">
        <v>2395</v>
      </c>
      <c r="Y49" s="2015" t="s">
        <v>2403</v>
      </c>
      <c r="Z49" s="2019" t="s">
        <v>2377</v>
      </c>
      <c r="AA49" s="1890" t="s">
        <v>2371</v>
      </c>
      <c r="AB49" s="2040"/>
    </row>
    <row r="50" spans="1:80" ht="8.25" customHeight="1" x14ac:dyDescent="0.25">
      <c r="A50" s="2091"/>
      <c r="B50" s="1511"/>
      <c r="C50" s="1507"/>
      <c r="D50" s="1507"/>
      <c r="E50" s="1511"/>
      <c r="F50" s="1507"/>
      <c r="G50" s="1510"/>
      <c r="H50" s="1510"/>
      <c r="I50" s="1511"/>
      <c r="J50" s="1511"/>
      <c r="K50" s="1511"/>
      <c r="L50" s="1511"/>
      <c r="M50" s="1511"/>
      <c r="N50" s="1511"/>
      <c r="O50" s="1501"/>
      <c r="P50" s="1515"/>
      <c r="Q50" s="1515" t="s">
        <v>1</v>
      </c>
      <c r="R50" s="1507"/>
      <c r="S50" s="1511"/>
      <c r="T50" s="1511"/>
      <c r="U50" s="2016"/>
      <c r="V50" s="1511"/>
      <c r="W50" s="1511"/>
      <c r="X50" s="1511"/>
      <c r="Y50" s="2015"/>
      <c r="Z50" s="2019"/>
      <c r="AA50" s="1890"/>
      <c r="AB50" s="2040"/>
    </row>
    <row r="51" spans="1:80" x14ac:dyDescent="0.25">
      <c r="A51" s="1518"/>
      <c r="B51" s="1518"/>
      <c r="C51" s="1520"/>
      <c r="D51" s="1520"/>
      <c r="E51" s="1518"/>
      <c r="F51" s="1520"/>
      <c r="G51" s="1515"/>
      <c r="H51" s="1515"/>
      <c r="I51" s="1518"/>
      <c r="J51" s="1518"/>
      <c r="K51" s="1518"/>
      <c r="L51" s="1518"/>
      <c r="M51" s="1518"/>
      <c r="N51" s="1518"/>
      <c r="O51" s="1518"/>
      <c r="P51" s="1646"/>
      <c r="Q51" s="1646"/>
      <c r="R51" s="1520"/>
      <c r="S51" s="1518"/>
      <c r="T51" s="1518"/>
      <c r="U51" s="1518"/>
      <c r="V51" s="1518"/>
      <c r="W51" s="1518"/>
      <c r="X51" s="1518"/>
      <c r="Y51" s="2014"/>
      <c r="Z51" s="2048"/>
      <c r="AA51" s="1735"/>
      <c r="AB51" s="2040"/>
    </row>
    <row r="52" spans="1:80" ht="28.5" customHeight="1" x14ac:dyDescent="0.25">
      <c r="A52" s="2091" t="s">
        <v>2402</v>
      </c>
      <c r="B52" s="1511" t="s">
        <v>2139</v>
      </c>
      <c r="C52" s="1511" t="s">
        <v>1851</v>
      </c>
      <c r="D52" s="1507" t="s">
        <v>443</v>
      </c>
      <c r="E52" s="1511" t="s">
        <v>2399</v>
      </c>
      <c r="F52" s="1507" t="s">
        <v>2401</v>
      </c>
      <c r="G52" s="1510" t="s">
        <v>513</v>
      </c>
      <c r="H52" s="1510" t="s">
        <v>2371</v>
      </c>
      <c r="I52" s="1501"/>
      <c r="J52" s="1510" t="s">
        <v>2168</v>
      </c>
      <c r="K52" s="1510" t="s">
        <v>2167</v>
      </c>
      <c r="L52" s="1510" t="s">
        <v>513</v>
      </c>
      <c r="M52" s="1510" t="s">
        <v>2166</v>
      </c>
      <c r="N52" s="1510" t="s">
        <v>2165</v>
      </c>
      <c r="O52" s="1510" t="s">
        <v>2164</v>
      </c>
      <c r="P52" s="1510" t="s">
        <v>2163</v>
      </c>
      <c r="Q52" s="1515" t="s">
        <v>2</v>
      </c>
      <c r="R52" s="1507" t="s">
        <v>2401</v>
      </c>
      <c r="S52" s="1511" t="s">
        <v>513</v>
      </c>
      <c r="T52" s="1511" t="s">
        <v>2398</v>
      </c>
      <c r="U52" s="1511" t="s">
        <v>2397</v>
      </c>
      <c r="V52" s="1511" t="s">
        <v>513</v>
      </c>
      <c r="W52" s="1511" t="s">
        <v>2396</v>
      </c>
      <c r="X52" s="1511" t="s">
        <v>2395</v>
      </c>
      <c r="Y52" s="2015" t="s">
        <v>2401</v>
      </c>
      <c r="Z52" s="2019" t="s">
        <v>2394</v>
      </c>
      <c r="AA52" s="1890" t="s">
        <v>2371</v>
      </c>
      <c r="AB52" s="2040"/>
    </row>
    <row r="53" spans="1:80" ht="5.25" customHeight="1" x14ac:dyDescent="0.25">
      <c r="A53" s="2091"/>
      <c r="B53" s="1511"/>
      <c r="C53" s="1507"/>
      <c r="D53" s="1507"/>
      <c r="E53" s="1511"/>
      <c r="F53" s="1507"/>
      <c r="G53" s="1510"/>
      <c r="H53" s="1510"/>
      <c r="I53" s="1511"/>
      <c r="J53" s="1511"/>
      <c r="K53" s="1511"/>
      <c r="L53" s="1511"/>
      <c r="M53" s="1511"/>
      <c r="N53" s="1511"/>
      <c r="O53" s="1501"/>
      <c r="P53" s="1515"/>
      <c r="Q53" s="1515" t="s">
        <v>1</v>
      </c>
      <c r="R53" s="1507"/>
      <c r="S53" s="1511"/>
      <c r="T53" s="1511"/>
      <c r="U53" s="2016"/>
      <c r="V53" s="1511"/>
      <c r="W53" s="1511"/>
      <c r="X53" s="1511"/>
      <c r="Y53" s="2015"/>
      <c r="Z53" s="2019"/>
      <c r="AA53" s="1890"/>
      <c r="AB53" s="2040"/>
    </row>
    <row r="54" spans="1:80" x14ac:dyDescent="0.25">
      <c r="A54" s="1518"/>
      <c r="B54" s="1518"/>
      <c r="C54" s="1520"/>
      <c r="D54" s="1520"/>
      <c r="E54" s="1518"/>
      <c r="F54" s="1520"/>
      <c r="G54" s="1515"/>
      <c r="H54" s="1515"/>
      <c r="I54" s="1518"/>
      <c r="J54" s="1518"/>
      <c r="K54" s="1518"/>
      <c r="L54" s="1518"/>
      <c r="M54" s="1518"/>
      <c r="N54" s="1518"/>
      <c r="O54" s="1518"/>
      <c r="P54" s="1646"/>
      <c r="Q54" s="1646"/>
      <c r="R54" s="1520"/>
      <c r="S54" s="1518"/>
      <c r="T54" s="1518"/>
      <c r="U54" s="1518"/>
      <c r="V54" s="1518"/>
      <c r="W54" s="1518"/>
      <c r="X54" s="1518"/>
      <c r="Y54" s="2014"/>
      <c r="Z54" s="2048"/>
      <c r="AA54" s="1735"/>
      <c r="AB54" s="2040"/>
    </row>
    <row r="55" spans="1:80" ht="28.5" customHeight="1" x14ac:dyDescent="0.25">
      <c r="A55" s="2091" t="s">
        <v>2400</v>
      </c>
      <c r="B55" s="1511" t="s">
        <v>2137</v>
      </c>
      <c r="C55" s="1511" t="s">
        <v>1851</v>
      </c>
      <c r="D55" s="1507" t="s">
        <v>443</v>
      </c>
      <c r="E55" s="1511" t="s">
        <v>2399</v>
      </c>
      <c r="F55" s="1507">
        <v>23500000</v>
      </c>
      <c r="G55" s="1510" t="s">
        <v>513</v>
      </c>
      <c r="H55" s="1510" t="s">
        <v>2374</v>
      </c>
      <c r="I55" s="1501"/>
      <c r="J55" s="1510" t="s">
        <v>2168</v>
      </c>
      <c r="K55" s="1510" t="s">
        <v>2167</v>
      </c>
      <c r="L55" s="1510" t="s">
        <v>513</v>
      </c>
      <c r="M55" s="1510" t="s">
        <v>2166</v>
      </c>
      <c r="N55" s="1510" t="s">
        <v>2165</v>
      </c>
      <c r="O55" s="1510" t="s">
        <v>2164</v>
      </c>
      <c r="P55" s="1510" t="s">
        <v>2163</v>
      </c>
      <c r="Q55" s="1515" t="s">
        <v>2</v>
      </c>
      <c r="R55" s="1507">
        <v>235000000</v>
      </c>
      <c r="S55" s="1511" t="s">
        <v>513</v>
      </c>
      <c r="T55" s="1511" t="s">
        <v>2398</v>
      </c>
      <c r="U55" s="1511" t="s">
        <v>2397</v>
      </c>
      <c r="V55" s="1511" t="s">
        <v>513</v>
      </c>
      <c r="W55" s="1511" t="s">
        <v>2396</v>
      </c>
      <c r="X55" s="1511" t="s">
        <v>2395</v>
      </c>
      <c r="Y55" s="2015">
        <v>235000000</v>
      </c>
      <c r="Z55" s="2019" t="s">
        <v>2394</v>
      </c>
      <c r="AA55" s="1890" t="s">
        <v>2371</v>
      </c>
      <c r="AB55" s="2040"/>
    </row>
    <row r="56" spans="1:80" s="2039" customFormat="1" x14ac:dyDescent="0.25">
      <c r="A56" s="2097"/>
      <c r="B56" s="1723"/>
      <c r="C56" s="2045"/>
      <c r="D56" s="2045"/>
      <c r="E56" s="1723"/>
      <c r="F56" s="2045"/>
      <c r="G56" s="1719"/>
      <c r="H56" s="1719"/>
      <c r="I56" s="1723"/>
      <c r="J56" s="1723"/>
      <c r="K56" s="1723"/>
      <c r="L56" s="1723"/>
      <c r="M56" s="1723"/>
      <c r="N56" s="1723"/>
      <c r="O56" s="2047"/>
      <c r="P56" s="2046"/>
      <c r="Q56" s="2046" t="s">
        <v>1</v>
      </c>
      <c r="R56" s="2045"/>
      <c r="S56" s="1723"/>
      <c r="T56" s="1723"/>
      <c r="U56" s="2044"/>
      <c r="V56" s="1723"/>
      <c r="W56" s="1723"/>
      <c r="X56" s="1723"/>
      <c r="Y56" s="2043"/>
      <c r="Z56" s="2042"/>
      <c r="AA56" s="2041"/>
      <c r="AB56" s="2040"/>
      <c r="AC56" s="2033"/>
      <c r="AD56" s="2033"/>
      <c r="AE56" s="2033"/>
      <c r="AF56" s="2033"/>
      <c r="AG56" s="2033"/>
      <c r="AH56" s="2033"/>
      <c r="AI56" s="2033"/>
      <c r="AJ56" s="2033"/>
      <c r="AK56" s="2033"/>
      <c r="AL56" s="2033"/>
      <c r="AM56" s="2033"/>
      <c r="AN56" s="2033"/>
      <c r="AO56" s="2033"/>
      <c r="AP56" s="2033"/>
      <c r="AQ56" s="2033"/>
      <c r="AR56" s="2033"/>
      <c r="AS56" s="2033"/>
      <c r="AT56" s="2033"/>
      <c r="AU56" s="2033"/>
      <c r="AV56" s="2033"/>
      <c r="AW56" s="2033"/>
      <c r="AX56" s="2033"/>
      <c r="AY56" s="2033"/>
      <c r="AZ56" s="2033"/>
      <c r="BA56" s="2033"/>
      <c r="BB56" s="2033"/>
      <c r="BC56" s="2033"/>
      <c r="BD56" s="2033"/>
      <c r="BE56" s="2033"/>
      <c r="BF56" s="2033"/>
      <c r="BG56" s="2033"/>
      <c r="BH56" s="2033"/>
      <c r="BI56" s="2033"/>
      <c r="BJ56" s="2033"/>
      <c r="BK56" s="2033"/>
      <c r="BL56" s="2033"/>
      <c r="BM56" s="2033"/>
      <c r="BN56" s="2033"/>
      <c r="BO56" s="2033"/>
      <c r="BP56" s="2033"/>
      <c r="BQ56" s="2033"/>
      <c r="BR56" s="2033"/>
      <c r="BS56" s="2033"/>
      <c r="BT56" s="2033"/>
      <c r="BU56" s="2033"/>
      <c r="BV56" s="2033"/>
      <c r="BW56" s="2033"/>
      <c r="BX56" s="2033"/>
      <c r="BY56" s="2033"/>
      <c r="BZ56" s="2033"/>
      <c r="CA56" s="2033"/>
      <c r="CB56" s="2033"/>
    </row>
    <row r="57" spans="1:80" s="2033" customFormat="1" x14ac:dyDescent="0.25">
      <c r="A57" s="2037"/>
      <c r="B57" s="2037"/>
      <c r="C57" s="2037"/>
      <c r="D57" s="2037"/>
      <c r="E57" s="2037"/>
      <c r="F57" s="2037"/>
      <c r="G57" s="2037"/>
      <c r="H57" s="2037"/>
      <c r="I57" s="2037"/>
      <c r="J57" s="2037"/>
      <c r="K57" s="2037"/>
      <c r="L57" s="2037"/>
      <c r="M57" s="2037"/>
      <c r="N57" s="2037"/>
      <c r="O57" s="2037"/>
      <c r="P57" s="2037"/>
      <c r="Q57" s="2037"/>
      <c r="R57" s="2037"/>
      <c r="S57" s="2037"/>
      <c r="T57" s="2037"/>
      <c r="U57" s="2037"/>
      <c r="V57" s="2037"/>
      <c r="W57" s="2037"/>
      <c r="X57" s="2037"/>
      <c r="Y57" s="2038"/>
      <c r="Z57" s="2038"/>
      <c r="AA57" s="2037"/>
    </row>
    <row r="58" spans="1:80" s="2033" customFormat="1" x14ac:dyDescent="0.25">
      <c r="Y58" s="2036"/>
      <c r="Z58" s="2036"/>
    </row>
    <row r="59" spans="1:80" s="2033" customFormat="1" x14ac:dyDescent="0.25">
      <c r="Y59" s="2036"/>
      <c r="Z59" s="2036"/>
    </row>
    <row r="60" spans="1:80" s="2033" customFormat="1" x14ac:dyDescent="0.25">
      <c r="Y60" s="2036"/>
      <c r="Z60" s="2036"/>
    </row>
    <row r="61" spans="1:80" s="2033" customFormat="1" x14ac:dyDescent="0.25">
      <c r="Y61" s="2036"/>
      <c r="Z61" s="2036"/>
    </row>
    <row r="62" spans="1:80" s="2033" customFormat="1" x14ac:dyDescent="0.25">
      <c r="Y62" s="2036"/>
      <c r="Z62" s="2036"/>
    </row>
    <row r="63" spans="1:80" s="2033" customFormat="1" x14ac:dyDescent="0.25">
      <c r="Y63" s="2036"/>
      <c r="Z63" s="2036"/>
    </row>
    <row r="64" spans="1:80" s="2033" customFormat="1" x14ac:dyDescent="0.25">
      <c r="Y64" s="2036"/>
      <c r="Z64" s="2036"/>
    </row>
    <row r="65" spans="25:26" s="2033" customFormat="1" x14ac:dyDescent="0.25">
      <c r="Y65" s="2036"/>
      <c r="Z65" s="2036"/>
    </row>
    <row r="66" spans="25:26" s="2033" customFormat="1" x14ac:dyDescent="0.25">
      <c r="Y66" s="2036"/>
      <c r="Z66" s="2036"/>
    </row>
    <row r="67" spans="25:26" s="2033" customFormat="1" x14ac:dyDescent="0.25">
      <c r="Y67" s="2036"/>
    </row>
    <row r="68" spans="25:26" s="2033" customFormat="1" x14ac:dyDescent="0.25">
      <c r="Y68" s="2036"/>
    </row>
    <row r="69" spans="25:26" s="2033" customFormat="1" x14ac:dyDescent="0.25">
      <c r="Y69" s="2036"/>
    </row>
    <row r="70" spans="25:26" s="2033" customFormat="1" x14ac:dyDescent="0.25">
      <c r="Y70" s="2036"/>
    </row>
    <row r="71" spans="25:26" s="2033" customFormat="1" x14ac:dyDescent="0.25">
      <c r="Y71" s="2036"/>
    </row>
    <row r="72" spans="25:26" s="2033" customFormat="1" x14ac:dyDescent="0.25">
      <c r="Y72" s="2036"/>
    </row>
    <row r="73" spans="25:26" s="2033" customFormat="1" x14ac:dyDescent="0.25">
      <c r="Y73" s="2036"/>
    </row>
    <row r="74" spans="25:26" s="2033" customFormat="1" x14ac:dyDescent="0.25">
      <c r="Y74" s="2036"/>
    </row>
    <row r="75" spans="25:26" s="2033" customFormat="1" x14ac:dyDescent="0.25">
      <c r="Y75" s="2036"/>
    </row>
    <row r="76" spans="25:26" s="2033" customFormat="1" x14ac:dyDescent="0.25">
      <c r="Y76" s="2036"/>
    </row>
    <row r="77" spans="25:26" s="2033" customFormat="1" x14ac:dyDescent="0.25">
      <c r="Y77" s="2036"/>
    </row>
    <row r="78" spans="25:26" s="2033" customFormat="1" x14ac:dyDescent="0.25">
      <c r="Y78" s="2036"/>
    </row>
    <row r="79" spans="25:26" s="2033" customFormat="1" x14ac:dyDescent="0.25">
      <c r="Y79" s="2036"/>
    </row>
    <row r="80" spans="25:26" s="2033" customFormat="1" x14ac:dyDescent="0.25">
      <c r="Y80" s="2036"/>
    </row>
    <row r="81" spans="25:25" s="2033" customFormat="1" x14ac:dyDescent="0.25">
      <c r="Y81" s="2036"/>
    </row>
    <row r="82" spans="25:25" s="2033" customFormat="1" x14ac:dyDescent="0.25">
      <c r="Y82" s="2036"/>
    </row>
    <row r="83" spans="25:25" s="2033" customFormat="1" x14ac:dyDescent="0.25">
      <c r="Y83" s="2036"/>
    </row>
    <row r="84" spans="25:25" s="2033" customFormat="1" x14ac:dyDescent="0.25">
      <c r="Y84" s="2036"/>
    </row>
    <row r="85" spans="25:25" s="2033" customFormat="1" x14ac:dyDescent="0.25">
      <c r="Y85" s="2036"/>
    </row>
    <row r="86" spans="25:25" s="2033" customFormat="1" x14ac:dyDescent="0.25">
      <c r="Y86" s="2036"/>
    </row>
    <row r="87" spans="25:25" s="2033" customFormat="1" x14ac:dyDescent="0.25">
      <c r="Y87" s="2036"/>
    </row>
    <row r="88" spans="25:25" s="2033" customFormat="1" x14ac:dyDescent="0.25">
      <c r="Y88" s="2036"/>
    </row>
    <row r="89" spans="25:25" s="2033" customFormat="1" x14ac:dyDescent="0.25">
      <c r="Y89" s="2036"/>
    </row>
    <row r="90" spans="25:25" s="2033" customFormat="1" x14ac:dyDescent="0.25">
      <c r="Y90" s="2036"/>
    </row>
    <row r="91" spans="25:25" s="2033" customFormat="1" x14ac:dyDescent="0.25">
      <c r="Y91" s="2036"/>
    </row>
    <row r="92" spans="25:25" s="2033" customFormat="1" x14ac:dyDescent="0.25">
      <c r="Y92" s="2036"/>
    </row>
    <row r="93" spans="25:25" s="2033" customFormat="1" x14ac:dyDescent="0.25">
      <c r="Y93" s="2036"/>
    </row>
    <row r="94" spans="25:25" s="2033" customFormat="1" x14ac:dyDescent="0.25">
      <c r="Y94" s="2036"/>
    </row>
    <row r="95" spans="25:25" s="2033" customFormat="1" x14ac:dyDescent="0.25">
      <c r="Y95" s="2036"/>
    </row>
    <row r="96" spans="25:25" s="2033" customFormat="1" x14ac:dyDescent="0.25">
      <c r="Y96" s="2036"/>
    </row>
    <row r="97" spans="25:25" s="2033" customFormat="1" x14ac:dyDescent="0.25">
      <c r="Y97" s="2036"/>
    </row>
    <row r="98" spans="25:25" s="2033" customFormat="1" x14ac:dyDescent="0.25">
      <c r="Y98" s="2036"/>
    </row>
    <row r="99" spans="25:25" s="2033" customFormat="1" x14ac:dyDescent="0.25">
      <c r="Y99" s="2036"/>
    </row>
    <row r="100" spans="25:25" s="2033" customFormat="1" x14ac:dyDescent="0.25">
      <c r="Y100" s="2036"/>
    </row>
    <row r="101" spans="25:25" s="2033" customFormat="1" x14ac:dyDescent="0.25">
      <c r="Y101" s="2036"/>
    </row>
    <row r="102" spans="25:25" s="2033" customFormat="1" x14ac:dyDescent="0.25">
      <c r="Y102" s="2036"/>
    </row>
    <row r="103" spans="25:25" s="2033" customFormat="1" x14ac:dyDescent="0.25">
      <c r="Y103" s="2036"/>
    </row>
    <row r="104" spans="25:25" s="2033" customFormat="1" x14ac:dyDescent="0.25">
      <c r="Y104" s="2036"/>
    </row>
    <row r="105" spans="25:25" s="2033" customFormat="1" x14ac:dyDescent="0.25">
      <c r="Y105" s="2036"/>
    </row>
    <row r="106" spans="25:25" s="2033" customFormat="1" x14ac:dyDescent="0.25">
      <c r="Y106" s="2036"/>
    </row>
    <row r="107" spans="25:25" s="2033" customFormat="1" x14ac:dyDescent="0.25">
      <c r="Y107" s="2036"/>
    </row>
    <row r="108" spans="25:25" s="2033" customFormat="1" x14ac:dyDescent="0.25">
      <c r="Y108" s="2036"/>
    </row>
    <row r="109" spans="25:25" s="2033" customFormat="1" x14ac:dyDescent="0.25">
      <c r="Y109" s="2036"/>
    </row>
    <row r="110" spans="25:25" s="2033" customFormat="1" x14ac:dyDescent="0.25">
      <c r="Y110" s="2036"/>
    </row>
    <row r="111" spans="25:25" s="2033" customFormat="1" x14ac:dyDescent="0.25">
      <c r="Y111" s="2036"/>
    </row>
    <row r="112" spans="25:25" s="2033" customFormat="1" x14ac:dyDescent="0.25">
      <c r="Y112" s="2036"/>
    </row>
    <row r="113" spans="25:25" s="2033" customFormat="1" x14ac:dyDescent="0.25">
      <c r="Y113" s="2036"/>
    </row>
    <row r="114" spans="25:25" s="2033" customFormat="1" x14ac:dyDescent="0.25">
      <c r="Y114" s="2036"/>
    </row>
    <row r="115" spans="25:25" s="2033" customFormat="1" x14ac:dyDescent="0.25">
      <c r="Y115" s="2036"/>
    </row>
    <row r="116" spans="25:25" s="2033" customFormat="1" x14ac:dyDescent="0.25">
      <c r="Y116" s="2036"/>
    </row>
    <row r="117" spans="25:25" s="2033" customFormat="1" x14ac:dyDescent="0.25">
      <c r="Y117" s="2036"/>
    </row>
    <row r="118" spans="25:25" s="2033" customFormat="1" x14ac:dyDescent="0.25">
      <c r="Y118" s="2036"/>
    </row>
    <row r="119" spans="25:25" s="2033" customFormat="1" x14ac:dyDescent="0.25">
      <c r="Y119" s="2036"/>
    </row>
    <row r="120" spans="25:25" s="2033" customFormat="1" x14ac:dyDescent="0.25">
      <c r="Y120" s="2036"/>
    </row>
    <row r="121" spans="25:25" s="2033" customFormat="1" x14ac:dyDescent="0.25">
      <c r="Y121" s="2036"/>
    </row>
    <row r="122" spans="25:25" s="2033" customFormat="1" x14ac:dyDescent="0.25">
      <c r="Y122" s="2036"/>
    </row>
    <row r="123" spans="25:25" s="2033" customFormat="1" x14ac:dyDescent="0.25">
      <c r="Y123" s="2036"/>
    </row>
    <row r="124" spans="25:25" s="2033" customFormat="1" x14ac:dyDescent="0.25">
      <c r="Y124" s="2036"/>
    </row>
    <row r="125" spans="25:25" s="2033" customFormat="1" x14ac:dyDescent="0.25">
      <c r="Y125" s="2036"/>
    </row>
    <row r="126" spans="25:25" s="2033" customFormat="1" x14ac:dyDescent="0.25">
      <c r="Y126" s="2036"/>
    </row>
    <row r="127" spans="25:25" s="2033" customFormat="1" x14ac:dyDescent="0.25">
      <c r="Y127" s="2036"/>
    </row>
    <row r="128" spans="25:25" s="2033" customFormat="1" x14ac:dyDescent="0.25">
      <c r="Y128" s="2036"/>
    </row>
    <row r="129" spans="25:25" s="2033" customFormat="1" x14ac:dyDescent="0.25">
      <c r="Y129" s="2036"/>
    </row>
    <row r="130" spans="25:25" s="2033" customFormat="1" x14ac:dyDescent="0.25">
      <c r="Y130" s="2036"/>
    </row>
    <row r="131" spans="25:25" s="2033" customFormat="1" x14ac:dyDescent="0.25">
      <c r="Y131" s="2036"/>
    </row>
    <row r="132" spans="25:25" s="2033" customFormat="1" x14ac:dyDescent="0.25">
      <c r="Y132" s="2036"/>
    </row>
    <row r="133" spans="25:25" s="2033" customFormat="1" x14ac:dyDescent="0.25">
      <c r="Y133" s="2036"/>
    </row>
  </sheetData>
  <mergeCells count="26">
    <mergeCell ref="A32:A33"/>
    <mergeCell ref="A35:A36"/>
    <mergeCell ref="A17:A18"/>
    <mergeCell ref="A20:A21"/>
    <mergeCell ref="A23:A24"/>
    <mergeCell ref="A26:A27"/>
    <mergeCell ref="A29:A30"/>
    <mergeCell ref="R3:U3"/>
    <mergeCell ref="V3:Y3"/>
    <mergeCell ref="A5:A6"/>
    <mergeCell ref="A8:A9"/>
    <mergeCell ref="A11:A12"/>
    <mergeCell ref="O3:P3"/>
    <mergeCell ref="A14:A15"/>
    <mergeCell ref="A1:G1"/>
    <mergeCell ref="J2:K3"/>
    <mergeCell ref="L2:N2"/>
    <mergeCell ref="C3:H3"/>
    <mergeCell ref="M3:N3"/>
    <mergeCell ref="A55:A56"/>
    <mergeCell ref="A43:A44"/>
    <mergeCell ref="A37:A38"/>
    <mergeCell ref="A40:A41"/>
    <mergeCell ref="A46:A47"/>
    <mergeCell ref="A49:A50"/>
    <mergeCell ref="A52:A53"/>
  </mergeCells>
  <pageMargins left="0.25" right="0.78" top="0.75" bottom="0.37" header="0.3" footer="0.3"/>
  <pageSetup paperSize="8" scale="71" orientation="landscape" r:id="rId1"/>
  <headerFooter>
    <oddHeader>&amp;LFEDERAL ROAD MAINTENANCE AGENCY (FERMA)
YR 2014 PROCUREMENT PLAN</oddHeader>
    <oddFooter>&amp;LFERMA&amp;CPage &amp;P of &amp;N&amp;RWORKS</oddFooter>
  </headerFooter>
  <colBreaks count="1" manualBreakCount="1">
    <brk id="27"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H205"/>
  <sheetViews>
    <sheetView view="pageBreakPreview" topLeftCell="A155" zoomScale="60" workbookViewId="0">
      <selection activeCell="C44" sqref="C44"/>
    </sheetView>
  </sheetViews>
  <sheetFormatPr defaultRowHeight="12" x14ac:dyDescent="0.25"/>
  <cols>
    <col min="1" max="1" width="18" style="1970" customWidth="1"/>
    <col min="2" max="2" width="9.140625" style="1970"/>
    <col min="3" max="3" width="10.5703125" style="1970" customWidth="1"/>
    <col min="4" max="4" width="11.7109375" style="1970" customWidth="1"/>
    <col min="5" max="5" width="10.28515625" style="1970" customWidth="1"/>
    <col min="6" max="6" width="6.140625" style="1970" customWidth="1"/>
    <col min="7" max="7" width="9.5703125" style="1970" customWidth="1"/>
    <col min="8" max="8" width="9.140625" style="1970"/>
    <col min="9" max="9" width="11.5703125" style="1970" customWidth="1"/>
    <col min="10" max="10" width="9.140625" style="1970"/>
    <col min="11" max="11" width="9.5703125" style="1970" customWidth="1"/>
    <col min="12" max="12" width="8.28515625" style="1970" customWidth="1"/>
    <col min="13" max="13" width="7" style="1970" customWidth="1"/>
    <col min="14" max="14" width="9.140625" style="1970"/>
    <col min="15" max="15" width="10" style="1970" customWidth="1"/>
    <col min="16" max="16" width="9.5703125" style="1970" customWidth="1"/>
    <col min="17" max="18" width="9.140625" style="1970"/>
    <col min="19" max="20" width="10.28515625" style="1970" customWidth="1"/>
    <col min="21" max="21" width="7.5703125" style="1970" customWidth="1"/>
    <col min="22" max="22" width="7" style="1970" customWidth="1"/>
    <col min="23" max="23" width="7.85546875" style="1970" customWidth="1"/>
    <col min="24" max="24" width="9.28515625" style="1970" customWidth="1"/>
    <col min="25" max="25" width="7.85546875" style="1970" customWidth="1"/>
    <col min="26" max="26" width="9.140625" style="1970" customWidth="1"/>
    <col min="27" max="27" width="8.42578125" style="1970" customWidth="1"/>
    <col min="28" max="28" width="10.5703125" style="1970" customWidth="1"/>
    <col min="29" max="29" width="8.5703125" style="1970" customWidth="1"/>
    <col min="30" max="30" width="7.42578125" style="1970" customWidth="1"/>
    <col min="31" max="31" width="12" style="1970" customWidth="1"/>
    <col min="32" max="32" width="10.28515625" style="1970" customWidth="1"/>
    <col min="33" max="33" width="10.28515625" style="2056" customWidth="1"/>
    <col min="34" max="34" width="10.28515625" style="2033" customWidth="1"/>
    <col min="35" max="190" width="9.140625" style="2033"/>
    <col min="191" max="16384" width="9.140625" style="1970"/>
  </cols>
  <sheetData>
    <row r="1" spans="1:34" x14ac:dyDescent="0.25">
      <c r="A1" s="2070" t="s">
        <v>549</v>
      </c>
      <c r="B1" s="1511"/>
      <c r="C1" s="2073"/>
      <c r="D1" s="2072"/>
      <c r="E1" s="2072"/>
      <c r="F1" s="2072"/>
      <c r="G1" s="2072"/>
      <c r="H1" s="2072"/>
      <c r="I1" s="1784"/>
      <c r="J1" s="1784"/>
      <c r="K1" s="1784"/>
      <c r="L1" s="1784"/>
      <c r="M1" s="1784"/>
      <c r="N1" s="1784"/>
      <c r="O1" s="1784"/>
      <c r="P1" s="1784"/>
      <c r="Q1" s="1784"/>
      <c r="R1" s="1784"/>
      <c r="S1" s="1784"/>
      <c r="T1" s="1784"/>
      <c r="U1" s="1784"/>
      <c r="V1" s="1784"/>
      <c r="W1" s="1784"/>
      <c r="X1" s="1784"/>
      <c r="Y1" s="1784"/>
      <c r="Z1" s="1784"/>
      <c r="AA1" s="1784"/>
      <c r="AB1" s="1784"/>
      <c r="AC1" s="1784"/>
      <c r="AD1" s="1784"/>
      <c r="AE1" s="1784"/>
      <c r="AF1" s="1784"/>
      <c r="AG1" s="2068"/>
      <c r="AH1" s="2040"/>
    </row>
    <row r="2" spans="1:34" x14ac:dyDescent="0.25">
      <c r="A2" s="2070" t="s">
        <v>550</v>
      </c>
      <c r="B2" s="1511"/>
      <c r="C2" s="1789" t="s">
        <v>76</v>
      </c>
      <c r="D2" s="1789"/>
      <c r="E2" s="1789"/>
      <c r="F2" s="1789"/>
      <c r="G2" s="1784"/>
      <c r="H2" s="2071"/>
      <c r="I2" s="2093" t="s">
        <v>122</v>
      </c>
      <c r="J2" s="2093"/>
      <c r="K2" s="1784"/>
      <c r="L2" s="1784"/>
      <c r="M2" s="1784"/>
      <c r="N2" s="1784"/>
      <c r="O2" s="1784"/>
      <c r="P2" s="1784"/>
      <c r="Q2" s="1784"/>
      <c r="R2" s="1784"/>
      <c r="S2" s="1784"/>
      <c r="T2" s="1784"/>
      <c r="U2" s="1784"/>
      <c r="V2" s="1784"/>
      <c r="W2" s="1784"/>
      <c r="X2" s="1784"/>
      <c r="Y2" s="1784"/>
      <c r="Z2" s="1784"/>
      <c r="AA2" s="1784"/>
      <c r="AB2" s="1784"/>
      <c r="AC2" s="1784"/>
      <c r="AD2" s="1784"/>
      <c r="AE2" s="1784"/>
      <c r="AF2" s="1784"/>
      <c r="AG2" s="2068"/>
      <c r="AH2" s="2040"/>
    </row>
    <row r="3" spans="1:34" ht="24" x14ac:dyDescent="0.25">
      <c r="A3" s="2070" t="s">
        <v>91</v>
      </c>
      <c r="B3" s="2069"/>
      <c r="C3" s="1779" t="s">
        <v>120</v>
      </c>
      <c r="D3" s="1784"/>
      <c r="E3" s="1784"/>
      <c r="F3" s="1784"/>
      <c r="G3" s="2093" t="s">
        <v>119</v>
      </c>
      <c r="H3" s="2093"/>
      <c r="I3" s="2093"/>
      <c r="J3" s="2093"/>
      <c r="K3" s="2093" t="s">
        <v>118</v>
      </c>
      <c r="L3" s="2093"/>
      <c r="M3" s="1784"/>
      <c r="N3" s="2093" t="s">
        <v>117</v>
      </c>
      <c r="O3" s="2093"/>
      <c r="P3" s="2093" t="s">
        <v>116</v>
      </c>
      <c r="Q3" s="2100"/>
      <c r="R3" s="2100"/>
      <c r="S3" s="2100"/>
      <c r="T3" s="2100"/>
      <c r="U3" s="1779"/>
      <c r="V3" s="2099"/>
      <c r="W3" s="2099"/>
      <c r="X3" s="2093" t="s">
        <v>70</v>
      </c>
      <c r="Y3" s="2093"/>
      <c r="Z3" s="2093"/>
      <c r="AA3" s="1779"/>
      <c r="AB3" s="2099" t="s">
        <v>69</v>
      </c>
      <c r="AC3" s="2099"/>
      <c r="AD3" s="2099"/>
      <c r="AE3" s="2099"/>
      <c r="AF3" s="1784"/>
      <c r="AG3" s="2068"/>
      <c r="AH3" s="2040"/>
    </row>
    <row r="4" spans="1:34" ht="48" x14ac:dyDescent="0.25">
      <c r="A4" s="1508" t="s">
        <v>68</v>
      </c>
      <c r="B4" s="1779" t="s">
        <v>115</v>
      </c>
      <c r="C4" s="1779" t="s">
        <v>114</v>
      </c>
      <c r="D4" s="1779" t="s">
        <v>113</v>
      </c>
      <c r="E4" s="1779" t="s">
        <v>455</v>
      </c>
      <c r="F4" s="1779" t="s">
        <v>55</v>
      </c>
      <c r="G4" s="1779" t="s">
        <v>61</v>
      </c>
      <c r="H4" s="1780" t="s">
        <v>433</v>
      </c>
      <c r="I4" s="1779" t="s">
        <v>368</v>
      </c>
      <c r="J4" s="1779" t="s">
        <v>367</v>
      </c>
      <c r="K4" s="1779" t="s">
        <v>105</v>
      </c>
      <c r="L4" s="1780" t="s">
        <v>433</v>
      </c>
      <c r="M4" s="1779"/>
      <c r="N4" s="1779" t="s">
        <v>112</v>
      </c>
      <c r="O4" s="1779" t="s">
        <v>111</v>
      </c>
      <c r="P4" s="1779" t="s">
        <v>110</v>
      </c>
      <c r="Q4" s="1780" t="s">
        <v>433</v>
      </c>
      <c r="R4" s="1779" t="s">
        <v>2368</v>
      </c>
      <c r="S4" s="1779" t="s">
        <v>107</v>
      </c>
      <c r="T4" s="1779" t="s">
        <v>2511</v>
      </c>
      <c r="U4" s="1779" t="s">
        <v>99</v>
      </c>
      <c r="V4" s="1779" t="s">
        <v>104</v>
      </c>
      <c r="W4" s="1779" t="s">
        <v>53</v>
      </c>
      <c r="X4" s="1779" t="s">
        <v>103</v>
      </c>
      <c r="Y4" s="1779" t="s">
        <v>503</v>
      </c>
      <c r="Z4" s="1779" t="s">
        <v>100</v>
      </c>
      <c r="AA4" s="1779" t="s">
        <v>99</v>
      </c>
      <c r="AB4" s="1779" t="s">
        <v>84</v>
      </c>
      <c r="AC4" s="1779" t="s">
        <v>98</v>
      </c>
      <c r="AD4" s="1779" t="s">
        <v>97</v>
      </c>
      <c r="AE4" s="1779" t="s">
        <v>81</v>
      </c>
      <c r="AF4" s="1779" t="s">
        <v>430</v>
      </c>
      <c r="AG4" s="2067" t="s">
        <v>429</v>
      </c>
      <c r="AH4" s="2040"/>
    </row>
    <row r="5" spans="1:34" x14ac:dyDescent="0.25">
      <c r="A5" s="2095" t="s">
        <v>47</v>
      </c>
      <c r="B5" s="1774"/>
      <c r="C5" s="1774"/>
      <c r="D5" s="1775"/>
      <c r="E5" s="1774"/>
      <c r="F5" s="1516" t="s">
        <v>2</v>
      </c>
      <c r="G5" s="1777" t="s">
        <v>502</v>
      </c>
      <c r="H5" s="2066" t="s">
        <v>41</v>
      </c>
      <c r="I5" s="1777" t="s">
        <v>42</v>
      </c>
      <c r="J5" s="1777" t="s">
        <v>453</v>
      </c>
      <c r="K5" s="1774"/>
      <c r="L5" s="1777" t="s">
        <v>41</v>
      </c>
      <c r="M5" s="1516" t="s">
        <v>2</v>
      </c>
      <c r="N5" s="1777" t="s">
        <v>42</v>
      </c>
      <c r="O5" s="1777" t="s">
        <v>501</v>
      </c>
      <c r="P5" s="1777" t="s">
        <v>42</v>
      </c>
      <c r="Q5" s="1777" t="s">
        <v>42</v>
      </c>
      <c r="R5" s="1777" t="s">
        <v>42</v>
      </c>
      <c r="S5" s="1777" t="s">
        <v>42</v>
      </c>
      <c r="T5" s="1777" t="s">
        <v>42</v>
      </c>
      <c r="U5" s="1516" t="s">
        <v>2</v>
      </c>
      <c r="V5" s="1777" t="s">
        <v>42</v>
      </c>
      <c r="W5" s="1777" t="s">
        <v>42</v>
      </c>
      <c r="X5" s="1775"/>
      <c r="Y5" s="1774" t="s">
        <v>500</v>
      </c>
      <c r="Z5" s="1777" t="s">
        <v>42</v>
      </c>
      <c r="AA5" s="1516" t="s">
        <v>2</v>
      </c>
      <c r="AB5" s="1774"/>
      <c r="AC5" s="1774"/>
      <c r="AD5" s="1774"/>
      <c r="AE5" s="1774"/>
      <c r="AF5" s="1774"/>
      <c r="AG5" s="2065"/>
      <c r="AH5" s="2040"/>
    </row>
    <row r="6" spans="1:34" x14ac:dyDescent="0.25">
      <c r="A6" s="2096"/>
      <c r="B6" s="1774"/>
      <c r="C6" s="1774"/>
      <c r="D6" s="1775"/>
      <c r="E6" s="1774"/>
      <c r="F6" s="1516" t="s">
        <v>1</v>
      </c>
      <c r="G6" s="1774"/>
      <c r="H6" s="1774"/>
      <c r="I6" s="1774"/>
      <c r="J6" s="1774"/>
      <c r="K6" s="1774"/>
      <c r="L6" s="1774"/>
      <c r="M6" s="1516" t="s">
        <v>1</v>
      </c>
      <c r="N6" s="1774"/>
      <c r="O6" s="1774"/>
      <c r="P6" s="1774"/>
      <c r="Q6" s="1774"/>
      <c r="R6" s="1774"/>
      <c r="S6" s="1774"/>
      <c r="T6" s="1774"/>
      <c r="U6" s="1516" t="s">
        <v>1</v>
      </c>
      <c r="V6" s="1774"/>
      <c r="W6" s="1774"/>
      <c r="X6" s="1775"/>
      <c r="Y6" s="1774"/>
      <c r="Z6" s="1774"/>
      <c r="AA6" s="1516" t="s">
        <v>1</v>
      </c>
      <c r="AB6" s="1774"/>
      <c r="AC6" s="1774"/>
      <c r="AD6" s="1774"/>
      <c r="AE6" s="1774"/>
      <c r="AF6" s="1774"/>
      <c r="AG6" s="2065"/>
      <c r="AH6" s="2040"/>
    </row>
    <row r="7" spans="1:34" x14ac:dyDescent="0.25">
      <c r="A7" s="1518" t="s">
        <v>38</v>
      </c>
      <c r="B7" s="1518"/>
      <c r="C7" s="1518"/>
      <c r="D7" s="1520"/>
      <c r="E7" s="1518"/>
      <c r="F7" s="1518"/>
      <c r="G7" s="1518"/>
      <c r="H7" s="1518"/>
      <c r="I7" s="1518"/>
      <c r="J7" s="1518"/>
      <c r="K7" s="1518"/>
      <c r="L7" s="1518"/>
      <c r="M7" s="1518"/>
      <c r="N7" s="1518"/>
      <c r="O7" s="1518"/>
      <c r="P7" s="1518"/>
      <c r="Q7" s="1518"/>
      <c r="R7" s="1518"/>
      <c r="S7" s="1518"/>
      <c r="T7" s="1518"/>
      <c r="U7" s="1518"/>
      <c r="V7" s="1518"/>
      <c r="W7" s="1518"/>
      <c r="X7" s="1520"/>
      <c r="Y7" s="1518"/>
      <c r="Z7" s="1518"/>
      <c r="AA7" s="1518"/>
      <c r="AB7" s="1518"/>
      <c r="AC7" s="1518"/>
      <c r="AD7" s="1518"/>
      <c r="AE7" s="1518"/>
      <c r="AF7" s="1518"/>
      <c r="AG7" s="2063"/>
      <c r="AH7" s="2040"/>
    </row>
    <row r="8" spans="1:34" x14ac:dyDescent="0.25">
      <c r="A8" s="2091" t="s">
        <v>2510</v>
      </c>
      <c r="B8" s="1512" t="s">
        <v>9</v>
      </c>
      <c r="C8" s="1511" t="s">
        <v>2340</v>
      </c>
      <c r="D8" s="1507">
        <v>150000000</v>
      </c>
      <c r="E8" s="1511" t="s">
        <v>2374</v>
      </c>
      <c r="F8" s="1504" t="s">
        <v>2</v>
      </c>
      <c r="G8" s="1512" t="s">
        <v>9</v>
      </c>
      <c r="H8" s="1512" t="s">
        <v>9</v>
      </c>
      <c r="I8" s="1512" t="s">
        <v>2344</v>
      </c>
      <c r="J8" s="1512" t="s">
        <v>9</v>
      </c>
      <c r="K8" s="1512" t="s">
        <v>9</v>
      </c>
      <c r="L8" s="1512" t="s">
        <v>2344</v>
      </c>
      <c r="M8" s="1504" t="s">
        <v>2</v>
      </c>
      <c r="N8" s="1512" t="s">
        <v>9</v>
      </c>
      <c r="O8" s="1512" t="s">
        <v>9</v>
      </c>
      <c r="P8" s="1512" t="s">
        <v>9</v>
      </c>
      <c r="Q8" s="1512" t="s">
        <v>9</v>
      </c>
      <c r="R8" s="1512" t="s">
        <v>9</v>
      </c>
      <c r="S8" s="1512" t="s">
        <v>9</v>
      </c>
      <c r="T8" s="1512" t="s">
        <v>9</v>
      </c>
      <c r="U8" s="1504" t="s">
        <v>2</v>
      </c>
      <c r="V8" s="1512" t="s">
        <v>9</v>
      </c>
      <c r="W8" s="1512" t="s">
        <v>9</v>
      </c>
      <c r="X8" s="1512" t="s">
        <v>9</v>
      </c>
      <c r="Y8" s="1512" t="s">
        <v>9</v>
      </c>
      <c r="Z8" s="1512" t="s">
        <v>9</v>
      </c>
      <c r="AA8" s="1504" t="s">
        <v>2</v>
      </c>
      <c r="AB8" s="1512" t="s">
        <v>9</v>
      </c>
      <c r="AC8" s="1511" t="s">
        <v>2509</v>
      </c>
      <c r="AD8" s="1511" t="s">
        <v>2508</v>
      </c>
      <c r="AE8" s="1507">
        <v>150000000</v>
      </c>
      <c r="AF8" s="1511" t="s">
        <v>2466</v>
      </c>
      <c r="AG8" s="2062" t="s">
        <v>2413</v>
      </c>
      <c r="AH8" s="2040"/>
    </row>
    <row r="9" spans="1:34" ht="14.25" customHeight="1" x14ac:dyDescent="0.25">
      <c r="A9" s="2098"/>
      <c r="B9" s="1511"/>
      <c r="C9" s="1511"/>
      <c r="D9" s="1507"/>
      <c r="E9" s="1511"/>
      <c r="F9" s="1504" t="s">
        <v>1</v>
      </c>
      <c r="G9" s="1511"/>
      <c r="H9" s="1511"/>
      <c r="I9" s="1511"/>
      <c r="J9" s="1511"/>
      <c r="K9" s="1511"/>
      <c r="L9" s="1511"/>
      <c r="M9" s="1504" t="s">
        <v>1</v>
      </c>
      <c r="N9" s="1511"/>
      <c r="O9" s="1511"/>
      <c r="P9" s="1511"/>
      <c r="Q9" s="1511"/>
      <c r="R9" s="1511"/>
      <c r="S9" s="1511"/>
      <c r="T9" s="1511"/>
      <c r="U9" s="1504" t="s">
        <v>1</v>
      </c>
      <c r="V9" s="1511"/>
      <c r="W9" s="1511"/>
      <c r="X9" s="1507"/>
      <c r="Y9" s="1511"/>
      <c r="Z9" s="1511"/>
      <c r="AA9" s="1504" t="s">
        <v>1</v>
      </c>
      <c r="AB9" s="1511"/>
      <c r="AC9" s="1511"/>
      <c r="AD9" s="1511"/>
      <c r="AE9" s="1507"/>
      <c r="AF9" s="1511"/>
      <c r="AG9" s="2062"/>
      <c r="AH9" s="2040"/>
    </row>
    <row r="10" spans="1:34" x14ac:dyDescent="0.25">
      <c r="A10" s="1518"/>
      <c r="B10" s="1518"/>
      <c r="C10" s="1518"/>
      <c r="D10" s="1520"/>
      <c r="E10" s="1518"/>
      <c r="F10" s="1518"/>
      <c r="G10" s="1518"/>
      <c r="H10" s="1518"/>
      <c r="I10" s="1518"/>
      <c r="J10" s="1518"/>
      <c r="K10" s="1518"/>
      <c r="L10" s="1518"/>
      <c r="M10" s="1518"/>
      <c r="N10" s="1518"/>
      <c r="O10" s="1518"/>
      <c r="P10" s="1518"/>
      <c r="Q10" s="1518"/>
      <c r="R10" s="1518"/>
      <c r="S10" s="1518"/>
      <c r="T10" s="1518"/>
      <c r="U10" s="1518"/>
      <c r="V10" s="1518"/>
      <c r="W10" s="1518"/>
      <c r="X10" s="1520"/>
      <c r="Y10" s="1518"/>
      <c r="Z10" s="1518"/>
      <c r="AA10" s="1518"/>
      <c r="AB10" s="1518"/>
      <c r="AC10" s="1518"/>
      <c r="AD10" s="1518"/>
      <c r="AE10" s="1520"/>
      <c r="AF10" s="1518"/>
      <c r="AG10" s="2063"/>
      <c r="AH10" s="2040"/>
    </row>
    <row r="11" spans="1:34" x14ac:dyDescent="0.25">
      <c r="A11" s="2091" t="s">
        <v>2507</v>
      </c>
      <c r="B11" s="1512" t="s">
        <v>9</v>
      </c>
      <c r="C11" s="1511" t="s">
        <v>2340</v>
      </c>
      <c r="D11" s="1507">
        <v>100000000</v>
      </c>
      <c r="E11" s="1511" t="s">
        <v>2374</v>
      </c>
      <c r="F11" s="1504" t="s">
        <v>2</v>
      </c>
      <c r="G11" s="1512" t="s">
        <v>9</v>
      </c>
      <c r="H11" s="1512" t="s">
        <v>9</v>
      </c>
      <c r="I11" s="1512" t="s">
        <v>9</v>
      </c>
      <c r="J11" s="1512" t="s">
        <v>9</v>
      </c>
      <c r="K11" s="1512" t="s">
        <v>9</v>
      </c>
      <c r="L11" s="1512" t="s">
        <v>9</v>
      </c>
      <c r="M11" s="1504" t="s">
        <v>2</v>
      </c>
      <c r="N11" s="1512" t="s">
        <v>9</v>
      </c>
      <c r="O11" s="1512" t="s">
        <v>9</v>
      </c>
      <c r="P11" s="1512" t="s">
        <v>9</v>
      </c>
      <c r="Q11" s="1512" t="s">
        <v>9</v>
      </c>
      <c r="R11" s="1512" t="s">
        <v>9</v>
      </c>
      <c r="S11" s="1512" t="s">
        <v>9</v>
      </c>
      <c r="T11" s="1512" t="s">
        <v>9</v>
      </c>
      <c r="U11" s="1504" t="s">
        <v>2</v>
      </c>
      <c r="V11" s="1512" t="s">
        <v>9</v>
      </c>
      <c r="W11" s="1512" t="s">
        <v>9</v>
      </c>
      <c r="X11" s="1512" t="s">
        <v>9</v>
      </c>
      <c r="Y11" s="1512" t="s">
        <v>9</v>
      </c>
      <c r="Z11" s="1512" t="s">
        <v>9</v>
      </c>
      <c r="AA11" s="1504" t="s">
        <v>2</v>
      </c>
      <c r="AB11" s="1512" t="s">
        <v>9</v>
      </c>
      <c r="AC11" s="1512" t="s">
        <v>9</v>
      </c>
      <c r="AD11" s="1512" t="s">
        <v>9</v>
      </c>
      <c r="AE11" s="1507">
        <v>100000000</v>
      </c>
      <c r="AF11" s="1511" t="s">
        <v>2466</v>
      </c>
      <c r="AG11" s="2062" t="s">
        <v>2413</v>
      </c>
      <c r="AH11" s="2040"/>
    </row>
    <row r="12" spans="1:34" ht="12.75" customHeight="1" x14ac:dyDescent="0.25">
      <c r="A12" s="2098"/>
      <c r="B12" s="1511"/>
      <c r="C12" s="1511"/>
      <c r="D12" s="1507"/>
      <c r="E12" s="1511"/>
      <c r="F12" s="1504" t="s">
        <v>1</v>
      </c>
      <c r="G12" s="1511"/>
      <c r="H12" s="1511"/>
      <c r="I12" s="1511"/>
      <c r="J12" s="1511"/>
      <c r="K12" s="1511"/>
      <c r="L12" s="1511"/>
      <c r="M12" s="1504" t="s">
        <v>1</v>
      </c>
      <c r="N12" s="1511"/>
      <c r="O12" s="1511"/>
      <c r="P12" s="1511"/>
      <c r="Q12" s="1511"/>
      <c r="R12" s="1511"/>
      <c r="S12" s="1511"/>
      <c r="T12" s="1511"/>
      <c r="U12" s="1504" t="s">
        <v>1</v>
      </c>
      <c r="V12" s="1511"/>
      <c r="W12" s="1511"/>
      <c r="X12" s="1507"/>
      <c r="Y12" s="1511"/>
      <c r="Z12" s="1511"/>
      <c r="AA12" s="1504" t="s">
        <v>1</v>
      </c>
      <c r="AB12" s="1511"/>
      <c r="AC12" s="1511"/>
      <c r="AD12" s="1511"/>
      <c r="AE12" s="1507"/>
      <c r="AF12" s="1511"/>
      <c r="AG12" s="2062"/>
      <c r="AH12" s="2040"/>
    </row>
    <row r="13" spans="1:34" x14ac:dyDescent="0.25">
      <c r="A13" s="1518"/>
      <c r="B13" s="1518"/>
      <c r="C13" s="1518"/>
      <c r="D13" s="1520"/>
      <c r="E13" s="1518"/>
      <c r="F13" s="1518"/>
      <c r="G13" s="1518"/>
      <c r="H13" s="1518"/>
      <c r="I13" s="1518"/>
      <c r="J13" s="1518"/>
      <c r="K13" s="1518"/>
      <c r="L13" s="1518"/>
      <c r="M13" s="1518"/>
      <c r="N13" s="1518"/>
      <c r="O13" s="1518"/>
      <c r="P13" s="1518"/>
      <c r="Q13" s="1518"/>
      <c r="R13" s="1518"/>
      <c r="S13" s="1518"/>
      <c r="T13" s="1518"/>
      <c r="U13" s="1518"/>
      <c r="V13" s="1518"/>
      <c r="W13" s="1518"/>
      <c r="X13" s="1520"/>
      <c r="Y13" s="1518"/>
      <c r="Z13" s="1518"/>
      <c r="AA13" s="1518"/>
      <c r="AB13" s="1518"/>
      <c r="AC13" s="1518"/>
      <c r="AD13" s="1518"/>
      <c r="AE13" s="1520"/>
      <c r="AF13" s="1518"/>
      <c r="AG13" s="2063"/>
      <c r="AH13" s="2040"/>
    </row>
    <row r="14" spans="1:34" x14ac:dyDescent="0.25">
      <c r="A14" s="2091" t="s">
        <v>2506</v>
      </c>
      <c r="B14" s="1512" t="s">
        <v>9</v>
      </c>
      <c r="C14" s="1511" t="s">
        <v>2340</v>
      </c>
      <c r="D14" s="1507">
        <v>150000000</v>
      </c>
      <c r="E14" s="1511" t="s">
        <v>2374</v>
      </c>
      <c r="F14" s="1504" t="s">
        <v>2</v>
      </c>
      <c r="G14" s="1512" t="s">
        <v>9</v>
      </c>
      <c r="H14" s="1512" t="s">
        <v>9</v>
      </c>
      <c r="I14" s="1512" t="s">
        <v>9</v>
      </c>
      <c r="J14" s="1512" t="s">
        <v>9</v>
      </c>
      <c r="K14" s="1512" t="s">
        <v>9</v>
      </c>
      <c r="L14" s="1512" t="s">
        <v>9</v>
      </c>
      <c r="M14" s="1504" t="s">
        <v>2</v>
      </c>
      <c r="N14" s="1512" t="s">
        <v>9</v>
      </c>
      <c r="O14" s="1512" t="s">
        <v>9</v>
      </c>
      <c r="P14" s="1512" t="s">
        <v>9</v>
      </c>
      <c r="Q14" s="1512" t="s">
        <v>9</v>
      </c>
      <c r="R14" s="1512" t="s">
        <v>9</v>
      </c>
      <c r="S14" s="1512" t="s">
        <v>9</v>
      </c>
      <c r="T14" s="1512" t="s">
        <v>9</v>
      </c>
      <c r="U14" s="1504" t="s">
        <v>2</v>
      </c>
      <c r="V14" s="1512" t="s">
        <v>9</v>
      </c>
      <c r="W14" s="1512" t="s">
        <v>9</v>
      </c>
      <c r="X14" s="1512" t="s">
        <v>9</v>
      </c>
      <c r="Y14" s="1512" t="s">
        <v>9</v>
      </c>
      <c r="Z14" s="1512" t="s">
        <v>9</v>
      </c>
      <c r="AA14" s="1504" t="s">
        <v>2</v>
      </c>
      <c r="AB14" s="1512" t="s">
        <v>9</v>
      </c>
      <c r="AC14" s="1512" t="s">
        <v>9</v>
      </c>
      <c r="AD14" s="1512" t="s">
        <v>9</v>
      </c>
      <c r="AE14" s="1507">
        <v>150000000</v>
      </c>
      <c r="AF14" s="1511" t="s">
        <v>2466</v>
      </c>
      <c r="AG14" s="2062" t="s">
        <v>2413</v>
      </c>
      <c r="AH14" s="2040"/>
    </row>
    <row r="15" spans="1:34" ht="15" customHeight="1" x14ac:dyDescent="0.25">
      <c r="A15" s="2098"/>
      <c r="B15" s="1511"/>
      <c r="C15" s="1511"/>
      <c r="D15" s="1507"/>
      <c r="E15" s="1511"/>
      <c r="F15" s="1504" t="s">
        <v>1</v>
      </c>
      <c r="G15" s="1511"/>
      <c r="H15" s="1511"/>
      <c r="I15" s="1511"/>
      <c r="J15" s="1511"/>
      <c r="K15" s="1511"/>
      <c r="L15" s="1511"/>
      <c r="M15" s="1504" t="s">
        <v>1</v>
      </c>
      <c r="N15" s="1511"/>
      <c r="O15" s="1511"/>
      <c r="P15" s="1511"/>
      <c r="Q15" s="1511"/>
      <c r="R15" s="1511"/>
      <c r="S15" s="1511"/>
      <c r="T15" s="1511"/>
      <c r="U15" s="1504" t="s">
        <v>1</v>
      </c>
      <c r="V15" s="1511"/>
      <c r="W15" s="1511"/>
      <c r="X15" s="1507"/>
      <c r="Y15" s="1511"/>
      <c r="Z15" s="1511"/>
      <c r="AA15" s="1504" t="s">
        <v>1</v>
      </c>
      <c r="AB15" s="1511"/>
      <c r="AC15" s="1511"/>
      <c r="AD15" s="1511"/>
      <c r="AE15" s="1507"/>
      <c r="AF15" s="1511"/>
      <c r="AG15" s="2062"/>
      <c r="AH15" s="2040"/>
    </row>
    <row r="16" spans="1:34" x14ac:dyDescent="0.25">
      <c r="A16" s="1518"/>
      <c r="B16" s="1518"/>
      <c r="C16" s="1518"/>
      <c r="D16" s="1520"/>
      <c r="E16" s="1518"/>
      <c r="F16" s="1518"/>
      <c r="G16" s="1518"/>
      <c r="H16" s="1518"/>
      <c r="I16" s="1518"/>
      <c r="J16" s="1518"/>
      <c r="K16" s="1518"/>
      <c r="L16" s="1518"/>
      <c r="M16" s="1518"/>
      <c r="N16" s="1518"/>
      <c r="O16" s="1518"/>
      <c r="P16" s="1518"/>
      <c r="Q16" s="1518"/>
      <c r="R16" s="1518"/>
      <c r="S16" s="1518"/>
      <c r="T16" s="1518"/>
      <c r="U16" s="1518"/>
      <c r="V16" s="1518"/>
      <c r="W16" s="1518"/>
      <c r="X16" s="1520"/>
      <c r="Y16" s="1518"/>
      <c r="Z16" s="1518"/>
      <c r="AA16" s="1518"/>
      <c r="AB16" s="1518"/>
      <c r="AC16" s="1518"/>
      <c r="AD16" s="1518"/>
      <c r="AE16" s="1520"/>
      <c r="AF16" s="1518"/>
      <c r="AG16" s="2063"/>
      <c r="AH16" s="2040"/>
    </row>
    <row r="17" spans="1:34" x14ac:dyDescent="0.25">
      <c r="A17" s="2091" t="s">
        <v>2505</v>
      </c>
      <c r="B17" s="1512" t="s">
        <v>9</v>
      </c>
      <c r="C17" s="1511" t="s">
        <v>2340</v>
      </c>
      <c r="D17" s="1507">
        <v>150000000</v>
      </c>
      <c r="E17" s="1511" t="s">
        <v>2374</v>
      </c>
      <c r="F17" s="1504" t="s">
        <v>2</v>
      </c>
      <c r="G17" s="1512" t="s">
        <v>9</v>
      </c>
      <c r="H17" s="1512" t="s">
        <v>9</v>
      </c>
      <c r="I17" s="1512" t="s">
        <v>9</v>
      </c>
      <c r="J17" s="1512" t="s">
        <v>9</v>
      </c>
      <c r="K17" s="1512" t="s">
        <v>9</v>
      </c>
      <c r="L17" s="1512" t="s">
        <v>9</v>
      </c>
      <c r="M17" s="1504" t="s">
        <v>2</v>
      </c>
      <c r="N17" s="1512" t="s">
        <v>9</v>
      </c>
      <c r="O17" s="1512" t="s">
        <v>9</v>
      </c>
      <c r="P17" s="1512" t="s">
        <v>9</v>
      </c>
      <c r="Q17" s="1512" t="s">
        <v>9</v>
      </c>
      <c r="R17" s="1512" t="s">
        <v>9</v>
      </c>
      <c r="S17" s="1512" t="s">
        <v>9</v>
      </c>
      <c r="T17" s="1512" t="s">
        <v>9</v>
      </c>
      <c r="U17" s="1504" t="s">
        <v>2</v>
      </c>
      <c r="V17" s="1512" t="s">
        <v>9</v>
      </c>
      <c r="W17" s="1512" t="s">
        <v>9</v>
      </c>
      <c r="X17" s="1512" t="s">
        <v>9</v>
      </c>
      <c r="Y17" s="1512" t="s">
        <v>9</v>
      </c>
      <c r="Z17" s="1512" t="s">
        <v>9</v>
      </c>
      <c r="AA17" s="1504" t="s">
        <v>2</v>
      </c>
      <c r="AB17" s="1512" t="s">
        <v>9</v>
      </c>
      <c r="AC17" s="1512" t="s">
        <v>9</v>
      </c>
      <c r="AD17" s="1512" t="s">
        <v>9</v>
      </c>
      <c r="AE17" s="1507">
        <v>150000000</v>
      </c>
      <c r="AF17" s="1511" t="s">
        <v>2466</v>
      </c>
      <c r="AG17" s="2062" t="s">
        <v>2413</v>
      </c>
      <c r="AH17" s="2040"/>
    </row>
    <row r="18" spans="1:34" ht="13.5" customHeight="1" x14ac:dyDescent="0.25">
      <c r="A18" s="2098"/>
      <c r="B18" s="1511"/>
      <c r="C18" s="1511"/>
      <c r="D18" s="1507"/>
      <c r="E18" s="1511"/>
      <c r="F18" s="1504" t="s">
        <v>1</v>
      </c>
      <c r="G18" s="1511"/>
      <c r="H18" s="1511"/>
      <c r="I18" s="1511"/>
      <c r="J18" s="1511"/>
      <c r="K18" s="1511"/>
      <c r="L18" s="1511"/>
      <c r="M18" s="1504" t="s">
        <v>1</v>
      </c>
      <c r="N18" s="1511"/>
      <c r="O18" s="1511"/>
      <c r="P18" s="1511"/>
      <c r="Q18" s="1511"/>
      <c r="R18" s="1511"/>
      <c r="S18" s="1511"/>
      <c r="T18" s="1511"/>
      <c r="U18" s="1504" t="s">
        <v>1</v>
      </c>
      <c r="V18" s="1511"/>
      <c r="W18" s="1511"/>
      <c r="X18" s="1507"/>
      <c r="Y18" s="1511"/>
      <c r="Z18" s="1511"/>
      <c r="AA18" s="1504" t="s">
        <v>1</v>
      </c>
      <c r="AB18" s="1511"/>
      <c r="AC18" s="1511"/>
      <c r="AD18" s="1511"/>
      <c r="AE18" s="1507"/>
      <c r="AF18" s="1511"/>
      <c r="AG18" s="2064"/>
      <c r="AH18" s="2040"/>
    </row>
    <row r="19" spans="1:34" x14ac:dyDescent="0.25">
      <c r="A19" s="1518"/>
      <c r="B19" s="1518"/>
      <c r="C19" s="1518"/>
      <c r="D19" s="1520"/>
      <c r="E19" s="1518"/>
      <c r="F19" s="1518"/>
      <c r="G19" s="1518"/>
      <c r="H19" s="1518"/>
      <c r="I19" s="1518"/>
      <c r="J19" s="1518"/>
      <c r="K19" s="1518"/>
      <c r="L19" s="1518"/>
      <c r="M19" s="1518"/>
      <c r="N19" s="1518"/>
      <c r="O19" s="1518"/>
      <c r="P19" s="1518"/>
      <c r="Q19" s="1518"/>
      <c r="R19" s="1518"/>
      <c r="S19" s="1518"/>
      <c r="T19" s="1518"/>
      <c r="U19" s="1518"/>
      <c r="V19" s="1518"/>
      <c r="W19" s="1518"/>
      <c r="X19" s="1520"/>
      <c r="Y19" s="1518"/>
      <c r="Z19" s="1518"/>
      <c r="AA19" s="1518"/>
      <c r="AB19" s="1518"/>
      <c r="AC19" s="1518"/>
      <c r="AD19" s="1518"/>
      <c r="AE19" s="1520"/>
      <c r="AF19" s="1518"/>
      <c r="AG19" s="2063"/>
      <c r="AH19" s="2040"/>
    </row>
    <row r="20" spans="1:34" x14ac:dyDescent="0.25">
      <c r="A20" s="2091" t="s">
        <v>2504</v>
      </c>
      <c r="B20" s="1512" t="s">
        <v>9</v>
      </c>
      <c r="C20" s="1511" t="s">
        <v>2340</v>
      </c>
      <c r="D20" s="1507" t="s">
        <v>2503</v>
      </c>
      <c r="E20" s="1511" t="s">
        <v>2374</v>
      </c>
      <c r="F20" s="1504" t="s">
        <v>2</v>
      </c>
      <c r="G20" s="1512" t="s">
        <v>9</v>
      </c>
      <c r="H20" s="1512" t="s">
        <v>9</v>
      </c>
      <c r="I20" s="1512" t="s">
        <v>9</v>
      </c>
      <c r="J20" s="1512" t="s">
        <v>9</v>
      </c>
      <c r="K20" s="1512" t="s">
        <v>9</v>
      </c>
      <c r="L20" s="1512" t="s">
        <v>9</v>
      </c>
      <c r="M20" s="1504" t="s">
        <v>2</v>
      </c>
      <c r="N20" s="1512" t="s">
        <v>9</v>
      </c>
      <c r="O20" s="1512" t="s">
        <v>9</v>
      </c>
      <c r="P20" s="1512" t="s">
        <v>9</v>
      </c>
      <c r="Q20" s="1512" t="s">
        <v>9</v>
      </c>
      <c r="R20" s="1512" t="s">
        <v>9</v>
      </c>
      <c r="S20" s="1512" t="s">
        <v>9</v>
      </c>
      <c r="T20" s="1512" t="s">
        <v>9</v>
      </c>
      <c r="U20" s="1504" t="s">
        <v>2</v>
      </c>
      <c r="V20" s="1512" t="s">
        <v>9</v>
      </c>
      <c r="W20" s="1512" t="s">
        <v>9</v>
      </c>
      <c r="X20" s="1512" t="s">
        <v>9</v>
      </c>
      <c r="Y20" s="1512" t="s">
        <v>9</v>
      </c>
      <c r="Z20" s="1512" t="s">
        <v>9</v>
      </c>
      <c r="AA20" s="1504" t="s">
        <v>2</v>
      </c>
      <c r="AB20" s="1512" t="s">
        <v>9</v>
      </c>
      <c r="AC20" s="1512" t="s">
        <v>9</v>
      </c>
      <c r="AD20" s="1512" t="s">
        <v>9</v>
      </c>
      <c r="AE20" s="1507" t="s">
        <v>2503</v>
      </c>
      <c r="AF20" s="1511" t="s">
        <v>2466</v>
      </c>
      <c r="AG20" s="2062" t="s">
        <v>2413</v>
      </c>
      <c r="AH20" s="2040"/>
    </row>
    <row r="21" spans="1:34" ht="8.25" customHeight="1" x14ac:dyDescent="0.25">
      <c r="A21" s="2091"/>
      <c r="B21" s="1511"/>
      <c r="C21" s="1511"/>
      <c r="D21" s="1507"/>
      <c r="E21" s="1511"/>
      <c r="F21" s="1504" t="s">
        <v>1</v>
      </c>
      <c r="G21" s="1511"/>
      <c r="H21" s="1511"/>
      <c r="I21" s="1511"/>
      <c r="J21" s="1511"/>
      <c r="K21" s="1511"/>
      <c r="L21" s="1511"/>
      <c r="M21" s="1504" t="s">
        <v>1</v>
      </c>
      <c r="N21" s="1511"/>
      <c r="O21" s="1511"/>
      <c r="P21" s="1511"/>
      <c r="Q21" s="1511"/>
      <c r="R21" s="1511"/>
      <c r="S21" s="1511"/>
      <c r="T21" s="1511"/>
      <c r="U21" s="1504" t="s">
        <v>1</v>
      </c>
      <c r="V21" s="1511"/>
      <c r="W21" s="1511"/>
      <c r="X21" s="1507"/>
      <c r="Y21" s="1511"/>
      <c r="Z21" s="1511"/>
      <c r="AA21" s="1504" t="s">
        <v>1</v>
      </c>
      <c r="AB21" s="1511"/>
      <c r="AC21" s="1511"/>
      <c r="AD21" s="1511"/>
      <c r="AE21" s="1507"/>
      <c r="AF21" s="1511"/>
      <c r="AG21" s="2062"/>
      <c r="AH21" s="2040"/>
    </row>
    <row r="22" spans="1:34" x14ac:dyDescent="0.25">
      <c r="A22" s="1518"/>
      <c r="B22" s="1518"/>
      <c r="C22" s="1518"/>
      <c r="D22" s="1520"/>
      <c r="E22" s="1518"/>
      <c r="F22" s="1518"/>
      <c r="G22" s="1518"/>
      <c r="H22" s="1518"/>
      <c r="I22" s="1518"/>
      <c r="J22" s="1518"/>
      <c r="K22" s="1518"/>
      <c r="L22" s="1518"/>
      <c r="M22" s="1518"/>
      <c r="N22" s="1518"/>
      <c r="O22" s="1518"/>
      <c r="P22" s="1518"/>
      <c r="Q22" s="1518"/>
      <c r="R22" s="1518"/>
      <c r="S22" s="1518"/>
      <c r="T22" s="1518"/>
      <c r="U22" s="1518"/>
      <c r="V22" s="1518"/>
      <c r="W22" s="1518"/>
      <c r="X22" s="1520"/>
      <c r="Y22" s="1518"/>
      <c r="Z22" s="1518"/>
      <c r="AA22" s="1518"/>
      <c r="AB22" s="1518"/>
      <c r="AC22" s="1518"/>
      <c r="AD22" s="1518"/>
      <c r="AE22" s="1520"/>
      <c r="AF22" s="1518"/>
      <c r="AG22" s="2063"/>
      <c r="AH22" s="2040"/>
    </row>
    <row r="23" spans="1:34" x14ac:dyDescent="0.25">
      <c r="A23" s="1510" t="s">
        <v>2502</v>
      </c>
      <c r="B23" s="1512" t="s">
        <v>9</v>
      </c>
      <c r="C23" s="1511" t="s">
        <v>2340</v>
      </c>
      <c r="D23" s="1507" t="s">
        <v>2501</v>
      </c>
      <c r="E23" s="1511" t="s">
        <v>2374</v>
      </c>
      <c r="F23" s="1504"/>
      <c r="G23" s="1512" t="s">
        <v>9</v>
      </c>
      <c r="H23" s="1512" t="s">
        <v>9</v>
      </c>
      <c r="I23" s="1512" t="s">
        <v>9</v>
      </c>
      <c r="J23" s="1512" t="s">
        <v>9</v>
      </c>
      <c r="K23" s="1512" t="s">
        <v>9</v>
      </c>
      <c r="L23" s="1512" t="s">
        <v>9</v>
      </c>
      <c r="M23" s="1504"/>
      <c r="N23" s="1512" t="s">
        <v>9</v>
      </c>
      <c r="O23" s="1512" t="s">
        <v>9</v>
      </c>
      <c r="P23" s="1512" t="s">
        <v>9</v>
      </c>
      <c r="Q23" s="1512" t="s">
        <v>9</v>
      </c>
      <c r="R23" s="1512" t="s">
        <v>9</v>
      </c>
      <c r="S23" s="1512" t="s">
        <v>9</v>
      </c>
      <c r="T23" s="1512" t="s">
        <v>9</v>
      </c>
      <c r="U23" s="1504"/>
      <c r="V23" s="1512" t="s">
        <v>9</v>
      </c>
      <c r="W23" s="1512" t="s">
        <v>9</v>
      </c>
      <c r="X23" s="1512" t="s">
        <v>9</v>
      </c>
      <c r="Y23" s="1512" t="s">
        <v>9</v>
      </c>
      <c r="Z23" s="1512" t="s">
        <v>9</v>
      </c>
      <c r="AA23" s="1504"/>
      <c r="AB23" s="1512" t="s">
        <v>9</v>
      </c>
      <c r="AC23" s="1512" t="s">
        <v>9</v>
      </c>
      <c r="AD23" s="1512" t="s">
        <v>9</v>
      </c>
      <c r="AE23" s="1507" t="s">
        <v>2501</v>
      </c>
      <c r="AF23" s="1511" t="s">
        <v>2466</v>
      </c>
      <c r="AG23" s="2062" t="s">
        <v>2413</v>
      </c>
      <c r="AH23" s="2040"/>
    </row>
    <row r="24" spans="1:34" x14ac:dyDescent="0.25">
      <c r="A24" s="1518"/>
      <c r="B24" s="1518"/>
      <c r="C24" s="1511"/>
      <c r="D24" s="1520"/>
      <c r="E24" s="1518"/>
      <c r="F24" s="1518"/>
      <c r="G24" s="1518"/>
      <c r="H24" s="1518"/>
      <c r="I24" s="1518"/>
      <c r="J24" s="1518"/>
      <c r="K24" s="1518"/>
      <c r="L24" s="1518"/>
      <c r="M24" s="1518"/>
      <c r="N24" s="1518"/>
      <c r="O24" s="1518"/>
      <c r="P24" s="1518"/>
      <c r="Q24" s="1518"/>
      <c r="R24" s="1518"/>
      <c r="S24" s="1518"/>
      <c r="T24" s="1518"/>
      <c r="U24" s="1518"/>
      <c r="V24" s="1518"/>
      <c r="W24" s="1518"/>
      <c r="X24" s="1520"/>
      <c r="Y24" s="1518"/>
      <c r="Z24" s="1518"/>
      <c r="AA24" s="1518"/>
      <c r="AB24" s="1518"/>
      <c r="AC24" s="1518"/>
      <c r="AD24" s="1518"/>
      <c r="AE24" s="1520"/>
      <c r="AF24" s="1518"/>
      <c r="AG24" s="2063"/>
      <c r="AH24" s="2040"/>
    </row>
    <row r="25" spans="1:34" x14ac:dyDescent="0.25">
      <c r="A25" s="2091" t="s">
        <v>2500</v>
      </c>
      <c r="B25" s="1512" t="s">
        <v>9</v>
      </c>
      <c r="C25" s="1518"/>
      <c r="D25" s="1507" t="s">
        <v>2499</v>
      </c>
      <c r="E25" s="1511" t="s">
        <v>2374</v>
      </c>
      <c r="F25" s="1504" t="s">
        <v>2</v>
      </c>
      <c r="G25" s="1512" t="s">
        <v>9</v>
      </c>
      <c r="H25" s="1512" t="s">
        <v>9</v>
      </c>
      <c r="I25" s="1512" t="s">
        <v>9</v>
      </c>
      <c r="J25" s="1512" t="s">
        <v>9</v>
      </c>
      <c r="K25" s="1512" t="s">
        <v>9</v>
      </c>
      <c r="L25" s="1512" t="s">
        <v>9</v>
      </c>
      <c r="M25" s="1504" t="s">
        <v>2</v>
      </c>
      <c r="N25" s="1512" t="s">
        <v>9</v>
      </c>
      <c r="O25" s="1512" t="s">
        <v>9</v>
      </c>
      <c r="P25" s="1512" t="s">
        <v>9</v>
      </c>
      <c r="Q25" s="1512" t="s">
        <v>9</v>
      </c>
      <c r="R25" s="1512" t="s">
        <v>9</v>
      </c>
      <c r="S25" s="1512" t="s">
        <v>9</v>
      </c>
      <c r="T25" s="1512" t="s">
        <v>9</v>
      </c>
      <c r="U25" s="1504" t="s">
        <v>2</v>
      </c>
      <c r="V25" s="1512" t="s">
        <v>9</v>
      </c>
      <c r="W25" s="1512" t="s">
        <v>9</v>
      </c>
      <c r="X25" s="1512" t="s">
        <v>9</v>
      </c>
      <c r="Y25" s="1512" t="s">
        <v>9</v>
      </c>
      <c r="Z25" s="1512" t="s">
        <v>9</v>
      </c>
      <c r="AA25" s="1504" t="s">
        <v>2</v>
      </c>
      <c r="AB25" s="1512" t="s">
        <v>9</v>
      </c>
      <c r="AC25" s="1512" t="s">
        <v>9</v>
      </c>
      <c r="AD25" s="1512" t="s">
        <v>9</v>
      </c>
      <c r="AE25" s="1507" t="s">
        <v>2499</v>
      </c>
      <c r="AF25" s="1511" t="s">
        <v>2466</v>
      </c>
      <c r="AG25" s="2062" t="s">
        <v>2413</v>
      </c>
      <c r="AH25" s="2040"/>
    </row>
    <row r="26" spans="1:34" ht="17.25" customHeight="1" x14ac:dyDescent="0.25">
      <c r="A26" s="2098"/>
      <c r="B26" s="1511"/>
      <c r="C26" s="1511" t="s">
        <v>2340</v>
      </c>
      <c r="D26" s="1507"/>
      <c r="E26" s="1511"/>
      <c r="F26" s="1504" t="s">
        <v>1</v>
      </c>
      <c r="G26" s="1511"/>
      <c r="H26" s="1511"/>
      <c r="I26" s="1511"/>
      <c r="J26" s="1511"/>
      <c r="K26" s="1511"/>
      <c r="L26" s="1511"/>
      <c r="M26" s="1504" t="s">
        <v>1</v>
      </c>
      <c r="N26" s="1511"/>
      <c r="O26" s="1511"/>
      <c r="P26" s="1511"/>
      <c r="Q26" s="1511"/>
      <c r="R26" s="1511"/>
      <c r="S26" s="1511"/>
      <c r="T26" s="1511"/>
      <c r="U26" s="1504" t="s">
        <v>1</v>
      </c>
      <c r="V26" s="1511"/>
      <c r="W26" s="1511"/>
      <c r="X26" s="1507"/>
      <c r="Y26" s="1511"/>
      <c r="Z26" s="1511"/>
      <c r="AA26" s="1504" t="s">
        <v>1</v>
      </c>
      <c r="AB26" s="1511"/>
      <c r="AC26" s="1511"/>
      <c r="AD26" s="1511"/>
      <c r="AE26" s="1507"/>
      <c r="AF26" s="1511"/>
      <c r="AG26" s="2062"/>
      <c r="AH26" s="2040"/>
    </row>
    <row r="27" spans="1:34" x14ac:dyDescent="0.25">
      <c r="A27" s="1518"/>
      <c r="B27" s="1518"/>
      <c r="C27" s="1511"/>
      <c r="D27" s="1520"/>
      <c r="E27" s="1518"/>
      <c r="F27" s="1518"/>
      <c r="G27" s="1518"/>
      <c r="H27" s="1518"/>
      <c r="I27" s="1518"/>
      <c r="J27" s="1518"/>
      <c r="K27" s="1518"/>
      <c r="L27" s="1518"/>
      <c r="M27" s="1518"/>
      <c r="N27" s="1518"/>
      <c r="O27" s="1518"/>
      <c r="P27" s="1518"/>
      <c r="Q27" s="1518"/>
      <c r="R27" s="1518"/>
      <c r="S27" s="1518"/>
      <c r="T27" s="1518"/>
      <c r="U27" s="1518"/>
      <c r="V27" s="1518"/>
      <c r="W27" s="1518"/>
      <c r="X27" s="1520"/>
      <c r="Y27" s="1518"/>
      <c r="Z27" s="1518"/>
      <c r="AA27" s="1518"/>
      <c r="AB27" s="1518"/>
      <c r="AC27" s="1518"/>
      <c r="AD27" s="1518"/>
      <c r="AE27" s="1520"/>
      <c r="AF27" s="1518"/>
      <c r="AG27" s="2063"/>
      <c r="AH27" s="2040"/>
    </row>
    <row r="28" spans="1:34" x14ac:dyDescent="0.25">
      <c r="A28" s="2091" t="s">
        <v>2498</v>
      </c>
      <c r="B28" s="1512" t="s">
        <v>9</v>
      </c>
      <c r="C28" s="1511" t="s">
        <v>2340</v>
      </c>
      <c r="D28" s="1507" t="s">
        <v>2378</v>
      </c>
      <c r="E28" s="1511" t="s">
        <v>2374</v>
      </c>
      <c r="F28" s="1504" t="s">
        <v>2</v>
      </c>
      <c r="G28" s="1512" t="s">
        <v>9</v>
      </c>
      <c r="H28" s="1512" t="s">
        <v>9</v>
      </c>
      <c r="I28" s="1512" t="s">
        <v>9</v>
      </c>
      <c r="J28" s="1512" t="s">
        <v>9</v>
      </c>
      <c r="K28" s="1512" t="s">
        <v>9</v>
      </c>
      <c r="L28" s="1512" t="s">
        <v>9</v>
      </c>
      <c r="M28" s="1504" t="s">
        <v>2</v>
      </c>
      <c r="N28" s="1512" t="s">
        <v>9</v>
      </c>
      <c r="O28" s="1512" t="s">
        <v>9</v>
      </c>
      <c r="P28" s="1512" t="s">
        <v>9</v>
      </c>
      <c r="Q28" s="1512" t="s">
        <v>9</v>
      </c>
      <c r="R28" s="1512" t="s">
        <v>9</v>
      </c>
      <c r="S28" s="1512" t="s">
        <v>9</v>
      </c>
      <c r="T28" s="1512" t="s">
        <v>9</v>
      </c>
      <c r="U28" s="1504" t="s">
        <v>2</v>
      </c>
      <c r="V28" s="1512" t="s">
        <v>9</v>
      </c>
      <c r="W28" s="1512" t="s">
        <v>9</v>
      </c>
      <c r="X28" s="1512" t="s">
        <v>9</v>
      </c>
      <c r="Y28" s="1512" t="s">
        <v>9</v>
      </c>
      <c r="Z28" s="1512" t="s">
        <v>9</v>
      </c>
      <c r="AA28" s="1504" t="s">
        <v>2</v>
      </c>
      <c r="AB28" s="1512" t="s">
        <v>9</v>
      </c>
      <c r="AC28" s="1512" t="s">
        <v>9</v>
      </c>
      <c r="AD28" s="1512" t="s">
        <v>9</v>
      </c>
      <c r="AE28" s="1507" t="s">
        <v>2378</v>
      </c>
      <c r="AF28" s="1511" t="s">
        <v>2372</v>
      </c>
      <c r="AG28" s="2062" t="s">
        <v>2413</v>
      </c>
      <c r="AH28" s="2040"/>
    </row>
    <row r="29" spans="1:34" ht="17.25" customHeight="1" x14ac:dyDescent="0.25">
      <c r="A29" s="2098"/>
      <c r="B29" s="1511"/>
      <c r="C29" s="1507"/>
      <c r="D29" s="1507"/>
      <c r="E29" s="1511"/>
      <c r="F29" s="1504" t="s">
        <v>1</v>
      </c>
      <c r="G29" s="1511"/>
      <c r="H29" s="1511"/>
      <c r="I29" s="1511"/>
      <c r="J29" s="1511"/>
      <c r="K29" s="1511"/>
      <c r="L29" s="1511"/>
      <c r="M29" s="1504" t="s">
        <v>1</v>
      </c>
      <c r="N29" s="1511"/>
      <c r="O29" s="1511"/>
      <c r="P29" s="1511"/>
      <c r="Q29" s="1511"/>
      <c r="R29" s="1511"/>
      <c r="S29" s="1511"/>
      <c r="T29" s="1511"/>
      <c r="U29" s="1504" t="s">
        <v>1</v>
      </c>
      <c r="V29" s="1511"/>
      <c r="W29" s="1511"/>
      <c r="X29" s="1507"/>
      <c r="Y29" s="1511"/>
      <c r="Z29" s="1511"/>
      <c r="AA29" s="1504" t="s">
        <v>1</v>
      </c>
      <c r="AB29" s="1511"/>
      <c r="AC29" s="1511"/>
      <c r="AD29" s="1511"/>
      <c r="AE29" s="1507"/>
      <c r="AF29" s="1511"/>
      <c r="AG29" s="2062"/>
      <c r="AH29" s="2040"/>
    </row>
    <row r="30" spans="1:34" x14ac:dyDescent="0.25">
      <c r="A30" s="1518"/>
      <c r="B30" s="1518"/>
      <c r="C30" s="1518"/>
      <c r="D30" s="1520"/>
      <c r="E30" s="1518"/>
      <c r="F30" s="1518"/>
      <c r="G30" s="1518"/>
      <c r="H30" s="1518"/>
      <c r="I30" s="1518"/>
      <c r="J30" s="1518"/>
      <c r="K30" s="1518"/>
      <c r="L30" s="1518"/>
      <c r="M30" s="1518"/>
      <c r="N30" s="1518"/>
      <c r="O30" s="1518"/>
      <c r="P30" s="1518"/>
      <c r="Q30" s="1518"/>
      <c r="R30" s="1518"/>
      <c r="S30" s="1518"/>
      <c r="T30" s="1518"/>
      <c r="U30" s="1518"/>
      <c r="V30" s="1518"/>
      <c r="W30" s="1518"/>
      <c r="X30" s="1520"/>
      <c r="Y30" s="1518"/>
      <c r="Z30" s="1518"/>
      <c r="AA30" s="1518"/>
      <c r="AB30" s="1518"/>
      <c r="AC30" s="1518"/>
      <c r="AD30" s="1518"/>
      <c r="AE30" s="1520"/>
      <c r="AF30" s="1518"/>
      <c r="AG30" s="2063"/>
      <c r="AH30" s="2040"/>
    </row>
    <row r="31" spans="1:34" x14ac:dyDescent="0.25">
      <c r="A31" s="2091" t="s">
        <v>2497</v>
      </c>
      <c r="B31" s="1512" t="s">
        <v>9</v>
      </c>
      <c r="C31" s="1511" t="s">
        <v>2340</v>
      </c>
      <c r="D31" s="1507" t="s">
        <v>2378</v>
      </c>
      <c r="E31" s="1511" t="s">
        <v>2374</v>
      </c>
      <c r="F31" s="1504" t="s">
        <v>2</v>
      </c>
      <c r="G31" s="1512" t="s">
        <v>9</v>
      </c>
      <c r="H31" s="1512" t="s">
        <v>9</v>
      </c>
      <c r="I31" s="1512" t="s">
        <v>9</v>
      </c>
      <c r="J31" s="1512" t="s">
        <v>9</v>
      </c>
      <c r="K31" s="1512" t="s">
        <v>9</v>
      </c>
      <c r="L31" s="1512" t="s">
        <v>9</v>
      </c>
      <c r="M31" s="1504" t="s">
        <v>2</v>
      </c>
      <c r="N31" s="1512" t="s">
        <v>9</v>
      </c>
      <c r="O31" s="1512" t="s">
        <v>9</v>
      </c>
      <c r="P31" s="1512" t="s">
        <v>9</v>
      </c>
      <c r="Q31" s="1512" t="s">
        <v>9</v>
      </c>
      <c r="R31" s="1512" t="s">
        <v>9</v>
      </c>
      <c r="S31" s="1512" t="s">
        <v>9</v>
      </c>
      <c r="T31" s="1512" t="s">
        <v>9</v>
      </c>
      <c r="U31" s="1504" t="s">
        <v>2</v>
      </c>
      <c r="V31" s="1512" t="s">
        <v>9</v>
      </c>
      <c r="W31" s="1512" t="s">
        <v>9</v>
      </c>
      <c r="X31" s="1512" t="s">
        <v>9</v>
      </c>
      <c r="Y31" s="1512" t="s">
        <v>9</v>
      </c>
      <c r="Z31" s="1512" t="s">
        <v>9</v>
      </c>
      <c r="AA31" s="1504" t="s">
        <v>2</v>
      </c>
      <c r="AB31" s="1512" t="s">
        <v>9</v>
      </c>
      <c r="AC31" s="1512" t="s">
        <v>9</v>
      </c>
      <c r="AD31" s="1512" t="s">
        <v>9</v>
      </c>
      <c r="AE31" s="1507" t="s">
        <v>2378</v>
      </c>
      <c r="AF31" s="1511" t="s">
        <v>2372</v>
      </c>
      <c r="AG31" s="2062" t="s">
        <v>2413</v>
      </c>
      <c r="AH31" s="2040"/>
    </row>
    <row r="32" spans="1:34" ht="10.5" customHeight="1" x14ac:dyDescent="0.25">
      <c r="A32" s="2098"/>
      <c r="B32" s="1511"/>
      <c r="C32" s="1511"/>
      <c r="D32" s="1507"/>
      <c r="E32" s="1511"/>
      <c r="F32" s="1504" t="s">
        <v>1</v>
      </c>
      <c r="G32" s="1511"/>
      <c r="H32" s="1511"/>
      <c r="I32" s="1511"/>
      <c r="J32" s="1511"/>
      <c r="K32" s="1511"/>
      <c r="L32" s="1511"/>
      <c r="M32" s="1504" t="s">
        <v>1</v>
      </c>
      <c r="N32" s="1511"/>
      <c r="O32" s="1511"/>
      <c r="P32" s="1511"/>
      <c r="Q32" s="1511"/>
      <c r="R32" s="1511"/>
      <c r="S32" s="1511"/>
      <c r="T32" s="1511"/>
      <c r="U32" s="1504" t="s">
        <v>1</v>
      </c>
      <c r="V32" s="1511"/>
      <c r="W32" s="1511"/>
      <c r="X32" s="1507"/>
      <c r="Y32" s="1511"/>
      <c r="Z32" s="1511"/>
      <c r="AA32" s="1504" t="s">
        <v>1</v>
      </c>
      <c r="AB32" s="1511"/>
      <c r="AC32" s="1511"/>
      <c r="AD32" s="1511"/>
      <c r="AE32" s="1507"/>
      <c r="AF32" s="1511"/>
      <c r="AG32" s="2064"/>
      <c r="AH32" s="2040"/>
    </row>
    <row r="33" spans="1:34" x14ac:dyDescent="0.25">
      <c r="A33" s="1518"/>
      <c r="B33" s="1518"/>
      <c r="C33" s="1518"/>
      <c r="D33" s="1520"/>
      <c r="E33" s="1518"/>
      <c r="F33" s="1518"/>
      <c r="G33" s="1518"/>
      <c r="H33" s="1518"/>
      <c r="I33" s="1518"/>
      <c r="J33" s="1518"/>
      <c r="K33" s="1518"/>
      <c r="L33" s="1518"/>
      <c r="M33" s="1518"/>
      <c r="N33" s="1518"/>
      <c r="O33" s="1518"/>
      <c r="P33" s="1518"/>
      <c r="Q33" s="1518"/>
      <c r="R33" s="1518"/>
      <c r="S33" s="1518"/>
      <c r="T33" s="1518"/>
      <c r="U33" s="1518"/>
      <c r="V33" s="1518"/>
      <c r="W33" s="1518"/>
      <c r="X33" s="1520"/>
      <c r="Y33" s="1518"/>
      <c r="Z33" s="1518"/>
      <c r="AA33" s="1518"/>
      <c r="AB33" s="1518"/>
      <c r="AC33" s="1518"/>
      <c r="AD33" s="1518"/>
      <c r="AE33" s="1520"/>
      <c r="AF33" s="1518"/>
      <c r="AG33" s="2063"/>
      <c r="AH33" s="2040"/>
    </row>
    <row r="34" spans="1:34" x14ac:dyDescent="0.25">
      <c r="A34" s="2091" t="s">
        <v>2496</v>
      </c>
      <c r="B34" s="1512" t="s">
        <v>9</v>
      </c>
      <c r="C34" s="1511" t="s">
        <v>2340</v>
      </c>
      <c r="D34" s="1507">
        <v>2500000</v>
      </c>
      <c r="E34" s="1511" t="s">
        <v>2374</v>
      </c>
      <c r="F34" s="1504" t="s">
        <v>2</v>
      </c>
      <c r="G34" s="1512" t="s">
        <v>9</v>
      </c>
      <c r="H34" s="1512" t="s">
        <v>9</v>
      </c>
      <c r="I34" s="1512" t="s">
        <v>9</v>
      </c>
      <c r="J34" s="1512" t="s">
        <v>9</v>
      </c>
      <c r="K34" s="1512" t="s">
        <v>9</v>
      </c>
      <c r="L34" s="1512" t="s">
        <v>9</v>
      </c>
      <c r="M34" s="1504" t="s">
        <v>2</v>
      </c>
      <c r="N34" s="1512" t="s">
        <v>9</v>
      </c>
      <c r="O34" s="1512" t="s">
        <v>9</v>
      </c>
      <c r="P34" s="1512" t="s">
        <v>9</v>
      </c>
      <c r="Q34" s="1512" t="s">
        <v>9</v>
      </c>
      <c r="R34" s="1512" t="s">
        <v>9</v>
      </c>
      <c r="S34" s="1512" t="s">
        <v>9</v>
      </c>
      <c r="T34" s="1512" t="s">
        <v>9</v>
      </c>
      <c r="U34" s="1504" t="s">
        <v>2</v>
      </c>
      <c r="V34" s="1512" t="s">
        <v>9</v>
      </c>
      <c r="W34" s="1512" t="s">
        <v>9</v>
      </c>
      <c r="X34" s="1512" t="s">
        <v>9</v>
      </c>
      <c r="Y34" s="1512" t="s">
        <v>9</v>
      </c>
      <c r="Z34" s="1512" t="s">
        <v>9</v>
      </c>
      <c r="AA34" s="1504" t="s">
        <v>2</v>
      </c>
      <c r="AB34" s="1512" t="s">
        <v>9</v>
      </c>
      <c r="AC34" s="1512" t="s">
        <v>9</v>
      </c>
      <c r="AD34" s="1512" t="s">
        <v>9</v>
      </c>
      <c r="AE34" s="1507">
        <v>2500000</v>
      </c>
      <c r="AF34" s="1511" t="s">
        <v>2466</v>
      </c>
      <c r="AG34" s="2062" t="s">
        <v>2413</v>
      </c>
      <c r="AH34" s="2040"/>
    </row>
    <row r="35" spans="1:34" x14ac:dyDescent="0.25">
      <c r="A35" s="2091"/>
      <c r="B35" s="1511"/>
      <c r="C35" s="1511"/>
      <c r="D35" s="1507"/>
      <c r="E35" s="1511"/>
      <c r="F35" s="1504" t="s">
        <v>1</v>
      </c>
      <c r="G35" s="1511"/>
      <c r="H35" s="1511"/>
      <c r="I35" s="1511"/>
      <c r="J35" s="1511"/>
      <c r="K35" s="1511"/>
      <c r="L35" s="1511"/>
      <c r="M35" s="1504" t="s">
        <v>1</v>
      </c>
      <c r="N35" s="1511"/>
      <c r="O35" s="1511"/>
      <c r="P35" s="1511"/>
      <c r="Q35" s="1511"/>
      <c r="R35" s="1511"/>
      <c r="S35" s="1511"/>
      <c r="T35" s="1511"/>
      <c r="U35" s="1504" t="s">
        <v>1</v>
      </c>
      <c r="V35" s="1511"/>
      <c r="W35" s="1511"/>
      <c r="X35" s="1507"/>
      <c r="Y35" s="1511"/>
      <c r="Z35" s="1511"/>
      <c r="AA35" s="1504" t="s">
        <v>1</v>
      </c>
      <c r="AB35" s="1511"/>
      <c r="AC35" s="1511"/>
      <c r="AD35" s="1511"/>
      <c r="AE35" s="1507"/>
      <c r="AF35" s="1511"/>
      <c r="AG35" s="2062"/>
      <c r="AH35" s="2040"/>
    </row>
    <row r="36" spans="1:34" x14ac:dyDescent="0.25">
      <c r="A36" s="1518"/>
      <c r="B36" s="1518"/>
      <c r="C36" s="1518"/>
      <c r="D36" s="1520"/>
      <c r="E36" s="1518"/>
      <c r="F36" s="1518"/>
      <c r="G36" s="1518"/>
      <c r="H36" s="1518"/>
      <c r="I36" s="1518"/>
      <c r="J36" s="1518"/>
      <c r="K36" s="1518"/>
      <c r="L36" s="1518"/>
      <c r="M36" s="1518"/>
      <c r="N36" s="1518"/>
      <c r="O36" s="1518"/>
      <c r="P36" s="1518"/>
      <c r="Q36" s="1518"/>
      <c r="R36" s="1518"/>
      <c r="S36" s="1518"/>
      <c r="T36" s="1518"/>
      <c r="U36" s="1518"/>
      <c r="V36" s="1518"/>
      <c r="W36" s="1518"/>
      <c r="X36" s="1520"/>
      <c r="Y36" s="1518"/>
      <c r="Z36" s="1518"/>
      <c r="AA36" s="1518"/>
      <c r="AB36" s="1518"/>
      <c r="AC36" s="1518"/>
      <c r="AD36" s="1518"/>
      <c r="AE36" s="1520"/>
      <c r="AF36" s="1518"/>
      <c r="AG36" s="2063"/>
      <c r="AH36" s="2040"/>
    </row>
    <row r="37" spans="1:34" x14ac:dyDescent="0.25">
      <c r="A37" s="2091" t="s">
        <v>2495</v>
      </c>
      <c r="B37" s="1512" t="s">
        <v>9</v>
      </c>
      <c r="C37" s="1511" t="s">
        <v>2340</v>
      </c>
      <c r="D37" s="1507" t="s">
        <v>2411</v>
      </c>
      <c r="E37" s="1511" t="s">
        <v>2374</v>
      </c>
      <c r="F37" s="1504" t="s">
        <v>2</v>
      </c>
      <c r="G37" s="1512" t="s">
        <v>9</v>
      </c>
      <c r="H37" s="1512" t="s">
        <v>9</v>
      </c>
      <c r="I37" s="1512" t="s">
        <v>9</v>
      </c>
      <c r="J37" s="1512" t="s">
        <v>9</v>
      </c>
      <c r="K37" s="1512" t="s">
        <v>9</v>
      </c>
      <c r="L37" s="1512" t="s">
        <v>9</v>
      </c>
      <c r="M37" s="1504" t="s">
        <v>2</v>
      </c>
      <c r="N37" s="1512" t="s">
        <v>9</v>
      </c>
      <c r="O37" s="1512" t="s">
        <v>9</v>
      </c>
      <c r="P37" s="1512" t="s">
        <v>9</v>
      </c>
      <c r="Q37" s="1512" t="s">
        <v>9</v>
      </c>
      <c r="R37" s="1512" t="s">
        <v>9</v>
      </c>
      <c r="S37" s="1512" t="s">
        <v>9</v>
      </c>
      <c r="T37" s="1512" t="s">
        <v>9</v>
      </c>
      <c r="U37" s="1504" t="s">
        <v>2</v>
      </c>
      <c r="V37" s="1512" t="s">
        <v>9</v>
      </c>
      <c r="W37" s="1512" t="s">
        <v>9</v>
      </c>
      <c r="X37" s="1512" t="s">
        <v>9</v>
      </c>
      <c r="Y37" s="1512" t="s">
        <v>9</v>
      </c>
      <c r="Z37" s="1512" t="s">
        <v>9</v>
      </c>
      <c r="AA37" s="1504" t="s">
        <v>2</v>
      </c>
      <c r="AB37" s="1512" t="s">
        <v>9</v>
      </c>
      <c r="AC37" s="1512" t="s">
        <v>9</v>
      </c>
      <c r="AD37" s="1512" t="s">
        <v>9</v>
      </c>
      <c r="AE37" s="1507" t="s">
        <v>2411</v>
      </c>
      <c r="AF37" s="1511" t="s">
        <v>2372</v>
      </c>
      <c r="AG37" s="2062" t="s">
        <v>2413</v>
      </c>
      <c r="AH37" s="2040"/>
    </row>
    <row r="38" spans="1:34" x14ac:dyDescent="0.25">
      <c r="A38" s="2098"/>
      <c r="B38" s="1511"/>
      <c r="C38" s="1511"/>
      <c r="D38" s="1507"/>
      <c r="E38" s="1511"/>
      <c r="F38" s="1504" t="s">
        <v>1</v>
      </c>
      <c r="G38" s="1511"/>
      <c r="H38" s="1511"/>
      <c r="I38" s="1511"/>
      <c r="J38" s="1511"/>
      <c r="K38" s="1511"/>
      <c r="L38" s="1511"/>
      <c r="M38" s="1504" t="s">
        <v>1</v>
      </c>
      <c r="N38" s="1511"/>
      <c r="O38" s="1511"/>
      <c r="P38" s="1511"/>
      <c r="Q38" s="1511"/>
      <c r="R38" s="1511"/>
      <c r="S38" s="1511"/>
      <c r="T38" s="1511"/>
      <c r="U38" s="1504" t="s">
        <v>1</v>
      </c>
      <c r="V38" s="1511"/>
      <c r="W38" s="1511"/>
      <c r="X38" s="1507"/>
      <c r="Y38" s="1511"/>
      <c r="Z38" s="1511"/>
      <c r="AA38" s="1504" t="s">
        <v>1</v>
      </c>
      <c r="AB38" s="1511"/>
      <c r="AC38" s="1511"/>
      <c r="AD38" s="1511"/>
      <c r="AE38" s="1507"/>
      <c r="AF38" s="1511"/>
      <c r="AG38" s="2062"/>
      <c r="AH38" s="2040"/>
    </row>
    <row r="39" spans="1:34" x14ac:dyDescent="0.25">
      <c r="A39" s="1518"/>
      <c r="B39" s="1518"/>
      <c r="C39" s="1518"/>
      <c r="D39" s="1520"/>
      <c r="E39" s="1518"/>
      <c r="F39" s="1518"/>
      <c r="G39" s="1518"/>
      <c r="H39" s="1518"/>
      <c r="I39" s="1518"/>
      <c r="J39" s="1518"/>
      <c r="K39" s="1518"/>
      <c r="L39" s="1518"/>
      <c r="M39" s="1518"/>
      <c r="N39" s="1518"/>
      <c r="O39" s="1518"/>
      <c r="P39" s="1518"/>
      <c r="Q39" s="1518"/>
      <c r="R39" s="1518"/>
      <c r="S39" s="1518"/>
      <c r="T39" s="1518"/>
      <c r="U39" s="1518"/>
      <c r="V39" s="1518"/>
      <c r="W39" s="1518"/>
      <c r="X39" s="1520"/>
      <c r="Y39" s="1518"/>
      <c r="Z39" s="1518"/>
      <c r="AA39" s="1518"/>
      <c r="AB39" s="1518"/>
      <c r="AC39" s="1518"/>
      <c r="AD39" s="1518"/>
      <c r="AE39" s="1520"/>
      <c r="AF39" s="1518"/>
      <c r="AG39" s="2063"/>
      <c r="AH39" s="2040"/>
    </row>
    <row r="40" spans="1:34" x14ac:dyDescent="0.25">
      <c r="A40" s="2091" t="s">
        <v>2494</v>
      </c>
      <c r="B40" s="1512" t="s">
        <v>9</v>
      </c>
      <c r="C40" s="1511" t="s">
        <v>2340</v>
      </c>
      <c r="D40" s="1507" t="s">
        <v>2493</v>
      </c>
      <c r="E40" s="1511" t="s">
        <v>2374</v>
      </c>
      <c r="F40" s="1504" t="s">
        <v>2</v>
      </c>
      <c r="G40" s="1512" t="s">
        <v>9</v>
      </c>
      <c r="H40" s="1512" t="s">
        <v>9</v>
      </c>
      <c r="I40" s="1512" t="s">
        <v>9</v>
      </c>
      <c r="J40" s="1512" t="s">
        <v>9</v>
      </c>
      <c r="K40" s="1512" t="s">
        <v>9</v>
      </c>
      <c r="L40" s="1512" t="s">
        <v>9</v>
      </c>
      <c r="M40" s="1504" t="s">
        <v>2</v>
      </c>
      <c r="N40" s="1512" t="s">
        <v>9</v>
      </c>
      <c r="O40" s="1512" t="s">
        <v>9</v>
      </c>
      <c r="P40" s="1512" t="s">
        <v>9</v>
      </c>
      <c r="Q40" s="1512" t="s">
        <v>9</v>
      </c>
      <c r="R40" s="1512" t="s">
        <v>9</v>
      </c>
      <c r="S40" s="1512" t="s">
        <v>9</v>
      </c>
      <c r="T40" s="1512" t="s">
        <v>9</v>
      </c>
      <c r="U40" s="1504" t="s">
        <v>2</v>
      </c>
      <c r="V40" s="1512" t="s">
        <v>9</v>
      </c>
      <c r="W40" s="1512" t="s">
        <v>9</v>
      </c>
      <c r="X40" s="1512" t="s">
        <v>9</v>
      </c>
      <c r="Y40" s="1512" t="s">
        <v>9</v>
      </c>
      <c r="Z40" s="1512" t="s">
        <v>9</v>
      </c>
      <c r="AA40" s="1504" t="s">
        <v>2</v>
      </c>
      <c r="AB40" s="1512" t="s">
        <v>9</v>
      </c>
      <c r="AC40" s="1512" t="s">
        <v>9</v>
      </c>
      <c r="AD40" s="1512" t="s">
        <v>9</v>
      </c>
      <c r="AE40" s="1507" t="s">
        <v>2493</v>
      </c>
      <c r="AF40" s="1511" t="s">
        <v>2372</v>
      </c>
      <c r="AG40" s="2062" t="s">
        <v>2413</v>
      </c>
      <c r="AH40" s="2040"/>
    </row>
    <row r="41" spans="1:34" ht="13.5" customHeight="1" x14ac:dyDescent="0.25">
      <c r="A41" s="2098"/>
      <c r="B41" s="1511"/>
      <c r="C41" s="1511"/>
      <c r="D41" s="1507"/>
      <c r="E41" s="1511"/>
      <c r="F41" s="1504" t="s">
        <v>1</v>
      </c>
      <c r="G41" s="1511"/>
      <c r="H41" s="1511"/>
      <c r="I41" s="1511"/>
      <c r="J41" s="1511"/>
      <c r="K41" s="1511"/>
      <c r="L41" s="1511"/>
      <c r="M41" s="1504" t="s">
        <v>1</v>
      </c>
      <c r="N41" s="1511"/>
      <c r="O41" s="1511"/>
      <c r="P41" s="1511"/>
      <c r="Q41" s="1511"/>
      <c r="R41" s="1511"/>
      <c r="S41" s="1511"/>
      <c r="T41" s="1511"/>
      <c r="U41" s="1504" t="s">
        <v>1</v>
      </c>
      <c r="V41" s="1511"/>
      <c r="W41" s="1511"/>
      <c r="X41" s="1507"/>
      <c r="Y41" s="1511"/>
      <c r="Z41" s="1511"/>
      <c r="AA41" s="1504" t="s">
        <v>1</v>
      </c>
      <c r="AB41" s="1511"/>
      <c r="AC41" s="1511"/>
      <c r="AD41" s="1511"/>
      <c r="AE41" s="1507"/>
      <c r="AF41" s="1511"/>
      <c r="AG41" s="2064"/>
      <c r="AH41" s="2040"/>
    </row>
    <row r="42" spans="1:34" x14ac:dyDescent="0.25">
      <c r="A42" s="1518"/>
      <c r="B42" s="1518"/>
      <c r="C42" s="1518"/>
      <c r="D42" s="1520"/>
      <c r="E42" s="1518"/>
      <c r="F42" s="1518"/>
      <c r="G42" s="1518"/>
      <c r="H42" s="1518"/>
      <c r="I42" s="1518"/>
      <c r="J42" s="1518"/>
      <c r="K42" s="1518"/>
      <c r="L42" s="1518"/>
      <c r="M42" s="1518"/>
      <c r="N42" s="1518"/>
      <c r="O42" s="1518"/>
      <c r="P42" s="1518"/>
      <c r="Q42" s="1518"/>
      <c r="R42" s="1518"/>
      <c r="S42" s="1518"/>
      <c r="T42" s="1518"/>
      <c r="U42" s="1518"/>
      <c r="V42" s="1518"/>
      <c r="W42" s="1518"/>
      <c r="X42" s="1520"/>
      <c r="Y42" s="1518"/>
      <c r="Z42" s="1518"/>
      <c r="AA42" s="1518"/>
      <c r="AB42" s="1518"/>
      <c r="AC42" s="1518"/>
      <c r="AD42" s="1518"/>
      <c r="AE42" s="1520"/>
      <c r="AF42" s="1518"/>
      <c r="AG42" s="2063"/>
      <c r="AH42" s="2040"/>
    </row>
    <row r="43" spans="1:34" x14ac:dyDescent="0.25">
      <c r="A43" s="2091" t="s">
        <v>2492</v>
      </c>
      <c r="B43" s="1512" t="s">
        <v>9</v>
      </c>
      <c r="C43" s="1511" t="s">
        <v>2340</v>
      </c>
      <c r="D43" s="1507" t="s">
        <v>2416</v>
      </c>
      <c r="E43" s="1511" t="s">
        <v>2374</v>
      </c>
      <c r="F43" s="1504" t="s">
        <v>2</v>
      </c>
      <c r="G43" s="1512" t="s">
        <v>9</v>
      </c>
      <c r="H43" s="1512" t="s">
        <v>9</v>
      </c>
      <c r="I43" s="1512" t="s">
        <v>9</v>
      </c>
      <c r="J43" s="1512" t="s">
        <v>9</v>
      </c>
      <c r="K43" s="1512" t="s">
        <v>9</v>
      </c>
      <c r="L43" s="1512" t="s">
        <v>9</v>
      </c>
      <c r="M43" s="1504" t="s">
        <v>2</v>
      </c>
      <c r="N43" s="1512" t="s">
        <v>9</v>
      </c>
      <c r="O43" s="1512" t="s">
        <v>9</v>
      </c>
      <c r="P43" s="1512" t="s">
        <v>9</v>
      </c>
      <c r="Q43" s="1512" t="s">
        <v>9</v>
      </c>
      <c r="R43" s="1512" t="s">
        <v>9</v>
      </c>
      <c r="S43" s="1512" t="s">
        <v>9</v>
      </c>
      <c r="T43" s="1512" t="s">
        <v>9</v>
      </c>
      <c r="U43" s="1504" t="s">
        <v>2</v>
      </c>
      <c r="V43" s="1512" t="s">
        <v>9</v>
      </c>
      <c r="W43" s="1512" t="s">
        <v>9</v>
      </c>
      <c r="X43" s="1512" t="s">
        <v>9</v>
      </c>
      <c r="Y43" s="1512" t="s">
        <v>9</v>
      </c>
      <c r="Z43" s="1512" t="s">
        <v>9</v>
      </c>
      <c r="AA43" s="1504" t="s">
        <v>2</v>
      </c>
      <c r="AB43" s="1512" t="s">
        <v>9</v>
      </c>
      <c r="AC43" s="1512" t="s">
        <v>9</v>
      </c>
      <c r="AD43" s="1512" t="s">
        <v>9</v>
      </c>
      <c r="AE43" s="1507" t="s">
        <v>2416</v>
      </c>
      <c r="AF43" s="1511" t="s">
        <v>2372</v>
      </c>
      <c r="AG43" s="2062" t="s">
        <v>2413</v>
      </c>
      <c r="AH43" s="2040"/>
    </row>
    <row r="44" spans="1:34" x14ac:dyDescent="0.25">
      <c r="A44" s="2091"/>
      <c r="B44" s="1511"/>
      <c r="C44" s="1511"/>
      <c r="D44" s="1507"/>
      <c r="E44" s="1511"/>
      <c r="F44" s="1504" t="s">
        <v>1</v>
      </c>
      <c r="G44" s="1511"/>
      <c r="H44" s="1511"/>
      <c r="I44" s="1511"/>
      <c r="J44" s="1511"/>
      <c r="K44" s="1511"/>
      <c r="L44" s="1511"/>
      <c r="M44" s="1504" t="s">
        <v>1</v>
      </c>
      <c r="N44" s="1511"/>
      <c r="O44" s="1511"/>
      <c r="P44" s="1511"/>
      <c r="Q44" s="1511"/>
      <c r="R44" s="1511"/>
      <c r="S44" s="1511"/>
      <c r="T44" s="1511"/>
      <c r="U44" s="1504" t="s">
        <v>1</v>
      </c>
      <c r="V44" s="1511"/>
      <c r="W44" s="1511"/>
      <c r="X44" s="1507"/>
      <c r="Y44" s="1511"/>
      <c r="Z44" s="1511"/>
      <c r="AA44" s="1504" t="s">
        <v>1</v>
      </c>
      <c r="AB44" s="1511"/>
      <c r="AC44" s="1511"/>
      <c r="AD44" s="1511"/>
      <c r="AE44" s="1507"/>
      <c r="AF44" s="1511"/>
      <c r="AG44" s="2062"/>
      <c r="AH44" s="2040"/>
    </row>
    <row r="45" spans="1:34" x14ac:dyDescent="0.25">
      <c r="A45" s="1518"/>
      <c r="B45" s="1518"/>
      <c r="C45" s="1518"/>
      <c r="D45" s="1520"/>
      <c r="E45" s="1518"/>
      <c r="F45" s="1518"/>
      <c r="G45" s="1518"/>
      <c r="H45" s="1518"/>
      <c r="I45" s="1518"/>
      <c r="J45" s="1518"/>
      <c r="K45" s="1518"/>
      <c r="L45" s="1518"/>
      <c r="M45" s="1518"/>
      <c r="N45" s="1518"/>
      <c r="O45" s="1518"/>
      <c r="P45" s="1518"/>
      <c r="Q45" s="1518"/>
      <c r="R45" s="1518"/>
      <c r="S45" s="1518"/>
      <c r="T45" s="1518"/>
      <c r="U45" s="1518"/>
      <c r="V45" s="1518"/>
      <c r="W45" s="1518"/>
      <c r="X45" s="1520"/>
      <c r="Y45" s="1518"/>
      <c r="Z45" s="1518"/>
      <c r="AA45" s="1518"/>
      <c r="AB45" s="1518"/>
      <c r="AC45" s="1518"/>
      <c r="AD45" s="1518"/>
      <c r="AE45" s="1520"/>
      <c r="AF45" s="1518"/>
      <c r="AG45" s="2063"/>
      <c r="AH45" s="2040"/>
    </row>
    <row r="46" spans="1:34" x14ac:dyDescent="0.25">
      <c r="A46" s="2091" t="s">
        <v>2491</v>
      </c>
      <c r="B46" s="1512" t="s">
        <v>9</v>
      </c>
      <c r="C46" s="1511" t="s">
        <v>2340</v>
      </c>
      <c r="D46" s="1507" t="s">
        <v>2411</v>
      </c>
      <c r="E46" s="1511" t="s">
        <v>2374</v>
      </c>
      <c r="F46" s="1504" t="s">
        <v>2</v>
      </c>
      <c r="G46" s="1512" t="s">
        <v>9</v>
      </c>
      <c r="H46" s="1512" t="s">
        <v>9</v>
      </c>
      <c r="I46" s="1512" t="s">
        <v>9</v>
      </c>
      <c r="J46" s="1512" t="s">
        <v>9</v>
      </c>
      <c r="K46" s="1512" t="s">
        <v>9</v>
      </c>
      <c r="L46" s="1512" t="s">
        <v>9</v>
      </c>
      <c r="M46" s="1504" t="s">
        <v>2</v>
      </c>
      <c r="N46" s="1512" t="s">
        <v>9</v>
      </c>
      <c r="O46" s="1512" t="s">
        <v>9</v>
      </c>
      <c r="P46" s="1512" t="s">
        <v>9</v>
      </c>
      <c r="Q46" s="1512" t="s">
        <v>9</v>
      </c>
      <c r="R46" s="1512" t="s">
        <v>9</v>
      </c>
      <c r="S46" s="1512" t="s">
        <v>9</v>
      </c>
      <c r="T46" s="1512" t="s">
        <v>9</v>
      </c>
      <c r="U46" s="1504" t="s">
        <v>2</v>
      </c>
      <c r="V46" s="1512" t="s">
        <v>9</v>
      </c>
      <c r="W46" s="1512" t="s">
        <v>9</v>
      </c>
      <c r="X46" s="1512" t="s">
        <v>9</v>
      </c>
      <c r="Y46" s="1512" t="s">
        <v>9</v>
      </c>
      <c r="Z46" s="1512" t="s">
        <v>9</v>
      </c>
      <c r="AA46" s="1504" t="s">
        <v>2</v>
      </c>
      <c r="AB46" s="1512" t="s">
        <v>9</v>
      </c>
      <c r="AC46" s="1512" t="s">
        <v>9</v>
      </c>
      <c r="AD46" s="1512" t="s">
        <v>9</v>
      </c>
      <c r="AE46" s="1507" t="s">
        <v>2411</v>
      </c>
      <c r="AF46" s="1511" t="s">
        <v>2372</v>
      </c>
      <c r="AG46" s="2062" t="s">
        <v>2413</v>
      </c>
      <c r="AH46" s="2040"/>
    </row>
    <row r="47" spans="1:34" x14ac:dyDescent="0.25">
      <c r="A47" s="2098"/>
      <c r="B47" s="1511"/>
      <c r="C47" s="1511"/>
      <c r="D47" s="1507"/>
      <c r="E47" s="1511"/>
      <c r="F47" s="1504" t="s">
        <v>1</v>
      </c>
      <c r="G47" s="1511"/>
      <c r="H47" s="1511"/>
      <c r="I47" s="1511"/>
      <c r="J47" s="1511"/>
      <c r="K47" s="1511"/>
      <c r="L47" s="1511"/>
      <c r="M47" s="1504" t="s">
        <v>1</v>
      </c>
      <c r="N47" s="1511"/>
      <c r="O47" s="1511"/>
      <c r="P47" s="1511"/>
      <c r="Q47" s="1511"/>
      <c r="R47" s="1511"/>
      <c r="S47" s="1511"/>
      <c r="T47" s="1511"/>
      <c r="U47" s="1504" t="s">
        <v>1</v>
      </c>
      <c r="V47" s="1511"/>
      <c r="W47" s="1511"/>
      <c r="X47" s="1507"/>
      <c r="Y47" s="1511"/>
      <c r="Z47" s="1511"/>
      <c r="AA47" s="1504" t="s">
        <v>1</v>
      </c>
      <c r="AB47" s="1511"/>
      <c r="AC47" s="1511"/>
      <c r="AD47" s="1511"/>
      <c r="AE47" s="1507"/>
      <c r="AF47" s="1511"/>
      <c r="AG47" s="2062"/>
      <c r="AH47" s="2040"/>
    </row>
    <row r="48" spans="1:34" x14ac:dyDescent="0.25">
      <c r="A48" s="1518"/>
      <c r="B48" s="1518"/>
      <c r="C48" s="1518"/>
      <c r="D48" s="1520"/>
      <c r="E48" s="1518"/>
      <c r="F48" s="1518"/>
      <c r="G48" s="1518"/>
      <c r="H48" s="1518"/>
      <c r="I48" s="1518"/>
      <c r="J48" s="1518"/>
      <c r="K48" s="1518"/>
      <c r="L48" s="1518"/>
      <c r="M48" s="1518"/>
      <c r="N48" s="1518"/>
      <c r="O48" s="1518"/>
      <c r="P48" s="1518"/>
      <c r="Q48" s="1518"/>
      <c r="R48" s="1518"/>
      <c r="S48" s="1518"/>
      <c r="T48" s="1518"/>
      <c r="U48" s="1518"/>
      <c r="V48" s="1518"/>
      <c r="W48" s="1518"/>
      <c r="X48" s="1520"/>
      <c r="Y48" s="1518"/>
      <c r="Z48" s="1518"/>
      <c r="AA48" s="1518"/>
      <c r="AB48" s="1518"/>
      <c r="AC48" s="1518"/>
      <c r="AD48" s="1518"/>
      <c r="AE48" s="1520"/>
      <c r="AF48" s="1518"/>
      <c r="AG48" s="2063"/>
      <c r="AH48" s="2040"/>
    </row>
    <row r="49" spans="1:34" x14ac:dyDescent="0.25">
      <c r="A49" s="2091" t="s">
        <v>2490</v>
      </c>
      <c r="B49" s="1511" t="s">
        <v>18</v>
      </c>
      <c r="C49" s="1511" t="s">
        <v>2340</v>
      </c>
      <c r="D49" s="1507">
        <v>50000000</v>
      </c>
      <c r="E49" s="1511" t="s">
        <v>2374</v>
      </c>
      <c r="F49" s="1504" t="s">
        <v>2</v>
      </c>
      <c r="G49" s="1512" t="s">
        <v>2489</v>
      </c>
      <c r="H49" s="1512" t="s">
        <v>2488</v>
      </c>
      <c r="I49" s="1512" t="s">
        <v>9</v>
      </c>
      <c r="J49" s="1512" t="s">
        <v>9</v>
      </c>
      <c r="K49" s="1512" t="s">
        <v>9</v>
      </c>
      <c r="L49" s="1512" t="s">
        <v>9</v>
      </c>
      <c r="M49" s="1504" t="s">
        <v>2</v>
      </c>
      <c r="N49" s="1511" t="s">
        <v>2487</v>
      </c>
      <c r="O49" s="1511" t="s">
        <v>2486</v>
      </c>
      <c r="P49" s="1511" t="s">
        <v>2485</v>
      </c>
      <c r="Q49" s="1511" t="s">
        <v>2484</v>
      </c>
      <c r="R49" s="1511" t="s">
        <v>2483</v>
      </c>
      <c r="S49" s="1512" t="s">
        <v>9</v>
      </c>
      <c r="T49" s="1511" t="s">
        <v>2482</v>
      </c>
      <c r="U49" s="1504" t="s">
        <v>2</v>
      </c>
      <c r="V49" s="1512" t="s">
        <v>9</v>
      </c>
      <c r="W49" s="1512" t="s">
        <v>9</v>
      </c>
      <c r="X49" s="1507">
        <v>50000000</v>
      </c>
      <c r="Y49" s="1511" t="s">
        <v>2481</v>
      </c>
      <c r="Z49" s="1511" t="s">
        <v>2480</v>
      </c>
      <c r="AA49" s="1504" t="s">
        <v>2</v>
      </c>
      <c r="AB49" s="1512" t="s">
        <v>9</v>
      </c>
      <c r="AC49" s="1511" t="s">
        <v>2448</v>
      </c>
      <c r="AD49" s="1511" t="s">
        <v>2447</v>
      </c>
      <c r="AE49" s="1507">
        <v>50000000</v>
      </c>
      <c r="AF49" s="1511" t="s">
        <v>2372</v>
      </c>
      <c r="AG49" s="2062" t="s">
        <v>2413</v>
      </c>
      <c r="AH49" s="2040"/>
    </row>
    <row r="50" spans="1:34" ht="14.25" customHeight="1" x14ac:dyDescent="0.25">
      <c r="A50" s="2098"/>
      <c r="B50" s="1511"/>
      <c r="C50" s="1511"/>
      <c r="D50" s="1507"/>
      <c r="E50" s="1511"/>
      <c r="F50" s="1504" t="s">
        <v>1</v>
      </c>
      <c r="G50" s="1511"/>
      <c r="H50" s="1511"/>
      <c r="I50" s="1511"/>
      <c r="J50" s="1511"/>
      <c r="K50" s="1511"/>
      <c r="L50" s="1511"/>
      <c r="M50" s="1504" t="s">
        <v>1</v>
      </c>
      <c r="N50" s="1511"/>
      <c r="O50" s="1511"/>
      <c r="P50" s="1511"/>
      <c r="Q50" s="1511"/>
      <c r="R50" s="1511"/>
      <c r="S50" s="1511"/>
      <c r="T50" s="1511"/>
      <c r="U50" s="1504" t="s">
        <v>1</v>
      </c>
      <c r="V50" s="1511"/>
      <c r="W50" s="1511"/>
      <c r="X50" s="1507"/>
      <c r="Y50" s="1511"/>
      <c r="Z50" s="1511"/>
      <c r="AA50" s="1504" t="s">
        <v>1</v>
      </c>
      <c r="AB50" s="1511"/>
      <c r="AC50" s="1511"/>
      <c r="AD50" s="1511"/>
      <c r="AE50" s="1507"/>
      <c r="AF50" s="1511"/>
      <c r="AG50" s="2064"/>
      <c r="AH50" s="2040"/>
    </row>
    <row r="51" spans="1:34" x14ac:dyDescent="0.25">
      <c r="A51" s="1518"/>
      <c r="B51" s="1518"/>
      <c r="C51" s="1518"/>
      <c r="D51" s="1520"/>
      <c r="E51" s="1518"/>
      <c r="F51" s="1518"/>
      <c r="G51" s="1518"/>
      <c r="H51" s="1518"/>
      <c r="I51" s="1518"/>
      <c r="J51" s="1518"/>
      <c r="K51" s="1518"/>
      <c r="L51" s="1518"/>
      <c r="M51" s="1518"/>
      <c r="N51" s="1518"/>
      <c r="O51" s="1518"/>
      <c r="P51" s="1518"/>
      <c r="Q51" s="1518"/>
      <c r="R51" s="1518"/>
      <c r="S51" s="1518"/>
      <c r="T51" s="1518"/>
      <c r="U51" s="1518"/>
      <c r="V51" s="1518"/>
      <c r="W51" s="1518"/>
      <c r="X51" s="1520"/>
      <c r="Y51" s="1518"/>
      <c r="Z51" s="1518"/>
      <c r="AA51" s="1518"/>
      <c r="AB51" s="1518"/>
      <c r="AC51" s="1518"/>
      <c r="AD51" s="1518"/>
      <c r="AE51" s="1520"/>
      <c r="AF51" s="1518"/>
      <c r="AG51" s="2063"/>
      <c r="AH51" s="2040"/>
    </row>
    <row r="52" spans="1:34" x14ac:dyDescent="0.25">
      <c r="A52" s="2091" t="s">
        <v>2479</v>
      </c>
      <c r="B52" s="1511" t="s">
        <v>9</v>
      </c>
      <c r="C52" s="1511" t="s">
        <v>2431</v>
      </c>
      <c r="D52" s="1507" t="s">
        <v>2437</v>
      </c>
      <c r="E52" s="1511" t="s">
        <v>2374</v>
      </c>
      <c r="F52" s="1504" t="s">
        <v>2</v>
      </c>
      <c r="G52" s="1512" t="s">
        <v>9</v>
      </c>
      <c r="H52" s="1512" t="s">
        <v>9</v>
      </c>
      <c r="I52" s="1512" t="s">
        <v>9</v>
      </c>
      <c r="J52" s="1512" t="s">
        <v>9</v>
      </c>
      <c r="K52" s="1512" t="s">
        <v>9</v>
      </c>
      <c r="L52" s="1512" t="s">
        <v>9</v>
      </c>
      <c r="M52" s="1504" t="s">
        <v>2</v>
      </c>
      <c r="N52" s="1512" t="s">
        <v>9</v>
      </c>
      <c r="O52" s="1512" t="s">
        <v>9</v>
      </c>
      <c r="P52" s="1512" t="s">
        <v>9</v>
      </c>
      <c r="Q52" s="1512" t="s">
        <v>9</v>
      </c>
      <c r="R52" s="1512" t="s">
        <v>9</v>
      </c>
      <c r="S52" s="1512" t="s">
        <v>9</v>
      </c>
      <c r="T52" s="1512" t="s">
        <v>9</v>
      </c>
      <c r="U52" s="1504" t="s">
        <v>2</v>
      </c>
      <c r="V52" s="1512" t="s">
        <v>9</v>
      </c>
      <c r="W52" s="1512" t="s">
        <v>9</v>
      </c>
      <c r="X52" s="1512" t="s">
        <v>9</v>
      </c>
      <c r="Y52" s="1512" t="s">
        <v>9</v>
      </c>
      <c r="Z52" s="1512" t="s">
        <v>9</v>
      </c>
      <c r="AA52" s="1504" t="s">
        <v>2</v>
      </c>
      <c r="AB52" s="1512" t="s">
        <v>9</v>
      </c>
      <c r="AC52" s="1512" t="s">
        <v>9</v>
      </c>
      <c r="AD52" s="1512" t="s">
        <v>9</v>
      </c>
      <c r="AE52" s="1507" t="s">
        <v>2437</v>
      </c>
      <c r="AF52" s="1511" t="s">
        <v>2466</v>
      </c>
      <c r="AG52" s="2062" t="s">
        <v>2413</v>
      </c>
      <c r="AH52" s="2040"/>
    </row>
    <row r="53" spans="1:34" ht="15" customHeight="1" x14ac:dyDescent="0.25">
      <c r="A53" s="2091"/>
      <c r="B53" s="1511"/>
      <c r="C53" s="1511"/>
      <c r="D53" s="1507"/>
      <c r="E53" s="1511"/>
      <c r="F53" s="1504" t="s">
        <v>1</v>
      </c>
      <c r="G53" s="1511"/>
      <c r="H53" s="1511"/>
      <c r="I53" s="1511"/>
      <c r="J53" s="1511"/>
      <c r="K53" s="1511"/>
      <c r="L53" s="1511"/>
      <c r="M53" s="1504" t="s">
        <v>1</v>
      </c>
      <c r="N53" s="1511"/>
      <c r="O53" s="1511"/>
      <c r="P53" s="1511"/>
      <c r="Q53" s="1511"/>
      <c r="R53" s="1511"/>
      <c r="S53" s="1511"/>
      <c r="T53" s="1511"/>
      <c r="U53" s="1504" t="s">
        <v>1</v>
      </c>
      <c r="V53" s="1511"/>
      <c r="W53" s="1511"/>
      <c r="X53" s="1507"/>
      <c r="Y53" s="1511"/>
      <c r="Z53" s="1511"/>
      <c r="AA53" s="1504" t="s">
        <v>1</v>
      </c>
      <c r="AB53" s="1511"/>
      <c r="AC53" s="1511"/>
      <c r="AD53" s="1511"/>
      <c r="AE53" s="1507"/>
      <c r="AF53" s="1511"/>
      <c r="AG53" s="2062"/>
      <c r="AH53" s="2040"/>
    </row>
    <row r="54" spans="1:34" x14ac:dyDescent="0.25">
      <c r="A54" s="1518"/>
      <c r="B54" s="1518"/>
      <c r="C54" s="1518"/>
      <c r="D54" s="1520"/>
      <c r="E54" s="1518"/>
      <c r="F54" s="1518"/>
      <c r="G54" s="1518"/>
      <c r="H54" s="1518"/>
      <c r="I54" s="1518"/>
      <c r="J54" s="1518"/>
      <c r="K54" s="1518"/>
      <c r="L54" s="1518"/>
      <c r="M54" s="1518"/>
      <c r="N54" s="1518"/>
      <c r="O54" s="1518"/>
      <c r="P54" s="1518"/>
      <c r="Q54" s="1518"/>
      <c r="R54" s="1518"/>
      <c r="S54" s="1518"/>
      <c r="T54" s="1518"/>
      <c r="U54" s="1518"/>
      <c r="V54" s="1518"/>
      <c r="W54" s="1518"/>
      <c r="X54" s="1520"/>
      <c r="Y54" s="1518"/>
      <c r="Z54" s="1518"/>
      <c r="AA54" s="1518"/>
      <c r="AB54" s="1518"/>
      <c r="AC54" s="1518"/>
      <c r="AD54" s="1518"/>
      <c r="AE54" s="1520"/>
      <c r="AF54" s="1518"/>
      <c r="AG54" s="2063"/>
      <c r="AH54" s="2040"/>
    </row>
    <row r="55" spans="1:34" x14ac:dyDescent="0.25">
      <c r="A55" s="2091" t="s">
        <v>2478</v>
      </c>
      <c r="B55" s="1511" t="s">
        <v>9</v>
      </c>
      <c r="C55" s="1511" t="s">
        <v>2431</v>
      </c>
      <c r="D55" s="1507" t="s">
        <v>2468</v>
      </c>
      <c r="E55" s="1511" t="s">
        <v>2374</v>
      </c>
      <c r="F55" s="1504" t="s">
        <v>2</v>
      </c>
      <c r="G55" s="1512" t="s">
        <v>9</v>
      </c>
      <c r="H55" s="1512" t="s">
        <v>9</v>
      </c>
      <c r="I55" s="1512" t="s">
        <v>9</v>
      </c>
      <c r="J55" s="1512" t="s">
        <v>9</v>
      </c>
      <c r="K55" s="1512" t="s">
        <v>9</v>
      </c>
      <c r="L55" s="1512" t="s">
        <v>9</v>
      </c>
      <c r="M55" s="1504" t="s">
        <v>2</v>
      </c>
      <c r="N55" s="1512" t="s">
        <v>9</v>
      </c>
      <c r="O55" s="1512" t="s">
        <v>9</v>
      </c>
      <c r="P55" s="1512" t="s">
        <v>9</v>
      </c>
      <c r="Q55" s="1512" t="s">
        <v>9</v>
      </c>
      <c r="R55" s="1512" t="s">
        <v>9</v>
      </c>
      <c r="S55" s="1512" t="s">
        <v>9</v>
      </c>
      <c r="T55" s="1512" t="s">
        <v>9</v>
      </c>
      <c r="U55" s="1504" t="s">
        <v>2</v>
      </c>
      <c r="V55" s="1512" t="s">
        <v>9</v>
      </c>
      <c r="W55" s="1512" t="s">
        <v>9</v>
      </c>
      <c r="X55" s="1512" t="s">
        <v>9</v>
      </c>
      <c r="Y55" s="1512" t="s">
        <v>9</v>
      </c>
      <c r="Z55" s="1512" t="s">
        <v>9</v>
      </c>
      <c r="AA55" s="1504" t="s">
        <v>2</v>
      </c>
      <c r="AB55" s="1512" t="s">
        <v>9</v>
      </c>
      <c r="AC55" s="1512" t="s">
        <v>9</v>
      </c>
      <c r="AD55" s="1512" t="s">
        <v>9</v>
      </c>
      <c r="AE55" s="1507" t="s">
        <v>2468</v>
      </c>
      <c r="AF55" s="1511" t="s">
        <v>2372</v>
      </c>
      <c r="AG55" s="2062" t="s">
        <v>2413</v>
      </c>
      <c r="AH55" s="2040"/>
    </row>
    <row r="56" spans="1:34" ht="24.75" customHeight="1" x14ac:dyDescent="0.25">
      <c r="A56" s="2098"/>
      <c r="B56" s="1511"/>
      <c r="C56" s="1511"/>
      <c r="D56" s="1507"/>
      <c r="E56" s="1511"/>
      <c r="F56" s="1504" t="s">
        <v>1</v>
      </c>
      <c r="G56" s="1511"/>
      <c r="H56" s="1511"/>
      <c r="I56" s="1511"/>
      <c r="J56" s="1511"/>
      <c r="K56" s="1511"/>
      <c r="L56" s="1511"/>
      <c r="M56" s="1504" t="s">
        <v>1</v>
      </c>
      <c r="N56" s="1511"/>
      <c r="O56" s="1511"/>
      <c r="P56" s="1511"/>
      <c r="Q56" s="1511"/>
      <c r="R56" s="1511"/>
      <c r="S56" s="1511"/>
      <c r="T56" s="1511"/>
      <c r="U56" s="1504" t="s">
        <v>1</v>
      </c>
      <c r="V56" s="1511"/>
      <c r="W56" s="1511"/>
      <c r="X56" s="1507"/>
      <c r="Y56" s="1511"/>
      <c r="Z56" s="1511"/>
      <c r="AA56" s="1504" t="s">
        <v>1</v>
      </c>
      <c r="AB56" s="1511"/>
      <c r="AC56" s="1511"/>
      <c r="AD56" s="1511"/>
      <c r="AE56" s="1507"/>
      <c r="AF56" s="1511"/>
      <c r="AG56" s="2062"/>
      <c r="AH56" s="2040"/>
    </row>
    <row r="57" spans="1:34" x14ac:dyDescent="0.25">
      <c r="A57" s="1518"/>
      <c r="B57" s="1518"/>
      <c r="C57" s="1518"/>
      <c r="D57" s="1520"/>
      <c r="E57" s="1518"/>
      <c r="F57" s="1518"/>
      <c r="G57" s="1518"/>
      <c r="H57" s="1518"/>
      <c r="I57" s="1518"/>
      <c r="J57" s="1518"/>
      <c r="K57" s="1518"/>
      <c r="L57" s="1518"/>
      <c r="M57" s="1518"/>
      <c r="N57" s="1518"/>
      <c r="O57" s="1518"/>
      <c r="P57" s="1518"/>
      <c r="Q57" s="1518"/>
      <c r="R57" s="1518"/>
      <c r="S57" s="1518"/>
      <c r="T57" s="1518"/>
      <c r="U57" s="1518"/>
      <c r="V57" s="1518"/>
      <c r="W57" s="1518"/>
      <c r="X57" s="1520"/>
      <c r="Y57" s="1518"/>
      <c r="Z57" s="1518"/>
      <c r="AA57" s="1518"/>
      <c r="AB57" s="1518"/>
      <c r="AC57" s="1518"/>
      <c r="AD57" s="1518"/>
      <c r="AE57" s="1520"/>
      <c r="AF57" s="1518"/>
      <c r="AG57" s="2063"/>
      <c r="AH57" s="2040"/>
    </row>
    <row r="58" spans="1:34" x14ac:dyDescent="0.25">
      <c r="A58" s="2091" t="s">
        <v>2477</v>
      </c>
      <c r="B58" s="1511" t="s">
        <v>9</v>
      </c>
      <c r="C58" s="1511" t="s">
        <v>2476</v>
      </c>
      <c r="D58" s="1507" t="s">
        <v>2437</v>
      </c>
      <c r="E58" s="1511" t="s">
        <v>2374</v>
      </c>
      <c r="F58" s="1504" t="s">
        <v>2</v>
      </c>
      <c r="G58" s="1512" t="s">
        <v>9</v>
      </c>
      <c r="H58" s="1512" t="s">
        <v>9</v>
      </c>
      <c r="I58" s="1512" t="s">
        <v>9</v>
      </c>
      <c r="J58" s="1512" t="s">
        <v>9</v>
      </c>
      <c r="K58" s="1512" t="s">
        <v>9</v>
      </c>
      <c r="L58" s="1512" t="s">
        <v>9</v>
      </c>
      <c r="M58" s="1504" t="s">
        <v>2</v>
      </c>
      <c r="N58" s="1512" t="s">
        <v>9</v>
      </c>
      <c r="O58" s="1512" t="s">
        <v>9</v>
      </c>
      <c r="P58" s="1512" t="s">
        <v>9</v>
      </c>
      <c r="Q58" s="1512" t="s">
        <v>9</v>
      </c>
      <c r="R58" s="1512" t="s">
        <v>9</v>
      </c>
      <c r="S58" s="1512" t="s">
        <v>9</v>
      </c>
      <c r="T58" s="1512" t="s">
        <v>9</v>
      </c>
      <c r="U58" s="1504" t="s">
        <v>2</v>
      </c>
      <c r="V58" s="1512" t="s">
        <v>9</v>
      </c>
      <c r="W58" s="1512" t="s">
        <v>9</v>
      </c>
      <c r="X58" s="1512" t="s">
        <v>9</v>
      </c>
      <c r="Y58" s="1512" t="s">
        <v>9</v>
      </c>
      <c r="Z58" s="1512" t="s">
        <v>9</v>
      </c>
      <c r="AA58" s="1504" t="s">
        <v>2</v>
      </c>
      <c r="AB58" s="1512" t="s">
        <v>9</v>
      </c>
      <c r="AC58" s="1512" t="s">
        <v>9</v>
      </c>
      <c r="AD58" s="1512" t="s">
        <v>9</v>
      </c>
      <c r="AE58" s="1507" t="s">
        <v>2437</v>
      </c>
      <c r="AF58" s="1511" t="s">
        <v>2466</v>
      </c>
      <c r="AG58" s="2062" t="s">
        <v>2413</v>
      </c>
      <c r="AH58" s="2040"/>
    </row>
    <row r="59" spans="1:34" x14ac:dyDescent="0.25">
      <c r="A59" s="2098"/>
      <c r="B59" s="1511"/>
      <c r="C59" s="1511"/>
      <c r="D59" s="1507"/>
      <c r="E59" s="1511"/>
      <c r="F59" s="1504" t="s">
        <v>1</v>
      </c>
      <c r="G59" s="1511"/>
      <c r="H59" s="1511"/>
      <c r="I59" s="1511"/>
      <c r="J59" s="1511"/>
      <c r="K59" s="1511"/>
      <c r="L59" s="1511"/>
      <c r="M59" s="1504" t="s">
        <v>1</v>
      </c>
      <c r="N59" s="1511"/>
      <c r="O59" s="1511"/>
      <c r="P59" s="1511"/>
      <c r="Q59" s="1511"/>
      <c r="R59" s="1511"/>
      <c r="S59" s="1511"/>
      <c r="T59" s="1511"/>
      <c r="U59" s="1504" t="s">
        <v>1</v>
      </c>
      <c r="V59" s="1511"/>
      <c r="W59" s="1511"/>
      <c r="X59" s="1507"/>
      <c r="Y59" s="1511"/>
      <c r="Z59" s="1511"/>
      <c r="AA59" s="1504" t="s">
        <v>1</v>
      </c>
      <c r="AB59" s="1511"/>
      <c r="AC59" s="1511"/>
      <c r="AD59" s="1511"/>
      <c r="AE59" s="1507"/>
      <c r="AF59" s="1511"/>
      <c r="AG59" s="2064"/>
      <c r="AH59" s="2040"/>
    </row>
    <row r="60" spans="1:34" x14ac:dyDescent="0.25">
      <c r="A60" s="1518"/>
      <c r="B60" s="1518"/>
      <c r="C60" s="1518"/>
      <c r="D60" s="1520"/>
      <c r="E60" s="1518"/>
      <c r="F60" s="1518"/>
      <c r="G60" s="1518"/>
      <c r="H60" s="1518"/>
      <c r="I60" s="1518"/>
      <c r="J60" s="1518"/>
      <c r="K60" s="1518"/>
      <c r="L60" s="1518"/>
      <c r="M60" s="1518"/>
      <c r="N60" s="1518"/>
      <c r="O60" s="1518"/>
      <c r="P60" s="1518"/>
      <c r="Q60" s="1518"/>
      <c r="R60" s="1518"/>
      <c r="S60" s="1518"/>
      <c r="T60" s="1518"/>
      <c r="U60" s="1518"/>
      <c r="V60" s="1518"/>
      <c r="W60" s="1518"/>
      <c r="X60" s="1520"/>
      <c r="Y60" s="1518"/>
      <c r="Z60" s="1518"/>
      <c r="AA60" s="1518"/>
      <c r="AB60" s="1518"/>
      <c r="AC60" s="1518"/>
      <c r="AD60" s="1518"/>
      <c r="AE60" s="1520"/>
      <c r="AF60" s="1518"/>
      <c r="AG60" s="2063"/>
      <c r="AH60" s="2040"/>
    </row>
    <row r="61" spans="1:34" x14ac:dyDescent="0.25">
      <c r="A61" s="2091" t="s">
        <v>2475</v>
      </c>
      <c r="B61" s="1511" t="s">
        <v>9</v>
      </c>
      <c r="C61" s="1511" t="s">
        <v>2431</v>
      </c>
      <c r="D61" s="1507" t="s">
        <v>2474</v>
      </c>
      <c r="E61" s="1511" t="s">
        <v>2374</v>
      </c>
      <c r="F61" s="1504" t="s">
        <v>2</v>
      </c>
      <c r="G61" s="1512" t="s">
        <v>9</v>
      </c>
      <c r="H61" s="1512" t="s">
        <v>9</v>
      </c>
      <c r="I61" s="1512" t="s">
        <v>9</v>
      </c>
      <c r="J61" s="1512" t="s">
        <v>9</v>
      </c>
      <c r="K61" s="1512" t="s">
        <v>9</v>
      </c>
      <c r="L61" s="1512" t="s">
        <v>9</v>
      </c>
      <c r="M61" s="1504" t="s">
        <v>2</v>
      </c>
      <c r="N61" s="1512" t="s">
        <v>9</v>
      </c>
      <c r="O61" s="1512" t="s">
        <v>9</v>
      </c>
      <c r="P61" s="1512" t="s">
        <v>9</v>
      </c>
      <c r="Q61" s="1512" t="s">
        <v>9</v>
      </c>
      <c r="R61" s="1512" t="s">
        <v>9</v>
      </c>
      <c r="S61" s="1512" t="s">
        <v>9</v>
      </c>
      <c r="T61" s="1512" t="s">
        <v>9</v>
      </c>
      <c r="U61" s="1504" t="s">
        <v>2</v>
      </c>
      <c r="V61" s="1512" t="s">
        <v>9</v>
      </c>
      <c r="W61" s="1512" t="s">
        <v>9</v>
      </c>
      <c r="X61" s="1512" t="s">
        <v>9</v>
      </c>
      <c r="Y61" s="1512" t="s">
        <v>9</v>
      </c>
      <c r="Z61" s="1512" t="s">
        <v>9</v>
      </c>
      <c r="AA61" s="1504" t="s">
        <v>2</v>
      </c>
      <c r="AB61" s="1512" t="s">
        <v>9</v>
      </c>
      <c r="AC61" s="1512" t="s">
        <v>9</v>
      </c>
      <c r="AD61" s="1512" t="s">
        <v>9</v>
      </c>
      <c r="AE61" s="1507" t="s">
        <v>2474</v>
      </c>
      <c r="AF61" s="1511" t="s">
        <v>2466</v>
      </c>
      <c r="AG61" s="2062" t="s">
        <v>2413</v>
      </c>
      <c r="AH61" s="2040"/>
    </row>
    <row r="62" spans="1:34" x14ac:dyDescent="0.25">
      <c r="A62" s="2091"/>
      <c r="B62" s="1511"/>
      <c r="C62" s="1511"/>
      <c r="D62" s="1507"/>
      <c r="E62" s="1511"/>
      <c r="F62" s="1504" t="s">
        <v>1</v>
      </c>
      <c r="G62" s="1511"/>
      <c r="H62" s="1511"/>
      <c r="I62" s="1511"/>
      <c r="J62" s="1511"/>
      <c r="K62" s="1511"/>
      <c r="L62" s="1511"/>
      <c r="M62" s="1504" t="s">
        <v>1</v>
      </c>
      <c r="N62" s="1511"/>
      <c r="O62" s="1511"/>
      <c r="P62" s="1511"/>
      <c r="Q62" s="1511"/>
      <c r="R62" s="1511"/>
      <c r="S62" s="1511"/>
      <c r="T62" s="1511"/>
      <c r="U62" s="1504" t="s">
        <v>1</v>
      </c>
      <c r="V62" s="1511"/>
      <c r="W62" s="1511"/>
      <c r="X62" s="1507"/>
      <c r="Y62" s="1511"/>
      <c r="Z62" s="1511"/>
      <c r="AA62" s="1504" t="s">
        <v>1</v>
      </c>
      <c r="AB62" s="1511"/>
      <c r="AC62" s="1511"/>
      <c r="AD62" s="1511"/>
      <c r="AE62" s="1507"/>
      <c r="AF62" s="1511"/>
      <c r="AG62" s="2062"/>
      <c r="AH62" s="2040"/>
    </row>
    <row r="63" spans="1:34" x14ac:dyDescent="0.25">
      <c r="A63" s="1518"/>
      <c r="B63" s="1518"/>
      <c r="C63" s="1518"/>
      <c r="D63" s="1520"/>
      <c r="E63" s="1518"/>
      <c r="F63" s="1518"/>
      <c r="G63" s="1518"/>
      <c r="H63" s="1518"/>
      <c r="I63" s="1518"/>
      <c r="J63" s="1518"/>
      <c r="K63" s="1518"/>
      <c r="L63" s="1518"/>
      <c r="M63" s="1518"/>
      <c r="N63" s="1518"/>
      <c r="O63" s="1518"/>
      <c r="P63" s="1518"/>
      <c r="Q63" s="1518"/>
      <c r="R63" s="1518"/>
      <c r="S63" s="1518"/>
      <c r="T63" s="1518"/>
      <c r="U63" s="1518"/>
      <c r="V63" s="1518"/>
      <c r="W63" s="1518"/>
      <c r="X63" s="1520"/>
      <c r="Y63" s="1518"/>
      <c r="Z63" s="1518"/>
      <c r="AA63" s="1518"/>
      <c r="AB63" s="1518"/>
      <c r="AC63" s="1518"/>
      <c r="AD63" s="1518"/>
      <c r="AE63" s="1520"/>
      <c r="AF63" s="1518"/>
      <c r="AG63" s="2063"/>
      <c r="AH63" s="2040"/>
    </row>
    <row r="64" spans="1:34" x14ac:dyDescent="0.25">
      <c r="A64" s="2091" t="s">
        <v>2473</v>
      </c>
      <c r="B64" s="1511" t="s">
        <v>9</v>
      </c>
      <c r="C64" s="1511" t="s">
        <v>2431</v>
      </c>
      <c r="D64" s="1507" t="s">
        <v>2441</v>
      </c>
      <c r="E64" s="1511" t="s">
        <v>2374</v>
      </c>
      <c r="F64" s="1504" t="s">
        <v>2</v>
      </c>
      <c r="G64" s="1512" t="s">
        <v>9</v>
      </c>
      <c r="H64" s="1512" t="s">
        <v>9</v>
      </c>
      <c r="I64" s="1512" t="s">
        <v>9</v>
      </c>
      <c r="J64" s="1512" t="s">
        <v>9</v>
      </c>
      <c r="K64" s="1512" t="s">
        <v>9</v>
      </c>
      <c r="L64" s="1512" t="s">
        <v>9</v>
      </c>
      <c r="M64" s="1504" t="s">
        <v>2</v>
      </c>
      <c r="N64" s="1512" t="s">
        <v>9</v>
      </c>
      <c r="O64" s="1512" t="s">
        <v>9</v>
      </c>
      <c r="P64" s="1512" t="s">
        <v>9</v>
      </c>
      <c r="Q64" s="1512" t="s">
        <v>9</v>
      </c>
      <c r="R64" s="1512" t="s">
        <v>9</v>
      </c>
      <c r="S64" s="1512" t="s">
        <v>9</v>
      </c>
      <c r="T64" s="1512" t="s">
        <v>9</v>
      </c>
      <c r="U64" s="1504" t="s">
        <v>2</v>
      </c>
      <c r="V64" s="1512" t="s">
        <v>9</v>
      </c>
      <c r="W64" s="1512" t="s">
        <v>9</v>
      </c>
      <c r="X64" s="1512" t="s">
        <v>9</v>
      </c>
      <c r="Y64" s="1512" t="s">
        <v>9</v>
      </c>
      <c r="Z64" s="1512" t="s">
        <v>9</v>
      </c>
      <c r="AA64" s="1504" t="s">
        <v>2</v>
      </c>
      <c r="AB64" s="1512" t="s">
        <v>9</v>
      </c>
      <c r="AC64" s="1512" t="s">
        <v>9</v>
      </c>
      <c r="AD64" s="1512" t="s">
        <v>9</v>
      </c>
      <c r="AE64" s="1507" t="s">
        <v>2441</v>
      </c>
      <c r="AF64" s="1511" t="s">
        <v>2466</v>
      </c>
      <c r="AG64" s="2062" t="s">
        <v>2413</v>
      </c>
      <c r="AH64" s="2040"/>
    </row>
    <row r="65" spans="1:34" x14ac:dyDescent="0.25">
      <c r="A65" s="2098"/>
      <c r="B65" s="1511"/>
      <c r="C65" s="1511"/>
      <c r="D65" s="1507"/>
      <c r="E65" s="1511"/>
      <c r="F65" s="1504" t="s">
        <v>1</v>
      </c>
      <c r="G65" s="1511"/>
      <c r="H65" s="1511"/>
      <c r="I65" s="1511"/>
      <c r="J65" s="1511"/>
      <c r="K65" s="1511"/>
      <c r="L65" s="1511"/>
      <c r="M65" s="1504" t="s">
        <v>1</v>
      </c>
      <c r="N65" s="1511"/>
      <c r="O65" s="1511"/>
      <c r="P65" s="1511"/>
      <c r="Q65" s="1511"/>
      <c r="R65" s="1511"/>
      <c r="S65" s="1511"/>
      <c r="T65" s="1511"/>
      <c r="U65" s="1504" t="s">
        <v>1</v>
      </c>
      <c r="V65" s="1511"/>
      <c r="W65" s="1511"/>
      <c r="X65" s="1507"/>
      <c r="Y65" s="1511"/>
      <c r="Z65" s="1511"/>
      <c r="AA65" s="1504" t="s">
        <v>1</v>
      </c>
      <c r="AB65" s="1511"/>
      <c r="AC65" s="1511"/>
      <c r="AD65" s="1511"/>
      <c r="AE65" s="1507"/>
      <c r="AF65" s="1511"/>
      <c r="AG65" s="2064"/>
      <c r="AH65" s="2040"/>
    </row>
    <row r="66" spans="1:34" x14ac:dyDescent="0.25">
      <c r="A66" s="1518"/>
      <c r="B66" s="1518"/>
      <c r="C66" s="1518"/>
      <c r="D66" s="1520"/>
      <c r="E66" s="1518"/>
      <c r="F66" s="1518"/>
      <c r="G66" s="1518"/>
      <c r="H66" s="1518"/>
      <c r="I66" s="1518"/>
      <c r="J66" s="1518"/>
      <c r="K66" s="1518"/>
      <c r="L66" s="1518"/>
      <c r="M66" s="1518"/>
      <c r="N66" s="1518"/>
      <c r="O66" s="1518"/>
      <c r="P66" s="1518"/>
      <c r="Q66" s="1518"/>
      <c r="R66" s="1518"/>
      <c r="S66" s="1518"/>
      <c r="T66" s="1518"/>
      <c r="U66" s="1518"/>
      <c r="V66" s="1518"/>
      <c r="W66" s="1518"/>
      <c r="X66" s="1520"/>
      <c r="Y66" s="1518"/>
      <c r="Z66" s="1518"/>
      <c r="AA66" s="1518"/>
      <c r="AB66" s="1518"/>
      <c r="AC66" s="1518"/>
      <c r="AD66" s="1518"/>
      <c r="AE66" s="1520"/>
      <c r="AF66" s="1518"/>
      <c r="AG66" s="2063"/>
      <c r="AH66" s="2040"/>
    </row>
    <row r="67" spans="1:34" x14ac:dyDescent="0.25">
      <c r="A67" s="2091" t="s">
        <v>2472</v>
      </c>
      <c r="B67" s="1511" t="s">
        <v>9</v>
      </c>
      <c r="C67" s="1511" t="s">
        <v>2431</v>
      </c>
      <c r="D67" s="1507" t="s">
        <v>2437</v>
      </c>
      <c r="E67" s="1511" t="s">
        <v>2374</v>
      </c>
      <c r="F67" s="1504" t="s">
        <v>2</v>
      </c>
      <c r="G67" s="1512" t="s">
        <v>9</v>
      </c>
      <c r="H67" s="1512" t="s">
        <v>9</v>
      </c>
      <c r="I67" s="1512" t="s">
        <v>9</v>
      </c>
      <c r="J67" s="1512" t="s">
        <v>9</v>
      </c>
      <c r="K67" s="1512" t="s">
        <v>9</v>
      </c>
      <c r="L67" s="1512" t="s">
        <v>9</v>
      </c>
      <c r="M67" s="1504" t="s">
        <v>2</v>
      </c>
      <c r="N67" s="1512" t="s">
        <v>9</v>
      </c>
      <c r="O67" s="1512" t="s">
        <v>9</v>
      </c>
      <c r="P67" s="1512" t="s">
        <v>9</v>
      </c>
      <c r="Q67" s="1512" t="s">
        <v>9</v>
      </c>
      <c r="R67" s="1512" t="s">
        <v>9</v>
      </c>
      <c r="S67" s="1512" t="s">
        <v>9</v>
      </c>
      <c r="T67" s="1512" t="s">
        <v>9</v>
      </c>
      <c r="U67" s="1504" t="s">
        <v>2</v>
      </c>
      <c r="V67" s="1512" t="s">
        <v>9</v>
      </c>
      <c r="W67" s="1512" t="s">
        <v>9</v>
      </c>
      <c r="X67" s="1512" t="s">
        <v>9</v>
      </c>
      <c r="Y67" s="1512" t="s">
        <v>9</v>
      </c>
      <c r="Z67" s="1512" t="s">
        <v>9</v>
      </c>
      <c r="AA67" s="1504" t="s">
        <v>2</v>
      </c>
      <c r="AB67" s="1512" t="s">
        <v>9</v>
      </c>
      <c r="AC67" s="1512" t="s">
        <v>9</v>
      </c>
      <c r="AD67" s="1512" t="s">
        <v>9</v>
      </c>
      <c r="AE67" s="1507" t="s">
        <v>2437</v>
      </c>
      <c r="AF67" s="1511" t="s">
        <v>2466</v>
      </c>
      <c r="AG67" s="2062" t="s">
        <v>2413</v>
      </c>
      <c r="AH67" s="2040"/>
    </row>
    <row r="68" spans="1:34" x14ac:dyDescent="0.25">
      <c r="A68" s="2091"/>
      <c r="B68" s="1511"/>
      <c r="C68" s="1511"/>
      <c r="D68" s="1507"/>
      <c r="E68" s="1511"/>
      <c r="F68" s="1504" t="s">
        <v>1</v>
      </c>
      <c r="G68" s="1511"/>
      <c r="H68" s="1511"/>
      <c r="I68" s="1511"/>
      <c r="J68" s="1511"/>
      <c r="K68" s="1511"/>
      <c r="L68" s="1511"/>
      <c r="M68" s="1504" t="s">
        <v>1</v>
      </c>
      <c r="N68" s="1511"/>
      <c r="O68" s="1511"/>
      <c r="P68" s="1511"/>
      <c r="Q68" s="1511"/>
      <c r="R68" s="1511"/>
      <c r="S68" s="1511"/>
      <c r="T68" s="1511"/>
      <c r="U68" s="1504" t="s">
        <v>1</v>
      </c>
      <c r="V68" s="1511"/>
      <c r="W68" s="1511"/>
      <c r="X68" s="1507"/>
      <c r="Y68" s="1511"/>
      <c r="Z68" s="1511"/>
      <c r="AA68" s="1504" t="s">
        <v>1</v>
      </c>
      <c r="AB68" s="1511"/>
      <c r="AC68" s="1511"/>
      <c r="AD68" s="1511"/>
      <c r="AE68" s="1507"/>
      <c r="AF68" s="1511"/>
      <c r="AG68" s="2062"/>
      <c r="AH68" s="2040"/>
    </row>
    <row r="69" spans="1:34" x14ac:dyDescent="0.25">
      <c r="A69" s="1518"/>
      <c r="B69" s="1518"/>
      <c r="C69" s="1518"/>
      <c r="D69" s="1520"/>
      <c r="E69" s="1518"/>
      <c r="F69" s="1518"/>
      <c r="G69" s="1518"/>
      <c r="H69" s="1518"/>
      <c r="I69" s="1518"/>
      <c r="J69" s="1518"/>
      <c r="K69" s="1518"/>
      <c r="L69" s="1518"/>
      <c r="M69" s="1518"/>
      <c r="N69" s="1518"/>
      <c r="O69" s="1518"/>
      <c r="P69" s="1518"/>
      <c r="Q69" s="1518"/>
      <c r="R69" s="1518"/>
      <c r="S69" s="1518"/>
      <c r="T69" s="1518"/>
      <c r="U69" s="1518"/>
      <c r="V69" s="1518"/>
      <c r="W69" s="1518"/>
      <c r="X69" s="1520"/>
      <c r="Y69" s="1518"/>
      <c r="Z69" s="1518"/>
      <c r="AA69" s="1518"/>
      <c r="AB69" s="1518"/>
      <c r="AC69" s="1518"/>
      <c r="AD69" s="1518"/>
      <c r="AE69" s="1520"/>
      <c r="AF69" s="1518"/>
      <c r="AG69" s="2062"/>
      <c r="AH69" s="2040"/>
    </row>
    <row r="70" spans="1:34" x14ac:dyDescent="0.25">
      <c r="A70" s="2091" t="s">
        <v>2471</v>
      </c>
      <c r="B70" s="1511" t="s">
        <v>9</v>
      </c>
      <c r="C70" s="1511" t="s">
        <v>2431</v>
      </c>
      <c r="D70" s="1507" t="s">
        <v>2441</v>
      </c>
      <c r="E70" s="1511" t="s">
        <v>2374</v>
      </c>
      <c r="F70" s="1504" t="s">
        <v>2</v>
      </c>
      <c r="G70" s="1512" t="s">
        <v>9</v>
      </c>
      <c r="H70" s="1512" t="s">
        <v>9</v>
      </c>
      <c r="I70" s="1512" t="s">
        <v>9</v>
      </c>
      <c r="J70" s="1512" t="s">
        <v>9</v>
      </c>
      <c r="K70" s="1512" t="s">
        <v>9</v>
      </c>
      <c r="L70" s="1512" t="s">
        <v>9</v>
      </c>
      <c r="M70" s="1504" t="s">
        <v>2</v>
      </c>
      <c r="N70" s="1512" t="s">
        <v>9</v>
      </c>
      <c r="O70" s="1512" t="s">
        <v>9</v>
      </c>
      <c r="P70" s="1512" t="s">
        <v>9</v>
      </c>
      <c r="Q70" s="1512" t="s">
        <v>9</v>
      </c>
      <c r="R70" s="1512" t="s">
        <v>9</v>
      </c>
      <c r="S70" s="1512" t="s">
        <v>9</v>
      </c>
      <c r="T70" s="1512" t="s">
        <v>9</v>
      </c>
      <c r="U70" s="1504" t="s">
        <v>2</v>
      </c>
      <c r="V70" s="1512" t="s">
        <v>9</v>
      </c>
      <c r="W70" s="1512" t="s">
        <v>9</v>
      </c>
      <c r="X70" s="1512" t="s">
        <v>9</v>
      </c>
      <c r="Y70" s="1512" t="s">
        <v>9</v>
      </c>
      <c r="Z70" s="1512" t="s">
        <v>9</v>
      </c>
      <c r="AA70" s="1504" t="s">
        <v>2</v>
      </c>
      <c r="AB70" s="1512" t="s">
        <v>9</v>
      </c>
      <c r="AC70" s="1512" t="s">
        <v>9</v>
      </c>
      <c r="AD70" s="1512" t="s">
        <v>9</v>
      </c>
      <c r="AE70" s="1507" t="s">
        <v>2441</v>
      </c>
      <c r="AF70" s="1511" t="s">
        <v>2372</v>
      </c>
      <c r="AG70" s="2062" t="s">
        <v>2413</v>
      </c>
      <c r="AH70" s="2040"/>
    </row>
    <row r="71" spans="1:34" ht="12.75" customHeight="1" x14ac:dyDescent="0.25">
      <c r="A71" s="2098"/>
      <c r="B71" s="1511"/>
      <c r="C71" s="1511"/>
      <c r="D71" s="1507"/>
      <c r="E71" s="1511"/>
      <c r="F71" s="1504" t="s">
        <v>1</v>
      </c>
      <c r="G71" s="1511"/>
      <c r="H71" s="1511"/>
      <c r="I71" s="1511"/>
      <c r="J71" s="1511"/>
      <c r="K71" s="1511"/>
      <c r="L71" s="1511"/>
      <c r="M71" s="1504" t="s">
        <v>1</v>
      </c>
      <c r="N71" s="1511"/>
      <c r="O71" s="1511"/>
      <c r="P71" s="1511"/>
      <c r="Q71" s="1511"/>
      <c r="R71" s="1511"/>
      <c r="S71" s="1511"/>
      <c r="T71" s="1511"/>
      <c r="U71" s="1504" t="s">
        <v>1</v>
      </c>
      <c r="V71" s="1511"/>
      <c r="W71" s="1511"/>
      <c r="X71" s="1507"/>
      <c r="Y71" s="1511"/>
      <c r="Z71" s="1511"/>
      <c r="AA71" s="1504" t="s">
        <v>1</v>
      </c>
      <c r="AB71" s="1511"/>
      <c r="AC71" s="1511"/>
      <c r="AD71" s="1511"/>
      <c r="AE71" s="1507"/>
      <c r="AF71" s="1511"/>
      <c r="AG71" s="2062"/>
      <c r="AH71" s="2040"/>
    </row>
    <row r="72" spans="1:34" x14ac:dyDescent="0.25">
      <c r="A72" s="1518"/>
      <c r="B72" s="1518"/>
      <c r="C72" s="1518"/>
      <c r="D72" s="1520"/>
      <c r="E72" s="1518"/>
      <c r="F72" s="1518"/>
      <c r="G72" s="1518"/>
      <c r="H72" s="1518"/>
      <c r="I72" s="1518"/>
      <c r="J72" s="1518"/>
      <c r="K72" s="1518"/>
      <c r="L72" s="1518"/>
      <c r="M72" s="1518"/>
      <c r="N72" s="1518"/>
      <c r="O72" s="1518"/>
      <c r="P72" s="1518"/>
      <c r="Q72" s="1518"/>
      <c r="R72" s="1518"/>
      <c r="S72" s="1518"/>
      <c r="T72" s="1518"/>
      <c r="U72" s="1518"/>
      <c r="V72" s="1518"/>
      <c r="W72" s="1518"/>
      <c r="X72" s="1520"/>
      <c r="Y72" s="1518"/>
      <c r="Z72" s="1518"/>
      <c r="AA72" s="1518"/>
      <c r="AB72" s="1518"/>
      <c r="AC72" s="1518"/>
      <c r="AD72" s="1518"/>
      <c r="AE72" s="1520"/>
      <c r="AF72" s="1518"/>
      <c r="AG72" s="2063"/>
      <c r="AH72" s="2040"/>
    </row>
    <row r="73" spans="1:34" x14ac:dyDescent="0.25">
      <c r="A73" s="2091" t="s">
        <v>2470</v>
      </c>
      <c r="B73" s="1511" t="s">
        <v>9</v>
      </c>
      <c r="C73" s="1511" t="s">
        <v>2431</v>
      </c>
      <c r="D73" s="1507" t="s">
        <v>2435</v>
      </c>
      <c r="E73" s="1511" t="s">
        <v>2374</v>
      </c>
      <c r="F73" s="1504" t="s">
        <v>2</v>
      </c>
      <c r="G73" s="1512" t="s">
        <v>9</v>
      </c>
      <c r="H73" s="1512" t="s">
        <v>9</v>
      </c>
      <c r="I73" s="1512" t="s">
        <v>9</v>
      </c>
      <c r="J73" s="1512" t="s">
        <v>9</v>
      </c>
      <c r="K73" s="1512" t="s">
        <v>9</v>
      </c>
      <c r="L73" s="1512" t="s">
        <v>9</v>
      </c>
      <c r="M73" s="1504" t="s">
        <v>2</v>
      </c>
      <c r="N73" s="1512" t="s">
        <v>9</v>
      </c>
      <c r="O73" s="1512" t="s">
        <v>9</v>
      </c>
      <c r="P73" s="1512" t="s">
        <v>9</v>
      </c>
      <c r="Q73" s="1512" t="s">
        <v>9</v>
      </c>
      <c r="R73" s="1512" t="s">
        <v>9</v>
      </c>
      <c r="S73" s="1512" t="s">
        <v>9</v>
      </c>
      <c r="T73" s="1512" t="s">
        <v>9</v>
      </c>
      <c r="U73" s="1504" t="s">
        <v>2</v>
      </c>
      <c r="V73" s="1512" t="s">
        <v>9</v>
      </c>
      <c r="W73" s="1512" t="s">
        <v>9</v>
      </c>
      <c r="X73" s="1512" t="s">
        <v>9</v>
      </c>
      <c r="Y73" s="1512" t="s">
        <v>9</v>
      </c>
      <c r="Z73" s="1512" t="s">
        <v>9</v>
      </c>
      <c r="AA73" s="1504" t="s">
        <v>2</v>
      </c>
      <c r="AB73" s="1512" t="s">
        <v>9</v>
      </c>
      <c r="AC73" s="1512" t="s">
        <v>9</v>
      </c>
      <c r="AD73" s="1512" t="s">
        <v>9</v>
      </c>
      <c r="AE73" s="1507" t="s">
        <v>2435</v>
      </c>
      <c r="AF73" s="1511" t="s">
        <v>2372</v>
      </c>
      <c r="AG73" s="2062" t="s">
        <v>2413</v>
      </c>
      <c r="AH73" s="2040"/>
    </row>
    <row r="74" spans="1:34" ht="15" customHeight="1" x14ac:dyDescent="0.25">
      <c r="A74" s="2098"/>
      <c r="B74" s="1511"/>
      <c r="C74" s="1511"/>
      <c r="D74" s="1507"/>
      <c r="E74" s="1511"/>
      <c r="F74" s="1504" t="s">
        <v>1</v>
      </c>
      <c r="G74" s="1511"/>
      <c r="H74" s="1511"/>
      <c r="I74" s="1511"/>
      <c r="J74" s="1511"/>
      <c r="K74" s="1511"/>
      <c r="L74" s="1511"/>
      <c r="M74" s="1504" t="s">
        <v>1</v>
      </c>
      <c r="N74" s="1511"/>
      <c r="O74" s="1511"/>
      <c r="P74" s="1511"/>
      <c r="Q74" s="1511"/>
      <c r="R74" s="1511"/>
      <c r="S74" s="1511"/>
      <c r="T74" s="1511"/>
      <c r="U74" s="1504" t="s">
        <v>1</v>
      </c>
      <c r="V74" s="1511"/>
      <c r="W74" s="1511"/>
      <c r="X74" s="1507"/>
      <c r="Y74" s="1511"/>
      <c r="Z74" s="1511"/>
      <c r="AA74" s="1504" t="s">
        <v>1</v>
      </c>
      <c r="AB74" s="1511"/>
      <c r="AC74" s="1511"/>
      <c r="AD74" s="1511"/>
      <c r="AE74" s="1507"/>
      <c r="AF74" s="1511"/>
      <c r="AG74" s="2064"/>
      <c r="AH74" s="2040"/>
    </row>
    <row r="75" spans="1:34" x14ac:dyDescent="0.25">
      <c r="A75" s="1518"/>
      <c r="B75" s="1518"/>
      <c r="C75" s="1518"/>
      <c r="D75" s="1520"/>
      <c r="E75" s="1518"/>
      <c r="F75" s="1518"/>
      <c r="G75" s="1518"/>
      <c r="H75" s="1518"/>
      <c r="I75" s="1518"/>
      <c r="J75" s="1518"/>
      <c r="K75" s="1518"/>
      <c r="L75" s="1518"/>
      <c r="M75" s="1518"/>
      <c r="N75" s="1518"/>
      <c r="O75" s="1518"/>
      <c r="P75" s="1518"/>
      <c r="Q75" s="1518"/>
      <c r="R75" s="1518"/>
      <c r="S75" s="1518"/>
      <c r="T75" s="1518"/>
      <c r="U75" s="1518"/>
      <c r="V75" s="1518"/>
      <c r="W75" s="1518"/>
      <c r="X75" s="1520"/>
      <c r="Y75" s="1518"/>
      <c r="Z75" s="1518"/>
      <c r="AA75" s="1518"/>
      <c r="AB75" s="1518"/>
      <c r="AC75" s="1518"/>
      <c r="AD75" s="1518"/>
      <c r="AE75" s="1520"/>
      <c r="AF75" s="1518"/>
      <c r="AG75" s="2063"/>
      <c r="AH75" s="2040"/>
    </row>
    <row r="76" spans="1:34" x14ac:dyDescent="0.25">
      <c r="A76" s="2091" t="s">
        <v>2469</v>
      </c>
      <c r="B76" s="1511" t="s">
        <v>9</v>
      </c>
      <c r="C76" s="1511" t="s">
        <v>2431</v>
      </c>
      <c r="D76" s="1507" t="s">
        <v>2468</v>
      </c>
      <c r="E76" s="1511" t="s">
        <v>2374</v>
      </c>
      <c r="F76" s="1504" t="s">
        <v>2</v>
      </c>
      <c r="G76" s="1512" t="s">
        <v>9</v>
      </c>
      <c r="H76" s="1512" t="s">
        <v>9</v>
      </c>
      <c r="I76" s="1512" t="s">
        <v>9</v>
      </c>
      <c r="J76" s="1512" t="s">
        <v>9</v>
      </c>
      <c r="K76" s="1512" t="s">
        <v>9</v>
      </c>
      <c r="L76" s="1512" t="s">
        <v>9</v>
      </c>
      <c r="M76" s="1504" t="s">
        <v>2</v>
      </c>
      <c r="N76" s="1512" t="s">
        <v>9</v>
      </c>
      <c r="O76" s="1512" t="s">
        <v>9</v>
      </c>
      <c r="P76" s="1512" t="s">
        <v>9</v>
      </c>
      <c r="Q76" s="1512" t="s">
        <v>9</v>
      </c>
      <c r="R76" s="1512" t="s">
        <v>9</v>
      </c>
      <c r="S76" s="1512" t="s">
        <v>9</v>
      </c>
      <c r="T76" s="1512" t="s">
        <v>9</v>
      </c>
      <c r="U76" s="1504" t="s">
        <v>2</v>
      </c>
      <c r="V76" s="1512" t="s">
        <v>9</v>
      </c>
      <c r="W76" s="1512" t="s">
        <v>9</v>
      </c>
      <c r="X76" s="1512" t="s">
        <v>9</v>
      </c>
      <c r="Y76" s="1512" t="s">
        <v>9</v>
      </c>
      <c r="Z76" s="1512" t="s">
        <v>9</v>
      </c>
      <c r="AA76" s="1504" t="s">
        <v>2</v>
      </c>
      <c r="AB76" s="1512" t="s">
        <v>9</v>
      </c>
      <c r="AC76" s="1512" t="s">
        <v>9</v>
      </c>
      <c r="AD76" s="1512" t="s">
        <v>9</v>
      </c>
      <c r="AE76" s="1507" t="s">
        <v>2468</v>
      </c>
      <c r="AF76" s="1511" t="s">
        <v>2381</v>
      </c>
      <c r="AG76" s="2062" t="s">
        <v>2413</v>
      </c>
      <c r="AH76" s="2040"/>
    </row>
    <row r="77" spans="1:34" ht="13.5" customHeight="1" x14ac:dyDescent="0.25">
      <c r="A77" s="2098"/>
      <c r="B77" s="1511"/>
      <c r="C77" s="1511"/>
      <c r="D77" s="1507"/>
      <c r="E77" s="1511"/>
      <c r="F77" s="1504" t="s">
        <v>1</v>
      </c>
      <c r="G77" s="1511"/>
      <c r="H77" s="1511"/>
      <c r="I77" s="1511"/>
      <c r="J77" s="1511"/>
      <c r="K77" s="1511"/>
      <c r="L77" s="1511"/>
      <c r="M77" s="1504" t="s">
        <v>1</v>
      </c>
      <c r="N77" s="1511"/>
      <c r="O77" s="1511"/>
      <c r="P77" s="1511"/>
      <c r="Q77" s="1511"/>
      <c r="R77" s="1511"/>
      <c r="S77" s="1511"/>
      <c r="T77" s="1511"/>
      <c r="U77" s="1504" t="s">
        <v>1</v>
      </c>
      <c r="V77" s="1511"/>
      <c r="W77" s="1511"/>
      <c r="X77" s="1507"/>
      <c r="Y77" s="1511"/>
      <c r="Z77" s="1511"/>
      <c r="AA77" s="1504" t="s">
        <v>1</v>
      </c>
      <c r="AB77" s="1511"/>
      <c r="AC77" s="1511"/>
      <c r="AD77" s="1511"/>
      <c r="AE77" s="1507"/>
      <c r="AF77" s="1511"/>
      <c r="AG77" s="2062"/>
      <c r="AH77" s="2040"/>
    </row>
    <row r="78" spans="1:34" x14ac:dyDescent="0.25">
      <c r="A78" s="1518"/>
      <c r="B78" s="1518"/>
      <c r="C78" s="1518"/>
      <c r="D78" s="1520"/>
      <c r="E78" s="1518"/>
      <c r="F78" s="1518"/>
      <c r="G78" s="1518"/>
      <c r="H78" s="1518"/>
      <c r="I78" s="1518"/>
      <c r="J78" s="1518"/>
      <c r="K78" s="1518"/>
      <c r="L78" s="1518"/>
      <c r="M78" s="1518"/>
      <c r="N78" s="1518"/>
      <c r="O78" s="1518"/>
      <c r="P78" s="1518"/>
      <c r="Q78" s="1518"/>
      <c r="R78" s="1518"/>
      <c r="S78" s="1518"/>
      <c r="T78" s="1518"/>
      <c r="U78" s="1518"/>
      <c r="V78" s="1518"/>
      <c r="W78" s="1518"/>
      <c r="X78" s="1520"/>
      <c r="Y78" s="1518"/>
      <c r="Z78" s="1518"/>
      <c r="AA78" s="1518"/>
      <c r="AB78" s="1518"/>
      <c r="AC78" s="1518"/>
      <c r="AD78" s="1518"/>
      <c r="AE78" s="1520"/>
      <c r="AF78" s="1518"/>
      <c r="AG78" s="2063"/>
      <c r="AH78" s="2040"/>
    </row>
    <row r="79" spans="1:34" x14ac:dyDescent="0.25">
      <c r="A79" s="2091" t="s">
        <v>2467</v>
      </c>
      <c r="B79" s="1511" t="s">
        <v>9</v>
      </c>
      <c r="C79" s="1511" t="s">
        <v>2431</v>
      </c>
      <c r="D79" s="1507" t="s">
        <v>2446</v>
      </c>
      <c r="E79" s="1511" t="s">
        <v>2374</v>
      </c>
      <c r="F79" s="1504" t="s">
        <v>2</v>
      </c>
      <c r="G79" s="1512" t="s">
        <v>9</v>
      </c>
      <c r="H79" s="1512" t="s">
        <v>9</v>
      </c>
      <c r="I79" s="1512" t="s">
        <v>9</v>
      </c>
      <c r="J79" s="1512" t="s">
        <v>9</v>
      </c>
      <c r="K79" s="1512" t="s">
        <v>9</v>
      </c>
      <c r="L79" s="1512" t="s">
        <v>9</v>
      </c>
      <c r="M79" s="1512" t="s">
        <v>9</v>
      </c>
      <c r="N79" s="1512" t="s">
        <v>9</v>
      </c>
      <c r="O79" s="1512" t="s">
        <v>9</v>
      </c>
      <c r="P79" s="1512" t="s">
        <v>9</v>
      </c>
      <c r="Q79" s="1512" t="s">
        <v>9</v>
      </c>
      <c r="R79" s="1512" t="s">
        <v>9</v>
      </c>
      <c r="S79" s="1512" t="s">
        <v>9</v>
      </c>
      <c r="T79" s="1512" t="s">
        <v>9</v>
      </c>
      <c r="U79" s="1504" t="s">
        <v>2</v>
      </c>
      <c r="V79" s="1512" t="s">
        <v>9</v>
      </c>
      <c r="W79" s="1512" t="s">
        <v>9</v>
      </c>
      <c r="X79" s="1512" t="s">
        <v>9</v>
      </c>
      <c r="Y79" s="1512" t="s">
        <v>9</v>
      </c>
      <c r="Z79" s="1512" t="s">
        <v>9</v>
      </c>
      <c r="AA79" s="1504" t="s">
        <v>2</v>
      </c>
      <c r="AB79" s="1512" t="s">
        <v>9</v>
      </c>
      <c r="AC79" s="1512" t="s">
        <v>9</v>
      </c>
      <c r="AD79" s="1512" t="s">
        <v>9</v>
      </c>
      <c r="AE79" s="1507" t="s">
        <v>2446</v>
      </c>
      <c r="AF79" s="1511" t="s">
        <v>2466</v>
      </c>
      <c r="AG79" s="2062" t="s">
        <v>2413</v>
      </c>
      <c r="AH79" s="2040"/>
    </row>
    <row r="80" spans="1:34" ht="14.25" customHeight="1" x14ac:dyDescent="0.25">
      <c r="A80" s="2091"/>
      <c r="B80" s="1511"/>
      <c r="C80" s="1511"/>
      <c r="D80" s="1507"/>
      <c r="E80" s="1511"/>
      <c r="F80" s="1504" t="s">
        <v>1</v>
      </c>
      <c r="G80" s="1511"/>
      <c r="H80" s="1511"/>
      <c r="I80" s="1511"/>
      <c r="J80" s="1511"/>
      <c r="K80" s="1511"/>
      <c r="L80" s="1511"/>
      <c r="M80" s="1504"/>
      <c r="N80" s="1511"/>
      <c r="O80" s="1511"/>
      <c r="P80" s="1511"/>
      <c r="Q80" s="1511"/>
      <c r="R80" s="1511"/>
      <c r="S80" s="1511"/>
      <c r="T80" s="1511"/>
      <c r="U80" s="1504" t="s">
        <v>1</v>
      </c>
      <c r="V80" s="1511"/>
      <c r="W80" s="1511"/>
      <c r="X80" s="1507"/>
      <c r="Y80" s="1511"/>
      <c r="Z80" s="1511"/>
      <c r="AA80" s="1504" t="s">
        <v>1</v>
      </c>
      <c r="AB80" s="1511"/>
      <c r="AC80" s="1511"/>
      <c r="AD80" s="1511"/>
      <c r="AE80" s="1507"/>
      <c r="AF80" s="1511"/>
      <c r="AG80" s="2062"/>
      <c r="AH80" s="2040"/>
    </row>
    <row r="81" spans="1:34" x14ac:dyDescent="0.25">
      <c r="A81" s="1518"/>
      <c r="B81" s="1518"/>
      <c r="C81" s="1518"/>
      <c r="D81" s="1520"/>
      <c r="E81" s="1518"/>
      <c r="F81" s="1518"/>
      <c r="G81" s="1518"/>
      <c r="H81" s="1518"/>
      <c r="I81" s="1518"/>
      <c r="J81" s="1518"/>
      <c r="K81" s="1518"/>
      <c r="L81" s="1518"/>
      <c r="M81" s="1518"/>
      <c r="N81" s="1518"/>
      <c r="O81" s="1518"/>
      <c r="P81" s="1518"/>
      <c r="Q81" s="1518"/>
      <c r="R81" s="1518"/>
      <c r="S81" s="1518"/>
      <c r="T81" s="1518"/>
      <c r="U81" s="1518"/>
      <c r="V81" s="1518"/>
      <c r="W81" s="1518"/>
      <c r="X81" s="1520"/>
      <c r="Y81" s="1518"/>
      <c r="Z81" s="1518"/>
      <c r="AA81" s="1518"/>
      <c r="AB81" s="1518"/>
      <c r="AC81" s="1518"/>
      <c r="AD81" s="1518"/>
      <c r="AE81" s="1520"/>
      <c r="AF81" s="1518"/>
      <c r="AG81" s="2063"/>
      <c r="AH81" s="2040"/>
    </row>
    <row r="82" spans="1:34" x14ac:dyDescent="0.25">
      <c r="A82" s="2091" t="s">
        <v>2465</v>
      </c>
      <c r="B82" s="1511" t="s">
        <v>9</v>
      </c>
      <c r="C82" s="1511" t="s">
        <v>2431</v>
      </c>
      <c r="D82" s="1507" t="s">
        <v>2441</v>
      </c>
      <c r="E82" s="1511" t="s">
        <v>2374</v>
      </c>
      <c r="F82" s="1504" t="s">
        <v>2</v>
      </c>
      <c r="G82" s="1512" t="s">
        <v>9</v>
      </c>
      <c r="H82" s="1512" t="s">
        <v>9</v>
      </c>
      <c r="I82" s="1512" t="s">
        <v>9</v>
      </c>
      <c r="J82" s="1512" t="s">
        <v>9</v>
      </c>
      <c r="K82" s="1512" t="s">
        <v>9</v>
      </c>
      <c r="L82" s="1512" t="s">
        <v>9</v>
      </c>
      <c r="M82" s="1504" t="s">
        <v>2</v>
      </c>
      <c r="N82" s="1512" t="s">
        <v>9</v>
      </c>
      <c r="O82" s="1512" t="s">
        <v>9</v>
      </c>
      <c r="P82" s="1512" t="s">
        <v>9</v>
      </c>
      <c r="Q82" s="1512" t="s">
        <v>9</v>
      </c>
      <c r="R82" s="1512" t="s">
        <v>9</v>
      </c>
      <c r="S82" s="1512" t="s">
        <v>9</v>
      </c>
      <c r="T82" s="1512" t="s">
        <v>9</v>
      </c>
      <c r="U82" s="1504" t="s">
        <v>2</v>
      </c>
      <c r="V82" s="1512" t="s">
        <v>9</v>
      </c>
      <c r="W82" s="1512" t="s">
        <v>9</v>
      </c>
      <c r="X82" s="1512" t="s">
        <v>9</v>
      </c>
      <c r="Y82" s="1512" t="s">
        <v>9</v>
      </c>
      <c r="Z82" s="1512" t="s">
        <v>9</v>
      </c>
      <c r="AA82" s="1504" t="s">
        <v>2</v>
      </c>
      <c r="AB82" s="1512" t="s">
        <v>9</v>
      </c>
      <c r="AC82" s="1512" t="s">
        <v>9</v>
      </c>
      <c r="AD82" s="1512" t="s">
        <v>9</v>
      </c>
      <c r="AE82" s="1507" t="s">
        <v>2441</v>
      </c>
      <c r="AF82" s="1511" t="s">
        <v>2372</v>
      </c>
      <c r="AG82" s="2062" t="s">
        <v>2413</v>
      </c>
      <c r="AH82" s="2040"/>
    </row>
    <row r="83" spans="1:34" x14ac:dyDescent="0.25">
      <c r="A83" s="2098"/>
      <c r="B83" s="1511"/>
      <c r="C83" s="1511"/>
      <c r="D83" s="1507"/>
      <c r="E83" s="1511"/>
      <c r="F83" s="1504" t="s">
        <v>1</v>
      </c>
      <c r="G83" s="1511"/>
      <c r="H83" s="1511"/>
      <c r="I83" s="1511"/>
      <c r="J83" s="1511"/>
      <c r="K83" s="1511"/>
      <c r="L83" s="1511"/>
      <c r="M83" s="1504" t="s">
        <v>1</v>
      </c>
      <c r="N83" s="1511"/>
      <c r="O83" s="1511"/>
      <c r="P83" s="1511"/>
      <c r="Q83" s="1511"/>
      <c r="R83" s="1511"/>
      <c r="S83" s="1511"/>
      <c r="T83" s="1511"/>
      <c r="U83" s="1504" t="s">
        <v>1</v>
      </c>
      <c r="V83" s="1511"/>
      <c r="W83" s="1511"/>
      <c r="X83" s="1507"/>
      <c r="Y83" s="1511"/>
      <c r="Z83" s="1511"/>
      <c r="AA83" s="1504" t="s">
        <v>1</v>
      </c>
      <c r="AB83" s="1511"/>
      <c r="AC83" s="1511"/>
      <c r="AD83" s="1511"/>
      <c r="AE83" s="1507"/>
      <c r="AF83" s="1511"/>
      <c r="AG83" s="2062"/>
      <c r="AH83" s="2040"/>
    </row>
    <row r="84" spans="1:34" x14ac:dyDescent="0.25">
      <c r="A84" s="1518"/>
      <c r="B84" s="1518"/>
      <c r="C84" s="1518"/>
      <c r="D84" s="1520"/>
      <c r="E84" s="1518"/>
      <c r="F84" s="1518"/>
      <c r="G84" s="1518"/>
      <c r="H84" s="1518"/>
      <c r="I84" s="1518"/>
      <c r="J84" s="1518"/>
      <c r="K84" s="1518"/>
      <c r="L84" s="1518"/>
      <c r="M84" s="1518"/>
      <c r="N84" s="1518"/>
      <c r="O84" s="1518"/>
      <c r="P84" s="1518"/>
      <c r="Q84" s="1518"/>
      <c r="R84" s="1518"/>
      <c r="S84" s="1518"/>
      <c r="T84" s="1518"/>
      <c r="U84" s="1518"/>
      <c r="V84" s="1518"/>
      <c r="W84" s="1518"/>
      <c r="X84" s="1520"/>
      <c r="Y84" s="1518"/>
      <c r="Z84" s="1518"/>
      <c r="AA84" s="1518"/>
      <c r="AB84" s="1518"/>
      <c r="AC84" s="1518"/>
      <c r="AD84" s="1518"/>
      <c r="AE84" s="1520"/>
      <c r="AF84" s="1518"/>
      <c r="AG84" s="2063"/>
      <c r="AH84" s="2040"/>
    </row>
    <row r="85" spans="1:34" x14ac:dyDescent="0.25">
      <c r="A85" s="2091" t="s">
        <v>2464</v>
      </c>
      <c r="B85" s="1511" t="s">
        <v>9</v>
      </c>
      <c r="C85" s="1511" t="s">
        <v>2431</v>
      </c>
      <c r="D85" s="1507" t="s">
        <v>2446</v>
      </c>
      <c r="E85" s="1511" t="s">
        <v>2374</v>
      </c>
      <c r="F85" s="1504" t="s">
        <v>2</v>
      </c>
      <c r="G85" s="1511" t="s">
        <v>2463</v>
      </c>
      <c r="H85" s="1511" t="s">
        <v>2462</v>
      </c>
      <c r="I85" s="1511" t="s">
        <v>725</v>
      </c>
      <c r="J85" s="1511" t="s">
        <v>2461</v>
      </c>
      <c r="K85" s="1511" t="s">
        <v>2460</v>
      </c>
      <c r="L85" s="1511" t="s">
        <v>2459</v>
      </c>
      <c r="M85" s="1504" t="s">
        <v>2</v>
      </c>
      <c r="N85" s="1511" t="s">
        <v>2458</v>
      </c>
      <c r="O85" s="1511" t="s">
        <v>2457</v>
      </c>
      <c r="P85" s="1511" t="s">
        <v>2456</v>
      </c>
      <c r="Q85" s="1511" t="s">
        <v>2455</v>
      </c>
      <c r="R85" s="1511" t="s">
        <v>2454</v>
      </c>
      <c r="S85" s="1511" t="s">
        <v>2453</v>
      </c>
      <c r="T85" s="1511" t="s">
        <v>2452</v>
      </c>
      <c r="U85" s="1504" t="s">
        <v>2</v>
      </c>
      <c r="V85" s="1511" t="s">
        <v>2451</v>
      </c>
      <c r="W85" s="1512" t="s">
        <v>9</v>
      </c>
      <c r="X85" s="1507" t="s">
        <v>2446</v>
      </c>
      <c r="Y85" s="1511" t="s">
        <v>2450</v>
      </c>
      <c r="Z85" s="1511" t="s">
        <v>2449</v>
      </c>
      <c r="AA85" s="1504" t="s">
        <v>2</v>
      </c>
      <c r="AB85" s="1512" t="s">
        <v>9</v>
      </c>
      <c r="AC85" s="1511" t="s">
        <v>2448</v>
      </c>
      <c r="AD85" s="1511" t="s">
        <v>2447</v>
      </c>
      <c r="AE85" s="1507" t="s">
        <v>2446</v>
      </c>
      <c r="AF85" s="1511" t="s">
        <v>2377</v>
      </c>
      <c r="AG85" s="2062" t="s">
        <v>2413</v>
      </c>
      <c r="AH85" s="2040"/>
    </row>
    <row r="86" spans="1:34" ht="14.25" customHeight="1" x14ac:dyDescent="0.25">
      <c r="A86" s="2098"/>
      <c r="B86" s="1511"/>
      <c r="C86" s="1511"/>
      <c r="D86" s="1507"/>
      <c r="E86" s="1511"/>
      <c r="F86" s="1504" t="s">
        <v>1</v>
      </c>
      <c r="G86" s="1511"/>
      <c r="H86" s="1511"/>
      <c r="I86" s="1511"/>
      <c r="J86" s="1511"/>
      <c r="K86" s="1511"/>
      <c r="L86" s="1511"/>
      <c r="M86" s="1504" t="s">
        <v>1</v>
      </c>
      <c r="N86" s="1511"/>
      <c r="O86" s="1511"/>
      <c r="P86" s="1511"/>
      <c r="Q86" s="1511"/>
      <c r="R86" s="1511"/>
      <c r="S86" s="1511"/>
      <c r="T86" s="1511"/>
      <c r="U86" s="1504" t="s">
        <v>1</v>
      </c>
      <c r="V86" s="1511"/>
      <c r="W86" s="1511"/>
      <c r="X86" s="1507"/>
      <c r="Y86" s="1511"/>
      <c r="Z86" s="1511"/>
      <c r="AA86" s="1504" t="s">
        <v>1</v>
      </c>
      <c r="AB86" s="1511"/>
      <c r="AC86" s="1511"/>
      <c r="AD86" s="1511"/>
      <c r="AE86" s="1507"/>
      <c r="AF86" s="1511"/>
      <c r="AG86" s="2064"/>
      <c r="AH86" s="2040"/>
    </row>
    <row r="87" spans="1:34" x14ac:dyDescent="0.25">
      <c r="A87" s="1518"/>
      <c r="B87" s="1518"/>
      <c r="C87" s="1518"/>
      <c r="D87" s="1520"/>
      <c r="E87" s="1518"/>
      <c r="F87" s="1518"/>
      <c r="G87" s="1518"/>
      <c r="H87" s="1518"/>
      <c r="I87" s="1518"/>
      <c r="J87" s="1518"/>
      <c r="K87" s="1518"/>
      <c r="L87" s="1518"/>
      <c r="M87" s="1518"/>
      <c r="N87" s="1518"/>
      <c r="O87" s="1518"/>
      <c r="P87" s="1518"/>
      <c r="Q87" s="1518"/>
      <c r="R87" s="1518"/>
      <c r="S87" s="1518"/>
      <c r="T87" s="1518"/>
      <c r="U87" s="1518"/>
      <c r="V87" s="1518"/>
      <c r="W87" s="1518"/>
      <c r="X87" s="1520"/>
      <c r="Y87" s="1518"/>
      <c r="Z87" s="1518"/>
      <c r="AA87" s="1518"/>
      <c r="AB87" s="1518"/>
      <c r="AC87" s="1518"/>
      <c r="AD87" s="1518"/>
      <c r="AE87" s="1520"/>
      <c r="AF87" s="1518"/>
      <c r="AG87" s="2063"/>
      <c r="AH87" s="2040"/>
    </row>
    <row r="88" spans="1:34" x14ac:dyDescent="0.25">
      <c r="A88" s="2091" t="s">
        <v>2445</v>
      </c>
      <c r="B88" s="1511" t="s">
        <v>9</v>
      </c>
      <c r="C88" s="1511" t="s">
        <v>2431</v>
      </c>
      <c r="D88" s="1507" t="s">
        <v>2441</v>
      </c>
      <c r="E88" s="1511" t="s">
        <v>2374</v>
      </c>
      <c r="F88" s="1504" t="s">
        <v>2</v>
      </c>
      <c r="G88" s="1512" t="s">
        <v>9</v>
      </c>
      <c r="H88" s="1512" t="s">
        <v>9</v>
      </c>
      <c r="I88" s="1512" t="s">
        <v>9</v>
      </c>
      <c r="J88" s="1512" t="s">
        <v>9</v>
      </c>
      <c r="K88" s="1512" t="s">
        <v>9</v>
      </c>
      <c r="L88" s="1512" t="s">
        <v>9</v>
      </c>
      <c r="M88" s="1504" t="s">
        <v>2</v>
      </c>
      <c r="N88" s="1512" t="s">
        <v>9</v>
      </c>
      <c r="O88" s="1512" t="s">
        <v>9</v>
      </c>
      <c r="P88" s="1512" t="s">
        <v>9</v>
      </c>
      <c r="Q88" s="1512" t="s">
        <v>9</v>
      </c>
      <c r="R88" s="1512" t="s">
        <v>9</v>
      </c>
      <c r="S88" s="1512" t="s">
        <v>9</v>
      </c>
      <c r="T88" s="1512" t="s">
        <v>9</v>
      </c>
      <c r="U88" s="1504" t="s">
        <v>2</v>
      </c>
      <c r="V88" s="1512" t="s">
        <v>9</v>
      </c>
      <c r="W88" s="1512" t="s">
        <v>9</v>
      </c>
      <c r="X88" s="1512" t="s">
        <v>9</v>
      </c>
      <c r="Y88" s="1512" t="s">
        <v>9</v>
      </c>
      <c r="Z88" s="1512" t="s">
        <v>9</v>
      </c>
      <c r="AA88" s="1504" t="s">
        <v>2</v>
      </c>
      <c r="AB88" s="1512" t="s">
        <v>9</v>
      </c>
      <c r="AC88" s="1512" t="s">
        <v>9</v>
      </c>
      <c r="AD88" s="1512" t="s">
        <v>9</v>
      </c>
      <c r="AE88" s="1507" t="s">
        <v>2441</v>
      </c>
      <c r="AF88" s="1511" t="s">
        <v>2377</v>
      </c>
      <c r="AG88" s="2062" t="s">
        <v>2413</v>
      </c>
      <c r="AH88" s="2040"/>
    </row>
    <row r="89" spans="1:34" ht="12.75" customHeight="1" x14ac:dyDescent="0.25">
      <c r="A89" s="2091"/>
      <c r="B89" s="1511"/>
      <c r="C89" s="1511"/>
      <c r="D89" s="1507"/>
      <c r="E89" s="1511"/>
      <c r="F89" s="1504" t="s">
        <v>1</v>
      </c>
      <c r="G89" s="1511"/>
      <c r="H89" s="1511"/>
      <c r="I89" s="1511"/>
      <c r="J89" s="1511"/>
      <c r="K89" s="1511"/>
      <c r="L89" s="1511"/>
      <c r="M89" s="1504" t="s">
        <v>1</v>
      </c>
      <c r="N89" s="1511"/>
      <c r="O89" s="1511"/>
      <c r="P89" s="1511"/>
      <c r="Q89" s="1511"/>
      <c r="R89" s="1511"/>
      <c r="S89" s="1511"/>
      <c r="T89" s="1511"/>
      <c r="U89" s="1504" t="s">
        <v>1</v>
      </c>
      <c r="V89" s="1511"/>
      <c r="W89" s="1511"/>
      <c r="X89" s="1507"/>
      <c r="Y89" s="1511"/>
      <c r="Z89" s="1511"/>
      <c r="AA89" s="1504" t="s">
        <v>1</v>
      </c>
      <c r="AB89" s="1511"/>
      <c r="AC89" s="1511"/>
      <c r="AD89" s="1511"/>
      <c r="AE89" s="1507"/>
      <c r="AF89" s="1511"/>
      <c r="AG89" s="2062"/>
      <c r="AH89" s="2040"/>
    </row>
    <row r="90" spans="1:34" x14ac:dyDescent="0.25">
      <c r="A90" s="1518"/>
      <c r="B90" s="1518"/>
      <c r="C90" s="1518"/>
      <c r="D90" s="1520"/>
      <c r="E90" s="1518"/>
      <c r="F90" s="1518"/>
      <c r="G90" s="1518"/>
      <c r="H90" s="1518"/>
      <c r="I90" s="1518"/>
      <c r="J90" s="1518"/>
      <c r="K90" s="1518"/>
      <c r="L90" s="1518"/>
      <c r="M90" s="1518"/>
      <c r="N90" s="1518"/>
      <c r="O90" s="1518"/>
      <c r="P90" s="1518"/>
      <c r="Q90" s="1518"/>
      <c r="R90" s="1518"/>
      <c r="S90" s="1518"/>
      <c r="T90" s="1518"/>
      <c r="U90" s="1518"/>
      <c r="V90" s="1518"/>
      <c r="W90" s="1518"/>
      <c r="X90" s="1520"/>
      <c r="Y90" s="1518"/>
      <c r="Z90" s="1518"/>
      <c r="AA90" s="1518"/>
      <c r="AB90" s="1518"/>
      <c r="AC90" s="1518"/>
      <c r="AD90" s="1518"/>
      <c r="AE90" s="1520"/>
      <c r="AF90" s="1518"/>
      <c r="AG90" s="2063"/>
      <c r="AH90" s="2040"/>
    </row>
    <row r="91" spans="1:34" x14ac:dyDescent="0.25">
      <c r="A91" s="2091" t="s">
        <v>2444</v>
      </c>
      <c r="B91" s="1511" t="s">
        <v>9</v>
      </c>
      <c r="C91" s="1511" t="s">
        <v>2431</v>
      </c>
      <c r="D91" s="1507" t="s">
        <v>2378</v>
      </c>
      <c r="E91" s="1511" t="s">
        <v>2374</v>
      </c>
      <c r="F91" s="1504" t="s">
        <v>2</v>
      </c>
      <c r="G91" s="1512" t="s">
        <v>9</v>
      </c>
      <c r="H91" s="1512" t="s">
        <v>9</v>
      </c>
      <c r="I91" s="1512" t="s">
        <v>9</v>
      </c>
      <c r="J91" s="1512" t="s">
        <v>9</v>
      </c>
      <c r="K91" s="1512" t="s">
        <v>9</v>
      </c>
      <c r="L91" s="1512" t="s">
        <v>9</v>
      </c>
      <c r="M91" s="1504" t="s">
        <v>2</v>
      </c>
      <c r="N91" s="1512" t="s">
        <v>9</v>
      </c>
      <c r="O91" s="1512" t="s">
        <v>9</v>
      </c>
      <c r="P91" s="1512" t="s">
        <v>9</v>
      </c>
      <c r="Q91" s="1512" t="s">
        <v>9</v>
      </c>
      <c r="R91" s="1512" t="s">
        <v>9</v>
      </c>
      <c r="S91" s="1512" t="s">
        <v>9</v>
      </c>
      <c r="T91" s="1512" t="s">
        <v>9</v>
      </c>
      <c r="U91" s="1504" t="s">
        <v>2</v>
      </c>
      <c r="V91" s="1512" t="s">
        <v>9</v>
      </c>
      <c r="W91" s="1512" t="s">
        <v>9</v>
      </c>
      <c r="X91" s="1512" t="s">
        <v>9</v>
      </c>
      <c r="Y91" s="1512" t="s">
        <v>9</v>
      </c>
      <c r="Z91" s="1512" t="s">
        <v>9</v>
      </c>
      <c r="AA91" s="1504" t="s">
        <v>2</v>
      </c>
      <c r="AB91" s="1512" t="s">
        <v>9</v>
      </c>
      <c r="AC91" s="1512" t="s">
        <v>9</v>
      </c>
      <c r="AD91" s="1512" t="s">
        <v>9</v>
      </c>
      <c r="AE91" s="1507" t="s">
        <v>2378</v>
      </c>
      <c r="AF91" s="1511" t="s">
        <v>2433</v>
      </c>
      <c r="AG91" s="2062" t="s">
        <v>2413</v>
      </c>
      <c r="AH91" s="2040"/>
    </row>
    <row r="92" spans="1:34" ht="15.75" customHeight="1" x14ac:dyDescent="0.25">
      <c r="A92" s="2098"/>
      <c r="B92" s="1511"/>
      <c r="C92" s="1511"/>
      <c r="D92" s="1507"/>
      <c r="E92" s="1511"/>
      <c r="F92" s="1504" t="s">
        <v>1</v>
      </c>
      <c r="G92" s="1511"/>
      <c r="H92" s="1511"/>
      <c r="I92" s="1511"/>
      <c r="J92" s="1511"/>
      <c r="K92" s="1511"/>
      <c r="L92" s="1511"/>
      <c r="M92" s="1504" t="s">
        <v>1</v>
      </c>
      <c r="N92" s="1511"/>
      <c r="O92" s="1511"/>
      <c r="P92" s="1511"/>
      <c r="Q92" s="1511"/>
      <c r="R92" s="1511"/>
      <c r="S92" s="1511"/>
      <c r="T92" s="1511"/>
      <c r="U92" s="1504" t="s">
        <v>1</v>
      </c>
      <c r="V92" s="1511"/>
      <c r="W92" s="1511"/>
      <c r="X92" s="1507"/>
      <c r="Y92" s="1511"/>
      <c r="Z92" s="1511"/>
      <c r="AA92" s="1504" t="s">
        <v>1</v>
      </c>
      <c r="AB92" s="1511"/>
      <c r="AC92" s="1511"/>
      <c r="AD92" s="1511"/>
      <c r="AE92" s="1507"/>
      <c r="AF92" s="1511"/>
      <c r="AG92" s="2064"/>
      <c r="AH92" s="2040"/>
    </row>
    <row r="93" spans="1:34" x14ac:dyDescent="0.25">
      <c r="A93" s="1518"/>
      <c r="B93" s="1518"/>
      <c r="C93" s="1518"/>
      <c r="D93" s="1520"/>
      <c r="E93" s="1518"/>
      <c r="F93" s="1518"/>
      <c r="G93" s="1518"/>
      <c r="H93" s="1518"/>
      <c r="I93" s="1518"/>
      <c r="J93" s="1518"/>
      <c r="K93" s="1518"/>
      <c r="L93" s="1518"/>
      <c r="M93" s="1518"/>
      <c r="N93" s="1518"/>
      <c r="O93" s="1518"/>
      <c r="P93" s="1518"/>
      <c r="Q93" s="1518"/>
      <c r="R93" s="1518"/>
      <c r="S93" s="1518"/>
      <c r="T93" s="1518"/>
      <c r="U93" s="1518"/>
      <c r="V93" s="1518"/>
      <c r="W93" s="1518"/>
      <c r="X93" s="1520"/>
      <c r="Y93" s="1518"/>
      <c r="Z93" s="1518"/>
      <c r="AA93" s="1518"/>
      <c r="AB93" s="1518"/>
      <c r="AC93" s="1518"/>
      <c r="AD93" s="1518"/>
      <c r="AE93" s="1520"/>
      <c r="AF93" s="1518"/>
      <c r="AG93" s="2063"/>
      <c r="AH93" s="2040"/>
    </row>
    <row r="94" spans="1:34" x14ac:dyDescent="0.25">
      <c r="A94" s="2091" t="s">
        <v>2443</v>
      </c>
      <c r="B94" s="1511" t="s">
        <v>9</v>
      </c>
      <c r="C94" s="1511" t="s">
        <v>2431</v>
      </c>
      <c r="D94" s="1507" t="s">
        <v>2441</v>
      </c>
      <c r="E94" s="1511" t="s">
        <v>2374</v>
      </c>
      <c r="F94" s="1504" t="s">
        <v>2</v>
      </c>
      <c r="G94" s="1512" t="s">
        <v>9</v>
      </c>
      <c r="H94" s="1512" t="s">
        <v>9</v>
      </c>
      <c r="I94" s="1512" t="s">
        <v>9</v>
      </c>
      <c r="J94" s="1512" t="s">
        <v>9</v>
      </c>
      <c r="K94" s="1512" t="s">
        <v>9</v>
      </c>
      <c r="L94" s="1512" t="s">
        <v>9</v>
      </c>
      <c r="M94" s="1504" t="s">
        <v>2</v>
      </c>
      <c r="N94" s="1512" t="s">
        <v>9</v>
      </c>
      <c r="O94" s="1512" t="s">
        <v>9</v>
      </c>
      <c r="P94" s="1512" t="s">
        <v>9</v>
      </c>
      <c r="Q94" s="1512" t="s">
        <v>9</v>
      </c>
      <c r="R94" s="1512" t="s">
        <v>9</v>
      </c>
      <c r="S94" s="1512" t="s">
        <v>9</v>
      </c>
      <c r="T94" s="1512" t="s">
        <v>9</v>
      </c>
      <c r="U94" s="1504" t="s">
        <v>2</v>
      </c>
      <c r="V94" s="1512" t="s">
        <v>9</v>
      </c>
      <c r="W94" s="1512" t="s">
        <v>9</v>
      </c>
      <c r="X94" s="1512" t="s">
        <v>9</v>
      </c>
      <c r="Y94" s="1512" t="s">
        <v>9</v>
      </c>
      <c r="Z94" s="1512" t="s">
        <v>9</v>
      </c>
      <c r="AA94" s="1504" t="s">
        <v>2</v>
      </c>
      <c r="AB94" s="1512" t="s">
        <v>9</v>
      </c>
      <c r="AC94" s="1512" t="s">
        <v>9</v>
      </c>
      <c r="AD94" s="1512" t="s">
        <v>9</v>
      </c>
      <c r="AE94" s="1507" t="s">
        <v>2441</v>
      </c>
      <c r="AF94" s="1511" t="s">
        <v>2394</v>
      </c>
      <c r="AG94" s="2062" t="s">
        <v>2413</v>
      </c>
      <c r="AH94" s="2040"/>
    </row>
    <row r="95" spans="1:34" ht="16.5" customHeight="1" x14ac:dyDescent="0.25">
      <c r="A95" s="2091"/>
      <c r="B95" s="1511"/>
      <c r="C95" s="1511"/>
      <c r="D95" s="1507"/>
      <c r="E95" s="1511"/>
      <c r="F95" s="1504" t="s">
        <v>1</v>
      </c>
      <c r="G95" s="1511"/>
      <c r="H95" s="1511"/>
      <c r="I95" s="1511"/>
      <c r="J95" s="1511"/>
      <c r="K95" s="1511"/>
      <c r="L95" s="1511"/>
      <c r="M95" s="1504" t="s">
        <v>1</v>
      </c>
      <c r="N95" s="1511"/>
      <c r="O95" s="1511"/>
      <c r="P95" s="1511"/>
      <c r="Q95" s="1511"/>
      <c r="R95" s="1511"/>
      <c r="S95" s="1511"/>
      <c r="T95" s="1511"/>
      <c r="U95" s="1504" t="s">
        <v>1</v>
      </c>
      <c r="V95" s="1511"/>
      <c r="W95" s="1511"/>
      <c r="X95" s="1507"/>
      <c r="Y95" s="1511"/>
      <c r="Z95" s="1511"/>
      <c r="AA95" s="1504" t="s">
        <v>1</v>
      </c>
      <c r="AB95" s="1511"/>
      <c r="AC95" s="1511"/>
      <c r="AD95" s="1511"/>
      <c r="AE95" s="1507"/>
      <c r="AF95" s="1511"/>
      <c r="AG95" s="2062"/>
      <c r="AH95" s="2040"/>
    </row>
    <row r="96" spans="1:34" x14ac:dyDescent="0.25">
      <c r="A96" s="1518"/>
      <c r="B96" s="1518"/>
      <c r="C96" s="1518"/>
      <c r="D96" s="1520"/>
      <c r="E96" s="1518"/>
      <c r="F96" s="1518"/>
      <c r="G96" s="1518"/>
      <c r="H96" s="1518"/>
      <c r="I96" s="1518"/>
      <c r="J96" s="1518"/>
      <c r="K96" s="1518"/>
      <c r="L96" s="1518"/>
      <c r="M96" s="1518"/>
      <c r="N96" s="1518"/>
      <c r="O96" s="1518"/>
      <c r="P96" s="1518"/>
      <c r="Q96" s="1518"/>
      <c r="R96" s="1518"/>
      <c r="S96" s="1518"/>
      <c r="T96" s="1518"/>
      <c r="U96" s="1518"/>
      <c r="V96" s="1518"/>
      <c r="W96" s="1518"/>
      <c r="X96" s="1520"/>
      <c r="Y96" s="1518"/>
      <c r="Z96" s="1518"/>
      <c r="AA96" s="1518"/>
      <c r="AB96" s="1518"/>
      <c r="AC96" s="1518"/>
      <c r="AD96" s="1518"/>
      <c r="AE96" s="1520"/>
      <c r="AF96" s="1518"/>
      <c r="AG96" s="2063"/>
      <c r="AH96" s="2040"/>
    </row>
    <row r="97" spans="1:34" x14ac:dyDescent="0.25">
      <c r="A97" s="2091" t="s">
        <v>2442</v>
      </c>
      <c r="B97" s="1511" t="s">
        <v>9</v>
      </c>
      <c r="C97" s="1511" t="s">
        <v>2431</v>
      </c>
      <c r="D97" s="1507" t="s">
        <v>2441</v>
      </c>
      <c r="E97" s="1511" t="s">
        <v>2374</v>
      </c>
      <c r="F97" s="1504" t="s">
        <v>2</v>
      </c>
      <c r="G97" s="1512" t="s">
        <v>9</v>
      </c>
      <c r="H97" s="1512" t="s">
        <v>9</v>
      </c>
      <c r="I97" s="1512" t="s">
        <v>9</v>
      </c>
      <c r="J97" s="1512" t="s">
        <v>9</v>
      </c>
      <c r="K97" s="1512" t="s">
        <v>9</v>
      </c>
      <c r="L97" s="1512" t="s">
        <v>9</v>
      </c>
      <c r="M97" s="1504" t="s">
        <v>2</v>
      </c>
      <c r="N97" s="1512" t="s">
        <v>9</v>
      </c>
      <c r="O97" s="1512" t="s">
        <v>9</v>
      </c>
      <c r="P97" s="1512" t="s">
        <v>9</v>
      </c>
      <c r="Q97" s="1512" t="s">
        <v>9</v>
      </c>
      <c r="R97" s="1512" t="s">
        <v>9</v>
      </c>
      <c r="S97" s="1512" t="s">
        <v>9</v>
      </c>
      <c r="T97" s="1512" t="s">
        <v>9</v>
      </c>
      <c r="U97" s="1504" t="s">
        <v>2</v>
      </c>
      <c r="V97" s="1512" t="s">
        <v>9</v>
      </c>
      <c r="W97" s="1512" t="s">
        <v>9</v>
      </c>
      <c r="X97" s="1512" t="s">
        <v>9</v>
      </c>
      <c r="Y97" s="1512" t="s">
        <v>9</v>
      </c>
      <c r="Z97" s="1512" t="s">
        <v>9</v>
      </c>
      <c r="AA97" s="1504" t="s">
        <v>2</v>
      </c>
      <c r="AB97" s="1512" t="s">
        <v>9</v>
      </c>
      <c r="AC97" s="1512" t="s">
        <v>9</v>
      </c>
      <c r="AD97" s="1512" t="s">
        <v>9</v>
      </c>
      <c r="AE97" s="1507" t="s">
        <v>2441</v>
      </c>
      <c r="AF97" s="1511" t="s">
        <v>2372</v>
      </c>
      <c r="AG97" s="2062" t="s">
        <v>2413</v>
      </c>
      <c r="AH97" s="2040"/>
    </row>
    <row r="98" spans="1:34" x14ac:dyDescent="0.25">
      <c r="A98" s="2098"/>
      <c r="B98" s="1511"/>
      <c r="C98" s="1511"/>
      <c r="D98" s="1507"/>
      <c r="E98" s="1511"/>
      <c r="F98" s="1504" t="s">
        <v>1</v>
      </c>
      <c r="G98" s="1511"/>
      <c r="H98" s="1511"/>
      <c r="I98" s="1511"/>
      <c r="J98" s="1511"/>
      <c r="K98" s="1511"/>
      <c r="L98" s="1511"/>
      <c r="M98" s="1504" t="s">
        <v>1</v>
      </c>
      <c r="N98" s="1511"/>
      <c r="O98" s="1511"/>
      <c r="P98" s="1511"/>
      <c r="Q98" s="1511"/>
      <c r="R98" s="1511"/>
      <c r="S98" s="1511"/>
      <c r="T98" s="1511"/>
      <c r="U98" s="1504" t="s">
        <v>1</v>
      </c>
      <c r="V98" s="1511"/>
      <c r="W98" s="1511"/>
      <c r="X98" s="1507"/>
      <c r="Y98" s="1511"/>
      <c r="Z98" s="1511"/>
      <c r="AA98" s="1504" t="s">
        <v>1</v>
      </c>
      <c r="AB98" s="1511"/>
      <c r="AC98" s="1511"/>
      <c r="AD98" s="1511"/>
      <c r="AE98" s="1507"/>
      <c r="AF98" s="1511"/>
      <c r="AG98" s="2062"/>
      <c r="AH98" s="2040"/>
    </row>
    <row r="99" spans="1:34" x14ac:dyDescent="0.25">
      <c r="A99" s="1518"/>
      <c r="B99" s="1518"/>
      <c r="C99" s="1518"/>
      <c r="D99" s="1520"/>
      <c r="E99" s="1518"/>
      <c r="F99" s="1518"/>
      <c r="G99" s="1518"/>
      <c r="H99" s="1518"/>
      <c r="I99" s="1518"/>
      <c r="J99" s="1518"/>
      <c r="K99" s="1518"/>
      <c r="L99" s="1518"/>
      <c r="M99" s="1518"/>
      <c r="N99" s="1518"/>
      <c r="O99" s="1518"/>
      <c r="P99" s="1518"/>
      <c r="Q99" s="1518"/>
      <c r="R99" s="1518"/>
      <c r="S99" s="1518"/>
      <c r="T99" s="1518"/>
      <c r="U99" s="1518"/>
      <c r="V99" s="1518"/>
      <c r="W99" s="1518"/>
      <c r="X99" s="1520"/>
      <c r="Y99" s="1518"/>
      <c r="Z99" s="1518"/>
      <c r="AA99" s="1518"/>
      <c r="AB99" s="1518"/>
      <c r="AC99" s="1518"/>
      <c r="AD99" s="1518"/>
      <c r="AE99" s="1520"/>
      <c r="AF99" s="1518"/>
      <c r="AG99" s="2063"/>
      <c r="AH99" s="2040"/>
    </row>
    <row r="100" spans="1:34" x14ac:dyDescent="0.25">
      <c r="A100" s="2091" t="s">
        <v>2440</v>
      </c>
      <c r="B100" s="1511" t="s">
        <v>9</v>
      </c>
      <c r="C100" s="1511" t="s">
        <v>2431</v>
      </c>
      <c r="D100" s="1507" t="s">
        <v>2387</v>
      </c>
      <c r="E100" s="1511" t="s">
        <v>2374</v>
      </c>
      <c r="F100" s="1504" t="s">
        <v>2</v>
      </c>
      <c r="G100" s="1512" t="s">
        <v>9</v>
      </c>
      <c r="H100" s="1512" t="s">
        <v>9</v>
      </c>
      <c r="I100" s="1512" t="s">
        <v>9</v>
      </c>
      <c r="J100" s="1512" t="s">
        <v>9</v>
      </c>
      <c r="K100" s="1512" t="s">
        <v>9</v>
      </c>
      <c r="L100" s="1512" t="s">
        <v>9</v>
      </c>
      <c r="M100" s="1504" t="s">
        <v>2</v>
      </c>
      <c r="N100" s="1512" t="s">
        <v>9</v>
      </c>
      <c r="O100" s="1512" t="s">
        <v>9</v>
      </c>
      <c r="P100" s="1512" t="s">
        <v>9</v>
      </c>
      <c r="Q100" s="1512" t="s">
        <v>9</v>
      </c>
      <c r="R100" s="1512" t="s">
        <v>9</v>
      </c>
      <c r="S100" s="1512" t="s">
        <v>9</v>
      </c>
      <c r="T100" s="1512" t="s">
        <v>9</v>
      </c>
      <c r="U100" s="1504" t="s">
        <v>2</v>
      </c>
      <c r="V100" s="1512" t="s">
        <v>9</v>
      </c>
      <c r="W100" s="1512" t="s">
        <v>9</v>
      </c>
      <c r="X100" s="1512" t="s">
        <v>9</v>
      </c>
      <c r="Y100" s="1512" t="s">
        <v>9</v>
      </c>
      <c r="Z100" s="1512" t="s">
        <v>9</v>
      </c>
      <c r="AA100" s="1504" t="s">
        <v>2</v>
      </c>
      <c r="AB100" s="1512" t="s">
        <v>9</v>
      </c>
      <c r="AC100" s="1512" t="s">
        <v>9</v>
      </c>
      <c r="AD100" s="1512" t="s">
        <v>9</v>
      </c>
      <c r="AE100" s="1507" t="s">
        <v>2387</v>
      </c>
      <c r="AF100" s="1511" t="s">
        <v>2377</v>
      </c>
      <c r="AG100" s="2062" t="s">
        <v>2413</v>
      </c>
      <c r="AH100" s="2040"/>
    </row>
    <row r="101" spans="1:34" ht="15" customHeight="1" x14ac:dyDescent="0.25">
      <c r="A101" s="2098"/>
      <c r="B101" s="1511"/>
      <c r="C101" s="1511"/>
      <c r="D101" s="1507"/>
      <c r="E101" s="1511"/>
      <c r="F101" s="1504" t="s">
        <v>1</v>
      </c>
      <c r="G101" s="1511"/>
      <c r="H101" s="1511"/>
      <c r="I101" s="1511"/>
      <c r="J101" s="1511"/>
      <c r="K101" s="1511"/>
      <c r="L101" s="1511"/>
      <c r="M101" s="1504" t="s">
        <v>1</v>
      </c>
      <c r="N101" s="1511"/>
      <c r="O101" s="1511"/>
      <c r="P101" s="1511"/>
      <c r="Q101" s="1511"/>
      <c r="R101" s="1511"/>
      <c r="S101" s="1511"/>
      <c r="T101" s="1511"/>
      <c r="U101" s="1504" t="s">
        <v>1</v>
      </c>
      <c r="V101" s="1511"/>
      <c r="W101" s="1511"/>
      <c r="X101" s="1507"/>
      <c r="Y101" s="1511"/>
      <c r="Z101" s="1511"/>
      <c r="AA101" s="1504" t="s">
        <v>1</v>
      </c>
      <c r="AB101" s="1511"/>
      <c r="AC101" s="1511"/>
      <c r="AD101" s="1511"/>
      <c r="AE101" s="1507"/>
      <c r="AF101" s="1511"/>
      <c r="AG101" s="2064"/>
      <c r="AH101" s="2040"/>
    </row>
    <row r="102" spans="1:34" x14ac:dyDescent="0.25">
      <c r="A102" s="1518"/>
      <c r="B102" s="1518"/>
      <c r="C102" s="1518"/>
      <c r="D102" s="1520"/>
      <c r="E102" s="1518"/>
      <c r="F102" s="1518"/>
      <c r="G102" s="1518"/>
      <c r="H102" s="1518"/>
      <c r="I102" s="1518"/>
      <c r="J102" s="1518"/>
      <c r="K102" s="1518"/>
      <c r="L102" s="1518"/>
      <c r="M102" s="1518"/>
      <c r="N102" s="1518"/>
      <c r="O102" s="1518"/>
      <c r="P102" s="1518"/>
      <c r="Q102" s="1518"/>
      <c r="R102" s="1518"/>
      <c r="S102" s="1518"/>
      <c r="T102" s="1518"/>
      <c r="U102" s="1518"/>
      <c r="V102" s="1518"/>
      <c r="W102" s="1518"/>
      <c r="X102" s="1520"/>
      <c r="Y102" s="1518"/>
      <c r="Z102" s="1518"/>
      <c r="AA102" s="1518"/>
      <c r="AB102" s="1518"/>
      <c r="AC102" s="1518"/>
      <c r="AD102" s="1518"/>
      <c r="AE102" s="1520"/>
      <c r="AF102" s="1518"/>
      <c r="AG102" s="2063"/>
      <c r="AH102" s="2040"/>
    </row>
    <row r="103" spans="1:34" x14ac:dyDescent="0.25">
      <c r="A103" s="2091" t="s">
        <v>2439</v>
      </c>
      <c r="B103" s="1511" t="s">
        <v>9</v>
      </c>
      <c r="C103" s="1511" t="s">
        <v>2431</v>
      </c>
      <c r="D103" s="1507" t="s">
        <v>2435</v>
      </c>
      <c r="E103" s="1511" t="s">
        <v>2374</v>
      </c>
      <c r="F103" s="1504" t="s">
        <v>2</v>
      </c>
      <c r="G103" s="1512" t="s">
        <v>9</v>
      </c>
      <c r="H103" s="1512" t="s">
        <v>9</v>
      </c>
      <c r="I103" s="1512" t="s">
        <v>9</v>
      </c>
      <c r="J103" s="1512" t="s">
        <v>9</v>
      </c>
      <c r="K103" s="1512" t="s">
        <v>9</v>
      </c>
      <c r="L103" s="1512" t="s">
        <v>9</v>
      </c>
      <c r="M103" s="1504" t="s">
        <v>2</v>
      </c>
      <c r="N103" s="1512" t="s">
        <v>9</v>
      </c>
      <c r="O103" s="1512" t="s">
        <v>9</v>
      </c>
      <c r="P103" s="1512" t="s">
        <v>9</v>
      </c>
      <c r="Q103" s="1512" t="s">
        <v>9</v>
      </c>
      <c r="R103" s="1512" t="s">
        <v>9</v>
      </c>
      <c r="S103" s="1512" t="s">
        <v>9</v>
      </c>
      <c r="T103" s="1512" t="s">
        <v>9</v>
      </c>
      <c r="U103" s="1504" t="s">
        <v>2</v>
      </c>
      <c r="V103" s="1512" t="s">
        <v>9</v>
      </c>
      <c r="W103" s="1512" t="s">
        <v>9</v>
      </c>
      <c r="X103" s="1512" t="s">
        <v>9</v>
      </c>
      <c r="Y103" s="1512" t="s">
        <v>9</v>
      </c>
      <c r="Z103" s="1512" t="s">
        <v>9</v>
      </c>
      <c r="AA103" s="1504" t="s">
        <v>2</v>
      </c>
      <c r="AB103" s="1512" t="s">
        <v>9</v>
      </c>
      <c r="AC103" s="1512" t="s">
        <v>9</v>
      </c>
      <c r="AD103" s="1512" t="s">
        <v>9</v>
      </c>
      <c r="AE103" s="1507" t="s">
        <v>2435</v>
      </c>
      <c r="AF103" s="1511" t="s">
        <v>2372</v>
      </c>
      <c r="AG103" s="2062" t="s">
        <v>2413</v>
      </c>
      <c r="AH103" s="2040"/>
    </row>
    <row r="104" spans="1:34" x14ac:dyDescent="0.25">
      <c r="A104" s="2091"/>
      <c r="B104" s="1511"/>
      <c r="C104" s="1511"/>
      <c r="D104" s="1507"/>
      <c r="E104" s="1511"/>
      <c r="F104" s="1504" t="s">
        <v>1</v>
      </c>
      <c r="G104" s="1511"/>
      <c r="H104" s="1511"/>
      <c r="I104" s="1511"/>
      <c r="J104" s="1511"/>
      <c r="K104" s="1511"/>
      <c r="L104" s="1511"/>
      <c r="M104" s="1504" t="s">
        <v>1</v>
      </c>
      <c r="N104" s="1511"/>
      <c r="O104" s="1511"/>
      <c r="P104" s="1511"/>
      <c r="Q104" s="1511"/>
      <c r="R104" s="1511"/>
      <c r="S104" s="1511"/>
      <c r="T104" s="1511"/>
      <c r="U104" s="1504" t="s">
        <v>1</v>
      </c>
      <c r="V104" s="1511"/>
      <c r="W104" s="1511"/>
      <c r="X104" s="1507"/>
      <c r="Y104" s="1511"/>
      <c r="Z104" s="1511"/>
      <c r="AA104" s="1504" t="s">
        <v>1</v>
      </c>
      <c r="AB104" s="1511"/>
      <c r="AC104" s="1511"/>
      <c r="AD104" s="1511"/>
      <c r="AE104" s="1507"/>
      <c r="AF104" s="1511"/>
      <c r="AG104" s="2062"/>
      <c r="AH104" s="2040"/>
    </row>
    <row r="105" spans="1:34" x14ac:dyDescent="0.25">
      <c r="A105" s="1518"/>
      <c r="B105" s="1518"/>
      <c r="C105" s="1518"/>
      <c r="D105" s="1520"/>
      <c r="E105" s="1518"/>
      <c r="F105" s="1518"/>
      <c r="G105" s="1518"/>
      <c r="H105" s="1518"/>
      <c r="I105" s="1518"/>
      <c r="J105" s="1518"/>
      <c r="K105" s="1518"/>
      <c r="L105" s="1518"/>
      <c r="M105" s="1518"/>
      <c r="N105" s="1518"/>
      <c r="O105" s="1518"/>
      <c r="P105" s="1518"/>
      <c r="Q105" s="1518"/>
      <c r="R105" s="1518"/>
      <c r="S105" s="1518"/>
      <c r="T105" s="1518"/>
      <c r="U105" s="1518"/>
      <c r="V105" s="1518"/>
      <c r="W105" s="1518"/>
      <c r="X105" s="1520"/>
      <c r="Y105" s="1518"/>
      <c r="Z105" s="1518"/>
      <c r="AA105" s="1518"/>
      <c r="AB105" s="1518"/>
      <c r="AC105" s="1518"/>
      <c r="AD105" s="1518"/>
      <c r="AE105" s="1520"/>
      <c r="AF105" s="1518"/>
      <c r="AG105" s="2063"/>
      <c r="AH105" s="2040"/>
    </row>
    <row r="106" spans="1:34" x14ac:dyDescent="0.25">
      <c r="A106" s="2091" t="s">
        <v>2438</v>
      </c>
      <c r="B106" s="1511" t="s">
        <v>9</v>
      </c>
      <c r="C106" s="1511" t="s">
        <v>2431</v>
      </c>
      <c r="D106" s="1507" t="s">
        <v>2437</v>
      </c>
      <c r="E106" s="1511" t="s">
        <v>2374</v>
      </c>
      <c r="F106" s="1504" t="s">
        <v>2</v>
      </c>
      <c r="G106" s="1512" t="s">
        <v>9</v>
      </c>
      <c r="H106" s="1512" t="s">
        <v>9</v>
      </c>
      <c r="I106" s="1512" t="s">
        <v>9</v>
      </c>
      <c r="J106" s="1512" t="s">
        <v>9</v>
      </c>
      <c r="K106" s="1512" t="s">
        <v>9</v>
      </c>
      <c r="L106" s="1512" t="s">
        <v>9</v>
      </c>
      <c r="M106" s="1504" t="s">
        <v>2</v>
      </c>
      <c r="N106" s="1512" t="s">
        <v>9</v>
      </c>
      <c r="O106" s="1512" t="s">
        <v>9</v>
      </c>
      <c r="P106" s="1512" t="s">
        <v>9</v>
      </c>
      <c r="Q106" s="1512" t="s">
        <v>9</v>
      </c>
      <c r="R106" s="1512" t="s">
        <v>9</v>
      </c>
      <c r="S106" s="1512" t="s">
        <v>9</v>
      </c>
      <c r="T106" s="1512" t="s">
        <v>9</v>
      </c>
      <c r="U106" s="1504" t="s">
        <v>2</v>
      </c>
      <c r="V106" s="1512" t="s">
        <v>9</v>
      </c>
      <c r="W106" s="1512" t="s">
        <v>9</v>
      </c>
      <c r="X106" s="1512" t="s">
        <v>9</v>
      </c>
      <c r="Y106" s="1512" t="s">
        <v>9</v>
      </c>
      <c r="Z106" s="1512" t="s">
        <v>9</v>
      </c>
      <c r="AA106" s="1504" t="s">
        <v>2</v>
      </c>
      <c r="AB106" s="1512" t="s">
        <v>9</v>
      </c>
      <c r="AC106" s="1512" t="s">
        <v>9</v>
      </c>
      <c r="AD106" s="1512" t="s">
        <v>9</v>
      </c>
      <c r="AE106" s="1507" t="s">
        <v>2437</v>
      </c>
      <c r="AF106" s="1511" t="s">
        <v>2377</v>
      </c>
      <c r="AG106" s="2062" t="s">
        <v>2413</v>
      </c>
      <c r="AH106" s="2040"/>
    </row>
    <row r="107" spans="1:34" ht="17.25" customHeight="1" x14ac:dyDescent="0.25">
      <c r="A107" s="2098"/>
      <c r="B107" s="1511"/>
      <c r="C107" s="1511"/>
      <c r="D107" s="1507"/>
      <c r="E107" s="1511"/>
      <c r="F107" s="1504" t="s">
        <v>1</v>
      </c>
      <c r="G107" s="1511"/>
      <c r="H107" s="1511"/>
      <c r="I107" s="1511"/>
      <c r="J107" s="1511"/>
      <c r="K107" s="1511"/>
      <c r="L107" s="1511"/>
      <c r="M107" s="1504" t="s">
        <v>1</v>
      </c>
      <c r="N107" s="1511"/>
      <c r="O107" s="1511"/>
      <c r="P107" s="1511"/>
      <c r="Q107" s="1511"/>
      <c r="R107" s="1511"/>
      <c r="S107" s="1511"/>
      <c r="T107" s="1511"/>
      <c r="U107" s="1504" t="s">
        <v>1</v>
      </c>
      <c r="V107" s="1511"/>
      <c r="W107" s="1511"/>
      <c r="X107" s="1507"/>
      <c r="Y107" s="1511"/>
      <c r="Z107" s="1511"/>
      <c r="AA107" s="1504" t="s">
        <v>1</v>
      </c>
      <c r="AB107" s="1511"/>
      <c r="AC107" s="1511"/>
      <c r="AD107" s="1511"/>
      <c r="AE107" s="1507"/>
      <c r="AF107" s="1511"/>
      <c r="AG107" s="2064"/>
      <c r="AH107" s="2040"/>
    </row>
    <row r="108" spans="1:34" x14ac:dyDescent="0.25">
      <c r="A108" s="1518"/>
      <c r="B108" s="1518"/>
      <c r="C108" s="1518"/>
      <c r="D108" s="1520"/>
      <c r="E108" s="1518"/>
      <c r="F108" s="1518"/>
      <c r="G108" s="1518"/>
      <c r="H108" s="1518"/>
      <c r="I108" s="1518"/>
      <c r="J108" s="1518"/>
      <c r="K108" s="1518"/>
      <c r="L108" s="1518"/>
      <c r="M108" s="1518"/>
      <c r="N108" s="1518"/>
      <c r="O108" s="1518"/>
      <c r="P108" s="1518"/>
      <c r="Q108" s="1518"/>
      <c r="R108" s="1518"/>
      <c r="S108" s="1518"/>
      <c r="T108" s="1518"/>
      <c r="U108" s="1518"/>
      <c r="V108" s="1518"/>
      <c r="W108" s="1518"/>
      <c r="X108" s="1520"/>
      <c r="Y108" s="1518"/>
      <c r="Z108" s="1518"/>
      <c r="AA108" s="1518"/>
      <c r="AB108" s="1518"/>
      <c r="AC108" s="1518"/>
      <c r="AD108" s="1518"/>
      <c r="AE108" s="1520"/>
      <c r="AF108" s="1518"/>
      <c r="AG108" s="2063"/>
      <c r="AH108" s="2040"/>
    </row>
    <row r="109" spans="1:34" x14ac:dyDescent="0.25">
      <c r="A109" s="2091" t="s">
        <v>2436</v>
      </c>
      <c r="B109" s="1511" t="s">
        <v>9</v>
      </c>
      <c r="C109" s="1511" t="s">
        <v>2431</v>
      </c>
      <c r="D109" s="1507" t="s">
        <v>2435</v>
      </c>
      <c r="E109" s="1511" t="s">
        <v>2374</v>
      </c>
      <c r="F109" s="1504" t="s">
        <v>2</v>
      </c>
      <c r="G109" s="1512" t="s">
        <v>9</v>
      </c>
      <c r="H109" s="1512" t="s">
        <v>9</v>
      </c>
      <c r="I109" s="1512" t="s">
        <v>9</v>
      </c>
      <c r="J109" s="1512" t="s">
        <v>9</v>
      </c>
      <c r="K109" s="1512" t="s">
        <v>9</v>
      </c>
      <c r="L109" s="1512" t="s">
        <v>9</v>
      </c>
      <c r="M109" s="1504" t="s">
        <v>2</v>
      </c>
      <c r="N109" s="1512" t="s">
        <v>9</v>
      </c>
      <c r="O109" s="1512" t="s">
        <v>9</v>
      </c>
      <c r="P109" s="1512" t="s">
        <v>9</v>
      </c>
      <c r="Q109" s="1512" t="s">
        <v>9</v>
      </c>
      <c r="R109" s="1512" t="s">
        <v>9</v>
      </c>
      <c r="S109" s="1512" t="s">
        <v>9</v>
      </c>
      <c r="T109" s="1512" t="s">
        <v>9</v>
      </c>
      <c r="U109" s="1504" t="s">
        <v>2</v>
      </c>
      <c r="V109" s="1512" t="s">
        <v>9</v>
      </c>
      <c r="W109" s="1512" t="s">
        <v>9</v>
      </c>
      <c r="X109" s="1512" t="s">
        <v>9</v>
      </c>
      <c r="Y109" s="1512" t="s">
        <v>9</v>
      </c>
      <c r="Z109" s="1512" t="s">
        <v>9</v>
      </c>
      <c r="AA109" s="1504" t="s">
        <v>2</v>
      </c>
      <c r="AB109" s="1512" t="s">
        <v>9</v>
      </c>
      <c r="AC109" s="1512" t="s">
        <v>9</v>
      </c>
      <c r="AD109" s="1512" t="s">
        <v>9</v>
      </c>
      <c r="AE109" s="1507" t="s">
        <v>2435</v>
      </c>
      <c r="AF109" s="1511" t="s">
        <v>2377</v>
      </c>
      <c r="AG109" s="2062" t="s">
        <v>2413</v>
      </c>
      <c r="AH109" s="2040"/>
    </row>
    <row r="110" spans="1:34" x14ac:dyDescent="0.25">
      <c r="A110" s="2091"/>
      <c r="B110" s="1511"/>
      <c r="C110" s="1511"/>
      <c r="D110" s="1507"/>
      <c r="E110" s="1511"/>
      <c r="F110" s="1504" t="s">
        <v>1</v>
      </c>
      <c r="G110" s="1511"/>
      <c r="H110" s="1511"/>
      <c r="I110" s="1511"/>
      <c r="J110" s="1511"/>
      <c r="K110" s="1511"/>
      <c r="L110" s="1511"/>
      <c r="M110" s="1504" t="s">
        <v>1</v>
      </c>
      <c r="N110" s="1511"/>
      <c r="O110" s="1511"/>
      <c r="P110" s="1511"/>
      <c r="Q110" s="1511"/>
      <c r="R110" s="1511"/>
      <c r="S110" s="1511"/>
      <c r="T110" s="1511"/>
      <c r="U110" s="1504" t="s">
        <v>1</v>
      </c>
      <c r="V110" s="1511"/>
      <c r="W110" s="1511"/>
      <c r="X110" s="1507"/>
      <c r="Y110" s="1511"/>
      <c r="Z110" s="1511"/>
      <c r="AA110" s="1504" t="s">
        <v>1</v>
      </c>
      <c r="AB110" s="1511"/>
      <c r="AC110" s="1511"/>
      <c r="AD110" s="1511"/>
      <c r="AE110" s="1507"/>
      <c r="AF110" s="1511"/>
      <c r="AG110" s="2062"/>
      <c r="AH110" s="2040"/>
    </row>
    <row r="111" spans="1:34" x14ac:dyDescent="0.25">
      <c r="A111" s="1518"/>
      <c r="B111" s="1518"/>
      <c r="C111" s="1518"/>
      <c r="D111" s="1520"/>
      <c r="E111" s="1518"/>
      <c r="F111" s="1518"/>
      <c r="G111" s="1518"/>
      <c r="H111" s="1518"/>
      <c r="I111" s="1518"/>
      <c r="J111" s="1518"/>
      <c r="K111" s="1518"/>
      <c r="L111" s="1518"/>
      <c r="M111" s="1518"/>
      <c r="N111" s="1518"/>
      <c r="O111" s="1518"/>
      <c r="P111" s="1518"/>
      <c r="Q111" s="1518"/>
      <c r="R111" s="1518"/>
      <c r="S111" s="1518"/>
      <c r="T111" s="1518"/>
      <c r="U111" s="1518"/>
      <c r="V111" s="1518"/>
      <c r="W111" s="1518"/>
      <c r="X111" s="1520"/>
      <c r="Y111" s="1518"/>
      <c r="Z111" s="1518"/>
      <c r="AA111" s="1518"/>
      <c r="AB111" s="1518"/>
      <c r="AC111" s="1518"/>
      <c r="AD111" s="1518"/>
      <c r="AE111" s="1520"/>
      <c r="AF111" s="1518"/>
      <c r="AG111" s="2063"/>
      <c r="AH111" s="2040"/>
    </row>
    <row r="112" spans="1:34" x14ac:dyDescent="0.25">
      <c r="A112" s="2091" t="s">
        <v>2434</v>
      </c>
      <c r="B112" s="1511" t="s">
        <v>9</v>
      </c>
      <c r="C112" s="1511" t="s">
        <v>2431</v>
      </c>
      <c r="D112" s="1507" t="s">
        <v>2411</v>
      </c>
      <c r="E112" s="1511" t="s">
        <v>2374</v>
      </c>
      <c r="F112" s="1504" t="s">
        <v>2</v>
      </c>
      <c r="G112" s="1512" t="s">
        <v>9</v>
      </c>
      <c r="H112" s="1512" t="s">
        <v>9</v>
      </c>
      <c r="I112" s="1512" t="s">
        <v>9</v>
      </c>
      <c r="J112" s="1512" t="s">
        <v>9</v>
      </c>
      <c r="K112" s="1512" t="s">
        <v>9</v>
      </c>
      <c r="L112" s="1512" t="s">
        <v>9</v>
      </c>
      <c r="M112" s="1504" t="s">
        <v>2</v>
      </c>
      <c r="N112" s="1512" t="s">
        <v>9</v>
      </c>
      <c r="O112" s="1512" t="s">
        <v>9</v>
      </c>
      <c r="P112" s="1512" t="s">
        <v>9</v>
      </c>
      <c r="Q112" s="1512" t="s">
        <v>9</v>
      </c>
      <c r="R112" s="1512" t="s">
        <v>9</v>
      </c>
      <c r="S112" s="1512" t="s">
        <v>9</v>
      </c>
      <c r="T112" s="1512" t="s">
        <v>9</v>
      </c>
      <c r="U112" s="1504" t="s">
        <v>2</v>
      </c>
      <c r="V112" s="1512" t="s">
        <v>9</v>
      </c>
      <c r="W112" s="1512" t="s">
        <v>9</v>
      </c>
      <c r="X112" s="1512" t="s">
        <v>9</v>
      </c>
      <c r="Y112" s="1512" t="s">
        <v>9</v>
      </c>
      <c r="Z112" s="1512" t="s">
        <v>9</v>
      </c>
      <c r="AA112" s="1504" t="s">
        <v>2</v>
      </c>
      <c r="AB112" s="1512" t="s">
        <v>9</v>
      </c>
      <c r="AC112" s="1512" t="s">
        <v>9</v>
      </c>
      <c r="AD112" s="1512" t="s">
        <v>9</v>
      </c>
      <c r="AE112" s="1507" t="s">
        <v>2411</v>
      </c>
      <c r="AF112" s="1511" t="s">
        <v>2433</v>
      </c>
      <c r="AG112" s="2062" t="s">
        <v>2413</v>
      </c>
      <c r="AH112" s="2040"/>
    </row>
    <row r="113" spans="1:190" ht="15" customHeight="1" x14ac:dyDescent="0.25">
      <c r="A113" s="2098"/>
      <c r="B113" s="1511"/>
      <c r="C113" s="1511"/>
      <c r="D113" s="1507"/>
      <c r="E113" s="1511"/>
      <c r="F113" s="1504" t="s">
        <v>1</v>
      </c>
      <c r="G113" s="1511"/>
      <c r="H113" s="1511"/>
      <c r="I113" s="1511"/>
      <c r="J113" s="1511"/>
      <c r="K113" s="1511"/>
      <c r="L113" s="1511"/>
      <c r="M113" s="1504" t="s">
        <v>1</v>
      </c>
      <c r="N113" s="1511"/>
      <c r="O113" s="1511"/>
      <c r="P113" s="1511"/>
      <c r="Q113" s="1511"/>
      <c r="R113" s="1511"/>
      <c r="S113" s="1511"/>
      <c r="T113" s="1511"/>
      <c r="U113" s="1504" t="s">
        <v>1</v>
      </c>
      <c r="V113" s="1511"/>
      <c r="W113" s="1511"/>
      <c r="X113" s="1507"/>
      <c r="Y113" s="1511"/>
      <c r="Z113" s="1511"/>
      <c r="AA113" s="1504" t="s">
        <v>1</v>
      </c>
      <c r="AB113" s="1511"/>
      <c r="AC113" s="1511"/>
      <c r="AD113" s="1511"/>
      <c r="AE113" s="1507"/>
      <c r="AF113" s="1511"/>
      <c r="AG113" s="2064"/>
      <c r="AH113" s="2040"/>
    </row>
    <row r="114" spans="1:190" x14ac:dyDescent="0.25">
      <c r="A114" s="1518"/>
      <c r="B114" s="1518"/>
      <c r="C114" s="1518"/>
      <c r="D114" s="1520"/>
      <c r="E114" s="1518"/>
      <c r="F114" s="1518"/>
      <c r="G114" s="1518"/>
      <c r="H114" s="1518"/>
      <c r="I114" s="1518"/>
      <c r="J114" s="1518"/>
      <c r="K114" s="1518"/>
      <c r="L114" s="1518"/>
      <c r="M114" s="1518"/>
      <c r="N114" s="1518"/>
      <c r="O114" s="1518"/>
      <c r="P114" s="1518"/>
      <c r="Q114" s="1518"/>
      <c r="R114" s="1518"/>
      <c r="S114" s="1518"/>
      <c r="T114" s="1518"/>
      <c r="U114" s="1518"/>
      <c r="V114" s="1518"/>
      <c r="W114" s="1518"/>
      <c r="X114" s="1520"/>
      <c r="Y114" s="1518"/>
      <c r="Z114" s="1518"/>
      <c r="AA114" s="1518"/>
      <c r="AB114" s="1518"/>
      <c r="AC114" s="1518"/>
      <c r="AD114" s="1518"/>
      <c r="AE114" s="1520"/>
      <c r="AF114" s="1518"/>
      <c r="AG114" s="2063"/>
      <c r="AH114" s="2040"/>
    </row>
    <row r="115" spans="1:190" x14ac:dyDescent="0.25">
      <c r="A115" s="2091" t="s">
        <v>2432</v>
      </c>
      <c r="B115" s="1511" t="s">
        <v>9</v>
      </c>
      <c r="C115" s="1511" t="s">
        <v>2431</v>
      </c>
      <c r="D115" s="1507">
        <v>15000000</v>
      </c>
      <c r="E115" s="1511" t="s">
        <v>2374</v>
      </c>
      <c r="F115" s="1504" t="s">
        <v>2</v>
      </c>
      <c r="G115" s="1512" t="s">
        <v>9</v>
      </c>
      <c r="H115" s="1512" t="s">
        <v>9</v>
      </c>
      <c r="I115" s="1512" t="s">
        <v>9</v>
      </c>
      <c r="J115" s="1512" t="s">
        <v>9</v>
      </c>
      <c r="K115" s="1512" t="s">
        <v>9</v>
      </c>
      <c r="L115" s="1512" t="s">
        <v>9</v>
      </c>
      <c r="M115" s="1504" t="s">
        <v>2</v>
      </c>
      <c r="N115" s="1512" t="s">
        <v>9</v>
      </c>
      <c r="O115" s="1512" t="s">
        <v>9</v>
      </c>
      <c r="P115" s="1512" t="s">
        <v>9</v>
      </c>
      <c r="Q115" s="1512" t="s">
        <v>9</v>
      </c>
      <c r="R115" s="1512" t="s">
        <v>9</v>
      </c>
      <c r="S115" s="1512" t="s">
        <v>9</v>
      </c>
      <c r="T115" s="1512" t="s">
        <v>9</v>
      </c>
      <c r="U115" s="1504" t="s">
        <v>2</v>
      </c>
      <c r="V115" s="1512" t="s">
        <v>9</v>
      </c>
      <c r="W115" s="1512" t="s">
        <v>9</v>
      </c>
      <c r="X115" s="1512" t="s">
        <v>9</v>
      </c>
      <c r="Y115" s="1512" t="s">
        <v>9</v>
      </c>
      <c r="Z115" s="1512" t="s">
        <v>9</v>
      </c>
      <c r="AA115" s="1504" t="s">
        <v>2</v>
      </c>
      <c r="AB115" s="1512" t="s">
        <v>9</v>
      </c>
      <c r="AC115" s="1512" t="s">
        <v>9</v>
      </c>
      <c r="AD115" s="1512" t="s">
        <v>9</v>
      </c>
      <c r="AE115" s="1507">
        <v>15000000</v>
      </c>
      <c r="AF115" s="1511" t="s">
        <v>2372</v>
      </c>
      <c r="AG115" s="2062" t="s">
        <v>2413</v>
      </c>
      <c r="AH115" s="2040"/>
    </row>
    <row r="116" spans="1:190" ht="18" customHeight="1" x14ac:dyDescent="0.25">
      <c r="A116" s="2091"/>
      <c r="B116" s="1511"/>
      <c r="C116" s="1511"/>
      <c r="D116" s="1507"/>
      <c r="E116" s="1511"/>
      <c r="F116" s="1504" t="s">
        <v>1</v>
      </c>
      <c r="G116" s="1511"/>
      <c r="H116" s="1511"/>
      <c r="I116" s="1511"/>
      <c r="J116" s="1511"/>
      <c r="K116" s="1511"/>
      <c r="L116" s="1511"/>
      <c r="M116" s="1504" t="s">
        <v>1</v>
      </c>
      <c r="N116" s="1511"/>
      <c r="O116" s="1511"/>
      <c r="P116" s="1511"/>
      <c r="Q116" s="1511"/>
      <c r="R116" s="1511"/>
      <c r="S116" s="1511"/>
      <c r="T116" s="1511"/>
      <c r="U116" s="1504" t="s">
        <v>1</v>
      </c>
      <c r="V116" s="1511"/>
      <c r="W116" s="1511"/>
      <c r="X116" s="1507"/>
      <c r="Y116" s="1511"/>
      <c r="Z116" s="1511"/>
      <c r="AA116" s="1504" t="s">
        <v>1</v>
      </c>
      <c r="AB116" s="1511"/>
      <c r="AC116" s="1511"/>
      <c r="AD116" s="1511"/>
      <c r="AE116" s="1507"/>
      <c r="AF116" s="1511"/>
      <c r="AG116" s="2062"/>
      <c r="AH116" s="2040"/>
    </row>
    <row r="117" spans="1:190" s="2039" customFormat="1" x14ac:dyDescent="0.25">
      <c r="A117" s="2046" t="s">
        <v>1876</v>
      </c>
      <c r="B117" s="2060"/>
      <c r="C117" s="2060"/>
      <c r="D117" s="2061">
        <f>SUM(D8:D116)</f>
        <v>617500000</v>
      </c>
      <c r="E117" s="2060"/>
      <c r="F117" s="2060"/>
      <c r="G117" s="2060"/>
      <c r="H117" s="2060"/>
      <c r="I117" s="2060"/>
      <c r="J117" s="2060"/>
      <c r="K117" s="2060"/>
      <c r="L117" s="2060"/>
      <c r="M117" s="2060"/>
      <c r="N117" s="2060"/>
      <c r="O117" s="2060"/>
      <c r="P117" s="2060"/>
      <c r="Q117" s="2060"/>
      <c r="R117" s="2060"/>
      <c r="S117" s="2060"/>
      <c r="T117" s="2060"/>
      <c r="U117" s="2060"/>
      <c r="V117" s="2060"/>
      <c r="W117" s="2060"/>
      <c r="X117" s="2061"/>
      <c r="Y117" s="2060"/>
      <c r="Z117" s="2060"/>
      <c r="AA117" s="2060"/>
      <c r="AB117" s="2060"/>
      <c r="AC117" s="2060"/>
      <c r="AD117" s="2060"/>
      <c r="AE117" s="2061"/>
      <c r="AF117" s="2060"/>
      <c r="AG117" s="2059"/>
      <c r="AH117" s="2040"/>
      <c r="AI117" s="2033"/>
      <c r="AJ117" s="2033"/>
      <c r="AK117" s="2033"/>
      <c r="AL117" s="2033"/>
      <c r="AM117" s="2033"/>
      <c r="AN117" s="2033"/>
      <c r="AO117" s="2033"/>
      <c r="AP117" s="2033"/>
      <c r="AQ117" s="2033"/>
      <c r="AR117" s="2033"/>
      <c r="AS117" s="2033"/>
      <c r="AT117" s="2033"/>
      <c r="AU117" s="2033"/>
      <c r="AV117" s="2033"/>
      <c r="AW117" s="2033"/>
      <c r="AX117" s="2033"/>
      <c r="AY117" s="2033"/>
      <c r="AZ117" s="2033"/>
      <c r="BA117" s="2033"/>
      <c r="BB117" s="2033"/>
      <c r="BC117" s="2033"/>
      <c r="BD117" s="2033"/>
      <c r="BE117" s="2033"/>
      <c r="BF117" s="2033"/>
      <c r="BG117" s="2033"/>
      <c r="BH117" s="2033"/>
      <c r="BI117" s="2033"/>
      <c r="BJ117" s="2033"/>
      <c r="BK117" s="2033"/>
      <c r="BL117" s="2033"/>
      <c r="BM117" s="2033"/>
      <c r="BN117" s="2033"/>
      <c r="BO117" s="2033"/>
      <c r="BP117" s="2033"/>
      <c r="BQ117" s="2033"/>
      <c r="BR117" s="2033"/>
      <c r="BS117" s="2033"/>
      <c r="BT117" s="2033"/>
      <c r="BU117" s="2033"/>
      <c r="BV117" s="2033"/>
      <c r="BW117" s="2033"/>
      <c r="BX117" s="2033"/>
      <c r="BY117" s="2033"/>
      <c r="BZ117" s="2033"/>
      <c r="CA117" s="2033"/>
      <c r="CB117" s="2033"/>
      <c r="CC117" s="2033"/>
      <c r="CD117" s="2033"/>
      <c r="CE117" s="2033"/>
      <c r="CF117" s="2033"/>
      <c r="CG117" s="2033"/>
      <c r="CH117" s="2033"/>
      <c r="CI117" s="2033"/>
      <c r="CJ117" s="2033"/>
      <c r="CK117" s="2033"/>
      <c r="CL117" s="2033"/>
      <c r="CM117" s="2033"/>
      <c r="CN117" s="2033"/>
      <c r="CO117" s="2033"/>
      <c r="CP117" s="2033"/>
      <c r="CQ117" s="2033"/>
      <c r="CR117" s="2033"/>
      <c r="CS117" s="2033"/>
      <c r="CT117" s="2033"/>
      <c r="CU117" s="2033"/>
      <c r="CV117" s="2033"/>
      <c r="CW117" s="2033"/>
      <c r="CX117" s="2033"/>
      <c r="CY117" s="2033"/>
      <c r="CZ117" s="2033"/>
      <c r="DA117" s="2033"/>
      <c r="DB117" s="2033"/>
      <c r="DC117" s="2033"/>
      <c r="DD117" s="2033"/>
      <c r="DE117" s="2033"/>
      <c r="DF117" s="2033"/>
      <c r="DG117" s="2033"/>
      <c r="DH117" s="2033"/>
      <c r="DI117" s="2033"/>
      <c r="DJ117" s="2033"/>
      <c r="DK117" s="2033"/>
      <c r="DL117" s="2033"/>
      <c r="DM117" s="2033"/>
      <c r="DN117" s="2033"/>
      <c r="DO117" s="2033"/>
      <c r="DP117" s="2033"/>
      <c r="DQ117" s="2033"/>
      <c r="DR117" s="2033"/>
      <c r="DS117" s="2033"/>
      <c r="DT117" s="2033"/>
      <c r="DU117" s="2033"/>
      <c r="DV117" s="2033"/>
      <c r="DW117" s="2033"/>
      <c r="DX117" s="2033"/>
      <c r="DY117" s="2033"/>
      <c r="DZ117" s="2033"/>
      <c r="EA117" s="2033"/>
      <c r="EB117" s="2033"/>
      <c r="EC117" s="2033"/>
      <c r="ED117" s="2033"/>
      <c r="EE117" s="2033"/>
      <c r="EF117" s="2033"/>
      <c r="EG117" s="2033"/>
      <c r="EH117" s="2033"/>
      <c r="EI117" s="2033"/>
      <c r="EJ117" s="2033"/>
      <c r="EK117" s="2033"/>
      <c r="EL117" s="2033"/>
      <c r="EM117" s="2033"/>
      <c r="EN117" s="2033"/>
      <c r="EO117" s="2033"/>
      <c r="EP117" s="2033"/>
      <c r="EQ117" s="2033"/>
      <c r="ER117" s="2033"/>
      <c r="ES117" s="2033"/>
      <c r="ET117" s="2033"/>
      <c r="EU117" s="2033"/>
      <c r="EV117" s="2033"/>
      <c r="EW117" s="2033"/>
      <c r="EX117" s="2033"/>
      <c r="EY117" s="2033"/>
      <c r="EZ117" s="2033"/>
      <c r="FA117" s="2033"/>
      <c r="FB117" s="2033"/>
      <c r="FC117" s="2033"/>
      <c r="FD117" s="2033"/>
      <c r="FE117" s="2033"/>
      <c r="FF117" s="2033"/>
      <c r="FG117" s="2033"/>
      <c r="FH117" s="2033"/>
      <c r="FI117" s="2033"/>
      <c r="FJ117" s="2033"/>
      <c r="FK117" s="2033"/>
      <c r="FL117" s="2033"/>
      <c r="FM117" s="2033"/>
      <c r="FN117" s="2033"/>
      <c r="FO117" s="2033"/>
      <c r="FP117" s="2033"/>
      <c r="FQ117" s="2033"/>
      <c r="FR117" s="2033"/>
      <c r="FS117" s="2033"/>
      <c r="FT117" s="2033"/>
      <c r="FU117" s="2033"/>
      <c r="FV117" s="2033"/>
      <c r="FW117" s="2033"/>
      <c r="FX117" s="2033"/>
      <c r="FY117" s="2033"/>
      <c r="FZ117" s="2033"/>
      <c r="GA117" s="2033"/>
      <c r="GB117" s="2033"/>
      <c r="GC117" s="2033"/>
      <c r="GD117" s="2033"/>
      <c r="GE117" s="2033"/>
      <c r="GF117" s="2033"/>
      <c r="GG117" s="2033"/>
      <c r="GH117" s="2033"/>
    </row>
    <row r="118" spans="1:190" s="2037" customFormat="1" x14ac:dyDescent="0.25">
      <c r="AG118" s="2038"/>
      <c r="AH118" s="2033"/>
      <c r="AI118" s="2033"/>
      <c r="AJ118" s="2033"/>
      <c r="AK118" s="2033"/>
      <c r="AL118" s="2033"/>
      <c r="AM118" s="2033"/>
      <c r="AN118" s="2033"/>
      <c r="AO118" s="2033"/>
      <c r="AP118" s="2033"/>
      <c r="AQ118" s="2033"/>
      <c r="AR118" s="2033"/>
      <c r="AS118" s="2033"/>
      <c r="AT118" s="2033"/>
      <c r="AU118" s="2033"/>
      <c r="AV118" s="2033"/>
      <c r="AW118" s="2033"/>
      <c r="AX118" s="2033"/>
      <c r="AY118" s="2033"/>
      <c r="AZ118" s="2033"/>
      <c r="BA118" s="2033"/>
      <c r="BB118" s="2033"/>
      <c r="BC118" s="2033"/>
      <c r="BD118" s="2033"/>
      <c r="BE118" s="2033"/>
      <c r="BF118" s="2033"/>
      <c r="BG118" s="2033"/>
      <c r="BH118" s="2033"/>
      <c r="BI118" s="2033"/>
      <c r="BJ118" s="2033"/>
      <c r="BK118" s="2033"/>
      <c r="BL118" s="2033"/>
      <c r="BM118" s="2033"/>
      <c r="BN118" s="2033"/>
      <c r="BO118" s="2033"/>
      <c r="BP118" s="2033"/>
      <c r="BQ118" s="2033"/>
      <c r="BR118" s="2033"/>
      <c r="BS118" s="2033"/>
      <c r="BT118" s="2033"/>
      <c r="BU118" s="2033"/>
      <c r="BV118" s="2033"/>
      <c r="BW118" s="2033"/>
      <c r="BX118" s="2033"/>
      <c r="BY118" s="2033"/>
      <c r="BZ118" s="2033"/>
      <c r="CA118" s="2033"/>
      <c r="CB118" s="2033"/>
      <c r="CC118" s="2033"/>
      <c r="CD118" s="2033"/>
      <c r="CE118" s="2033"/>
      <c r="CF118" s="2033"/>
      <c r="CG118" s="2033"/>
      <c r="CH118" s="2033"/>
      <c r="CI118" s="2033"/>
      <c r="CJ118" s="2033"/>
      <c r="CK118" s="2033"/>
      <c r="CL118" s="2033"/>
      <c r="CM118" s="2033"/>
      <c r="CN118" s="2033"/>
      <c r="CO118" s="2033"/>
      <c r="CP118" s="2033"/>
      <c r="CQ118" s="2033"/>
      <c r="CR118" s="2033"/>
      <c r="CS118" s="2033"/>
      <c r="CT118" s="2033"/>
      <c r="CU118" s="2033"/>
      <c r="CV118" s="2033"/>
      <c r="CW118" s="2033"/>
      <c r="CX118" s="2033"/>
      <c r="CY118" s="2033"/>
      <c r="CZ118" s="2033"/>
      <c r="DA118" s="2033"/>
      <c r="DB118" s="2033"/>
      <c r="DC118" s="2033"/>
      <c r="DD118" s="2033"/>
      <c r="DE118" s="2033"/>
      <c r="DF118" s="2033"/>
      <c r="DG118" s="2033"/>
      <c r="DH118" s="2033"/>
      <c r="DI118" s="2033"/>
      <c r="DJ118" s="2033"/>
      <c r="DK118" s="2033"/>
      <c r="DL118" s="2033"/>
      <c r="DM118" s="2033"/>
      <c r="DN118" s="2033"/>
      <c r="DO118" s="2033"/>
      <c r="DP118" s="2033"/>
      <c r="DQ118" s="2033"/>
      <c r="DR118" s="2033"/>
      <c r="DS118" s="2033"/>
      <c r="DT118" s="2033"/>
      <c r="DU118" s="2033"/>
      <c r="DV118" s="2033"/>
      <c r="DW118" s="2033"/>
      <c r="DX118" s="2033"/>
      <c r="DY118" s="2033"/>
      <c r="DZ118" s="2033"/>
      <c r="EA118" s="2033"/>
      <c r="EB118" s="2033"/>
      <c r="EC118" s="2033"/>
      <c r="ED118" s="2033"/>
      <c r="EE118" s="2033"/>
      <c r="EF118" s="2033"/>
      <c r="EG118" s="2033"/>
      <c r="EH118" s="2033"/>
      <c r="EI118" s="2033"/>
      <c r="EJ118" s="2033"/>
      <c r="EK118" s="2033"/>
      <c r="EL118" s="2033"/>
      <c r="EM118" s="2033"/>
      <c r="EN118" s="2033"/>
      <c r="EO118" s="2033"/>
      <c r="EP118" s="2033"/>
      <c r="EQ118" s="2033"/>
      <c r="ER118" s="2033"/>
      <c r="ES118" s="2033"/>
      <c r="ET118" s="2033"/>
      <c r="EU118" s="2033"/>
      <c r="EV118" s="2033"/>
      <c r="EW118" s="2033"/>
      <c r="EX118" s="2033"/>
      <c r="EY118" s="2033"/>
      <c r="EZ118" s="2033"/>
      <c r="FA118" s="2033"/>
      <c r="FB118" s="2033"/>
      <c r="FC118" s="2033"/>
      <c r="FD118" s="2033"/>
      <c r="FE118" s="2033"/>
      <c r="FF118" s="2033"/>
      <c r="FG118" s="2033"/>
      <c r="FH118" s="2033"/>
      <c r="FI118" s="2033"/>
      <c r="FJ118" s="2033"/>
      <c r="FK118" s="2033"/>
      <c r="FL118" s="2033"/>
      <c r="FM118" s="2033"/>
      <c r="FN118" s="2033"/>
      <c r="FO118" s="2033"/>
      <c r="FP118" s="2033"/>
      <c r="FQ118" s="2033"/>
      <c r="FR118" s="2033"/>
      <c r="FS118" s="2033"/>
      <c r="FT118" s="2033"/>
      <c r="FU118" s="2033"/>
      <c r="FV118" s="2033"/>
      <c r="FW118" s="2033"/>
      <c r="FX118" s="2033"/>
      <c r="FY118" s="2033"/>
      <c r="FZ118" s="2033"/>
      <c r="GA118" s="2033"/>
      <c r="GB118" s="2033"/>
      <c r="GC118" s="2033"/>
      <c r="GD118" s="2033"/>
      <c r="GE118" s="2033"/>
      <c r="GF118" s="2033"/>
      <c r="GG118" s="2033"/>
      <c r="GH118" s="2033"/>
    </row>
    <row r="119" spans="1:190" s="2033" customFormat="1" x14ac:dyDescent="0.25">
      <c r="AG119" s="2036"/>
    </row>
    <row r="120" spans="1:190" s="2033" customFormat="1" x14ac:dyDescent="0.25">
      <c r="AG120" s="2036"/>
    </row>
    <row r="121" spans="1:190" s="2033" customFormat="1" x14ac:dyDescent="0.25">
      <c r="AG121" s="2036"/>
    </row>
    <row r="122" spans="1:190" s="2033" customFormat="1" x14ac:dyDescent="0.25">
      <c r="AG122" s="2036"/>
    </row>
    <row r="123" spans="1:190" s="2033" customFormat="1" x14ac:dyDescent="0.25">
      <c r="AG123" s="2036"/>
    </row>
    <row r="124" spans="1:190" s="2033" customFormat="1" x14ac:dyDescent="0.25">
      <c r="AG124" s="2036"/>
    </row>
    <row r="125" spans="1:190" s="2033" customFormat="1" x14ac:dyDescent="0.25">
      <c r="AG125" s="2036"/>
    </row>
    <row r="126" spans="1:190" s="2033" customFormat="1" x14ac:dyDescent="0.25">
      <c r="AG126" s="2036"/>
    </row>
    <row r="127" spans="1:190" s="2033" customFormat="1" x14ac:dyDescent="0.25">
      <c r="AG127" s="2036"/>
    </row>
    <row r="128" spans="1:190" s="2033" customFormat="1" x14ac:dyDescent="0.25">
      <c r="AG128" s="2036"/>
    </row>
    <row r="129" spans="33:33" s="2033" customFormat="1" x14ac:dyDescent="0.25">
      <c r="AG129" s="2036"/>
    </row>
    <row r="130" spans="33:33" s="2033" customFormat="1" x14ac:dyDescent="0.25">
      <c r="AG130" s="2036"/>
    </row>
    <row r="131" spans="33:33" s="2033" customFormat="1" x14ac:dyDescent="0.25">
      <c r="AG131" s="2036"/>
    </row>
    <row r="132" spans="33:33" s="2033" customFormat="1" x14ac:dyDescent="0.25">
      <c r="AG132" s="2036"/>
    </row>
    <row r="133" spans="33:33" s="2033" customFormat="1" x14ac:dyDescent="0.25">
      <c r="AG133" s="2036"/>
    </row>
    <row r="134" spans="33:33" s="2033" customFormat="1" x14ac:dyDescent="0.25">
      <c r="AG134" s="2036"/>
    </row>
    <row r="135" spans="33:33" s="2033" customFormat="1" x14ac:dyDescent="0.25">
      <c r="AG135" s="2036"/>
    </row>
    <row r="136" spans="33:33" s="2033" customFormat="1" x14ac:dyDescent="0.25">
      <c r="AG136" s="2036"/>
    </row>
    <row r="137" spans="33:33" s="2033" customFormat="1" x14ac:dyDescent="0.25">
      <c r="AG137" s="2036"/>
    </row>
    <row r="138" spans="33:33" s="2033" customFormat="1" x14ac:dyDescent="0.25">
      <c r="AG138" s="2036"/>
    </row>
    <row r="139" spans="33:33" s="2033" customFormat="1" x14ac:dyDescent="0.25">
      <c r="AG139" s="2036"/>
    </row>
    <row r="140" spans="33:33" s="2033" customFormat="1" x14ac:dyDescent="0.25">
      <c r="AG140" s="2036"/>
    </row>
    <row r="141" spans="33:33" s="2033" customFormat="1" x14ac:dyDescent="0.25">
      <c r="AG141" s="2036"/>
    </row>
    <row r="142" spans="33:33" s="2033" customFormat="1" x14ac:dyDescent="0.25">
      <c r="AG142" s="2036"/>
    </row>
    <row r="143" spans="33:33" s="2033" customFormat="1" x14ac:dyDescent="0.25">
      <c r="AG143" s="2036"/>
    </row>
    <row r="144" spans="33:33" s="2033" customFormat="1" x14ac:dyDescent="0.25">
      <c r="AG144" s="2036"/>
    </row>
    <row r="145" spans="33:33" s="2033" customFormat="1" x14ac:dyDescent="0.25">
      <c r="AG145" s="2036"/>
    </row>
    <row r="146" spans="33:33" s="2033" customFormat="1" x14ac:dyDescent="0.25">
      <c r="AG146" s="2036"/>
    </row>
    <row r="147" spans="33:33" s="2033" customFormat="1" x14ac:dyDescent="0.25">
      <c r="AG147" s="2036"/>
    </row>
    <row r="148" spans="33:33" s="2033" customFormat="1" x14ac:dyDescent="0.25">
      <c r="AG148" s="2036"/>
    </row>
    <row r="149" spans="33:33" s="2033" customFormat="1" x14ac:dyDescent="0.25">
      <c r="AG149" s="2036"/>
    </row>
    <row r="150" spans="33:33" s="2033" customFormat="1" x14ac:dyDescent="0.25">
      <c r="AG150" s="2036"/>
    </row>
    <row r="151" spans="33:33" s="2033" customFormat="1" x14ac:dyDescent="0.25">
      <c r="AG151" s="2036"/>
    </row>
    <row r="152" spans="33:33" s="2033" customFormat="1" x14ac:dyDescent="0.25">
      <c r="AG152" s="2036"/>
    </row>
    <row r="153" spans="33:33" s="2033" customFormat="1" x14ac:dyDescent="0.25">
      <c r="AG153" s="2036"/>
    </row>
    <row r="154" spans="33:33" s="2033" customFormat="1" x14ac:dyDescent="0.25">
      <c r="AG154" s="2036"/>
    </row>
    <row r="155" spans="33:33" s="2033" customFormat="1" x14ac:dyDescent="0.25">
      <c r="AG155" s="2036"/>
    </row>
    <row r="156" spans="33:33" s="2033" customFormat="1" x14ac:dyDescent="0.25">
      <c r="AG156" s="2036"/>
    </row>
    <row r="157" spans="33:33" s="2033" customFormat="1" x14ac:dyDescent="0.25">
      <c r="AG157" s="2036"/>
    </row>
    <row r="158" spans="33:33" s="2033" customFormat="1" x14ac:dyDescent="0.25">
      <c r="AG158" s="2036"/>
    </row>
    <row r="159" spans="33:33" s="2033" customFormat="1" x14ac:dyDescent="0.25">
      <c r="AG159" s="2036"/>
    </row>
    <row r="160" spans="33:33" s="2033" customFormat="1" x14ac:dyDescent="0.25">
      <c r="AG160" s="2036"/>
    </row>
    <row r="161" spans="33:33" s="2033" customFormat="1" x14ac:dyDescent="0.25">
      <c r="AG161" s="2036"/>
    </row>
    <row r="162" spans="33:33" s="2033" customFormat="1" x14ac:dyDescent="0.25">
      <c r="AG162" s="2036"/>
    </row>
    <row r="163" spans="33:33" s="2033" customFormat="1" x14ac:dyDescent="0.25">
      <c r="AG163" s="2036"/>
    </row>
    <row r="164" spans="33:33" s="2033" customFormat="1" x14ac:dyDescent="0.25">
      <c r="AG164" s="2036"/>
    </row>
    <row r="165" spans="33:33" s="2033" customFormat="1" x14ac:dyDescent="0.25">
      <c r="AG165" s="2036"/>
    </row>
    <row r="166" spans="33:33" s="2033" customFormat="1" x14ac:dyDescent="0.25">
      <c r="AG166" s="2036"/>
    </row>
    <row r="167" spans="33:33" s="2033" customFormat="1" x14ac:dyDescent="0.25">
      <c r="AG167" s="2036"/>
    </row>
    <row r="168" spans="33:33" s="2033" customFormat="1" x14ac:dyDescent="0.25">
      <c r="AG168" s="2036"/>
    </row>
    <row r="169" spans="33:33" s="2033" customFormat="1" x14ac:dyDescent="0.25">
      <c r="AG169" s="2036"/>
    </row>
    <row r="170" spans="33:33" s="2033" customFormat="1" x14ac:dyDescent="0.25">
      <c r="AG170" s="2036"/>
    </row>
    <row r="171" spans="33:33" s="2033" customFormat="1" x14ac:dyDescent="0.25">
      <c r="AG171" s="2036"/>
    </row>
    <row r="172" spans="33:33" s="2033" customFormat="1" x14ac:dyDescent="0.25">
      <c r="AG172" s="2036"/>
    </row>
    <row r="173" spans="33:33" s="2033" customFormat="1" x14ac:dyDescent="0.25">
      <c r="AG173" s="2036"/>
    </row>
    <row r="174" spans="33:33" s="2033" customFormat="1" x14ac:dyDescent="0.25">
      <c r="AG174" s="2036"/>
    </row>
    <row r="175" spans="33:33" s="2033" customFormat="1" x14ac:dyDescent="0.25">
      <c r="AG175" s="2036"/>
    </row>
    <row r="176" spans="33:33" s="2033" customFormat="1" x14ac:dyDescent="0.25">
      <c r="AG176" s="2036"/>
    </row>
    <row r="177" spans="33:33" s="2033" customFormat="1" x14ac:dyDescent="0.25">
      <c r="AG177" s="2036"/>
    </row>
    <row r="178" spans="33:33" s="2033" customFormat="1" x14ac:dyDescent="0.25">
      <c r="AG178" s="2036"/>
    </row>
    <row r="179" spans="33:33" s="2033" customFormat="1" x14ac:dyDescent="0.25">
      <c r="AG179" s="2036"/>
    </row>
    <row r="180" spans="33:33" s="2033" customFormat="1" x14ac:dyDescent="0.25">
      <c r="AG180" s="2036"/>
    </row>
    <row r="181" spans="33:33" s="2033" customFormat="1" x14ac:dyDescent="0.25">
      <c r="AG181" s="2036"/>
    </row>
    <row r="182" spans="33:33" s="2033" customFormat="1" x14ac:dyDescent="0.25">
      <c r="AG182" s="2036"/>
    </row>
    <row r="183" spans="33:33" s="2033" customFormat="1" x14ac:dyDescent="0.25">
      <c r="AG183" s="2036"/>
    </row>
    <row r="184" spans="33:33" s="2033" customFormat="1" x14ac:dyDescent="0.25">
      <c r="AG184" s="2036"/>
    </row>
    <row r="185" spans="33:33" s="2033" customFormat="1" x14ac:dyDescent="0.25">
      <c r="AG185" s="2036"/>
    </row>
    <row r="186" spans="33:33" s="2033" customFormat="1" x14ac:dyDescent="0.25">
      <c r="AG186" s="2036"/>
    </row>
    <row r="187" spans="33:33" s="2033" customFormat="1" x14ac:dyDescent="0.25">
      <c r="AG187" s="2036"/>
    </row>
    <row r="188" spans="33:33" s="2033" customFormat="1" x14ac:dyDescent="0.25">
      <c r="AG188" s="2036"/>
    </row>
    <row r="189" spans="33:33" s="2033" customFormat="1" x14ac:dyDescent="0.25">
      <c r="AG189" s="2036"/>
    </row>
    <row r="190" spans="33:33" s="2033" customFormat="1" x14ac:dyDescent="0.25">
      <c r="AG190" s="2036"/>
    </row>
    <row r="191" spans="33:33" s="2033" customFormat="1" x14ac:dyDescent="0.25">
      <c r="AG191" s="2036"/>
    </row>
    <row r="192" spans="33:33" s="2033" customFormat="1" x14ac:dyDescent="0.25">
      <c r="AG192" s="2036"/>
    </row>
    <row r="193" spans="33:190" s="2033" customFormat="1" x14ac:dyDescent="0.25">
      <c r="AG193" s="2036"/>
    </row>
    <row r="194" spans="33:190" s="2033" customFormat="1" x14ac:dyDescent="0.25">
      <c r="AG194" s="2036"/>
    </row>
    <row r="195" spans="33:190" s="2033" customFormat="1" x14ac:dyDescent="0.25">
      <c r="AG195" s="2036"/>
    </row>
    <row r="196" spans="33:190" s="2033" customFormat="1" x14ac:dyDescent="0.25">
      <c r="AG196" s="2036"/>
    </row>
    <row r="197" spans="33:190" s="2033" customFormat="1" x14ac:dyDescent="0.25">
      <c r="AG197" s="2036"/>
    </row>
    <row r="198" spans="33:190" s="2033" customFormat="1" x14ac:dyDescent="0.25">
      <c r="AG198" s="2036"/>
    </row>
    <row r="199" spans="33:190" s="2033" customFormat="1" x14ac:dyDescent="0.25">
      <c r="AG199" s="2036"/>
    </row>
    <row r="200" spans="33:190" s="2033" customFormat="1" x14ac:dyDescent="0.25">
      <c r="AG200" s="2036"/>
    </row>
    <row r="201" spans="33:190" s="2033" customFormat="1" x14ac:dyDescent="0.25">
      <c r="AG201" s="2036"/>
    </row>
    <row r="202" spans="33:190" s="2033" customFormat="1" x14ac:dyDescent="0.25">
      <c r="AG202" s="2036"/>
    </row>
    <row r="203" spans="33:190" s="2033" customFormat="1" x14ac:dyDescent="0.25">
      <c r="AG203" s="2036"/>
    </row>
    <row r="204" spans="33:190" s="2033" customFormat="1" x14ac:dyDescent="0.25">
      <c r="AG204" s="2036"/>
    </row>
    <row r="205" spans="33:190" s="2057" customFormat="1" x14ac:dyDescent="0.25">
      <c r="AG205" s="2058"/>
      <c r="AH205" s="2033"/>
      <c r="AI205" s="2033"/>
      <c r="AJ205" s="2033"/>
      <c r="AK205" s="2033"/>
      <c r="AL205" s="2033"/>
      <c r="AM205" s="2033"/>
      <c r="AN205" s="2033"/>
      <c r="AO205" s="2033"/>
      <c r="AP205" s="2033"/>
      <c r="AQ205" s="2033"/>
      <c r="AR205" s="2033"/>
      <c r="AS205" s="2033"/>
      <c r="AT205" s="2033"/>
      <c r="AU205" s="2033"/>
      <c r="AV205" s="2033"/>
      <c r="AW205" s="2033"/>
      <c r="AX205" s="2033"/>
      <c r="AY205" s="2033"/>
      <c r="AZ205" s="2033"/>
      <c r="BA205" s="2033"/>
      <c r="BB205" s="2033"/>
      <c r="BC205" s="2033"/>
      <c r="BD205" s="2033"/>
      <c r="BE205" s="2033"/>
      <c r="BF205" s="2033"/>
      <c r="BG205" s="2033"/>
      <c r="BH205" s="2033"/>
      <c r="BI205" s="2033"/>
      <c r="BJ205" s="2033"/>
      <c r="BK205" s="2033"/>
      <c r="BL205" s="2033"/>
      <c r="BM205" s="2033"/>
      <c r="BN205" s="2033"/>
      <c r="BO205" s="2033"/>
      <c r="BP205" s="2033"/>
      <c r="BQ205" s="2033"/>
      <c r="BR205" s="2033"/>
      <c r="BS205" s="2033"/>
      <c r="BT205" s="2033"/>
      <c r="BU205" s="2033"/>
      <c r="BV205" s="2033"/>
      <c r="BW205" s="2033"/>
      <c r="BX205" s="2033"/>
      <c r="BY205" s="2033"/>
      <c r="BZ205" s="2033"/>
      <c r="CA205" s="2033"/>
      <c r="CB205" s="2033"/>
      <c r="CC205" s="2033"/>
      <c r="CD205" s="2033"/>
      <c r="CE205" s="2033"/>
      <c r="CF205" s="2033"/>
      <c r="CG205" s="2033"/>
      <c r="CH205" s="2033"/>
      <c r="CI205" s="2033"/>
      <c r="CJ205" s="2033"/>
      <c r="CK205" s="2033"/>
      <c r="CL205" s="2033"/>
      <c r="CM205" s="2033"/>
      <c r="CN205" s="2033"/>
      <c r="CO205" s="2033"/>
      <c r="CP205" s="2033"/>
      <c r="CQ205" s="2033"/>
      <c r="CR205" s="2033"/>
      <c r="CS205" s="2033"/>
      <c r="CT205" s="2033"/>
      <c r="CU205" s="2033"/>
      <c r="CV205" s="2033"/>
      <c r="CW205" s="2033"/>
      <c r="CX205" s="2033"/>
      <c r="CY205" s="2033"/>
      <c r="CZ205" s="2033"/>
      <c r="DA205" s="2033"/>
      <c r="DB205" s="2033"/>
      <c r="DC205" s="2033"/>
      <c r="DD205" s="2033"/>
      <c r="DE205" s="2033"/>
      <c r="DF205" s="2033"/>
      <c r="DG205" s="2033"/>
      <c r="DH205" s="2033"/>
      <c r="DI205" s="2033"/>
      <c r="DJ205" s="2033"/>
      <c r="DK205" s="2033"/>
      <c r="DL205" s="2033"/>
      <c r="DM205" s="2033"/>
      <c r="DN205" s="2033"/>
      <c r="DO205" s="2033"/>
      <c r="DP205" s="2033"/>
      <c r="DQ205" s="2033"/>
      <c r="DR205" s="2033"/>
      <c r="DS205" s="2033"/>
      <c r="DT205" s="2033"/>
      <c r="DU205" s="2033"/>
      <c r="DV205" s="2033"/>
      <c r="DW205" s="2033"/>
      <c r="DX205" s="2033"/>
      <c r="DY205" s="2033"/>
      <c r="DZ205" s="2033"/>
      <c r="EA205" s="2033"/>
      <c r="EB205" s="2033"/>
      <c r="EC205" s="2033"/>
      <c r="ED205" s="2033"/>
      <c r="EE205" s="2033"/>
      <c r="EF205" s="2033"/>
      <c r="EG205" s="2033"/>
      <c r="EH205" s="2033"/>
      <c r="EI205" s="2033"/>
      <c r="EJ205" s="2033"/>
      <c r="EK205" s="2033"/>
      <c r="EL205" s="2033"/>
      <c r="EM205" s="2033"/>
      <c r="EN205" s="2033"/>
      <c r="EO205" s="2033"/>
      <c r="EP205" s="2033"/>
      <c r="EQ205" s="2033"/>
      <c r="ER205" s="2033"/>
      <c r="ES205" s="2033"/>
      <c r="ET205" s="2033"/>
      <c r="EU205" s="2033"/>
      <c r="EV205" s="2033"/>
      <c r="EW205" s="2033"/>
      <c r="EX205" s="2033"/>
      <c r="EY205" s="2033"/>
      <c r="EZ205" s="2033"/>
      <c r="FA205" s="2033"/>
      <c r="FB205" s="2033"/>
      <c r="FC205" s="2033"/>
      <c r="FD205" s="2033"/>
      <c r="FE205" s="2033"/>
      <c r="FF205" s="2033"/>
      <c r="FG205" s="2033"/>
      <c r="FH205" s="2033"/>
      <c r="FI205" s="2033"/>
      <c r="FJ205" s="2033"/>
      <c r="FK205" s="2033"/>
      <c r="FL205" s="2033"/>
      <c r="FM205" s="2033"/>
      <c r="FN205" s="2033"/>
      <c r="FO205" s="2033"/>
      <c r="FP205" s="2033"/>
      <c r="FQ205" s="2033"/>
      <c r="FR205" s="2033"/>
      <c r="FS205" s="2033"/>
      <c r="FT205" s="2033"/>
      <c r="FU205" s="2033"/>
      <c r="FV205" s="2033"/>
      <c r="FW205" s="2033"/>
      <c r="FX205" s="2033"/>
      <c r="FY205" s="2033"/>
      <c r="FZ205" s="2033"/>
      <c r="GA205" s="2033"/>
      <c r="GB205" s="2033"/>
      <c r="GC205" s="2033"/>
      <c r="GD205" s="2033"/>
      <c r="GE205" s="2033"/>
      <c r="GF205" s="2033"/>
      <c r="GG205" s="2033"/>
      <c r="GH205" s="2033"/>
    </row>
  </sheetData>
  <mergeCells count="45">
    <mergeCell ref="AB3:AE3"/>
    <mergeCell ref="A17:A18"/>
    <mergeCell ref="A20:A21"/>
    <mergeCell ref="A112:A113"/>
    <mergeCell ref="A115:A116"/>
    <mergeCell ref="I2:J3"/>
    <mergeCell ref="G3:H3"/>
    <mergeCell ref="K3:L3"/>
    <mergeCell ref="N3:O3"/>
    <mergeCell ref="P3:T3"/>
    <mergeCell ref="V3:W3"/>
    <mergeCell ref="X3:Z3"/>
    <mergeCell ref="A94:A95"/>
    <mergeCell ref="A64:A65"/>
    <mergeCell ref="A97:A98"/>
    <mergeCell ref="A49:A50"/>
    <mergeCell ref="A67:A68"/>
    <mergeCell ref="A70:A71"/>
    <mergeCell ref="A73:A74"/>
    <mergeCell ref="A103:A104"/>
    <mergeCell ref="A106:A107"/>
    <mergeCell ref="A109:A110"/>
    <mergeCell ref="A82:A83"/>
    <mergeCell ref="A85:A86"/>
    <mergeCell ref="A88:A89"/>
    <mergeCell ref="A91:A92"/>
    <mergeCell ref="A100:A101"/>
    <mergeCell ref="A76:A77"/>
    <mergeCell ref="A79:A80"/>
    <mergeCell ref="A52:A53"/>
    <mergeCell ref="A55:A56"/>
    <mergeCell ref="A58:A59"/>
    <mergeCell ref="A61:A62"/>
    <mergeCell ref="A46:A47"/>
    <mergeCell ref="A37:A38"/>
    <mergeCell ref="A40:A41"/>
    <mergeCell ref="A43:A44"/>
    <mergeCell ref="A25:A26"/>
    <mergeCell ref="A28:A29"/>
    <mergeCell ref="A31:A32"/>
    <mergeCell ref="A34:A35"/>
    <mergeCell ref="A14:A15"/>
    <mergeCell ref="A5:A6"/>
    <mergeCell ref="A8:A9"/>
    <mergeCell ref="A11:A12"/>
  </mergeCells>
  <pageMargins left="0.79" right="0" top="0.75" bottom="0.5" header="0.3" footer="0.3"/>
  <pageSetup paperSize="8" scale="60" orientation="landscape" r:id="rId1"/>
  <headerFooter>
    <oddHeader>&amp;LFEDERAL ROAD MAINTENANCE AGENCY (FERMA)
YR 2014 PROCUREMENT PLAN</oddHeader>
    <oddFooter>&amp;LFERMA&amp;CPage &amp;P of &amp;N&amp;RCONSULTANCY</oddFooter>
  </headerFooter>
  <colBreaks count="1" manualBreakCount="1">
    <brk id="33"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5"/>
  <sheetViews>
    <sheetView view="pageLayout" zoomScaleNormal="100" zoomScaleSheetLayoutView="78" workbookViewId="0">
      <selection activeCell="D10" sqref="D10"/>
    </sheetView>
  </sheetViews>
  <sheetFormatPr defaultRowHeight="12" x14ac:dyDescent="0.25"/>
  <cols>
    <col min="1" max="1" width="24.28515625" style="1646" customWidth="1"/>
    <col min="2" max="2" width="9.42578125" style="1646" customWidth="1"/>
    <col min="3" max="3" width="8.42578125" style="1646" customWidth="1"/>
    <col min="4" max="4" width="16.42578125" style="1646" customWidth="1"/>
    <col min="5" max="5" width="13.42578125" style="1646" customWidth="1"/>
    <col min="6" max="6" width="12.7109375" style="1646" customWidth="1"/>
    <col min="7" max="7" width="11.5703125" style="1646" customWidth="1"/>
    <col min="8" max="8" width="9.140625" style="1646"/>
    <col min="9" max="9" width="11.85546875" style="1646" customWidth="1"/>
    <col min="10" max="10" width="9.5703125" style="1646" customWidth="1"/>
    <col min="11" max="11" width="14.7109375" style="1646" customWidth="1"/>
    <col min="12" max="14" width="9.140625" style="1646"/>
    <col min="15" max="15" width="10.140625" style="1646" customWidth="1"/>
    <col min="16" max="16" width="9.140625" style="1646"/>
    <col min="17" max="17" width="14.42578125" style="1646" customWidth="1"/>
    <col min="18" max="18" width="9.7109375" style="1646" customWidth="1"/>
    <col min="19" max="19" width="9.5703125" style="1646" customWidth="1"/>
    <col min="20" max="21" width="13" style="1646" customWidth="1"/>
    <col min="22" max="22" width="9.140625" style="1646"/>
    <col min="23" max="23" width="9.7109375" style="1646" customWidth="1"/>
    <col min="24" max="16384" width="9.140625" style="1646"/>
  </cols>
  <sheetData>
    <row r="1" spans="1:26" x14ac:dyDescent="0.25">
      <c r="A1" s="2103" t="s">
        <v>2158</v>
      </c>
      <c r="B1" s="2103"/>
      <c r="C1" s="2103"/>
      <c r="D1" s="2103"/>
      <c r="E1" s="2103"/>
      <c r="F1" s="2103"/>
      <c r="G1" s="1784"/>
      <c r="H1" s="1688"/>
      <c r="I1" s="1688"/>
      <c r="J1" s="1685"/>
      <c r="K1" s="1688"/>
      <c r="L1" s="1688"/>
      <c r="M1" s="1688"/>
      <c r="N1" s="1685"/>
      <c r="O1" s="1783"/>
      <c r="P1" s="1783"/>
      <c r="Q1" s="1783"/>
      <c r="R1" s="1783"/>
      <c r="S1" s="1783"/>
      <c r="T1" s="1783"/>
      <c r="U1" s="1787"/>
      <c r="V1" s="1783"/>
      <c r="W1" s="1783"/>
      <c r="X1" s="1783"/>
      <c r="Y1" s="1783"/>
      <c r="Z1" s="1783"/>
    </row>
    <row r="2" spans="1:26" x14ac:dyDescent="0.25">
      <c r="A2" s="1791" t="s">
        <v>78</v>
      </c>
      <c r="B2" s="1790"/>
      <c r="C2" s="1784"/>
      <c r="D2" s="1784"/>
      <c r="E2" s="1784"/>
      <c r="F2" s="1784"/>
      <c r="G2" s="1784"/>
      <c r="H2" s="1784"/>
      <c r="I2" s="2093" t="s">
        <v>77</v>
      </c>
      <c r="J2" s="2093"/>
      <c r="K2" s="1789" t="s">
        <v>437</v>
      </c>
      <c r="L2" s="1789"/>
      <c r="M2" s="1789"/>
      <c r="N2" s="1788"/>
      <c r="O2" s="1783"/>
      <c r="P2" s="1783"/>
      <c r="Q2" s="1783"/>
      <c r="R2" s="1783"/>
      <c r="S2" s="1783"/>
      <c r="T2" s="1783"/>
      <c r="U2" s="1787"/>
      <c r="V2" s="1783"/>
      <c r="W2" s="1783"/>
      <c r="X2" s="1783"/>
      <c r="Y2" s="1783"/>
      <c r="Z2" s="1783"/>
    </row>
    <row r="3" spans="1:26" ht="24" x14ac:dyDescent="0.25">
      <c r="A3" s="1786"/>
      <c r="B3" s="1785"/>
      <c r="C3" s="2099" t="s">
        <v>74</v>
      </c>
      <c r="D3" s="2099"/>
      <c r="E3" s="2099"/>
      <c r="F3" s="2099"/>
      <c r="G3" s="2099"/>
      <c r="H3" s="1784"/>
      <c r="I3" s="2093"/>
      <c r="J3" s="2093"/>
      <c r="K3" s="1779" t="s">
        <v>73</v>
      </c>
      <c r="L3" s="2099" t="s">
        <v>72</v>
      </c>
      <c r="M3" s="2099"/>
      <c r="N3" s="2093" t="s">
        <v>71</v>
      </c>
      <c r="O3" s="2093"/>
      <c r="P3" s="1783"/>
      <c r="Q3" s="2093" t="s">
        <v>70</v>
      </c>
      <c r="R3" s="2093"/>
      <c r="S3" s="2093"/>
      <c r="T3" s="2093"/>
      <c r="U3" s="1779"/>
      <c r="V3" s="2104" t="s">
        <v>69</v>
      </c>
      <c r="W3" s="2105"/>
      <c r="X3" s="2106"/>
      <c r="Y3" s="1782"/>
      <c r="Z3" s="1782"/>
    </row>
    <row r="4" spans="1:26" ht="48" x14ac:dyDescent="0.25">
      <c r="A4" s="1781" t="s">
        <v>68</v>
      </c>
      <c r="B4" s="1779" t="s">
        <v>67</v>
      </c>
      <c r="C4" s="1779" t="s">
        <v>66</v>
      </c>
      <c r="D4" s="1779" t="s">
        <v>65</v>
      </c>
      <c r="E4" s="1779" t="s">
        <v>64</v>
      </c>
      <c r="F4" s="1779" t="s">
        <v>435</v>
      </c>
      <c r="G4" s="1779" t="s">
        <v>434</v>
      </c>
      <c r="H4" s="1779" t="s">
        <v>55</v>
      </c>
      <c r="I4" s="1779" t="s">
        <v>61</v>
      </c>
      <c r="J4" s="1780" t="s">
        <v>433</v>
      </c>
      <c r="K4" s="1779" t="s">
        <v>60</v>
      </c>
      <c r="L4" s="1779" t="s">
        <v>59</v>
      </c>
      <c r="M4" s="1779" t="s">
        <v>58</v>
      </c>
      <c r="N4" s="1779" t="s">
        <v>57</v>
      </c>
      <c r="O4" s="1780" t="s">
        <v>432</v>
      </c>
      <c r="P4" s="1779" t="s">
        <v>55</v>
      </c>
      <c r="Q4" s="1779" t="s">
        <v>431</v>
      </c>
      <c r="R4" s="1779" t="s">
        <v>53</v>
      </c>
      <c r="S4" s="1779" t="s">
        <v>52</v>
      </c>
      <c r="T4" s="1779" t="s">
        <v>51</v>
      </c>
      <c r="U4" s="1779" t="s">
        <v>99</v>
      </c>
      <c r="V4" s="1778" t="s">
        <v>50</v>
      </c>
      <c r="W4" s="1778" t="s">
        <v>49</v>
      </c>
      <c r="X4" s="1778" t="s">
        <v>48</v>
      </c>
      <c r="Y4" s="1778" t="s">
        <v>430</v>
      </c>
      <c r="Z4" s="1778" t="s">
        <v>429</v>
      </c>
    </row>
    <row r="5" spans="1:26" x14ac:dyDescent="0.25">
      <c r="A5" s="2101" t="s">
        <v>47</v>
      </c>
      <c r="B5" s="1774"/>
      <c r="C5" s="1775"/>
      <c r="D5" s="1775"/>
      <c r="E5" s="1774"/>
      <c r="F5" s="1774" t="s">
        <v>46</v>
      </c>
      <c r="G5" s="1774"/>
      <c r="H5" s="1669" t="s">
        <v>2</v>
      </c>
      <c r="I5" s="1774" t="s">
        <v>43</v>
      </c>
      <c r="J5" s="1772" t="s">
        <v>41</v>
      </c>
      <c r="K5" s="1774" t="s">
        <v>42</v>
      </c>
      <c r="L5" s="1777" t="s">
        <v>454</v>
      </c>
      <c r="M5" s="1777" t="s">
        <v>44</v>
      </c>
      <c r="N5" s="1776" t="s">
        <v>42</v>
      </c>
      <c r="O5" s="1776" t="s">
        <v>41</v>
      </c>
      <c r="P5" s="1669" t="s">
        <v>2</v>
      </c>
      <c r="Q5" s="1773"/>
      <c r="R5" s="1776" t="s">
        <v>42</v>
      </c>
      <c r="S5" s="1776" t="s">
        <v>41</v>
      </c>
      <c r="T5" s="1776" t="s">
        <v>42</v>
      </c>
      <c r="U5" s="1669" t="s">
        <v>2</v>
      </c>
      <c r="V5" s="1776" t="s">
        <v>43</v>
      </c>
      <c r="W5" s="1776" t="s">
        <v>427</v>
      </c>
      <c r="X5" s="1776" t="s">
        <v>42</v>
      </c>
      <c r="Y5" s="1776"/>
      <c r="Z5" s="1776"/>
    </row>
    <row r="6" spans="1:26" x14ac:dyDescent="0.25">
      <c r="A6" s="2102"/>
      <c r="B6" s="1774"/>
      <c r="C6" s="1775"/>
      <c r="D6" s="1775"/>
      <c r="E6" s="1774"/>
      <c r="F6" s="1774" t="s">
        <v>39</v>
      </c>
      <c r="G6" s="1774"/>
      <c r="H6" s="1669" t="s">
        <v>1</v>
      </c>
      <c r="I6" s="1774"/>
      <c r="J6" s="1772"/>
      <c r="K6" s="1774"/>
      <c r="L6" s="1774"/>
      <c r="M6" s="1774"/>
      <c r="N6" s="1772"/>
      <c r="O6" s="1772"/>
      <c r="P6" s="1669" t="s">
        <v>1</v>
      </c>
      <c r="Q6" s="1773"/>
      <c r="R6" s="1772"/>
      <c r="S6" s="1772"/>
      <c r="T6" s="1772"/>
      <c r="U6" s="1669" t="s">
        <v>1</v>
      </c>
      <c r="V6" s="1772"/>
      <c r="W6" s="1772"/>
      <c r="X6" s="1772"/>
      <c r="Y6" s="1772"/>
      <c r="Z6" s="1772"/>
    </row>
    <row r="7" spans="1:26" x14ac:dyDescent="0.25">
      <c r="A7" s="1771" t="s">
        <v>38</v>
      </c>
      <c r="B7" s="1518"/>
      <c r="C7" s="1520"/>
      <c r="D7" s="1770"/>
      <c r="E7" s="1518"/>
      <c r="F7" s="1518"/>
      <c r="G7" s="1518"/>
      <c r="H7" s="1690"/>
      <c r="I7" s="1518"/>
      <c r="J7" s="1515"/>
      <c r="K7" s="1518"/>
      <c r="L7" s="1518"/>
      <c r="M7" s="1518"/>
      <c r="N7" s="1515"/>
      <c r="O7" s="1515"/>
      <c r="P7" s="1669"/>
      <c r="Q7" s="1734"/>
      <c r="R7" s="1515"/>
      <c r="S7" s="1515"/>
      <c r="T7" s="1515"/>
      <c r="U7" s="1669"/>
      <c r="V7" s="1515"/>
      <c r="W7" s="1515"/>
      <c r="X7" s="1515"/>
      <c r="Y7" s="1515"/>
      <c r="Z7" s="1515"/>
    </row>
    <row r="8" spans="1:26" ht="30" customHeight="1" x14ac:dyDescent="0.25">
      <c r="A8" s="1762" t="s">
        <v>2157</v>
      </c>
      <c r="B8" s="1761" t="s">
        <v>1851</v>
      </c>
      <c r="C8" s="1672" t="s">
        <v>1851</v>
      </c>
      <c r="D8" s="1675">
        <v>10000000</v>
      </c>
      <c r="E8" s="1758" t="s">
        <v>1858</v>
      </c>
      <c r="F8" s="1760" t="s">
        <v>513</v>
      </c>
      <c r="G8" s="1758" t="s">
        <v>16</v>
      </c>
      <c r="H8" s="1750" t="s">
        <v>2</v>
      </c>
      <c r="I8" s="1510" t="s">
        <v>2074</v>
      </c>
      <c r="J8" s="1510" t="s">
        <v>2073</v>
      </c>
      <c r="K8" s="1511" t="s">
        <v>513</v>
      </c>
      <c r="L8" s="1668" t="s">
        <v>1847</v>
      </c>
      <c r="M8" s="1668" t="s">
        <v>1846</v>
      </c>
      <c r="N8" s="1668" t="s">
        <v>2072</v>
      </c>
      <c r="O8" s="1668" t="s">
        <v>2071</v>
      </c>
      <c r="P8" s="1750" t="s">
        <v>2</v>
      </c>
      <c r="Q8" s="1759">
        <v>10000000</v>
      </c>
      <c r="R8" s="1758" t="s">
        <v>513</v>
      </c>
      <c r="S8" s="1668" t="s">
        <v>2070</v>
      </c>
      <c r="T8" s="1668" t="s">
        <v>2069</v>
      </c>
      <c r="U8" s="1750" t="s">
        <v>2</v>
      </c>
      <c r="V8" s="1758" t="s">
        <v>513</v>
      </c>
      <c r="W8" s="1668" t="s">
        <v>2068</v>
      </c>
      <c r="X8" s="1668" t="s">
        <v>2067</v>
      </c>
      <c r="Y8" s="1668" t="s">
        <v>2066</v>
      </c>
      <c r="Z8" s="1667" t="s">
        <v>2065</v>
      </c>
    </row>
    <row r="9" spans="1:26" ht="12.75" customHeight="1" x14ac:dyDescent="0.25">
      <c r="A9" s="1762"/>
      <c r="B9" s="1761"/>
      <c r="C9" s="1672"/>
      <c r="D9" s="1675"/>
      <c r="E9" s="1758"/>
      <c r="F9" s="1760"/>
      <c r="G9" s="1758"/>
      <c r="H9" s="1669" t="s">
        <v>1</v>
      </c>
      <c r="I9" s="1510"/>
      <c r="J9" s="1510"/>
      <c r="K9" s="1511"/>
      <c r="L9" s="1668"/>
      <c r="M9" s="1668"/>
      <c r="N9" s="1668"/>
      <c r="O9" s="1668"/>
      <c r="P9" s="1669" t="s">
        <v>1</v>
      </c>
      <c r="Q9" s="1759"/>
      <c r="R9" s="1758"/>
      <c r="S9" s="1668"/>
      <c r="T9" s="1668"/>
      <c r="U9" s="1669" t="s">
        <v>1</v>
      </c>
      <c r="V9" s="1758"/>
      <c r="W9" s="1668"/>
      <c r="X9" s="1668"/>
      <c r="Y9" s="1668"/>
      <c r="Z9" s="1667"/>
    </row>
    <row r="10" spans="1:26" ht="60" x14ac:dyDescent="0.25">
      <c r="A10" s="1767" t="s">
        <v>2156</v>
      </c>
      <c r="B10" s="1761" t="s">
        <v>1859</v>
      </c>
      <c r="C10" s="1672" t="s">
        <v>1851</v>
      </c>
      <c r="D10" s="1769">
        <v>5000000</v>
      </c>
      <c r="E10" s="1758" t="s">
        <v>1858</v>
      </c>
      <c r="F10" s="1760" t="s">
        <v>513</v>
      </c>
      <c r="G10" s="1758" t="s">
        <v>16</v>
      </c>
      <c r="H10" s="1750" t="s">
        <v>2</v>
      </c>
      <c r="I10" s="1510" t="s">
        <v>2074</v>
      </c>
      <c r="J10" s="1510" t="s">
        <v>2073</v>
      </c>
      <c r="K10" s="1511" t="s">
        <v>513</v>
      </c>
      <c r="L10" s="1668" t="s">
        <v>1847</v>
      </c>
      <c r="M10" s="1668" t="s">
        <v>1846</v>
      </c>
      <c r="N10" s="1668" t="s">
        <v>2152</v>
      </c>
      <c r="O10" s="1668" t="s">
        <v>2071</v>
      </c>
      <c r="P10" s="1750" t="s">
        <v>2</v>
      </c>
      <c r="Q10" s="1768">
        <v>5000000</v>
      </c>
      <c r="R10" s="1758" t="s">
        <v>513</v>
      </c>
      <c r="S10" s="1668" t="s">
        <v>2070</v>
      </c>
      <c r="T10" s="1668" t="s">
        <v>2069</v>
      </c>
      <c r="U10" s="1750" t="s">
        <v>2</v>
      </c>
      <c r="V10" s="1758" t="s">
        <v>513</v>
      </c>
      <c r="W10" s="1668" t="s">
        <v>2068</v>
      </c>
      <c r="X10" s="1668" t="s">
        <v>2067</v>
      </c>
      <c r="Y10" s="1668" t="s">
        <v>2066</v>
      </c>
      <c r="Z10" s="1667" t="s">
        <v>2065</v>
      </c>
    </row>
    <row r="11" spans="1:26" x14ac:dyDescent="0.25">
      <c r="A11" s="1767"/>
      <c r="B11" s="1761"/>
      <c r="C11" s="1672"/>
      <c r="D11" s="1769"/>
      <c r="E11" s="1758"/>
      <c r="F11" s="1760"/>
      <c r="G11" s="1758"/>
      <c r="H11" s="1669" t="s">
        <v>1</v>
      </c>
      <c r="I11" s="1510"/>
      <c r="J11" s="1510"/>
      <c r="K11" s="1511"/>
      <c r="L11" s="1668"/>
      <c r="M11" s="1668"/>
      <c r="N11" s="1668"/>
      <c r="O11" s="1668"/>
      <c r="P11" s="1669" t="s">
        <v>1</v>
      </c>
      <c r="Q11" s="1768"/>
      <c r="R11" s="1758"/>
      <c r="S11" s="1668"/>
      <c r="T11" s="1668"/>
      <c r="U11" s="1669" t="s">
        <v>1</v>
      </c>
      <c r="V11" s="1758"/>
      <c r="W11" s="1668"/>
      <c r="X11" s="1668"/>
      <c r="Y11" s="1668"/>
      <c r="Z11" s="1667"/>
    </row>
    <row r="12" spans="1:26" ht="30" customHeight="1" x14ac:dyDescent="0.25">
      <c r="A12" s="1767" t="s">
        <v>2155</v>
      </c>
      <c r="B12" s="1754" t="s">
        <v>1869</v>
      </c>
      <c r="C12" s="1691" t="s">
        <v>1859</v>
      </c>
      <c r="D12" s="1766">
        <v>2500000</v>
      </c>
      <c r="E12" s="1763" t="s">
        <v>1858</v>
      </c>
      <c r="F12" s="1765" t="s">
        <v>513</v>
      </c>
      <c r="G12" s="1763" t="s">
        <v>125</v>
      </c>
      <c r="H12" s="1750" t="s">
        <v>2</v>
      </c>
      <c r="I12" s="1510" t="s">
        <v>2074</v>
      </c>
      <c r="J12" s="1510" t="s">
        <v>2073</v>
      </c>
      <c r="K12" s="1511" t="s">
        <v>513</v>
      </c>
      <c r="L12" s="1668" t="s">
        <v>1847</v>
      </c>
      <c r="M12" s="1668" t="s">
        <v>1846</v>
      </c>
      <c r="N12" s="1668" t="s">
        <v>2152</v>
      </c>
      <c r="O12" s="1668" t="s">
        <v>2071</v>
      </c>
      <c r="P12" s="1750" t="s">
        <v>2</v>
      </c>
      <c r="Q12" s="1764">
        <v>2500000</v>
      </c>
      <c r="R12" s="1763" t="s">
        <v>513</v>
      </c>
      <c r="S12" s="1668" t="s">
        <v>2070</v>
      </c>
      <c r="T12" s="1668" t="s">
        <v>2069</v>
      </c>
      <c r="U12" s="1750" t="s">
        <v>2</v>
      </c>
      <c r="V12" s="1758" t="s">
        <v>513</v>
      </c>
      <c r="W12" s="1668" t="s">
        <v>2068</v>
      </c>
      <c r="X12" s="1668" t="s">
        <v>2067</v>
      </c>
      <c r="Y12" s="1752" t="s">
        <v>2066</v>
      </c>
      <c r="Z12" s="1751" t="s">
        <v>2065</v>
      </c>
    </row>
    <row r="13" spans="1:26" ht="9.75" customHeight="1" x14ac:dyDescent="0.25">
      <c r="A13" s="1767"/>
      <c r="B13" s="1754"/>
      <c r="C13" s="1691"/>
      <c r="D13" s="1766"/>
      <c r="E13" s="1763"/>
      <c r="F13" s="1765"/>
      <c r="G13" s="1763"/>
      <c r="H13" s="1669" t="s">
        <v>1</v>
      </c>
      <c r="I13" s="1510"/>
      <c r="J13" s="1510"/>
      <c r="K13" s="1511"/>
      <c r="L13" s="1668"/>
      <c r="M13" s="1668"/>
      <c r="N13" s="1668"/>
      <c r="O13" s="1668"/>
      <c r="P13" s="1669" t="s">
        <v>1</v>
      </c>
      <c r="Q13" s="1764"/>
      <c r="R13" s="1763"/>
      <c r="S13" s="1668"/>
      <c r="T13" s="1668"/>
      <c r="U13" s="1669" t="s">
        <v>1</v>
      </c>
      <c r="V13" s="1758"/>
      <c r="W13" s="1668"/>
      <c r="X13" s="1668"/>
      <c r="Y13" s="1752"/>
      <c r="Z13" s="1751"/>
    </row>
    <row r="14" spans="1:26" ht="48" x14ac:dyDescent="0.25">
      <c r="A14" s="1762" t="s">
        <v>2154</v>
      </c>
      <c r="B14" s="1761" t="s">
        <v>1866</v>
      </c>
      <c r="C14" s="1672" t="s">
        <v>1851</v>
      </c>
      <c r="D14" s="1675">
        <v>6000000</v>
      </c>
      <c r="E14" s="1758" t="s">
        <v>1858</v>
      </c>
      <c r="F14" s="1760" t="s">
        <v>513</v>
      </c>
      <c r="G14" s="1758" t="s">
        <v>16</v>
      </c>
      <c r="H14" s="1750" t="s">
        <v>2</v>
      </c>
      <c r="I14" s="1510" t="s">
        <v>2074</v>
      </c>
      <c r="J14" s="1510" t="s">
        <v>2073</v>
      </c>
      <c r="K14" s="1511" t="s">
        <v>513</v>
      </c>
      <c r="L14" s="1668" t="s">
        <v>1847</v>
      </c>
      <c r="M14" s="1668" t="s">
        <v>1846</v>
      </c>
      <c r="N14" s="1668" t="s">
        <v>2152</v>
      </c>
      <c r="O14" s="1668" t="s">
        <v>2071</v>
      </c>
      <c r="P14" s="1750" t="s">
        <v>2</v>
      </c>
      <c r="Q14" s="1759">
        <v>6000000</v>
      </c>
      <c r="R14" s="1758" t="s">
        <v>513</v>
      </c>
      <c r="S14" s="1668" t="s">
        <v>2070</v>
      </c>
      <c r="T14" s="1668" t="s">
        <v>2069</v>
      </c>
      <c r="U14" s="1750" t="s">
        <v>2</v>
      </c>
      <c r="V14" s="1758" t="s">
        <v>513</v>
      </c>
      <c r="W14" s="1668" t="s">
        <v>2068</v>
      </c>
      <c r="X14" s="1668" t="s">
        <v>2067</v>
      </c>
      <c r="Y14" s="1668" t="s">
        <v>2066</v>
      </c>
      <c r="Z14" s="1667" t="s">
        <v>2065</v>
      </c>
    </row>
    <row r="15" spans="1:26" ht="9.75" customHeight="1" x14ac:dyDescent="0.25">
      <c r="A15" s="1757"/>
      <c r="B15" s="1754"/>
      <c r="C15" s="1691"/>
      <c r="D15" s="1756"/>
      <c r="E15" s="1691"/>
      <c r="F15" s="1755"/>
      <c r="G15" s="1691"/>
      <c r="H15" s="1669" t="s">
        <v>1</v>
      </c>
      <c r="I15" s="1751"/>
      <c r="J15" s="1751"/>
      <c r="K15" s="1754"/>
      <c r="L15" s="1754"/>
      <c r="M15" s="1754"/>
      <c r="N15" s="1751"/>
      <c r="O15" s="1751"/>
      <c r="P15" s="1669" t="s">
        <v>1</v>
      </c>
      <c r="Q15" s="1753"/>
      <c r="R15" s="1686"/>
      <c r="S15" s="1751"/>
      <c r="T15" s="1751"/>
      <c r="U15" s="1669" t="s">
        <v>1</v>
      </c>
      <c r="V15" s="1686"/>
      <c r="W15" s="1751"/>
      <c r="X15" s="1751"/>
      <c r="Y15" s="1752"/>
      <c r="Z15" s="1751"/>
    </row>
    <row r="16" spans="1:26" ht="60" x14ac:dyDescent="0.25">
      <c r="A16" s="1677" t="s">
        <v>2153</v>
      </c>
      <c r="B16" s="1676" t="s">
        <v>1864</v>
      </c>
      <c r="C16" s="1672" t="s">
        <v>1851</v>
      </c>
      <c r="D16" s="1675">
        <v>7000000</v>
      </c>
      <c r="E16" s="1512" t="s">
        <v>1858</v>
      </c>
      <c r="F16" s="1680" t="s">
        <v>513</v>
      </c>
      <c r="G16" s="1512" t="s">
        <v>16</v>
      </c>
      <c r="H16" s="1750" t="s">
        <v>2</v>
      </c>
      <c r="I16" s="1510" t="s">
        <v>2074</v>
      </c>
      <c r="J16" s="1510" t="s">
        <v>2073</v>
      </c>
      <c r="K16" s="1511" t="s">
        <v>513</v>
      </c>
      <c r="L16" s="1668" t="s">
        <v>1847</v>
      </c>
      <c r="M16" s="1668" t="s">
        <v>1846</v>
      </c>
      <c r="N16" s="1668" t="s">
        <v>2152</v>
      </c>
      <c r="O16" s="1668" t="s">
        <v>2071</v>
      </c>
      <c r="P16" s="1669" t="s">
        <v>2</v>
      </c>
      <c r="Q16" s="1700">
        <v>7000000</v>
      </c>
      <c r="R16" s="1514" t="s">
        <v>513</v>
      </c>
      <c r="S16" s="1510" t="s">
        <v>2070</v>
      </c>
      <c r="T16" s="1510" t="s">
        <v>2132</v>
      </c>
      <c r="U16" s="1669" t="s">
        <v>2</v>
      </c>
      <c r="V16" s="1514" t="s">
        <v>513</v>
      </c>
      <c r="W16" s="1510" t="s">
        <v>2068</v>
      </c>
      <c r="X16" s="1510" t="s">
        <v>2131</v>
      </c>
      <c r="Y16" s="1668" t="s">
        <v>2066</v>
      </c>
      <c r="Z16" s="1667" t="s">
        <v>2065</v>
      </c>
    </row>
    <row r="17" spans="1:26" ht="7.5" customHeight="1" x14ac:dyDescent="0.25">
      <c r="A17" s="1678"/>
      <c r="B17" s="1511"/>
      <c r="C17" s="1512"/>
      <c r="D17" s="1521"/>
      <c r="E17" s="1512"/>
      <c r="F17" s="1680"/>
      <c r="G17" s="1512"/>
      <c r="H17" s="1669" t="s">
        <v>1</v>
      </c>
      <c r="I17" s="1511"/>
      <c r="J17" s="1510"/>
      <c r="K17" s="1511"/>
      <c r="L17" s="1511"/>
      <c r="M17" s="1511"/>
      <c r="N17" s="1510"/>
      <c r="O17" s="1510"/>
      <c r="P17" s="1669" t="s">
        <v>1</v>
      </c>
      <c r="Q17" s="1700"/>
      <c r="R17" s="1514"/>
      <c r="S17" s="1510"/>
      <c r="T17" s="1510"/>
      <c r="U17" s="1669" t="s">
        <v>1</v>
      </c>
      <c r="V17" s="1514"/>
      <c r="W17" s="1510"/>
      <c r="X17" s="1510"/>
      <c r="Y17" s="1510"/>
      <c r="Z17" s="1510"/>
    </row>
    <row r="18" spans="1:26" ht="60" x14ac:dyDescent="0.25">
      <c r="A18" s="1677" t="s">
        <v>2151</v>
      </c>
      <c r="B18" s="1511" t="s">
        <v>1862</v>
      </c>
      <c r="C18" s="1512" t="s">
        <v>1851</v>
      </c>
      <c r="D18" s="1675">
        <v>5000000</v>
      </c>
      <c r="E18" s="1512" t="s">
        <v>1858</v>
      </c>
      <c r="F18" s="1680" t="s">
        <v>513</v>
      </c>
      <c r="G18" s="1512" t="s">
        <v>16</v>
      </c>
      <c r="H18" s="1669" t="s">
        <v>2</v>
      </c>
      <c r="I18" s="1510" t="s">
        <v>2074</v>
      </c>
      <c r="J18" s="1510" t="s">
        <v>2073</v>
      </c>
      <c r="K18" s="1511" t="s">
        <v>513</v>
      </c>
      <c r="L18" s="1668" t="s">
        <v>1847</v>
      </c>
      <c r="M18" s="1511" t="s">
        <v>1846</v>
      </c>
      <c r="N18" s="1510" t="s">
        <v>2134</v>
      </c>
      <c r="O18" s="1510" t="s">
        <v>2133</v>
      </c>
      <c r="P18" s="1669" t="s">
        <v>2</v>
      </c>
      <c r="Q18" s="1700">
        <v>5000000</v>
      </c>
      <c r="R18" s="1514" t="s">
        <v>513</v>
      </c>
      <c r="S18" s="1510" t="s">
        <v>2070</v>
      </c>
      <c r="T18" s="1510" t="s">
        <v>2132</v>
      </c>
      <c r="U18" s="1669" t="s">
        <v>2</v>
      </c>
      <c r="V18" s="1514" t="s">
        <v>513</v>
      </c>
      <c r="W18" s="1510" t="s">
        <v>2068</v>
      </c>
      <c r="X18" s="1510" t="s">
        <v>2131</v>
      </c>
      <c r="Y18" s="1668" t="s">
        <v>2066</v>
      </c>
      <c r="Z18" s="1667" t="s">
        <v>2065</v>
      </c>
    </row>
    <row r="19" spans="1:26" ht="9" customHeight="1" x14ac:dyDescent="0.25">
      <c r="A19" s="1678"/>
      <c r="B19" s="1511"/>
      <c r="C19" s="1512"/>
      <c r="D19" s="1521"/>
      <c r="E19" s="1512"/>
      <c r="F19" s="1680"/>
      <c r="G19" s="1512"/>
      <c r="H19" s="1669" t="s">
        <v>1</v>
      </c>
      <c r="I19" s="1511"/>
      <c r="J19" s="1510"/>
      <c r="K19" s="1511"/>
      <c r="L19" s="1511"/>
      <c r="M19" s="1511"/>
      <c r="N19" s="1510"/>
      <c r="O19" s="1510"/>
      <c r="P19" s="1669" t="s">
        <v>1</v>
      </c>
      <c r="Q19" s="1700"/>
      <c r="R19" s="1514"/>
      <c r="S19" s="1510"/>
      <c r="T19" s="1510"/>
      <c r="U19" s="1669" t="s">
        <v>1</v>
      </c>
      <c r="V19" s="1514"/>
      <c r="W19" s="1510"/>
      <c r="X19" s="1510"/>
      <c r="Y19" s="1678"/>
      <c r="Z19" s="1678"/>
    </row>
    <row r="20" spans="1:26" ht="60" customHeight="1" x14ac:dyDescent="0.25">
      <c r="A20" s="1677" t="s">
        <v>2150</v>
      </c>
      <c r="B20" s="1511" t="s">
        <v>1860</v>
      </c>
      <c r="C20" s="1512" t="s">
        <v>1851</v>
      </c>
      <c r="D20" s="1675">
        <v>7000000</v>
      </c>
      <c r="E20" s="1512" t="s">
        <v>1858</v>
      </c>
      <c r="F20" s="1680" t="s">
        <v>513</v>
      </c>
      <c r="G20" s="1512" t="s">
        <v>16</v>
      </c>
      <c r="H20" s="1669" t="s">
        <v>2</v>
      </c>
      <c r="I20" s="1510" t="s">
        <v>2074</v>
      </c>
      <c r="J20" s="1510" t="s">
        <v>2073</v>
      </c>
      <c r="K20" s="1511" t="s">
        <v>513</v>
      </c>
      <c r="L20" s="1668" t="s">
        <v>1847</v>
      </c>
      <c r="M20" s="1511" t="s">
        <v>1846</v>
      </c>
      <c r="N20" s="1510" t="s">
        <v>2134</v>
      </c>
      <c r="O20" s="1510" t="s">
        <v>2133</v>
      </c>
      <c r="P20" s="1669" t="s">
        <v>2</v>
      </c>
      <c r="Q20" s="1700">
        <v>7000000</v>
      </c>
      <c r="R20" s="1514" t="s">
        <v>513</v>
      </c>
      <c r="S20" s="1510" t="s">
        <v>2070</v>
      </c>
      <c r="T20" s="1510" t="s">
        <v>2132</v>
      </c>
      <c r="U20" s="1669" t="s">
        <v>2</v>
      </c>
      <c r="V20" s="1514" t="s">
        <v>513</v>
      </c>
      <c r="W20" s="1510" t="s">
        <v>2068</v>
      </c>
      <c r="X20" s="1510" t="s">
        <v>2131</v>
      </c>
      <c r="Y20" s="1668" t="s">
        <v>2066</v>
      </c>
      <c r="Z20" s="1667" t="s">
        <v>2065</v>
      </c>
    </row>
    <row r="21" spans="1:26" ht="9.75" customHeight="1" x14ac:dyDescent="0.25">
      <c r="A21" s="1678"/>
      <c r="B21" s="1511"/>
      <c r="C21" s="1512"/>
      <c r="D21" s="1521"/>
      <c r="E21" s="1512"/>
      <c r="F21" s="1680"/>
      <c r="G21" s="1512"/>
      <c r="H21" s="1669" t="s">
        <v>1</v>
      </c>
      <c r="I21" s="1511"/>
      <c r="J21" s="1510"/>
      <c r="K21" s="1511"/>
      <c r="L21" s="1511"/>
      <c r="M21" s="1511"/>
      <c r="N21" s="1510"/>
      <c r="O21" s="1510"/>
      <c r="P21" s="1669" t="s">
        <v>1</v>
      </c>
      <c r="Q21" s="1700"/>
      <c r="R21" s="1514"/>
      <c r="S21" s="1510"/>
      <c r="T21" s="1510"/>
      <c r="U21" s="1669" t="s">
        <v>1</v>
      </c>
      <c r="V21" s="1514"/>
      <c r="W21" s="1510"/>
      <c r="X21" s="1510"/>
      <c r="Y21" s="1678"/>
      <c r="Z21" s="1678"/>
    </row>
    <row r="22" spans="1:26" ht="36" x14ac:dyDescent="0.25">
      <c r="A22" s="1677" t="s">
        <v>2149</v>
      </c>
      <c r="B22" s="1511" t="s">
        <v>1855</v>
      </c>
      <c r="C22" s="1512" t="s">
        <v>1851</v>
      </c>
      <c r="D22" s="1675">
        <v>18000000</v>
      </c>
      <c r="E22" s="1512" t="s">
        <v>1858</v>
      </c>
      <c r="F22" s="1680" t="s">
        <v>513</v>
      </c>
      <c r="G22" s="1512" t="s">
        <v>16</v>
      </c>
      <c r="H22" s="1669" t="s">
        <v>2</v>
      </c>
      <c r="I22" s="1510" t="s">
        <v>2074</v>
      </c>
      <c r="J22" s="1510" t="s">
        <v>2073</v>
      </c>
      <c r="K22" s="1511" t="s">
        <v>513</v>
      </c>
      <c r="L22" s="1668" t="s">
        <v>1847</v>
      </c>
      <c r="M22" s="1511" t="s">
        <v>1846</v>
      </c>
      <c r="N22" s="1510" t="s">
        <v>2134</v>
      </c>
      <c r="O22" s="1510" t="s">
        <v>2133</v>
      </c>
      <c r="P22" s="1669" t="s">
        <v>2</v>
      </c>
      <c r="Q22" s="1700">
        <v>18000000</v>
      </c>
      <c r="R22" s="1514" t="s">
        <v>513</v>
      </c>
      <c r="S22" s="1510" t="s">
        <v>2070</v>
      </c>
      <c r="T22" s="1510" t="s">
        <v>2132</v>
      </c>
      <c r="U22" s="1669" t="s">
        <v>2</v>
      </c>
      <c r="V22" s="1514" t="s">
        <v>513</v>
      </c>
      <c r="W22" s="1510" t="s">
        <v>2068</v>
      </c>
      <c r="X22" s="1510" t="s">
        <v>2131</v>
      </c>
      <c r="Y22" s="1668" t="s">
        <v>2066</v>
      </c>
      <c r="Z22" s="1667" t="s">
        <v>2065</v>
      </c>
    </row>
    <row r="23" spans="1:26" ht="9" customHeight="1" x14ac:dyDescent="0.25">
      <c r="A23" s="1678"/>
      <c r="B23" s="1511"/>
      <c r="C23" s="1512"/>
      <c r="D23" s="1521"/>
      <c r="E23" s="1512"/>
      <c r="F23" s="1680"/>
      <c r="G23" s="1512"/>
      <c r="H23" s="1669" t="s">
        <v>1</v>
      </c>
      <c r="I23" s="1511"/>
      <c r="J23" s="1510"/>
      <c r="K23" s="1511"/>
      <c r="L23" s="1511"/>
      <c r="M23" s="1511"/>
      <c r="N23" s="1510"/>
      <c r="O23" s="1510"/>
      <c r="P23" s="1669" t="s">
        <v>1</v>
      </c>
      <c r="Q23" s="1700"/>
      <c r="R23" s="1514"/>
      <c r="S23" s="1510"/>
      <c r="T23" s="1510"/>
      <c r="U23" s="1669" t="s">
        <v>1</v>
      </c>
      <c r="V23" s="1514"/>
      <c r="W23" s="1510"/>
      <c r="X23" s="1510"/>
      <c r="Y23" s="1678"/>
      <c r="Z23" s="1678"/>
    </row>
    <row r="24" spans="1:26" ht="9.75" customHeight="1" x14ac:dyDescent="0.25">
      <c r="A24" s="1688"/>
      <c r="B24" s="1518"/>
      <c r="C24" s="1519"/>
      <c r="D24" s="1523"/>
      <c r="E24" s="1519"/>
      <c r="F24" s="1736"/>
      <c r="G24" s="1519"/>
      <c r="H24" s="1690"/>
      <c r="I24" s="1518"/>
      <c r="J24" s="1515"/>
      <c r="K24" s="1518"/>
      <c r="L24" s="1518"/>
      <c r="M24" s="1518"/>
      <c r="N24" s="1515"/>
      <c r="O24" s="1515"/>
      <c r="P24" s="1669"/>
      <c r="Q24" s="1734"/>
      <c r="R24" s="1516"/>
      <c r="S24" s="1515"/>
      <c r="T24" s="1515"/>
      <c r="U24" s="1669"/>
      <c r="V24" s="1516"/>
      <c r="W24" s="1515"/>
      <c r="X24" s="1515"/>
      <c r="Y24" s="1685"/>
      <c r="Z24" s="1685"/>
    </row>
    <row r="25" spans="1:26" ht="36" x14ac:dyDescent="0.25">
      <c r="A25" s="1677" t="s">
        <v>2148</v>
      </c>
      <c r="B25" s="1511" t="s">
        <v>1852</v>
      </c>
      <c r="C25" s="1512" t="s">
        <v>1851</v>
      </c>
      <c r="D25" s="1675">
        <v>5000000</v>
      </c>
      <c r="E25" s="1512" t="s">
        <v>1858</v>
      </c>
      <c r="F25" s="1680" t="s">
        <v>513</v>
      </c>
      <c r="G25" s="1512" t="s">
        <v>16</v>
      </c>
      <c r="H25" s="1669" t="s">
        <v>2</v>
      </c>
      <c r="I25" s="1510" t="s">
        <v>2074</v>
      </c>
      <c r="J25" s="1510" t="s">
        <v>2073</v>
      </c>
      <c r="K25" s="1511" t="s">
        <v>513</v>
      </c>
      <c r="L25" s="1668" t="s">
        <v>1847</v>
      </c>
      <c r="M25" s="1511" t="s">
        <v>1846</v>
      </c>
      <c r="N25" s="1510" t="s">
        <v>2134</v>
      </c>
      <c r="O25" s="1510" t="s">
        <v>2133</v>
      </c>
      <c r="P25" s="1669" t="s">
        <v>2</v>
      </c>
      <c r="Q25" s="1700">
        <v>5000000</v>
      </c>
      <c r="R25" s="1514" t="s">
        <v>513</v>
      </c>
      <c r="S25" s="1510" t="s">
        <v>2070</v>
      </c>
      <c r="T25" s="1510" t="s">
        <v>2132</v>
      </c>
      <c r="U25" s="1669" t="s">
        <v>2</v>
      </c>
      <c r="V25" s="1514" t="s">
        <v>513</v>
      </c>
      <c r="W25" s="1510" t="s">
        <v>2068</v>
      </c>
      <c r="X25" s="1510" t="s">
        <v>2131</v>
      </c>
      <c r="Y25" s="1668" t="s">
        <v>2066</v>
      </c>
      <c r="Z25" s="1667" t="s">
        <v>2065</v>
      </c>
    </row>
    <row r="26" spans="1:26" ht="8.25" customHeight="1" x14ac:dyDescent="0.25">
      <c r="A26" s="1678"/>
      <c r="B26" s="1511"/>
      <c r="C26" s="1512"/>
      <c r="D26" s="1521"/>
      <c r="E26" s="1512"/>
      <c r="F26" s="1680"/>
      <c r="G26" s="1512"/>
      <c r="H26" s="1669" t="s">
        <v>1</v>
      </c>
      <c r="I26" s="1511"/>
      <c r="J26" s="1510"/>
      <c r="K26" s="1511"/>
      <c r="L26" s="1511"/>
      <c r="M26" s="1511"/>
      <c r="N26" s="1510"/>
      <c r="O26" s="1510"/>
      <c r="P26" s="1669" t="s">
        <v>1</v>
      </c>
      <c r="Q26" s="1700"/>
      <c r="R26" s="1514"/>
      <c r="S26" s="1510"/>
      <c r="T26" s="1510"/>
      <c r="U26" s="1669" t="s">
        <v>1</v>
      </c>
      <c r="V26" s="1514"/>
      <c r="W26" s="1510"/>
      <c r="X26" s="1510"/>
      <c r="Y26" s="1678"/>
      <c r="Z26" s="1678"/>
    </row>
    <row r="27" spans="1:26" ht="7.5" customHeight="1" x14ac:dyDescent="0.25">
      <c r="A27" s="1688"/>
      <c r="B27" s="1518"/>
      <c r="C27" s="1519"/>
      <c r="D27" s="1523"/>
      <c r="E27" s="1519"/>
      <c r="F27" s="1736"/>
      <c r="G27" s="1519"/>
      <c r="H27" s="1690"/>
      <c r="I27" s="1518"/>
      <c r="J27" s="1515"/>
      <c r="K27" s="1518"/>
      <c r="L27" s="1518"/>
      <c r="M27" s="1518"/>
      <c r="N27" s="1515"/>
      <c r="O27" s="1515"/>
      <c r="P27" s="1669"/>
      <c r="Q27" s="1734"/>
      <c r="R27" s="1516"/>
      <c r="S27" s="1515"/>
      <c r="T27" s="1515"/>
      <c r="U27" s="1669"/>
      <c r="V27" s="1516"/>
      <c r="W27" s="1515"/>
      <c r="X27" s="1515"/>
      <c r="Y27" s="1685"/>
      <c r="Z27" s="1685"/>
    </row>
    <row r="28" spans="1:26" ht="36" x14ac:dyDescent="0.25">
      <c r="A28" s="1677" t="s">
        <v>2147</v>
      </c>
      <c r="B28" s="1511" t="s">
        <v>2125</v>
      </c>
      <c r="C28" s="1512" t="s">
        <v>1851</v>
      </c>
      <c r="D28" s="1675">
        <v>5000000</v>
      </c>
      <c r="E28" s="1512" t="s">
        <v>1858</v>
      </c>
      <c r="F28" s="1680" t="s">
        <v>513</v>
      </c>
      <c r="G28" s="1512" t="s">
        <v>16</v>
      </c>
      <c r="H28" s="1669" t="s">
        <v>2</v>
      </c>
      <c r="I28" s="1510" t="s">
        <v>2074</v>
      </c>
      <c r="J28" s="1510" t="s">
        <v>2073</v>
      </c>
      <c r="K28" s="1511" t="s">
        <v>513</v>
      </c>
      <c r="L28" s="1668" t="s">
        <v>1847</v>
      </c>
      <c r="M28" s="1511" t="s">
        <v>1846</v>
      </c>
      <c r="N28" s="1510" t="s">
        <v>2134</v>
      </c>
      <c r="O28" s="1510" t="s">
        <v>2133</v>
      </c>
      <c r="P28" s="1669" t="s">
        <v>2</v>
      </c>
      <c r="Q28" s="1700">
        <v>5000000</v>
      </c>
      <c r="R28" s="1514" t="s">
        <v>513</v>
      </c>
      <c r="S28" s="1510" t="s">
        <v>2070</v>
      </c>
      <c r="T28" s="1510" t="s">
        <v>2132</v>
      </c>
      <c r="U28" s="1669" t="s">
        <v>2</v>
      </c>
      <c r="V28" s="1514" t="s">
        <v>513</v>
      </c>
      <c r="W28" s="1510" t="s">
        <v>2068</v>
      </c>
      <c r="X28" s="1510" t="s">
        <v>2131</v>
      </c>
      <c r="Y28" s="1668" t="s">
        <v>2066</v>
      </c>
      <c r="Z28" s="1667" t="s">
        <v>2065</v>
      </c>
    </row>
    <row r="29" spans="1:26" ht="7.5" customHeight="1" x14ac:dyDescent="0.25">
      <c r="A29" s="1678"/>
      <c r="B29" s="1511"/>
      <c r="C29" s="1512"/>
      <c r="D29" s="1521"/>
      <c r="E29" s="1512"/>
      <c r="F29" s="1680"/>
      <c r="G29" s="1512"/>
      <c r="H29" s="1669" t="s">
        <v>1</v>
      </c>
      <c r="I29" s="1511"/>
      <c r="J29" s="1510"/>
      <c r="K29" s="1511"/>
      <c r="L29" s="1511"/>
      <c r="M29" s="1511"/>
      <c r="N29" s="1510"/>
      <c r="O29" s="1510"/>
      <c r="P29" s="1669" t="s">
        <v>1</v>
      </c>
      <c r="Q29" s="1700"/>
      <c r="R29" s="1514"/>
      <c r="S29" s="1510"/>
      <c r="T29" s="1510"/>
      <c r="U29" s="1669" t="s">
        <v>1</v>
      </c>
      <c r="V29" s="1514"/>
      <c r="W29" s="1510"/>
      <c r="X29" s="1510"/>
      <c r="Y29" s="1678"/>
      <c r="Z29" s="1678"/>
    </row>
    <row r="30" spans="1:26" ht="5.25" customHeight="1" x14ac:dyDescent="0.25">
      <c r="A30" s="1688"/>
      <c r="B30" s="1518"/>
      <c r="C30" s="1519"/>
      <c r="D30" s="1523"/>
      <c r="E30" s="1519"/>
      <c r="F30" s="1692"/>
      <c r="G30" s="1519"/>
      <c r="H30" s="1690"/>
      <c r="I30" s="1518"/>
      <c r="J30" s="1515"/>
      <c r="K30" s="1518"/>
      <c r="L30" s="1518"/>
      <c r="M30" s="1518"/>
      <c r="N30" s="1515"/>
      <c r="O30" s="1515"/>
      <c r="P30" s="1669"/>
      <c r="Q30" s="1734"/>
      <c r="R30" s="1516"/>
      <c r="S30" s="1515"/>
      <c r="T30" s="1515"/>
      <c r="U30" s="1669"/>
      <c r="V30" s="1516"/>
      <c r="W30" s="1515"/>
      <c r="X30" s="1515"/>
      <c r="Y30" s="1685"/>
      <c r="Z30" s="1685"/>
    </row>
    <row r="31" spans="1:26" ht="48" x14ac:dyDescent="0.25">
      <c r="A31" s="1677" t="s">
        <v>2146</v>
      </c>
      <c r="B31" s="1511" t="s">
        <v>2145</v>
      </c>
      <c r="C31" s="1512" t="s">
        <v>1851</v>
      </c>
      <c r="D31" s="1675">
        <v>5000000</v>
      </c>
      <c r="E31" s="1512" t="s">
        <v>1858</v>
      </c>
      <c r="F31" s="1680" t="s">
        <v>513</v>
      </c>
      <c r="G31" s="1512" t="s">
        <v>16</v>
      </c>
      <c r="H31" s="1669" t="s">
        <v>2</v>
      </c>
      <c r="I31" s="1510" t="s">
        <v>2074</v>
      </c>
      <c r="J31" s="1510" t="s">
        <v>2073</v>
      </c>
      <c r="K31" s="1511" t="s">
        <v>513</v>
      </c>
      <c r="L31" s="1668" t="s">
        <v>1847</v>
      </c>
      <c r="M31" s="1511" t="s">
        <v>1846</v>
      </c>
      <c r="N31" s="1510" t="s">
        <v>2134</v>
      </c>
      <c r="O31" s="1510" t="s">
        <v>2133</v>
      </c>
      <c r="P31" s="1669" t="s">
        <v>2</v>
      </c>
      <c r="Q31" s="1700">
        <v>5000000</v>
      </c>
      <c r="R31" s="1514" t="s">
        <v>513</v>
      </c>
      <c r="S31" s="1510" t="s">
        <v>2070</v>
      </c>
      <c r="T31" s="1510" t="s">
        <v>2132</v>
      </c>
      <c r="U31" s="1669" t="s">
        <v>2</v>
      </c>
      <c r="V31" s="1514" t="s">
        <v>513</v>
      </c>
      <c r="W31" s="1510" t="s">
        <v>2068</v>
      </c>
      <c r="X31" s="1510" t="s">
        <v>2131</v>
      </c>
      <c r="Y31" s="1668" t="s">
        <v>2066</v>
      </c>
      <c r="Z31" s="1667" t="s">
        <v>2065</v>
      </c>
    </row>
    <row r="32" spans="1:26" ht="7.5" customHeight="1" x14ac:dyDescent="0.25">
      <c r="A32" s="1678"/>
      <c r="B32" s="1511"/>
      <c r="C32" s="1512"/>
      <c r="D32" s="1521"/>
      <c r="E32" s="1512"/>
      <c r="F32" s="1680"/>
      <c r="G32" s="1512"/>
      <c r="H32" s="1669" t="s">
        <v>1</v>
      </c>
      <c r="I32" s="1511"/>
      <c r="J32" s="1510"/>
      <c r="K32" s="1511"/>
      <c r="L32" s="1511"/>
      <c r="M32" s="1511"/>
      <c r="N32" s="1510"/>
      <c r="O32" s="1510"/>
      <c r="P32" s="1669" t="s">
        <v>1</v>
      </c>
      <c r="Q32" s="1700"/>
      <c r="R32" s="1514"/>
      <c r="S32" s="1510"/>
      <c r="T32" s="1510"/>
      <c r="U32" s="1669" t="s">
        <v>1</v>
      </c>
      <c r="V32" s="1514"/>
      <c r="W32" s="1510"/>
      <c r="X32" s="1510"/>
      <c r="Y32" s="1678"/>
      <c r="Z32" s="1678"/>
    </row>
    <row r="33" spans="1:26" ht="9" customHeight="1" x14ac:dyDescent="0.25">
      <c r="A33" s="1688"/>
      <c r="B33" s="1518"/>
      <c r="C33" s="1519"/>
      <c r="D33" s="1519"/>
      <c r="E33" s="1519"/>
      <c r="F33" s="1736"/>
      <c r="G33" s="1519"/>
      <c r="H33" s="1690"/>
      <c r="I33" s="1518"/>
      <c r="J33" s="1518"/>
      <c r="K33" s="1518"/>
      <c r="L33" s="1518"/>
      <c r="M33" s="1518"/>
      <c r="N33" s="1518"/>
      <c r="O33" s="1518"/>
      <c r="P33" s="1690"/>
      <c r="Q33" s="1518"/>
      <c r="R33" s="1519"/>
      <c r="S33" s="1518"/>
      <c r="T33" s="1518"/>
      <c r="U33" s="1690"/>
      <c r="V33" s="1519"/>
      <c r="W33" s="1518"/>
      <c r="X33" s="1518"/>
      <c r="Y33" s="1688"/>
      <c r="Z33" s="1688"/>
    </row>
    <row r="34" spans="1:26" ht="29.25" customHeight="1" x14ac:dyDescent="0.25">
      <c r="A34" s="1677" t="s">
        <v>2144</v>
      </c>
      <c r="B34" s="1511" t="s">
        <v>2143</v>
      </c>
      <c r="C34" s="1512" t="s">
        <v>1851</v>
      </c>
      <c r="D34" s="1675">
        <v>5000000</v>
      </c>
      <c r="E34" s="1512" t="s">
        <v>1858</v>
      </c>
      <c r="F34" s="1680" t="s">
        <v>513</v>
      </c>
      <c r="G34" s="1512" t="s">
        <v>16</v>
      </c>
      <c r="H34" s="1669" t="s">
        <v>2</v>
      </c>
      <c r="I34" s="1510" t="s">
        <v>2074</v>
      </c>
      <c r="J34" s="1510" t="s">
        <v>2073</v>
      </c>
      <c r="K34" s="1511" t="s">
        <v>513</v>
      </c>
      <c r="L34" s="1668" t="s">
        <v>1847</v>
      </c>
      <c r="M34" s="1511" t="s">
        <v>1846</v>
      </c>
      <c r="N34" s="1510" t="s">
        <v>2134</v>
      </c>
      <c r="O34" s="1510" t="s">
        <v>2133</v>
      </c>
      <c r="P34" s="1669" t="s">
        <v>2</v>
      </c>
      <c r="Q34" s="1700">
        <v>5000000</v>
      </c>
      <c r="R34" s="1514" t="s">
        <v>513</v>
      </c>
      <c r="S34" s="1510" t="s">
        <v>2070</v>
      </c>
      <c r="T34" s="1510" t="s">
        <v>2132</v>
      </c>
      <c r="U34" s="1669" t="s">
        <v>2</v>
      </c>
      <c r="V34" s="1514" t="s">
        <v>513</v>
      </c>
      <c r="W34" s="1510" t="s">
        <v>2068</v>
      </c>
      <c r="X34" s="1510" t="s">
        <v>2131</v>
      </c>
      <c r="Y34" s="1668" t="s">
        <v>2066</v>
      </c>
      <c r="Z34" s="1667" t="s">
        <v>2065</v>
      </c>
    </row>
    <row r="35" spans="1:26" ht="9" customHeight="1" x14ac:dyDescent="0.25">
      <c r="A35" s="1678"/>
      <c r="B35" s="1511"/>
      <c r="C35" s="1512"/>
      <c r="D35" s="1521"/>
      <c r="E35" s="1512"/>
      <c r="F35" s="1680"/>
      <c r="G35" s="1512"/>
      <c r="H35" s="1669" t="s">
        <v>1</v>
      </c>
      <c r="I35" s="1511"/>
      <c r="J35" s="1510"/>
      <c r="K35" s="1511"/>
      <c r="L35" s="1511"/>
      <c r="M35" s="1511"/>
      <c r="N35" s="1510"/>
      <c r="O35" s="1510"/>
      <c r="P35" s="1669" t="s">
        <v>1</v>
      </c>
      <c r="Q35" s="1700"/>
      <c r="R35" s="1514"/>
      <c r="S35" s="1510"/>
      <c r="T35" s="1510"/>
      <c r="U35" s="1669" t="s">
        <v>1</v>
      </c>
      <c r="V35" s="1514"/>
      <c r="W35" s="1510"/>
      <c r="X35" s="1510"/>
      <c r="Y35" s="1678"/>
      <c r="Z35" s="1678"/>
    </row>
    <row r="36" spans="1:26" ht="9.75" customHeight="1" x14ac:dyDescent="0.25">
      <c r="A36" s="1688"/>
      <c r="B36" s="1518"/>
      <c r="C36" s="1519"/>
      <c r="D36" s="1519"/>
      <c r="E36" s="1519"/>
      <c r="F36" s="1736"/>
      <c r="G36" s="1519"/>
      <c r="H36" s="1690"/>
      <c r="I36" s="1518"/>
      <c r="J36" s="1518"/>
      <c r="K36" s="1518"/>
      <c r="L36" s="1518"/>
      <c r="M36" s="1518"/>
      <c r="N36" s="1518"/>
      <c r="O36" s="1518"/>
      <c r="P36" s="1690"/>
      <c r="Q36" s="1518"/>
      <c r="R36" s="1519"/>
      <c r="S36" s="1518"/>
      <c r="T36" s="1518"/>
      <c r="U36" s="1690"/>
      <c r="V36" s="1519"/>
      <c r="W36" s="1518"/>
      <c r="X36" s="1518"/>
      <c r="Y36" s="1688"/>
      <c r="Z36" s="1688"/>
    </row>
    <row r="37" spans="1:26" ht="27.75" customHeight="1" x14ac:dyDescent="0.25">
      <c r="A37" s="1677" t="s">
        <v>2142</v>
      </c>
      <c r="B37" s="1511" t="s">
        <v>2141</v>
      </c>
      <c r="C37" s="1512" t="s">
        <v>1859</v>
      </c>
      <c r="D37" s="1675">
        <v>8000000</v>
      </c>
      <c r="E37" s="1512" t="s">
        <v>1858</v>
      </c>
      <c r="F37" s="1680" t="s">
        <v>513</v>
      </c>
      <c r="G37" s="1512" t="s">
        <v>16</v>
      </c>
      <c r="H37" s="1669" t="s">
        <v>2</v>
      </c>
      <c r="I37" s="1510" t="s">
        <v>2074</v>
      </c>
      <c r="J37" s="1510" t="s">
        <v>2073</v>
      </c>
      <c r="K37" s="1511" t="s">
        <v>513</v>
      </c>
      <c r="L37" s="1668" t="s">
        <v>1847</v>
      </c>
      <c r="M37" s="1511" t="s">
        <v>1846</v>
      </c>
      <c r="N37" s="1510" t="s">
        <v>2134</v>
      </c>
      <c r="O37" s="1510" t="s">
        <v>2133</v>
      </c>
      <c r="P37" s="1669" t="s">
        <v>2</v>
      </c>
      <c r="Q37" s="1700">
        <v>8000000</v>
      </c>
      <c r="R37" s="1514" t="s">
        <v>513</v>
      </c>
      <c r="S37" s="1510" t="s">
        <v>2070</v>
      </c>
      <c r="T37" s="1510" t="s">
        <v>2132</v>
      </c>
      <c r="U37" s="1669" t="s">
        <v>2</v>
      </c>
      <c r="V37" s="1514" t="s">
        <v>513</v>
      </c>
      <c r="W37" s="1510" t="s">
        <v>2068</v>
      </c>
      <c r="X37" s="1510" t="s">
        <v>2131</v>
      </c>
      <c r="Y37" s="1668" t="s">
        <v>2066</v>
      </c>
      <c r="Z37" s="1667" t="s">
        <v>2065</v>
      </c>
    </row>
    <row r="38" spans="1:26" ht="7.5" customHeight="1" x14ac:dyDescent="0.25">
      <c r="A38" s="1676"/>
      <c r="B38" s="1511"/>
      <c r="C38" s="1512"/>
      <c r="D38" s="1675"/>
      <c r="E38" s="1512"/>
      <c r="F38" s="1680"/>
      <c r="G38" s="1512"/>
      <c r="H38" s="1669" t="s">
        <v>1</v>
      </c>
      <c r="I38" s="1510"/>
      <c r="J38" s="1510"/>
      <c r="K38" s="1510"/>
      <c r="L38" s="1511"/>
      <c r="M38" s="1511"/>
      <c r="N38" s="1510"/>
      <c r="O38" s="1510"/>
      <c r="P38" s="1669" t="s">
        <v>1</v>
      </c>
      <c r="Q38" s="1700"/>
      <c r="R38" s="1514"/>
      <c r="S38" s="1510"/>
      <c r="T38" s="1510"/>
      <c r="U38" s="1669" t="s">
        <v>1</v>
      </c>
      <c r="V38" s="1514"/>
      <c r="W38" s="1510"/>
      <c r="X38" s="1510"/>
      <c r="Y38" s="1678"/>
      <c r="Z38" s="1678"/>
    </row>
    <row r="39" spans="1:26" ht="6.75" customHeight="1" x14ac:dyDescent="0.25">
      <c r="A39" s="1688"/>
      <c r="B39" s="1518"/>
      <c r="C39" s="1519"/>
      <c r="D39" s="1519"/>
      <c r="E39" s="1519"/>
      <c r="F39" s="1736"/>
      <c r="G39" s="1519"/>
      <c r="H39" s="1690"/>
      <c r="I39" s="1518"/>
      <c r="J39" s="1518"/>
      <c r="K39" s="1518"/>
      <c r="L39" s="1518"/>
      <c r="M39" s="1518"/>
      <c r="N39" s="1518"/>
      <c r="O39" s="1518"/>
      <c r="P39" s="1690"/>
      <c r="Q39" s="1518"/>
      <c r="R39" s="1519"/>
      <c r="S39" s="1518"/>
      <c r="T39" s="1518"/>
      <c r="U39" s="1690"/>
      <c r="V39" s="1519"/>
      <c r="W39" s="1518"/>
      <c r="X39" s="1518"/>
      <c r="Y39" s="1518"/>
      <c r="Z39" s="1518"/>
    </row>
    <row r="40" spans="1:26" ht="36" x14ac:dyDescent="0.25">
      <c r="A40" s="1677" t="s">
        <v>2140</v>
      </c>
      <c r="B40" s="1511" t="s">
        <v>2139</v>
      </c>
      <c r="C40" s="1512" t="s">
        <v>1851</v>
      </c>
      <c r="D40" s="1675">
        <v>10000000</v>
      </c>
      <c r="E40" s="1672" t="s">
        <v>1858</v>
      </c>
      <c r="F40" s="1680" t="s">
        <v>513</v>
      </c>
      <c r="G40" s="1512" t="s">
        <v>16</v>
      </c>
      <c r="H40" s="1669" t="s">
        <v>2</v>
      </c>
      <c r="I40" s="1510" t="s">
        <v>2074</v>
      </c>
      <c r="J40" s="1510" t="s">
        <v>2073</v>
      </c>
      <c r="K40" s="1511" t="s">
        <v>513</v>
      </c>
      <c r="L40" s="1668" t="s">
        <v>1847</v>
      </c>
      <c r="M40" s="1511" t="s">
        <v>1846</v>
      </c>
      <c r="N40" s="1510" t="s">
        <v>2134</v>
      </c>
      <c r="O40" s="1510" t="s">
        <v>2133</v>
      </c>
      <c r="P40" s="1669" t="s">
        <v>2</v>
      </c>
      <c r="Q40" s="1700">
        <v>10000000</v>
      </c>
      <c r="R40" s="1514" t="s">
        <v>513</v>
      </c>
      <c r="S40" s="1510" t="s">
        <v>2070</v>
      </c>
      <c r="T40" s="1510" t="s">
        <v>2132</v>
      </c>
      <c r="U40" s="1669" t="s">
        <v>2</v>
      </c>
      <c r="V40" s="1514" t="s">
        <v>513</v>
      </c>
      <c r="W40" s="1510" t="s">
        <v>2068</v>
      </c>
      <c r="X40" s="1510" t="s">
        <v>2131</v>
      </c>
      <c r="Y40" s="1668" t="s">
        <v>2066</v>
      </c>
      <c r="Z40" s="1667" t="s">
        <v>2065</v>
      </c>
    </row>
    <row r="41" spans="1:26" ht="6.75" customHeight="1" x14ac:dyDescent="0.25">
      <c r="A41" s="1676"/>
      <c r="B41" s="1511"/>
      <c r="C41" s="1512"/>
      <c r="D41" s="1512"/>
      <c r="E41" s="1512"/>
      <c r="F41" s="1680"/>
      <c r="G41" s="1512"/>
      <c r="H41" s="1669" t="s">
        <v>1</v>
      </c>
      <c r="I41" s="1511"/>
      <c r="J41" s="1511"/>
      <c r="K41" s="1511"/>
      <c r="L41" s="1511"/>
      <c r="M41" s="1511"/>
      <c r="N41" s="1511"/>
      <c r="O41" s="1511"/>
      <c r="P41" s="1669" t="s">
        <v>1</v>
      </c>
      <c r="Q41" s="1511"/>
      <c r="R41" s="1512"/>
      <c r="S41" s="1511"/>
      <c r="T41" s="1511"/>
      <c r="U41" s="1669" t="s">
        <v>1</v>
      </c>
      <c r="V41" s="1512"/>
      <c r="W41" s="1511"/>
      <c r="X41" s="1511"/>
      <c r="Y41" s="1676"/>
      <c r="Z41" s="1676"/>
    </row>
    <row r="42" spans="1:26" ht="7.5" customHeight="1" x14ac:dyDescent="0.25">
      <c r="A42" s="1688"/>
      <c r="B42" s="1518"/>
      <c r="C42" s="1519"/>
      <c r="D42" s="1519"/>
      <c r="E42" s="1519"/>
      <c r="F42" s="1736"/>
      <c r="G42" s="1519"/>
      <c r="H42" s="1690"/>
      <c r="I42" s="1518"/>
      <c r="J42" s="1518"/>
      <c r="K42" s="1518"/>
      <c r="L42" s="1518"/>
      <c r="M42" s="1518"/>
      <c r="N42" s="1518"/>
      <c r="O42" s="1518"/>
      <c r="P42" s="1690"/>
      <c r="Q42" s="1518"/>
      <c r="R42" s="1519"/>
      <c r="S42" s="1518"/>
      <c r="T42" s="1518"/>
      <c r="U42" s="1690"/>
      <c r="V42" s="1519"/>
      <c r="W42" s="1518"/>
      <c r="X42" s="1518"/>
      <c r="Y42" s="1688"/>
      <c r="Z42" s="1688"/>
    </row>
    <row r="43" spans="1:26" ht="60" x14ac:dyDescent="0.25">
      <c r="A43" s="1677" t="s">
        <v>2138</v>
      </c>
      <c r="B43" s="1510" t="s">
        <v>2137</v>
      </c>
      <c r="C43" s="1514" t="s">
        <v>1851</v>
      </c>
      <c r="D43" s="1675">
        <v>2500000</v>
      </c>
      <c r="E43" s="1514" t="s">
        <v>1858</v>
      </c>
      <c r="F43" s="1748"/>
      <c r="G43" s="1514" t="s">
        <v>125</v>
      </c>
      <c r="H43" s="1669" t="s">
        <v>2</v>
      </c>
      <c r="I43" s="1510" t="s">
        <v>2074</v>
      </c>
      <c r="J43" s="1510" t="s">
        <v>2073</v>
      </c>
      <c r="K43" s="1511" t="s">
        <v>513</v>
      </c>
      <c r="L43" s="1668" t="s">
        <v>1847</v>
      </c>
      <c r="M43" s="1511" t="s">
        <v>1846</v>
      </c>
      <c r="N43" s="1510" t="s">
        <v>2134</v>
      </c>
      <c r="O43" s="1510" t="s">
        <v>2133</v>
      </c>
      <c r="P43" s="1747"/>
      <c r="Q43" s="1700">
        <v>2500000</v>
      </c>
      <c r="R43" s="1514" t="s">
        <v>513</v>
      </c>
      <c r="S43" s="1510" t="s">
        <v>2070</v>
      </c>
      <c r="T43" s="1510" t="s">
        <v>2132</v>
      </c>
      <c r="U43" s="1669" t="s">
        <v>2</v>
      </c>
      <c r="V43" s="1514" t="s">
        <v>513</v>
      </c>
      <c r="W43" s="1510" t="s">
        <v>2068</v>
      </c>
      <c r="X43" s="1510" t="s">
        <v>2131</v>
      </c>
      <c r="Y43" s="1668" t="s">
        <v>2066</v>
      </c>
      <c r="Z43" s="1667" t="s">
        <v>2065</v>
      </c>
    </row>
    <row r="44" spans="1:26" ht="7.5" customHeight="1" x14ac:dyDescent="0.25">
      <c r="A44" s="1678"/>
      <c r="B44" s="1510"/>
      <c r="C44" s="1514"/>
      <c r="D44" s="1514"/>
      <c r="E44" s="1514"/>
      <c r="F44" s="1748"/>
      <c r="G44" s="1514"/>
      <c r="H44" s="1669" t="s">
        <v>1</v>
      </c>
      <c r="I44" s="1510"/>
      <c r="J44" s="1510"/>
      <c r="K44" s="1510"/>
      <c r="L44" s="1510"/>
      <c r="M44" s="1510"/>
      <c r="N44" s="1510"/>
      <c r="O44" s="1510"/>
      <c r="P44" s="1669" t="s">
        <v>1</v>
      </c>
      <c r="Q44" s="1510"/>
      <c r="R44" s="1514"/>
      <c r="S44" s="1510"/>
      <c r="T44" s="1510"/>
      <c r="U44" s="1669" t="s">
        <v>1</v>
      </c>
      <c r="V44" s="1514"/>
      <c r="W44" s="1510"/>
      <c r="X44" s="1510"/>
      <c r="Y44" s="1678"/>
      <c r="Z44" s="1678"/>
    </row>
    <row r="45" spans="1:26" ht="8.25" customHeight="1" x14ac:dyDescent="0.25">
      <c r="A45" s="1688"/>
      <c r="B45" s="1518"/>
      <c r="C45" s="1519"/>
      <c r="D45" s="1519"/>
      <c r="E45" s="1519"/>
      <c r="F45" s="1736"/>
      <c r="G45" s="1519"/>
      <c r="H45" s="1690"/>
      <c r="I45" s="1518"/>
      <c r="J45" s="1518"/>
      <c r="K45" s="1518"/>
      <c r="L45" s="1518"/>
      <c r="M45" s="1518"/>
      <c r="N45" s="1518"/>
      <c r="O45" s="1518"/>
      <c r="P45" s="1690"/>
      <c r="Q45" s="1518"/>
      <c r="R45" s="1519"/>
      <c r="S45" s="1518"/>
      <c r="T45" s="1518"/>
      <c r="U45" s="1690"/>
      <c r="V45" s="1519"/>
      <c r="W45" s="1518"/>
      <c r="X45" s="1518"/>
      <c r="Y45" s="1688"/>
      <c r="Z45" s="1688"/>
    </row>
    <row r="46" spans="1:26" ht="36" x14ac:dyDescent="0.25">
      <c r="A46" s="1677" t="s">
        <v>2136</v>
      </c>
      <c r="B46" s="1510" t="s">
        <v>2135</v>
      </c>
      <c r="C46" s="1514" t="s">
        <v>1851</v>
      </c>
      <c r="D46" s="1675">
        <v>2500000</v>
      </c>
      <c r="E46" s="1514" t="s">
        <v>1858</v>
      </c>
      <c r="F46" s="1748"/>
      <c r="G46" s="1514" t="s">
        <v>125</v>
      </c>
      <c r="H46" s="1669" t="s">
        <v>2</v>
      </c>
      <c r="I46" s="1510" t="s">
        <v>2074</v>
      </c>
      <c r="J46" s="1510" t="s">
        <v>2073</v>
      </c>
      <c r="K46" s="1511" t="s">
        <v>513</v>
      </c>
      <c r="L46" s="1668" t="s">
        <v>1847</v>
      </c>
      <c r="M46" s="1511" t="s">
        <v>1846</v>
      </c>
      <c r="N46" s="1510" t="s">
        <v>2134</v>
      </c>
      <c r="O46" s="1510" t="s">
        <v>2133</v>
      </c>
      <c r="P46" s="1747"/>
      <c r="Q46" s="1700">
        <v>2500000</v>
      </c>
      <c r="R46" s="1514" t="s">
        <v>513</v>
      </c>
      <c r="S46" s="1510" t="s">
        <v>2070</v>
      </c>
      <c r="T46" s="1510" t="s">
        <v>2132</v>
      </c>
      <c r="U46" s="1669" t="s">
        <v>2</v>
      </c>
      <c r="V46" s="1514" t="s">
        <v>513</v>
      </c>
      <c r="W46" s="1510" t="s">
        <v>2068</v>
      </c>
      <c r="X46" s="1510" t="s">
        <v>2131</v>
      </c>
      <c r="Y46" s="1668" t="s">
        <v>2066</v>
      </c>
      <c r="Z46" s="1667" t="s">
        <v>2065</v>
      </c>
    </row>
    <row r="47" spans="1:26" ht="9.75" customHeight="1" x14ac:dyDescent="0.25">
      <c r="A47" s="1510"/>
      <c r="B47" s="1510"/>
      <c r="C47" s="1514"/>
      <c r="D47" s="1675"/>
      <c r="E47" s="1514"/>
      <c r="F47" s="1748"/>
      <c r="G47" s="1514"/>
      <c r="H47" s="1669" t="s">
        <v>1</v>
      </c>
      <c r="I47" s="1510"/>
      <c r="J47" s="1510"/>
      <c r="K47" s="1510"/>
      <c r="L47" s="1511"/>
      <c r="M47" s="1511"/>
      <c r="N47" s="1510"/>
      <c r="O47" s="1510"/>
      <c r="P47" s="1669" t="s">
        <v>1</v>
      </c>
      <c r="Q47" s="1700"/>
      <c r="R47" s="1514"/>
      <c r="S47" s="1510"/>
      <c r="T47" s="1510"/>
      <c r="U47" s="1669" t="s">
        <v>1</v>
      </c>
      <c r="V47" s="1514"/>
      <c r="W47" s="1510"/>
      <c r="X47" s="1510"/>
      <c r="Y47" s="1678"/>
      <c r="Z47" s="1678"/>
    </row>
    <row r="48" spans="1:26" ht="27" customHeight="1" x14ac:dyDescent="0.25">
      <c r="A48" s="2091" t="s">
        <v>2130</v>
      </c>
      <c r="B48" s="1511" t="s">
        <v>2129</v>
      </c>
      <c r="C48" s="1521">
        <v>1</v>
      </c>
      <c r="D48" s="1521">
        <v>10000000</v>
      </c>
      <c r="E48" s="1512" t="s">
        <v>1858</v>
      </c>
      <c r="F48" s="1680" t="s">
        <v>513</v>
      </c>
      <c r="G48" s="1512" t="s">
        <v>16</v>
      </c>
      <c r="H48" s="1669" t="s">
        <v>2</v>
      </c>
      <c r="I48" s="1510" t="s">
        <v>2086</v>
      </c>
      <c r="J48" s="1510" t="s">
        <v>2085</v>
      </c>
      <c r="K48" s="1511" t="s">
        <v>513</v>
      </c>
      <c r="L48" s="1510" t="s">
        <v>2084</v>
      </c>
      <c r="M48" s="1510" t="s">
        <v>2083</v>
      </c>
      <c r="N48" s="1510" t="s">
        <v>2082</v>
      </c>
      <c r="O48" s="1511" t="s">
        <v>2081</v>
      </c>
      <c r="P48" s="1669" t="s">
        <v>2</v>
      </c>
      <c r="Q48" s="1507">
        <v>10000000</v>
      </c>
      <c r="R48" s="1512" t="s">
        <v>513</v>
      </c>
      <c r="S48" s="1510" t="s">
        <v>2080</v>
      </c>
      <c r="T48" s="1510" t="s">
        <v>2079</v>
      </c>
      <c r="U48" s="1669" t="s">
        <v>2</v>
      </c>
      <c r="V48" s="1514" t="s">
        <v>513</v>
      </c>
      <c r="W48" s="1510" t="s">
        <v>2078</v>
      </c>
      <c r="X48" s="1510" t="s">
        <v>2077</v>
      </c>
      <c r="Y48" s="1668" t="s">
        <v>2066</v>
      </c>
      <c r="Z48" s="1667" t="s">
        <v>2065</v>
      </c>
    </row>
    <row r="49" spans="1:26" ht="9.75" customHeight="1" x14ac:dyDescent="0.25">
      <c r="A49" s="2091"/>
      <c r="B49" s="1511"/>
      <c r="C49" s="1521"/>
      <c r="D49" s="1521"/>
      <c r="E49" s="1512"/>
      <c r="F49" s="1680"/>
      <c r="G49" s="1512"/>
      <c r="H49" s="1669" t="s">
        <v>1</v>
      </c>
      <c r="I49" s="1511"/>
      <c r="J49" s="1511"/>
      <c r="K49" s="1511"/>
      <c r="L49" s="1511"/>
      <c r="M49" s="1511"/>
      <c r="N49" s="1511"/>
      <c r="O49" s="1511"/>
      <c r="P49" s="1669" t="s">
        <v>1</v>
      </c>
      <c r="Q49" s="1507"/>
      <c r="R49" s="1512"/>
      <c r="S49" s="1511"/>
      <c r="T49" s="1511"/>
      <c r="U49" s="1743"/>
      <c r="V49" s="1512"/>
      <c r="W49" s="1511"/>
      <c r="X49" s="1511"/>
      <c r="Y49" s="1676"/>
      <c r="Z49" s="1676"/>
    </row>
    <row r="50" spans="1:26" ht="9.75" customHeight="1" x14ac:dyDescent="0.25">
      <c r="A50" s="1518"/>
      <c r="B50" s="1518"/>
      <c r="C50" s="1523"/>
      <c r="D50" s="1523"/>
      <c r="E50" s="1519"/>
      <c r="F50" s="1736"/>
      <c r="G50" s="1519"/>
      <c r="H50" s="1690"/>
      <c r="I50" s="1518"/>
      <c r="J50" s="1518"/>
      <c r="K50" s="1518"/>
      <c r="L50" s="1518"/>
      <c r="M50" s="1518"/>
      <c r="N50" s="1518"/>
      <c r="O50" s="1518"/>
      <c r="P50" s="1690"/>
      <c r="Q50" s="1520"/>
      <c r="R50" s="1516"/>
      <c r="S50" s="1515"/>
      <c r="T50" s="1518"/>
      <c r="U50" s="1690"/>
      <c r="V50" s="1519"/>
      <c r="W50" s="1518"/>
      <c r="X50" s="1518"/>
      <c r="Y50" s="1688"/>
      <c r="Z50" s="1688"/>
    </row>
    <row r="51" spans="1:26" ht="27" customHeight="1" x14ac:dyDescent="0.25">
      <c r="A51" s="2091" t="s">
        <v>2128</v>
      </c>
      <c r="B51" s="1510" t="s">
        <v>2127</v>
      </c>
      <c r="C51" s="1521" t="s">
        <v>1047</v>
      </c>
      <c r="D51" s="1521">
        <v>10000000</v>
      </c>
      <c r="E51" s="1512" t="s">
        <v>1858</v>
      </c>
      <c r="F51" s="1680" t="s">
        <v>513</v>
      </c>
      <c r="G51" s="1512" t="s">
        <v>16</v>
      </c>
      <c r="H51" s="1669" t="s">
        <v>2</v>
      </c>
      <c r="I51" s="1510" t="s">
        <v>2086</v>
      </c>
      <c r="J51" s="1510" t="s">
        <v>2085</v>
      </c>
      <c r="K51" s="1511" t="s">
        <v>513</v>
      </c>
      <c r="L51" s="1510" t="s">
        <v>2084</v>
      </c>
      <c r="M51" s="1510" t="s">
        <v>2083</v>
      </c>
      <c r="N51" s="1510" t="s">
        <v>2082</v>
      </c>
      <c r="O51" s="1511" t="s">
        <v>2081</v>
      </c>
      <c r="P51" s="1669" t="s">
        <v>2</v>
      </c>
      <c r="Q51" s="1749">
        <v>10000000</v>
      </c>
      <c r="R51" s="1512" t="s">
        <v>513</v>
      </c>
      <c r="S51" s="1510" t="s">
        <v>2080</v>
      </c>
      <c r="T51" s="1510" t="s">
        <v>2079</v>
      </c>
      <c r="U51" s="1669" t="s">
        <v>2</v>
      </c>
      <c r="V51" s="1514" t="s">
        <v>513</v>
      </c>
      <c r="W51" s="1510" t="s">
        <v>2078</v>
      </c>
      <c r="X51" s="1510" t="s">
        <v>2077</v>
      </c>
      <c r="Y51" s="1668" t="s">
        <v>2066</v>
      </c>
      <c r="Z51" s="1667" t="s">
        <v>2065</v>
      </c>
    </row>
    <row r="52" spans="1:26" ht="18.75" customHeight="1" x14ac:dyDescent="0.25">
      <c r="A52" s="2091"/>
      <c r="B52" s="1510"/>
      <c r="C52" s="1503"/>
      <c r="D52" s="1503"/>
      <c r="E52" s="1514"/>
      <c r="F52" s="1748"/>
      <c r="G52" s="1514"/>
      <c r="H52" s="1669" t="s">
        <v>1</v>
      </c>
      <c r="I52" s="1510"/>
      <c r="J52" s="1510"/>
      <c r="K52" s="1510"/>
      <c r="L52" s="1510"/>
      <c r="M52" s="1510"/>
      <c r="N52" s="1510"/>
      <c r="O52" s="1510"/>
      <c r="P52" s="1669" t="s">
        <v>1</v>
      </c>
      <c r="Q52" s="1700"/>
      <c r="R52" s="1514"/>
      <c r="S52" s="1510"/>
      <c r="T52" s="1510"/>
      <c r="U52" s="1747"/>
      <c r="V52" s="1514"/>
      <c r="W52" s="1510"/>
      <c r="X52" s="1510"/>
      <c r="Y52" s="1678"/>
      <c r="Z52" s="1678"/>
    </row>
    <row r="53" spans="1:26" ht="10.5" customHeight="1" x14ac:dyDescent="0.25">
      <c r="A53" s="1518"/>
      <c r="B53" s="1518"/>
      <c r="C53" s="1523"/>
      <c r="D53" s="1523"/>
      <c r="E53" s="1519"/>
      <c r="F53" s="1692"/>
      <c r="G53" s="1519"/>
      <c r="H53" s="1690"/>
      <c r="I53" s="1518"/>
      <c r="J53" s="1518"/>
      <c r="K53" s="1518"/>
      <c r="L53" s="1518"/>
      <c r="M53" s="1518"/>
      <c r="N53" s="1518"/>
      <c r="O53" s="1518"/>
      <c r="P53" s="1690"/>
      <c r="Q53" s="1520"/>
      <c r="R53" s="1519"/>
      <c r="S53" s="1518"/>
      <c r="T53" s="1518"/>
      <c r="U53" s="1690"/>
      <c r="V53" s="1519"/>
      <c r="W53" s="1518"/>
      <c r="X53" s="1518"/>
      <c r="Y53" s="1688"/>
      <c r="Z53" s="1688"/>
    </row>
    <row r="54" spans="1:26" ht="26.25" customHeight="1" x14ac:dyDescent="0.25">
      <c r="A54" s="2091" t="s">
        <v>2126</v>
      </c>
      <c r="B54" s="1511" t="s">
        <v>2125</v>
      </c>
      <c r="C54" s="1521" t="s">
        <v>1053</v>
      </c>
      <c r="D54" s="1521">
        <v>18000000</v>
      </c>
      <c r="E54" s="1512" t="s">
        <v>1858</v>
      </c>
      <c r="F54" s="1680" t="s">
        <v>513</v>
      </c>
      <c r="G54" s="1512" t="s">
        <v>16</v>
      </c>
      <c r="H54" s="1669" t="s">
        <v>2</v>
      </c>
      <c r="I54" s="1510" t="s">
        <v>2086</v>
      </c>
      <c r="J54" s="1510" t="s">
        <v>2085</v>
      </c>
      <c r="K54" s="1511" t="s">
        <v>513</v>
      </c>
      <c r="L54" s="1510" t="s">
        <v>2084</v>
      </c>
      <c r="M54" s="1510" t="s">
        <v>2083</v>
      </c>
      <c r="N54" s="1510" t="s">
        <v>2082</v>
      </c>
      <c r="O54" s="1511" t="s">
        <v>2081</v>
      </c>
      <c r="P54" s="1669" t="s">
        <v>2</v>
      </c>
      <c r="Q54" s="1507">
        <v>18000000</v>
      </c>
      <c r="R54" s="1512" t="s">
        <v>513</v>
      </c>
      <c r="S54" s="1510" t="s">
        <v>2080</v>
      </c>
      <c r="T54" s="1510" t="s">
        <v>2079</v>
      </c>
      <c r="U54" s="1669" t="s">
        <v>2</v>
      </c>
      <c r="V54" s="1514" t="s">
        <v>513</v>
      </c>
      <c r="W54" s="1510" t="s">
        <v>2078</v>
      </c>
      <c r="X54" s="1510" t="s">
        <v>2077</v>
      </c>
      <c r="Y54" s="1668" t="s">
        <v>2066</v>
      </c>
      <c r="Z54" s="1667" t="s">
        <v>2065</v>
      </c>
    </row>
    <row r="55" spans="1:26" x14ac:dyDescent="0.25">
      <c r="A55" s="2091"/>
      <c r="B55" s="1511"/>
      <c r="C55" s="1521"/>
      <c r="D55" s="1521"/>
      <c r="E55" s="1512"/>
      <c r="F55" s="1680"/>
      <c r="G55" s="1512"/>
      <c r="H55" s="1669" t="s">
        <v>1</v>
      </c>
      <c r="I55" s="1511"/>
      <c r="J55" s="1511"/>
      <c r="K55" s="1511"/>
      <c r="L55" s="1511"/>
      <c r="M55" s="1511"/>
      <c r="N55" s="1511"/>
      <c r="O55" s="1511"/>
      <c r="P55" s="1669" t="s">
        <v>1</v>
      </c>
      <c r="Q55" s="1507"/>
      <c r="R55" s="1512"/>
      <c r="S55" s="1511"/>
      <c r="T55" s="1511"/>
      <c r="U55" s="1743"/>
      <c r="V55" s="1512"/>
      <c r="W55" s="1511"/>
      <c r="X55" s="1511"/>
      <c r="Y55" s="1676"/>
      <c r="Z55" s="1676"/>
    </row>
    <row r="56" spans="1:26" x14ac:dyDescent="0.25">
      <c r="A56" s="1518"/>
      <c r="B56" s="1518"/>
      <c r="C56" s="1523"/>
      <c r="D56" s="1523"/>
      <c r="E56" s="1519"/>
      <c r="F56" s="1736"/>
      <c r="G56" s="1519"/>
      <c r="H56" s="1690"/>
      <c r="I56" s="1518"/>
      <c r="J56" s="1518"/>
      <c r="K56" s="1518"/>
      <c r="L56" s="1518"/>
      <c r="M56" s="1518"/>
      <c r="N56" s="1518"/>
      <c r="O56" s="1518"/>
      <c r="P56" s="1690"/>
      <c r="Q56" s="1520"/>
      <c r="R56" s="1519"/>
      <c r="S56" s="1518"/>
      <c r="T56" s="1518"/>
      <c r="U56" s="1690"/>
      <c r="V56" s="1519"/>
      <c r="W56" s="1518"/>
      <c r="X56" s="1518"/>
      <c r="Y56" s="1688"/>
      <c r="Z56" s="1688"/>
    </row>
    <row r="57" spans="1:26" ht="23.25" customHeight="1" x14ac:dyDescent="0.25">
      <c r="A57" s="2091" t="s">
        <v>2124</v>
      </c>
      <c r="B57" s="1511" t="s">
        <v>2123</v>
      </c>
      <c r="C57" s="1521" t="s">
        <v>1047</v>
      </c>
      <c r="D57" s="1521">
        <v>5825962</v>
      </c>
      <c r="E57" s="1512" t="s">
        <v>1858</v>
      </c>
      <c r="F57" s="1680" t="s">
        <v>513</v>
      </c>
      <c r="G57" s="1512" t="s">
        <v>16</v>
      </c>
      <c r="H57" s="1669" t="s">
        <v>2</v>
      </c>
      <c r="I57" s="1510" t="s">
        <v>2086</v>
      </c>
      <c r="J57" s="1510" t="s">
        <v>2085</v>
      </c>
      <c r="K57" s="1511" t="s">
        <v>513</v>
      </c>
      <c r="L57" s="1510" t="s">
        <v>2084</v>
      </c>
      <c r="M57" s="1510" t="s">
        <v>2083</v>
      </c>
      <c r="N57" s="1510" t="s">
        <v>2082</v>
      </c>
      <c r="O57" s="1511" t="s">
        <v>2081</v>
      </c>
      <c r="P57" s="1669" t="s">
        <v>2</v>
      </c>
      <c r="Q57" s="1507">
        <v>5825962</v>
      </c>
      <c r="R57" s="1512" t="s">
        <v>513</v>
      </c>
      <c r="S57" s="1510" t="s">
        <v>2080</v>
      </c>
      <c r="T57" s="1510" t="s">
        <v>2079</v>
      </c>
      <c r="U57" s="1669" t="s">
        <v>2</v>
      </c>
      <c r="V57" s="1514" t="s">
        <v>513</v>
      </c>
      <c r="W57" s="1510" t="s">
        <v>2078</v>
      </c>
      <c r="X57" s="1510" t="s">
        <v>2077</v>
      </c>
      <c r="Y57" s="1668" t="s">
        <v>2066</v>
      </c>
      <c r="Z57" s="1667" t="s">
        <v>2065</v>
      </c>
    </row>
    <row r="58" spans="1:26" ht="7.5" customHeight="1" x14ac:dyDescent="0.25">
      <c r="A58" s="2091"/>
      <c r="B58" s="1511"/>
      <c r="C58" s="1521"/>
      <c r="D58" s="1521"/>
      <c r="E58" s="1512"/>
      <c r="F58" s="1680"/>
      <c r="G58" s="1512"/>
      <c r="H58" s="1669" t="s">
        <v>1</v>
      </c>
      <c r="I58" s="1511"/>
      <c r="J58" s="1511"/>
      <c r="K58" s="1511"/>
      <c r="L58" s="1511"/>
      <c r="M58" s="1511"/>
      <c r="N58" s="1511"/>
      <c r="O58" s="1511"/>
      <c r="P58" s="1669" t="s">
        <v>1</v>
      </c>
      <c r="Q58" s="1507"/>
      <c r="R58" s="1512"/>
      <c r="S58" s="1511"/>
      <c r="T58" s="1511"/>
      <c r="U58" s="1743"/>
      <c r="V58" s="1746"/>
      <c r="W58" s="1511"/>
      <c r="X58" s="1511"/>
      <c r="Y58" s="1511"/>
      <c r="Z58" s="1511"/>
    </row>
    <row r="59" spans="1:26" x14ac:dyDescent="0.25">
      <c r="A59" s="1518"/>
      <c r="B59" s="1518"/>
      <c r="C59" s="1523"/>
      <c r="D59" s="1523"/>
      <c r="E59" s="1519"/>
      <c r="F59" s="1736"/>
      <c r="G59" s="1736"/>
      <c r="H59" s="1736"/>
      <c r="I59" s="1739"/>
      <c r="J59" s="1739"/>
      <c r="K59" s="1739"/>
      <c r="L59" s="1739"/>
      <c r="M59" s="1739"/>
      <c r="N59" s="1739"/>
      <c r="O59" s="1739"/>
      <c r="P59" s="1736"/>
      <c r="Q59" s="1745"/>
      <c r="R59" s="1519"/>
      <c r="S59" s="1518"/>
      <c r="T59" s="1518"/>
      <c r="U59" s="1690"/>
      <c r="V59" s="1744"/>
      <c r="W59" s="1518"/>
      <c r="X59" s="1518"/>
      <c r="Y59" s="1518"/>
      <c r="Z59" s="1518"/>
    </row>
    <row r="60" spans="1:26" ht="29.25" customHeight="1" x14ac:dyDescent="0.25">
      <c r="A60" s="2091" t="s">
        <v>2122</v>
      </c>
      <c r="B60" s="1511" t="s">
        <v>2121</v>
      </c>
      <c r="C60" s="1512" t="s">
        <v>1053</v>
      </c>
      <c r="D60" s="1521">
        <v>7000000</v>
      </c>
      <c r="E60" s="1512" t="s">
        <v>1858</v>
      </c>
      <c r="F60" s="1680" t="s">
        <v>513</v>
      </c>
      <c r="G60" s="1512" t="s">
        <v>16</v>
      </c>
      <c r="H60" s="1669" t="s">
        <v>2</v>
      </c>
      <c r="I60" s="1510" t="s">
        <v>2086</v>
      </c>
      <c r="J60" s="1510" t="s">
        <v>2085</v>
      </c>
      <c r="K60" s="1511" t="s">
        <v>513</v>
      </c>
      <c r="L60" s="1510" t="s">
        <v>2084</v>
      </c>
      <c r="M60" s="1510" t="s">
        <v>2083</v>
      </c>
      <c r="N60" s="1510" t="s">
        <v>2082</v>
      </c>
      <c r="O60" s="1511" t="s">
        <v>2081</v>
      </c>
      <c r="P60" s="1669" t="s">
        <v>2</v>
      </c>
      <c r="Q60" s="1507">
        <v>7000000</v>
      </c>
      <c r="R60" s="1512" t="s">
        <v>513</v>
      </c>
      <c r="S60" s="1510" t="s">
        <v>2080</v>
      </c>
      <c r="T60" s="1510" t="s">
        <v>2079</v>
      </c>
      <c r="U60" s="1669" t="s">
        <v>2</v>
      </c>
      <c r="V60" s="1514" t="s">
        <v>513</v>
      </c>
      <c r="W60" s="1510" t="s">
        <v>2078</v>
      </c>
      <c r="X60" s="1510" t="s">
        <v>2077</v>
      </c>
      <c r="Y60" s="1731" t="s">
        <v>2066</v>
      </c>
      <c r="Z60" s="1730" t="s">
        <v>2065</v>
      </c>
    </row>
    <row r="61" spans="1:26" ht="7.5" customHeight="1" x14ac:dyDescent="0.25">
      <c r="A61" s="2091"/>
      <c r="B61" s="1511"/>
      <c r="C61" s="1521"/>
      <c r="D61" s="1521"/>
      <c r="E61" s="1512"/>
      <c r="F61" s="1680"/>
      <c r="G61" s="1512"/>
      <c r="H61" s="1669" t="s">
        <v>1</v>
      </c>
      <c r="I61" s="1511"/>
      <c r="J61" s="1511"/>
      <c r="K61" s="1511"/>
      <c r="L61" s="1511"/>
      <c r="M61" s="1511"/>
      <c r="N61" s="1511"/>
      <c r="O61" s="1511"/>
      <c r="P61" s="1669" t="s">
        <v>1</v>
      </c>
      <c r="Q61" s="1507"/>
      <c r="R61" s="1512"/>
      <c r="S61" s="1511"/>
      <c r="T61" s="1511"/>
      <c r="U61" s="1743"/>
      <c r="V61" s="1746"/>
      <c r="W61" s="1511"/>
      <c r="X61" s="1511"/>
      <c r="Y61" s="1511"/>
      <c r="Z61" s="1511"/>
    </row>
    <row r="62" spans="1:26" x14ac:dyDescent="0.25">
      <c r="A62" s="1518"/>
      <c r="B62" s="1739"/>
      <c r="C62" s="1523"/>
      <c r="D62" s="1523"/>
      <c r="E62" s="1519"/>
      <c r="F62" s="1736"/>
      <c r="G62" s="1736"/>
      <c r="H62" s="1736"/>
      <c r="I62" s="1739"/>
      <c r="J62" s="1739"/>
      <c r="K62" s="1739"/>
      <c r="L62" s="1739"/>
      <c r="M62" s="1739"/>
      <c r="N62" s="1739"/>
      <c r="O62" s="1739"/>
      <c r="P62" s="1736"/>
      <c r="Q62" s="1745"/>
      <c r="R62" s="1519"/>
      <c r="S62" s="1518"/>
      <c r="T62" s="1518"/>
      <c r="U62" s="1690"/>
      <c r="V62" s="1744"/>
      <c r="W62" s="1518"/>
      <c r="X62" s="1518"/>
      <c r="Y62" s="1518"/>
      <c r="Z62" s="1518"/>
    </row>
    <row r="63" spans="1:26" ht="28.5" customHeight="1" x14ac:dyDescent="0.25">
      <c r="A63" s="2091" t="s">
        <v>2120</v>
      </c>
      <c r="B63" s="1511" t="s">
        <v>2119</v>
      </c>
      <c r="C63" s="1512" t="s">
        <v>1047</v>
      </c>
      <c r="D63" s="1521">
        <v>22011649</v>
      </c>
      <c r="E63" s="1512" t="s">
        <v>1858</v>
      </c>
      <c r="F63" s="1680" t="s">
        <v>513</v>
      </c>
      <c r="G63" s="1512" t="s">
        <v>16</v>
      </c>
      <c r="H63" s="1669" t="s">
        <v>2</v>
      </c>
      <c r="I63" s="1510" t="s">
        <v>2086</v>
      </c>
      <c r="J63" s="1510" t="s">
        <v>2085</v>
      </c>
      <c r="K63" s="1511" t="s">
        <v>513</v>
      </c>
      <c r="L63" s="1510" t="s">
        <v>2084</v>
      </c>
      <c r="M63" s="1510" t="s">
        <v>2083</v>
      </c>
      <c r="N63" s="1510" t="s">
        <v>2082</v>
      </c>
      <c r="O63" s="1511" t="s">
        <v>2081</v>
      </c>
      <c r="P63" s="1669" t="s">
        <v>2</v>
      </c>
      <c r="Q63" s="1507">
        <v>22011649</v>
      </c>
      <c r="R63" s="1512" t="s">
        <v>513</v>
      </c>
      <c r="S63" s="1510" t="s">
        <v>2080</v>
      </c>
      <c r="T63" s="1510" t="s">
        <v>2079</v>
      </c>
      <c r="U63" s="1669" t="s">
        <v>2</v>
      </c>
      <c r="V63" s="1514" t="s">
        <v>513</v>
      </c>
      <c r="W63" s="1510" t="s">
        <v>2078</v>
      </c>
      <c r="X63" s="1510" t="s">
        <v>2077</v>
      </c>
      <c r="Y63" s="1731" t="s">
        <v>2066</v>
      </c>
      <c r="Z63" s="1730" t="s">
        <v>2065</v>
      </c>
    </row>
    <row r="64" spans="1:26" x14ac:dyDescent="0.25">
      <c r="A64" s="2091"/>
      <c r="B64" s="1511"/>
      <c r="C64" s="1521"/>
      <c r="D64" s="1521"/>
      <c r="E64" s="1512"/>
      <c r="F64" s="1680"/>
      <c r="G64" s="1512"/>
      <c r="H64" s="1669" t="s">
        <v>1</v>
      </c>
      <c r="I64" s="1511"/>
      <c r="J64" s="1511"/>
      <c r="K64" s="1511"/>
      <c r="L64" s="1511"/>
      <c r="M64" s="1511"/>
      <c r="N64" s="1511"/>
      <c r="O64" s="1511"/>
      <c r="P64" s="1669" t="s">
        <v>1</v>
      </c>
      <c r="Q64" s="1507"/>
      <c r="R64" s="1512"/>
      <c r="S64" s="1511"/>
      <c r="T64" s="1511"/>
      <c r="U64" s="1743"/>
      <c r="V64" s="1512"/>
      <c r="W64" s="1511"/>
      <c r="X64" s="1511"/>
      <c r="Y64" s="1511"/>
      <c r="Z64" s="1511"/>
    </row>
    <row r="65" spans="1:26" x14ac:dyDescent="0.25">
      <c r="A65" s="1742" t="s">
        <v>0</v>
      </c>
      <c r="B65" s="1739"/>
      <c r="C65" s="1736"/>
      <c r="D65" s="1736"/>
      <c r="E65" s="1736"/>
      <c r="F65" s="1736"/>
      <c r="G65" s="1736"/>
      <c r="H65" s="1736"/>
      <c r="I65" s="1739"/>
      <c r="J65" s="1739"/>
      <c r="K65" s="1739"/>
      <c r="L65" s="1739"/>
      <c r="M65" s="1739"/>
      <c r="N65" s="1739"/>
      <c r="O65" s="1739"/>
      <c r="P65" s="1736"/>
      <c r="Q65" s="1739"/>
      <c r="R65" s="1736"/>
      <c r="S65" s="1739"/>
      <c r="T65" s="1739"/>
      <c r="U65" s="1736"/>
      <c r="V65" s="1736"/>
      <c r="W65" s="1739"/>
      <c r="X65" s="1739"/>
      <c r="Y65" s="1739"/>
      <c r="Z65" s="1739"/>
    </row>
    <row r="66" spans="1:26" ht="48" x14ac:dyDescent="0.25">
      <c r="A66" s="1677" t="s">
        <v>2118</v>
      </c>
      <c r="B66" s="1511" t="s">
        <v>2117</v>
      </c>
      <c r="C66" s="1512" t="s">
        <v>1851</v>
      </c>
      <c r="D66" s="1675">
        <v>5000000</v>
      </c>
      <c r="E66" s="1512" t="s">
        <v>1858</v>
      </c>
      <c r="F66" s="1680" t="s">
        <v>513</v>
      </c>
      <c r="G66" s="1512" t="s">
        <v>16</v>
      </c>
      <c r="H66" s="1669" t="s">
        <v>2</v>
      </c>
      <c r="I66" s="1510" t="s">
        <v>2086</v>
      </c>
      <c r="J66" s="1510" t="s">
        <v>2085</v>
      </c>
      <c r="K66" s="1511" t="s">
        <v>513</v>
      </c>
      <c r="L66" s="1510" t="s">
        <v>2084</v>
      </c>
      <c r="M66" s="1510" t="s">
        <v>2083</v>
      </c>
      <c r="N66" s="1510" t="s">
        <v>2082</v>
      </c>
      <c r="O66" s="1511" t="s">
        <v>2081</v>
      </c>
      <c r="P66" s="1669" t="s">
        <v>2</v>
      </c>
      <c r="Q66" s="1700">
        <v>4990800</v>
      </c>
      <c r="R66" s="1512" t="s">
        <v>513</v>
      </c>
      <c r="S66" s="1510" t="s">
        <v>2080</v>
      </c>
      <c r="T66" s="1510" t="s">
        <v>2079</v>
      </c>
      <c r="U66" s="1669" t="s">
        <v>2</v>
      </c>
      <c r="V66" s="1514" t="s">
        <v>513</v>
      </c>
      <c r="W66" s="1510" t="s">
        <v>2078</v>
      </c>
      <c r="X66" s="1510" t="s">
        <v>2077</v>
      </c>
      <c r="Y66" s="1731" t="s">
        <v>2066</v>
      </c>
      <c r="Z66" s="1730" t="s">
        <v>2065</v>
      </c>
    </row>
    <row r="67" spans="1:26" x14ac:dyDescent="0.25">
      <c r="A67" s="1510"/>
      <c r="B67" s="1511"/>
      <c r="C67" s="1512"/>
      <c r="D67" s="1521"/>
      <c r="E67" s="1512"/>
      <c r="F67" s="1680"/>
      <c r="G67" s="1512"/>
      <c r="H67" s="1669" t="s">
        <v>1</v>
      </c>
      <c r="I67" s="1511"/>
      <c r="J67" s="1510"/>
      <c r="K67" s="1511"/>
      <c r="L67" s="1511"/>
      <c r="M67" s="1511"/>
      <c r="N67" s="1510"/>
      <c r="O67" s="1510"/>
      <c r="P67" s="1669" t="s">
        <v>1</v>
      </c>
      <c r="Q67" s="1700"/>
      <c r="R67" s="1514"/>
      <c r="S67" s="1510"/>
      <c r="T67" s="1510"/>
      <c r="U67" s="1669" t="s">
        <v>1</v>
      </c>
      <c r="V67" s="1514"/>
      <c r="W67" s="1510"/>
      <c r="X67" s="1510"/>
      <c r="Y67" s="1510"/>
      <c r="Z67" s="1510"/>
    </row>
    <row r="68" spans="1:26" x14ac:dyDescent="0.25">
      <c r="A68" s="1518"/>
      <c r="B68" s="1518"/>
      <c r="C68" s="1519"/>
      <c r="D68" s="1523"/>
      <c r="E68" s="1736"/>
      <c r="F68" s="1736"/>
      <c r="G68" s="1736"/>
      <c r="H68" s="1736"/>
      <c r="I68" s="1739"/>
      <c r="J68" s="1741"/>
      <c r="K68" s="1739"/>
      <c r="L68" s="1739"/>
      <c r="M68" s="1739"/>
      <c r="N68" s="1741"/>
      <c r="O68" s="1741"/>
      <c r="P68" s="1737"/>
      <c r="Q68" s="1740"/>
      <c r="R68" s="1516"/>
      <c r="S68" s="1515"/>
      <c r="T68" s="1515"/>
      <c r="U68" s="1669"/>
      <c r="V68" s="1516"/>
      <c r="W68" s="1515"/>
      <c r="X68" s="1515"/>
      <c r="Y68" s="1515"/>
      <c r="Z68" s="1515"/>
    </row>
    <row r="69" spans="1:26" ht="48" x14ac:dyDescent="0.25">
      <c r="A69" s="1677" t="s">
        <v>2116</v>
      </c>
      <c r="B69" s="1511" t="s">
        <v>2115</v>
      </c>
      <c r="C69" s="1512" t="s">
        <v>1859</v>
      </c>
      <c r="D69" s="1675">
        <v>5000000</v>
      </c>
      <c r="E69" s="1512" t="s">
        <v>1858</v>
      </c>
      <c r="F69" s="1680" t="s">
        <v>513</v>
      </c>
      <c r="G69" s="1512" t="s">
        <v>16</v>
      </c>
      <c r="H69" s="1669" t="s">
        <v>2</v>
      </c>
      <c r="I69" s="1510" t="s">
        <v>2086</v>
      </c>
      <c r="J69" s="1510" t="s">
        <v>2085</v>
      </c>
      <c r="K69" s="1511" t="s">
        <v>513</v>
      </c>
      <c r="L69" s="1510" t="s">
        <v>2084</v>
      </c>
      <c r="M69" s="1510" t="s">
        <v>2083</v>
      </c>
      <c r="N69" s="1510" t="s">
        <v>2082</v>
      </c>
      <c r="O69" s="1511" t="s">
        <v>2081</v>
      </c>
      <c r="P69" s="1669" t="s">
        <v>2</v>
      </c>
      <c r="Q69" s="1700">
        <v>4978000</v>
      </c>
      <c r="R69" s="1512" t="s">
        <v>513</v>
      </c>
      <c r="S69" s="1510" t="s">
        <v>2080</v>
      </c>
      <c r="T69" s="1510" t="s">
        <v>2079</v>
      </c>
      <c r="U69" s="1669" t="s">
        <v>2</v>
      </c>
      <c r="V69" s="1514" t="s">
        <v>513</v>
      </c>
      <c r="W69" s="1510" t="s">
        <v>2078</v>
      </c>
      <c r="X69" s="1510" t="s">
        <v>2077</v>
      </c>
      <c r="Y69" s="1668" t="s">
        <v>2066</v>
      </c>
      <c r="Z69" s="1667" t="s">
        <v>2065</v>
      </c>
    </row>
    <row r="70" spans="1:26" x14ac:dyDescent="0.25">
      <c r="A70" s="1510"/>
      <c r="B70" s="1511"/>
      <c r="C70" s="1512"/>
      <c r="D70" s="1521"/>
      <c r="E70" s="1512"/>
      <c r="F70" s="1680"/>
      <c r="G70" s="1512"/>
      <c r="H70" s="1669" t="s">
        <v>1</v>
      </c>
      <c r="I70" s="1511"/>
      <c r="J70" s="1510"/>
      <c r="K70" s="1511"/>
      <c r="L70" s="1511"/>
      <c r="M70" s="1511"/>
      <c r="N70" s="1510"/>
      <c r="O70" s="1510"/>
      <c r="P70" s="1669" t="s">
        <v>1</v>
      </c>
      <c r="Q70" s="1700"/>
      <c r="R70" s="1514"/>
      <c r="S70" s="1510"/>
      <c r="T70" s="1510"/>
      <c r="U70" s="1669" t="s">
        <v>1</v>
      </c>
      <c r="V70" s="1514"/>
      <c r="W70" s="1510"/>
      <c r="X70" s="1510"/>
      <c r="Y70" s="1678"/>
      <c r="Z70" s="1678"/>
    </row>
    <row r="71" spans="1:26" x14ac:dyDescent="0.25">
      <c r="A71" s="1518"/>
      <c r="B71" s="1518"/>
      <c r="C71" s="1519"/>
      <c r="D71" s="1523"/>
      <c r="E71" s="1519"/>
      <c r="F71" s="1736"/>
      <c r="G71" s="1736"/>
      <c r="H71" s="1736"/>
      <c r="I71" s="1739"/>
      <c r="J71" s="1741"/>
      <c r="K71" s="1739"/>
      <c r="L71" s="1739"/>
      <c r="M71" s="1739"/>
      <c r="N71" s="1741"/>
      <c r="O71" s="1741"/>
      <c r="P71" s="1737"/>
      <c r="Q71" s="1740"/>
      <c r="R71" s="1516"/>
      <c r="S71" s="1515"/>
      <c r="T71" s="1515"/>
      <c r="U71" s="1669"/>
      <c r="V71" s="1516"/>
      <c r="W71" s="1515"/>
      <c r="X71" s="1515"/>
      <c r="Y71" s="1685"/>
      <c r="Z71" s="1685"/>
    </row>
    <row r="72" spans="1:26" ht="36" x14ac:dyDescent="0.25">
      <c r="A72" s="1677" t="s">
        <v>2114</v>
      </c>
      <c r="B72" s="1511" t="s">
        <v>2113</v>
      </c>
      <c r="C72" s="1512" t="s">
        <v>1851</v>
      </c>
      <c r="D72" s="1675">
        <v>5000000</v>
      </c>
      <c r="E72" s="1512" t="s">
        <v>1858</v>
      </c>
      <c r="F72" s="1680" t="s">
        <v>513</v>
      </c>
      <c r="G72" s="1512" t="s">
        <v>16</v>
      </c>
      <c r="H72" s="1669" t="s">
        <v>2</v>
      </c>
      <c r="I72" s="1510" t="s">
        <v>2086</v>
      </c>
      <c r="J72" s="1510" t="s">
        <v>2085</v>
      </c>
      <c r="K72" s="1511" t="s">
        <v>513</v>
      </c>
      <c r="L72" s="1510" t="s">
        <v>2084</v>
      </c>
      <c r="M72" s="1510" t="s">
        <v>2083</v>
      </c>
      <c r="N72" s="1510" t="s">
        <v>2082</v>
      </c>
      <c r="O72" s="1511" t="s">
        <v>2081</v>
      </c>
      <c r="P72" s="1669" t="s">
        <v>2</v>
      </c>
      <c r="Q72" s="1700">
        <v>4980900</v>
      </c>
      <c r="R72" s="1512" t="s">
        <v>513</v>
      </c>
      <c r="S72" s="1510" t="s">
        <v>2080</v>
      </c>
      <c r="T72" s="1510" t="s">
        <v>2079</v>
      </c>
      <c r="U72" s="1669" t="s">
        <v>2</v>
      </c>
      <c r="V72" s="1514" t="s">
        <v>513</v>
      </c>
      <c r="W72" s="1510" t="s">
        <v>2078</v>
      </c>
      <c r="X72" s="1510" t="s">
        <v>2077</v>
      </c>
      <c r="Y72" s="1668" t="s">
        <v>2066</v>
      </c>
      <c r="Z72" s="1667" t="s">
        <v>2065</v>
      </c>
    </row>
    <row r="73" spans="1:26" ht="11.25" customHeight="1" x14ac:dyDescent="0.25">
      <c r="A73" s="1677"/>
      <c r="B73" s="1511"/>
      <c r="C73" s="1512"/>
      <c r="D73" s="1675"/>
      <c r="E73" s="1512"/>
      <c r="F73" s="1680"/>
      <c r="G73" s="1512"/>
      <c r="H73" s="1669" t="s">
        <v>1</v>
      </c>
      <c r="I73" s="1510"/>
      <c r="J73" s="1510"/>
      <c r="K73" s="1510"/>
      <c r="L73" s="1511"/>
      <c r="M73" s="1511"/>
      <c r="N73" s="1510"/>
      <c r="O73" s="1510"/>
      <c r="P73" s="1669"/>
      <c r="Q73" s="1700"/>
      <c r="R73" s="1514"/>
      <c r="S73" s="1510"/>
      <c r="T73" s="1510"/>
      <c r="U73" s="1669"/>
      <c r="V73" s="1514"/>
      <c r="W73" s="1510"/>
      <c r="X73" s="1510"/>
      <c r="Y73" s="1678"/>
      <c r="Z73" s="1678"/>
    </row>
    <row r="74" spans="1:26" ht="11.25" customHeight="1" x14ac:dyDescent="0.25">
      <c r="A74" s="1518"/>
      <c r="B74" s="1518"/>
      <c r="C74" s="1519"/>
      <c r="D74" s="1523"/>
      <c r="E74" s="1519"/>
      <c r="F74" s="1736"/>
      <c r="G74" s="1736"/>
      <c r="H74" s="1736"/>
      <c r="I74" s="1739"/>
      <c r="J74" s="1741"/>
      <c r="K74" s="1739"/>
      <c r="L74" s="1739"/>
      <c r="M74" s="1739"/>
      <c r="N74" s="1741"/>
      <c r="O74" s="1741"/>
      <c r="P74" s="1737"/>
      <c r="Q74" s="1740"/>
      <c r="R74" s="1516"/>
      <c r="S74" s="1515"/>
      <c r="T74" s="1515"/>
      <c r="U74" s="1669"/>
      <c r="V74" s="1516"/>
      <c r="W74" s="1515"/>
      <c r="X74" s="1515"/>
      <c r="Y74" s="1685"/>
      <c r="Z74" s="1685"/>
    </row>
    <row r="75" spans="1:26" ht="54.75" customHeight="1" x14ac:dyDescent="0.25">
      <c r="A75" s="1677" t="s">
        <v>2112</v>
      </c>
      <c r="B75" s="1511" t="s">
        <v>2111</v>
      </c>
      <c r="C75" s="1512" t="s">
        <v>1851</v>
      </c>
      <c r="D75" s="1675">
        <v>15000000</v>
      </c>
      <c r="E75" s="1512" t="s">
        <v>1858</v>
      </c>
      <c r="F75" s="1680" t="s">
        <v>513</v>
      </c>
      <c r="G75" s="1512" t="s">
        <v>16</v>
      </c>
      <c r="H75" s="1669" t="s">
        <v>2</v>
      </c>
      <c r="I75" s="1510" t="s">
        <v>2086</v>
      </c>
      <c r="J75" s="1510" t="s">
        <v>2085</v>
      </c>
      <c r="K75" s="1511" t="s">
        <v>513</v>
      </c>
      <c r="L75" s="1510" t="s">
        <v>2084</v>
      </c>
      <c r="M75" s="1510" t="s">
        <v>2083</v>
      </c>
      <c r="N75" s="1510" t="s">
        <v>2082</v>
      </c>
      <c r="O75" s="1511" t="s">
        <v>2081</v>
      </c>
      <c r="P75" s="1669" t="s">
        <v>2</v>
      </c>
      <c r="Q75" s="1700">
        <v>15000000</v>
      </c>
      <c r="R75" s="1512" t="s">
        <v>513</v>
      </c>
      <c r="S75" s="1510" t="s">
        <v>2080</v>
      </c>
      <c r="T75" s="1510" t="s">
        <v>2079</v>
      </c>
      <c r="U75" s="1669" t="s">
        <v>2</v>
      </c>
      <c r="V75" s="1514" t="s">
        <v>513</v>
      </c>
      <c r="W75" s="1510" t="s">
        <v>2078</v>
      </c>
      <c r="X75" s="1510" t="s">
        <v>2077</v>
      </c>
      <c r="Y75" s="1668" t="s">
        <v>2066</v>
      </c>
      <c r="Z75" s="1667" t="s">
        <v>2065</v>
      </c>
    </row>
    <row r="76" spans="1:26" ht="7.5" customHeight="1" x14ac:dyDescent="0.25">
      <c r="A76" s="1677"/>
      <c r="B76" s="1511"/>
      <c r="C76" s="1512"/>
      <c r="D76" s="1675"/>
      <c r="E76" s="1512"/>
      <c r="F76" s="1680"/>
      <c r="G76" s="1512"/>
      <c r="H76" s="1669" t="s">
        <v>1</v>
      </c>
      <c r="I76" s="1510"/>
      <c r="J76" s="1510"/>
      <c r="K76" s="1510"/>
      <c r="L76" s="1511"/>
      <c r="M76" s="1511"/>
      <c r="N76" s="1510"/>
      <c r="O76" s="1510"/>
      <c r="P76" s="1669"/>
      <c r="Q76" s="1700"/>
      <c r="R76" s="1514"/>
      <c r="S76" s="1510"/>
      <c r="T76" s="1510"/>
      <c r="U76" s="1669"/>
      <c r="V76" s="1514"/>
      <c r="W76" s="1510"/>
      <c r="X76" s="1510"/>
      <c r="Y76" s="1678"/>
      <c r="Z76" s="1678"/>
    </row>
    <row r="77" spans="1:26" ht="10.5" customHeight="1" x14ac:dyDescent="0.25">
      <c r="A77" s="1518"/>
      <c r="B77" s="1518"/>
      <c r="C77" s="1519"/>
      <c r="D77" s="1523"/>
      <c r="E77" s="1519"/>
      <c r="F77" s="1736"/>
      <c r="G77" s="1736"/>
      <c r="H77" s="1736"/>
      <c r="I77" s="1739"/>
      <c r="J77" s="1741"/>
      <c r="K77" s="1739"/>
      <c r="L77" s="1739"/>
      <c r="M77" s="1739"/>
      <c r="N77" s="1741"/>
      <c r="O77" s="1741"/>
      <c r="P77" s="1737"/>
      <c r="Q77" s="1740"/>
      <c r="R77" s="1516"/>
      <c r="S77" s="1515"/>
      <c r="T77" s="1515"/>
      <c r="U77" s="1669"/>
      <c r="V77" s="1516"/>
      <c r="W77" s="1515"/>
      <c r="X77" s="1515"/>
      <c r="Y77" s="1685"/>
      <c r="Z77" s="1685"/>
    </row>
    <row r="78" spans="1:26" ht="43.5" customHeight="1" x14ac:dyDescent="0.25">
      <c r="A78" s="1684" t="s">
        <v>2110</v>
      </c>
      <c r="B78" s="1511" t="s">
        <v>2109</v>
      </c>
      <c r="C78" s="1512" t="s">
        <v>1851</v>
      </c>
      <c r="D78" s="1675">
        <v>2000000</v>
      </c>
      <c r="E78" s="1512" t="s">
        <v>1858</v>
      </c>
      <c r="F78" s="1680" t="s">
        <v>513</v>
      </c>
      <c r="G78" s="1512" t="s">
        <v>125</v>
      </c>
      <c r="H78" s="1669" t="s">
        <v>2</v>
      </c>
      <c r="I78" s="1510" t="s">
        <v>2086</v>
      </c>
      <c r="J78" s="1510" t="s">
        <v>2085</v>
      </c>
      <c r="K78" s="1511" t="s">
        <v>513</v>
      </c>
      <c r="L78" s="1510" t="s">
        <v>2084</v>
      </c>
      <c r="M78" s="1510" t="s">
        <v>2083</v>
      </c>
      <c r="N78" s="1510" t="s">
        <v>2082</v>
      </c>
      <c r="O78" s="1511" t="s">
        <v>2081</v>
      </c>
      <c r="P78" s="1669" t="s">
        <v>2</v>
      </c>
      <c r="Q78" s="1700">
        <v>1990900</v>
      </c>
      <c r="R78" s="1512" t="s">
        <v>513</v>
      </c>
      <c r="S78" s="1510" t="s">
        <v>2080</v>
      </c>
      <c r="T78" s="1510" t="s">
        <v>2079</v>
      </c>
      <c r="U78" s="1669" t="s">
        <v>2</v>
      </c>
      <c r="V78" s="1514" t="s">
        <v>513</v>
      </c>
      <c r="W78" s="1510" t="s">
        <v>2078</v>
      </c>
      <c r="X78" s="1510" t="s">
        <v>2077</v>
      </c>
      <c r="Y78" s="1668" t="s">
        <v>2066</v>
      </c>
      <c r="Z78" s="1667" t="s">
        <v>2065</v>
      </c>
    </row>
    <row r="79" spans="1:26" ht="9.75" customHeight="1" x14ac:dyDescent="0.25">
      <c r="A79" s="1677"/>
      <c r="B79" s="1511"/>
      <c r="C79" s="1512"/>
      <c r="D79" s="1675"/>
      <c r="E79" s="1512"/>
      <c r="F79" s="1680"/>
      <c r="G79" s="1512"/>
      <c r="H79" s="1669" t="s">
        <v>1</v>
      </c>
      <c r="I79" s="1510"/>
      <c r="J79" s="1510"/>
      <c r="K79" s="1510"/>
      <c r="L79" s="1511"/>
      <c r="M79" s="1511"/>
      <c r="N79" s="1510"/>
      <c r="O79" s="1510"/>
      <c r="P79" s="1669"/>
      <c r="Q79" s="1700"/>
      <c r="R79" s="1514"/>
      <c r="S79" s="1510"/>
      <c r="T79" s="1510"/>
      <c r="U79" s="1669"/>
      <c r="V79" s="1514"/>
      <c r="W79" s="1510"/>
      <c r="X79" s="1510"/>
      <c r="Y79" s="1678"/>
      <c r="Z79" s="1678"/>
    </row>
    <row r="80" spans="1:26" ht="48" x14ac:dyDescent="0.25">
      <c r="A80" s="1677" t="s">
        <v>2108</v>
      </c>
      <c r="B80" s="1511" t="s">
        <v>2107</v>
      </c>
      <c r="C80" s="1512" t="s">
        <v>1851</v>
      </c>
      <c r="D80" s="1675">
        <v>30000000</v>
      </c>
      <c r="E80" s="1512" t="s">
        <v>1858</v>
      </c>
      <c r="F80" s="1680" t="s">
        <v>513</v>
      </c>
      <c r="G80" s="1512" t="s">
        <v>16</v>
      </c>
      <c r="H80" s="1669" t="s">
        <v>2</v>
      </c>
      <c r="I80" s="1510" t="s">
        <v>2086</v>
      </c>
      <c r="J80" s="1510" t="s">
        <v>2085</v>
      </c>
      <c r="K80" s="1511" t="s">
        <v>513</v>
      </c>
      <c r="L80" s="1510" t="s">
        <v>2084</v>
      </c>
      <c r="M80" s="1510" t="s">
        <v>2083</v>
      </c>
      <c r="N80" s="1510" t="s">
        <v>2082</v>
      </c>
      <c r="O80" s="1511" t="s">
        <v>2081</v>
      </c>
      <c r="P80" s="1669" t="s">
        <v>2</v>
      </c>
      <c r="Q80" s="1700">
        <v>30000000</v>
      </c>
      <c r="R80" s="1512" t="s">
        <v>513</v>
      </c>
      <c r="S80" s="1510" t="s">
        <v>2080</v>
      </c>
      <c r="T80" s="1510" t="s">
        <v>2079</v>
      </c>
      <c r="U80" s="1669" t="s">
        <v>2</v>
      </c>
      <c r="V80" s="1514" t="s">
        <v>513</v>
      </c>
      <c r="W80" s="1510" t="s">
        <v>2078</v>
      </c>
      <c r="X80" s="1510" t="s">
        <v>2077</v>
      </c>
      <c r="Y80" s="1668" t="s">
        <v>2066</v>
      </c>
      <c r="Z80" s="1667" t="s">
        <v>2065</v>
      </c>
    </row>
    <row r="81" spans="1:26" ht="9" customHeight="1" x14ac:dyDescent="0.25">
      <c r="A81" s="1510"/>
      <c r="B81" s="1511"/>
      <c r="C81" s="1512"/>
      <c r="D81" s="1521"/>
      <c r="E81" s="1512"/>
      <c r="F81" s="1680"/>
      <c r="G81" s="1512"/>
      <c r="H81" s="1669" t="s">
        <v>1</v>
      </c>
      <c r="I81" s="1511"/>
      <c r="J81" s="1510"/>
      <c r="K81" s="1511"/>
      <c r="L81" s="1511"/>
      <c r="M81" s="1511"/>
      <c r="N81" s="1510"/>
      <c r="O81" s="1510"/>
      <c r="P81" s="1669" t="s">
        <v>1</v>
      </c>
      <c r="Q81" s="1700"/>
      <c r="R81" s="1514"/>
      <c r="S81" s="1510"/>
      <c r="T81" s="1510"/>
      <c r="U81" s="1669" t="s">
        <v>1</v>
      </c>
      <c r="V81" s="1514"/>
      <c r="W81" s="1510"/>
      <c r="X81" s="1510"/>
      <c r="Y81" s="1678"/>
      <c r="Z81" s="1678"/>
    </row>
    <row r="82" spans="1:26" ht="10.5" customHeight="1" x14ac:dyDescent="0.25">
      <c r="A82" s="1518"/>
      <c r="B82" s="1518"/>
      <c r="C82" s="1519"/>
      <c r="D82" s="1523"/>
      <c r="E82" s="1519"/>
      <c r="F82" s="1736"/>
      <c r="G82" s="1519"/>
      <c r="H82" s="1736"/>
      <c r="I82" s="1518"/>
      <c r="J82" s="1515"/>
      <c r="K82" s="1735"/>
      <c r="L82" s="1735"/>
      <c r="M82" s="1518"/>
      <c r="N82" s="1515"/>
      <c r="O82" s="1515"/>
      <c r="P82" s="1737"/>
      <c r="Q82" s="1734"/>
      <c r="R82" s="1516"/>
      <c r="S82" s="1515"/>
      <c r="T82" s="1515"/>
      <c r="U82" s="1669"/>
      <c r="V82" s="1516"/>
      <c r="W82" s="1515"/>
      <c r="X82" s="1515"/>
      <c r="Y82" s="1685"/>
      <c r="Z82" s="1685"/>
    </row>
    <row r="83" spans="1:26" ht="48" x14ac:dyDescent="0.25">
      <c r="A83" s="1677" t="s">
        <v>2106</v>
      </c>
      <c r="B83" s="1511" t="s">
        <v>2105</v>
      </c>
      <c r="C83" s="1512" t="s">
        <v>1859</v>
      </c>
      <c r="D83" s="1675">
        <v>15000000</v>
      </c>
      <c r="E83" s="1732" t="s">
        <v>1858</v>
      </c>
      <c r="F83" s="1673" t="s">
        <v>513</v>
      </c>
      <c r="G83" s="1512" t="s">
        <v>16</v>
      </c>
      <c r="H83" s="1671" t="s">
        <v>2</v>
      </c>
      <c r="I83" s="1510" t="s">
        <v>2086</v>
      </c>
      <c r="J83" s="1510" t="s">
        <v>2085</v>
      </c>
      <c r="K83" s="1511" t="s">
        <v>513</v>
      </c>
      <c r="L83" s="1510" t="s">
        <v>2084</v>
      </c>
      <c r="M83" s="1510" t="s">
        <v>2083</v>
      </c>
      <c r="N83" s="1510" t="s">
        <v>2082</v>
      </c>
      <c r="O83" s="1511" t="s">
        <v>2081</v>
      </c>
      <c r="P83" s="1671" t="s">
        <v>2</v>
      </c>
      <c r="Q83" s="1700">
        <v>15000000</v>
      </c>
      <c r="R83" s="1512" t="s">
        <v>513</v>
      </c>
      <c r="S83" s="1510" t="s">
        <v>2080</v>
      </c>
      <c r="T83" s="1510" t="s">
        <v>2079</v>
      </c>
      <c r="U83" s="1669" t="s">
        <v>2</v>
      </c>
      <c r="V83" s="1514" t="s">
        <v>513</v>
      </c>
      <c r="W83" s="1510" t="s">
        <v>2078</v>
      </c>
      <c r="X83" s="1510" t="s">
        <v>2077</v>
      </c>
      <c r="Y83" s="1668" t="s">
        <v>2066</v>
      </c>
      <c r="Z83" s="1667" t="s">
        <v>2065</v>
      </c>
    </row>
    <row r="84" spans="1:26" ht="6.75" customHeight="1" x14ac:dyDescent="0.25">
      <c r="A84" s="1729"/>
      <c r="B84" s="1511"/>
      <c r="C84" s="1512"/>
      <c r="D84" s="1521"/>
      <c r="E84" s="1512"/>
      <c r="F84" s="1673"/>
      <c r="G84" s="1512"/>
      <c r="H84" s="1671" t="s">
        <v>1</v>
      </c>
      <c r="I84" s="1724"/>
      <c r="J84" s="1510"/>
      <c r="K84" s="1511"/>
      <c r="L84" s="1511"/>
      <c r="M84" s="1511"/>
      <c r="N84" s="1510"/>
      <c r="O84" s="1510"/>
      <c r="P84" s="1671" t="s">
        <v>1</v>
      </c>
      <c r="Q84" s="1700"/>
      <c r="R84" s="1514"/>
      <c r="S84" s="1510"/>
      <c r="T84" s="1510"/>
      <c r="U84" s="1669" t="s">
        <v>1</v>
      </c>
      <c r="V84" s="1514"/>
      <c r="W84" s="1510"/>
      <c r="X84" s="1510"/>
      <c r="Y84" s="1678"/>
      <c r="Z84" s="1678"/>
    </row>
    <row r="85" spans="1:26" ht="9.75" customHeight="1" x14ac:dyDescent="0.25">
      <c r="A85" s="1518"/>
      <c r="B85" s="1739"/>
      <c r="C85" s="1519"/>
      <c r="D85" s="1523"/>
      <c r="E85" s="1519"/>
      <c r="F85" s="1692"/>
      <c r="G85" s="1519"/>
      <c r="H85" s="1736"/>
      <c r="I85" s="1518"/>
      <c r="J85" s="1515"/>
      <c r="K85" s="1735"/>
      <c r="L85" s="1735"/>
      <c r="M85" s="1518"/>
      <c r="N85" s="1515"/>
      <c r="O85" s="1515"/>
      <c r="P85" s="1737"/>
      <c r="Q85" s="1734"/>
      <c r="R85" s="1516"/>
      <c r="S85" s="1515"/>
      <c r="T85" s="1515"/>
      <c r="U85" s="1669"/>
      <c r="V85" s="1516"/>
      <c r="W85" s="1515"/>
      <c r="X85" s="1515"/>
      <c r="Y85" s="1685"/>
      <c r="Z85" s="1685"/>
    </row>
    <row r="86" spans="1:26" ht="43.5" customHeight="1" x14ac:dyDescent="0.25">
      <c r="A86" s="1677" t="s">
        <v>2104</v>
      </c>
      <c r="B86" s="1511" t="s">
        <v>2103</v>
      </c>
      <c r="C86" s="1512" t="s">
        <v>1869</v>
      </c>
      <c r="D86" s="1675">
        <v>30000000</v>
      </c>
      <c r="E86" s="1732" t="s">
        <v>1858</v>
      </c>
      <c r="F86" s="1673" t="s">
        <v>513</v>
      </c>
      <c r="G86" s="1512" t="s">
        <v>16</v>
      </c>
      <c r="H86" s="1671" t="s">
        <v>2</v>
      </c>
      <c r="I86" s="1510" t="s">
        <v>2086</v>
      </c>
      <c r="J86" s="1510" t="s">
        <v>2085</v>
      </c>
      <c r="K86" s="1511" t="s">
        <v>513</v>
      </c>
      <c r="L86" s="1510" t="s">
        <v>2084</v>
      </c>
      <c r="M86" s="1510" t="s">
        <v>2083</v>
      </c>
      <c r="N86" s="1510" t="s">
        <v>2082</v>
      </c>
      <c r="O86" s="1511" t="s">
        <v>2081</v>
      </c>
      <c r="P86" s="1671" t="s">
        <v>2</v>
      </c>
      <c r="Q86" s="1700">
        <v>30000000</v>
      </c>
      <c r="R86" s="1512" t="s">
        <v>513</v>
      </c>
      <c r="S86" s="1510" t="s">
        <v>2080</v>
      </c>
      <c r="T86" s="1510" t="s">
        <v>2079</v>
      </c>
      <c r="U86" s="1669" t="s">
        <v>2</v>
      </c>
      <c r="V86" s="1514" t="s">
        <v>513</v>
      </c>
      <c r="W86" s="1510" t="s">
        <v>2078</v>
      </c>
      <c r="X86" s="1510" t="s">
        <v>2077</v>
      </c>
      <c r="Y86" s="1668" t="s">
        <v>2066</v>
      </c>
      <c r="Z86" s="1667" t="s">
        <v>2065</v>
      </c>
    </row>
    <row r="87" spans="1:26" ht="10.5" customHeight="1" x14ac:dyDescent="0.25">
      <c r="A87" s="1729"/>
      <c r="B87" s="1511"/>
      <c r="C87" s="1512"/>
      <c r="D87" s="1738"/>
      <c r="E87" s="1512"/>
      <c r="F87" s="1673"/>
      <c r="G87" s="1512"/>
      <c r="H87" s="1671" t="s">
        <v>1</v>
      </c>
      <c r="I87" s="1724"/>
      <c r="J87" s="1510"/>
      <c r="K87" s="1511"/>
      <c r="L87" s="1511"/>
      <c r="M87" s="1511"/>
      <c r="N87" s="1510"/>
      <c r="O87" s="1510"/>
      <c r="P87" s="1671" t="s">
        <v>1</v>
      </c>
      <c r="Q87" s="1700"/>
      <c r="R87" s="1514"/>
      <c r="S87" s="1510"/>
      <c r="T87" s="1510"/>
      <c r="U87" s="1669" t="s">
        <v>1</v>
      </c>
      <c r="V87" s="1514"/>
      <c r="W87" s="1510"/>
      <c r="X87" s="1510"/>
      <c r="Y87" s="1678"/>
      <c r="Z87" s="1678"/>
    </row>
    <row r="88" spans="1:26" ht="9" customHeight="1" x14ac:dyDescent="0.25">
      <c r="A88" s="1518"/>
      <c r="B88" s="1518"/>
      <c r="C88" s="1519"/>
      <c r="D88" s="1523"/>
      <c r="E88" s="1519"/>
      <c r="F88" s="1692"/>
      <c r="G88" s="1519"/>
      <c r="H88" s="1736"/>
      <c r="I88" s="1518"/>
      <c r="J88" s="1515"/>
      <c r="K88" s="1735"/>
      <c r="L88" s="1735"/>
      <c r="M88" s="1518"/>
      <c r="N88" s="1515"/>
      <c r="O88" s="1515"/>
      <c r="P88" s="1737"/>
      <c r="Q88" s="1734"/>
      <c r="R88" s="1516"/>
      <c r="S88" s="1515"/>
      <c r="T88" s="1515"/>
      <c r="U88" s="1669"/>
      <c r="V88" s="1516"/>
      <c r="W88" s="1515"/>
      <c r="X88" s="1515"/>
      <c r="Y88" s="1685"/>
      <c r="Z88" s="1685"/>
    </row>
    <row r="89" spans="1:26" ht="72" x14ac:dyDescent="0.25">
      <c r="A89" s="1677" t="s">
        <v>2102</v>
      </c>
      <c r="B89" s="1511" t="s">
        <v>2101</v>
      </c>
      <c r="C89" s="1512" t="s">
        <v>1866</v>
      </c>
      <c r="D89" s="1675">
        <v>20000000</v>
      </c>
      <c r="E89" s="1732" t="s">
        <v>1858</v>
      </c>
      <c r="F89" s="1673" t="s">
        <v>513</v>
      </c>
      <c r="G89" s="1512" t="s">
        <v>16</v>
      </c>
      <c r="H89" s="1671" t="s">
        <v>2</v>
      </c>
      <c r="I89" s="1510" t="s">
        <v>2086</v>
      </c>
      <c r="J89" s="1510" t="s">
        <v>2085</v>
      </c>
      <c r="K89" s="1511" t="s">
        <v>513</v>
      </c>
      <c r="L89" s="1510" t="s">
        <v>2084</v>
      </c>
      <c r="M89" s="1510" t="s">
        <v>2083</v>
      </c>
      <c r="N89" s="1510" t="s">
        <v>2082</v>
      </c>
      <c r="O89" s="1511" t="s">
        <v>2081</v>
      </c>
      <c r="P89" s="1671" t="s">
        <v>2</v>
      </c>
      <c r="Q89" s="1700">
        <v>20000000</v>
      </c>
      <c r="R89" s="1512" t="s">
        <v>513</v>
      </c>
      <c r="S89" s="1510" t="s">
        <v>2080</v>
      </c>
      <c r="T89" s="1510" t="s">
        <v>2079</v>
      </c>
      <c r="U89" s="1669" t="s">
        <v>2</v>
      </c>
      <c r="V89" s="1514" t="s">
        <v>513</v>
      </c>
      <c r="W89" s="1510" t="s">
        <v>2078</v>
      </c>
      <c r="X89" s="1510" t="s">
        <v>2077</v>
      </c>
      <c r="Y89" s="1668" t="s">
        <v>2066</v>
      </c>
      <c r="Z89" s="1667" t="s">
        <v>2065</v>
      </c>
    </row>
    <row r="90" spans="1:26" ht="7.5" customHeight="1" x14ac:dyDescent="0.25">
      <c r="A90" s="1729"/>
      <c r="B90" s="1511"/>
      <c r="C90" s="1512"/>
      <c r="D90" s="1521"/>
      <c r="E90" s="1512"/>
      <c r="F90" s="1673"/>
      <c r="G90" s="1512"/>
      <c r="H90" s="1671" t="s">
        <v>1</v>
      </c>
      <c r="I90" s="1724"/>
      <c r="J90" s="1510"/>
      <c r="K90" s="1511"/>
      <c r="L90" s="1511"/>
      <c r="M90" s="1511"/>
      <c r="N90" s="1510"/>
      <c r="O90" s="1510"/>
      <c r="P90" s="1671" t="s">
        <v>1</v>
      </c>
      <c r="Q90" s="1700"/>
      <c r="R90" s="1514"/>
      <c r="S90" s="1510"/>
      <c r="T90" s="1510"/>
      <c r="U90" s="1669" t="s">
        <v>1</v>
      </c>
      <c r="V90" s="1514"/>
      <c r="W90" s="1510"/>
      <c r="X90" s="1510"/>
      <c r="Y90" s="1678"/>
      <c r="Z90" s="1678"/>
    </row>
    <row r="91" spans="1:26" ht="10.5" customHeight="1" x14ac:dyDescent="0.25">
      <c r="A91" s="1518"/>
      <c r="B91" s="1518"/>
      <c r="C91" s="1519"/>
      <c r="D91" s="1523"/>
      <c r="E91" s="1519"/>
      <c r="F91" s="1736"/>
      <c r="G91" s="1519"/>
      <c r="H91" s="1736"/>
      <c r="I91" s="1518"/>
      <c r="J91" s="1515"/>
      <c r="K91" s="1735"/>
      <c r="L91" s="1735"/>
      <c r="M91" s="1518"/>
      <c r="N91" s="1515"/>
      <c r="O91" s="1515"/>
      <c r="P91" s="1737"/>
      <c r="Q91" s="1734"/>
      <c r="R91" s="1516"/>
      <c r="S91" s="1515"/>
      <c r="T91" s="1515"/>
      <c r="U91" s="1669"/>
      <c r="V91" s="1516"/>
      <c r="W91" s="1515"/>
      <c r="X91" s="1515"/>
      <c r="Y91" s="1685"/>
      <c r="Z91" s="1667"/>
    </row>
    <row r="92" spans="1:26" ht="36" x14ac:dyDescent="0.25">
      <c r="A92" s="1677" t="s">
        <v>2100</v>
      </c>
      <c r="B92" s="1511" t="s">
        <v>2099</v>
      </c>
      <c r="C92" s="1512" t="s">
        <v>1864</v>
      </c>
      <c r="D92" s="1675">
        <v>10000000</v>
      </c>
      <c r="E92" s="1732" t="s">
        <v>1858</v>
      </c>
      <c r="F92" s="1673" t="s">
        <v>513</v>
      </c>
      <c r="G92" s="1512" t="s">
        <v>16</v>
      </c>
      <c r="H92" s="1671" t="s">
        <v>2</v>
      </c>
      <c r="I92" s="1510" t="s">
        <v>2086</v>
      </c>
      <c r="J92" s="1510" t="s">
        <v>2085</v>
      </c>
      <c r="K92" s="1511" t="s">
        <v>513</v>
      </c>
      <c r="L92" s="1510" t="s">
        <v>2084</v>
      </c>
      <c r="M92" s="1510" t="s">
        <v>2083</v>
      </c>
      <c r="N92" s="1510" t="s">
        <v>2082</v>
      </c>
      <c r="O92" s="1511" t="s">
        <v>2081</v>
      </c>
      <c r="P92" s="1671" t="s">
        <v>2</v>
      </c>
      <c r="Q92" s="1700">
        <v>10000000</v>
      </c>
      <c r="R92" s="1512" t="s">
        <v>513</v>
      </c>
      <c r="S92" s="1510" t="s">
        <v>2080</v>
      </c>
      <c r="T92" s="1510" t="s">
        <v>2079</v>
      </c>
      <c r="U92" s="1669" t="s">
        <v>2</v>
      </c>
      <c r="V92" s="1514" t="s">
        <v>513</v>
      </c>
      <c r="W92" s="1510" t="s">
        <v>2078</v>
      </c>
      <c r="X92" s="1510" t="s">
        <v>2077</v>
      </c>
      <c r="Y92" s="1668" t="s">
        <v>2066</v>
      </c>
      <c r="Z92" s="1667" t="s">
        <v>2065</v>
      </c>
    </row>
    <row r="93" spans="1:26" ht="9" customHeight="1" x14ac:dyDescent="0.25">
      <c r="A93" s="1729"/>
      <c r="B93" s="1511"/>
      <c r="C93" s="1512"/>
      <c r="D93" s="1521"/>
      <c r="E93" s="1512"/>
      <c r="F93" s="1673"/>
      <c r="G93" s="1512"/>
      <c r="H93" s="1671" t="s">
        <v>1</v>
      </c>
      <c r="I93" s="1724"/>
      <c r="J93" s="1510"/>
      <c r="K93" s="1511"/>
      <c r="L93" s="1511"/>
      <c r="M93" s="1511"/>
      <c r="N93" s="1510"/>
      <c r="O93" s="1510"/>
      <c r="P93" s="1671" t="s">
        <v>1</v>
      </c>
      <c r="Q93" s="1700"/>
      <c r="R93" s="1514"/>
      <c r="S93" s="1510"/>
      <c r="T93" s="1510"/>
      <c r="U93" s="1669" t="s">
        <v>1</v>
      </c>
      <c r="V93" s="1514"/>
      <c r="W93" s="1510"/>
      <c r="X93" s="1510"/>
      <c r="Y93" s="1678"/>
      <c r="Z93" s="1678"/>
    </row>
    <row r="94" spans="1:26" ht="11.25" customHeight="1" x14ac:dyDescent="0.25">
      <c r="A94" s="1518"/>
      <c r="B94" s="1518"/>
      <c r="C94" s="1519"/>
      <c r="D94" s="1523"/>
      <c r="E94" s="1519"/>
      <c r="F94" s="1736"/>
      <c r="G94" s="1519"/>
      <c r="H94" s="1736"/>
      <c r="I94" s="1518"/>
      <c r="J94" s="1515"/>
      <c r="K94" s="1735"/>
      <c r="L94" s="1735"/>
      <c r="M94" s="1518"/>
      <c r="N94" s="1515"/>
      <c r="O94" s="1515"/>
      <c r="P94" s="1737"/>
      <c r="Q94" s="1734"/>
      <c r="R94" s="1516"/>
      <c r="S94" s="1515"/>
      <c r="T94" s="1515"/>
      <c r="U94" s="1669"/>
      <c r="V94" s="1516"/>
      <c r="W94" s="1515"/>
      <c r="X94" s="1515"/>
      <c r="Y94" s="1685"/>
      <c r="Z94" s="1685"/>
    </row>
    <row r="95" spans="1:26" ht="164.25" customHeight="1" x14ac:dyDescent="0.25">
      <c r="A95" s="1677" t="s">
        <v>2098</v>
      </c>
      <c r="B95" s="1511" t="s">
        <v>2097</v>
      </c>
      <c r="C95" s="1512" t="s">
        <v>1862</v>
      </c>
      <c r="D95" s="1675">
        <v>10000000</v>
      </c>
      <c r="E95" s="1732" t="s">
        <v>1858</v>
      </c>
      <c r="F95" s="1673" t="s">
        <v>513</v>
      </c>
      <c r="G95" s="1512" t="s">
        <v>16</v>
      </c>
      <c r="H95" s="1671" t="s">
        <v>2</v>
      </c>
      <c r="I95" s="1510" t="s">
        <v>2086</v>
      </c>
      <c r="J95" s="1510" t="s">
        <v>2085</v>
      </c>
      <c r="K95" s="1511" t="s">
        <v>513</v>
      </c>
      <c r="L95" s="1510" t="s">
        <v>2084</v>
      </c>
      <c r="M95" s="1510" t="s">
        <v>2083</v>
      </c>
      <c r="N95" s="1510" t="s">
        <v>2082</v>
      </c>
      <c r="O95" s="1511" t="s">
        <v>2081</v>
      </c>
      <c r="P95" s="1671" t="s">
        <v>2</v>
      </c>
      <c r="Q95" s="1700">
        <v>10000000</v>
      </c>
      <c r="R95" s="1512" t="s">
        <v>513</v>
      </c>
      <c r="S95" s="1510" t="s">
        <v>2080</v>
      </c>
      <c r="T95" s="1510" t="s">
        <v>2079</v>
      </c>
      <c r="U95" s="1669" t="s">
        <v>2</v>
      </c>
      <c r="V95" s="1514" t="s">
        <v>513</v>
      </c>
      <c r="W95" s="1510" t="s">
        <v>2078</v>
      </c>
      <c r="X95" s="1510" t="s">
        <v>2077</v>
      </c>
      <c r="Y95" s="1668" t="s">
        <v>2066</v>
      </c>
      <c r="Z95" s="1667" t="s">
        <v>2065</v>
      </c>
    </row>
    <row r="96" spans="1:26" ht="9" customHeight="1" x14ac:dyDescent="0.25">
      <c r="A96" s="1729"/>
      <c r="B96" s="1511"/>
      <c r="C96" s="1512"/>
      <c r="D96" s="1521"/>
      <c r="E96" s="1512"/>
      <c r="F96" s="1673"/>
      <c r="G96" s="1512"/>
      <c r="H96" s="1671" t="s">
        <v>1</v>
      </c>
      <c r="I96" s="1724"/>
      <c r="J96" s="1510"/>
      <c r="K96" s="1511"/>
      <c r="L96" s="1511"/>
      <c r="M96" s="1511"/>
      <c r="N96" s="1510"/>
      <c r="O96" s="1510"/>
      <c r="P96" s="1671" t="s">
        <v>1</v>
      </c>
      <c r="Q96" s="1700"/>
      <c r="R96" s="1514"/>
      <c r="S96" s="1510"/>
      <c r="T96" s="1510"/>
      <c r="U96" s="1669" t="s">
        <v>1</v>
      </c>
      <c r="V96" s="1514"/>
      <c r="W96" s="1510"/>
      <c r="X96" s="1510"/>
      <c r="Y96" s="1510"/>
      <c r="Z96" s="1510"/>
    </row>
    <row r="97" spans="1:29" ht="7.5" customHeight="1" x14ac:dyDescent="0.25">
      <c r="A97" s="1518"/>
      <c r="B97" s="1518"/>
      <c r="C97" s="1519"/>
      <c r="D97" s="1523"/>
      <c r="E97" s="1519"/>
      <c r="F97" s="1736"/>
      <c r="G97" s="1519"/>
      <c r="H97" s="1690"/>
      <c r="I97" s="1518"/>
      <c r="J97" s="1515"/>
      <c r="K97" s="1735"/>
      <c r="L97" s="1735"/>
      <c r="M97" s="1518"/>
      <c r="N97" s="1515"/>
      <c r="O97" s="1515"/>
      <c r="P97" s="1669"/>
      <c r="Q97" s="1734"/>
      <c r="R97" s="1516"/>
      <c r="S97" s="1515"/>
      <c r="T97" s="1515"/>
      <c r="U97" s="1669"/>
      <c r="V97" s="1516"/>
      <c r="W97" s="1515"/>
      <c r="X97" s="1515"/>
      <c r="Y97" s="1515"/>
      <c r="Z97" s="1515"/>
    </row>
    <row r="98" spans="1:29" ht="36" x14ac:dyDescent="0.25">
      <c r="A98" s="1733" t="s">
        <v>2096</v>
      </c>
      <c r="B98" s="1511" t="s">
        <v>2095</v>
      </c>
      <c r="C98" s="1512" t="s">
        <v>1860</v>
      </c>
      <c r="D98" s="1675">
        <v>17000000</v>
      </c>
      <c r="E98" s="1732" t="s">
        <v>1858</v>
      </c>
      <c r="F98" s="1673" t="s">
        <v>513</v>
      </c>
      <c r="G98" s="1512" t="s">
        <v>16</v>
      </c>
      <c r="H98" s="1671" t="s">
        <v>2</v>
      </c>
      <c r="I98" s="1510" t="s">
        <v>2086</v>
      </c>
      <c r="J98" s="1510" t="s">
        <v>2085</v>
      </c>
      <c r="K98" s="1511" t="s">
        <v>513</v>
      </c>
      <c r="L98" s="1510" t="s">
        <v>2084</v>
      </c>
      <c r="M98" s="1510" t="s">
        <v>2083</v>
      </c>
      <c r="N98" s="1510" t="s">
        <v>2082</v>
      </c>
      <c r="O98" s="1511" t="s">
        <v>2081</v>
      </c>
      <c r="P98" s="1671" t="s">
        <v>2</v>
      </c>
      <c r="Q98" s="1700">
        <v>17000000</v>
      </c>
      <c r="R98" s="1512" t="s">
        <v>513</v>
      </c>
      <c r="S98" s="1510" t="s">
        <v>2080</v>
      </c>
      <c r="T98" s="1510" t="s">
        <v>2079</v>
      </c>
      <c r="U98" s="1669" t="s">
        <v>2</v>
      </c>
      <c r="V98" s="1514" t="s">
        <v>513</v>
      </c>
      <c r="W98" s="1510" t="s">
        <v>2078</v>
      </c>
      <c r="X98" s="1510" t="s">
        <v>2077</v>
      </c>
      <c r="Y98" s="1731" t="s">
        <v>2066</v>
      </c>
      <c r="Z98" s="1730" t="s">
        <v>2065</v>
      </c>
    </row>
    <row r="99" spans="1:29" ht="9.75" customHeight="1" thickBot="1" x14ac:dyDescent="0.3">
      <c r="A99" s="1729"/>
      <c r="B99" s="1511"/>
      <c r="C99" s="1512"/>
      <c r="D99" s="1521"/>
      <c r="E99" s="1512"/>
      <c r="F99" s="1673"/>
      <c r="G99" s="1512"/>
      <c r="H99" s="1671" t="s">
        <v>1</v>
      </c>
      <c r="I99" s="1724"/>
      <c r="J99" s="1510"/>
      <c r="K99" s="1511"/>
      <c r="L99" s="1511"/>
      <c r="M99" s="1511"/>
      <c r="N99" s="1510"/>
      <c r="O99" s="1510"/>
      <c r="P99" s="1671" t="s">
        <v>1</v>
      </c>
      <c r="Q99" s="1700"/>
      <c r="R99" s="1514"/>
      <c r="S99" s="1510"/>
      <c r="T99" s="1510"/>
      <c r="U99" s="1669" t="s">
        <v>1</v>
      </c>
      <c r="V99" s="1514"/>
      <c r="W99" s="1510"/>
      <c r="X99" s="1510"/>
      <c r="Y99" s="1510"/>
      <c r="Z99" s="1510"/>
    </row>
    <row r="100" spans="1:29" ht="14.25" customHeight="1" thickTop="1" thickBot="1" x14ac:dyDescent="0.3">
      <c r="A100" s="1728"/>
      <c r="B100" s="1723"/>
      <c r="C100" s="1725"/>
      <c r="D100" s="1727"/>
      <c r="E100" s="1726"/>
      <c r="F100" s="1673"/>
      <c r="G100" s="1725"/>
      <c r="H100" s="1722" t="s">
        <v>1</v>
      </c>
      <c r="I100" s="1724"/>
      <c r="J100" s="1719"/>
      <c r="K100" s="1723"/>
      <c r="L100" s="1723"/>
      <c r="M100" s="1723"/>
      <c r="N100" s="1719"/>
      <c r="O100" s="1719"/>
      <c r="P100" s="1722"/>
      <c r="Q100" s="1721"/>
      <c r="R100" s="1720"/>
      <c r="S100" s="1719"/>
      <c r="T100" s="1719"/>
      <c r="U100" s="1718"/>
      <c r="V100" s="1717"/>
      <c r="W100" s="1716"/>
      <c r="X100" s="1716"/>
      <c r="Y100" s="1716"/>
      <c r="Z100" s="1716"/>
    </row>
    <row r="101" spans="1:29" ht="12.75" customHeight="1" thickTop="1" x14ac:dyDescent="0.25">
      <c r="A101" s="1715"/>
      <c r="B101" s="1709"/>
      <c r="C101" s="1711"/>
      <c r="D101" s="1714"/>
      <c r="E101" s="1713"/>
      <c r="F101" s="1712"/>
      <c r="G101" s="1711"/>
      <c r="H101" s="1708"/>
      <c r="I101" s="1710"/>
      <c r="J101" s="1705"/>
      <c r="K101" s="1709"/>
      <c r="L101" s="1709"/>
      <c r="M101" s="1709"/>
      <c r="N101" s="1705"/>
      <c r="O101" s="1705"/>
      <c r="P101" s="1708"/>
      <c r="Q101" s="1707"/>
      <c r="R101" s="1706"/>
      <c r="S101" s="1705"/>
      <c r="T101" s="1705"/>
      <c r="U101" s="1669"/>
      <c r="V101" s="1704"/>
      <c r="W101" s="1703"/>
      <c r="X101" s="1703"/>
      <c r="Y101" s="1703"/>
      <c r="Z101" s="1703"/>
    </row>
    <row r="102" spans="1:29" ht="9" customHeight="1" x14ac:dyDescent="0.25">
      <c r="A102" s="1505"/>
      <c r="B102" s="1505"/>
      <c r="C102" s="1521"/>
      <c r="D102" s="1521"/>
      <c r="E102" s="1506"/>
      <c r="F102" s="1702"/>
      <c r="G102" s="1506"/>
      <c r="H102" s="1671"/>
      <c r="I102" s="1701"/>
      <c r="J102" s="1501"/>
      <c r="K102" s="1505"/>
      <c r="L102" s="1505"/>
      <c r="M102" s="1505"/>
      <c r="N102" s="1501"/>
      <c r="O102" s="1501"/>
      <c r="P102" s="1671"/>
      <c r="Q102" s="1700"/>
      <c r="R102" s="1504"/>
      <c r="S102" s="1501"/>
      <c r="T102" s="1501"/>
      <c r="U102" s="1699"/>
      <c r="V102" s="1504"/>
      <c r="W102" s="1501"/>
      <c r="X102" s="1501"/>
      <c r="Y102" s="1501"/>
      <c r="Z102" s="1501"/>
    </row>
    <row r="103" spans="1:29" ht="36" x14ac:dyDescent="0.25">
      <c r="A103" s="1677" t="s">
        <v>2094</v>
      </c>
      <c r="B103" s="1676" t="s">
        <v>2093</v>
      </c>
      <c r="C103" s="1672" t="s">
        <v>1851</v>
      </c>
      <c r="D103" s="1675">
        <v>4800000</v>
      </c>
      <c r="E103" s="1672" t="s">
        <v>1858</v>
      </c>
      <c r="F103" s="1680" t="s">
        <v>513</v>
      </c>
      <c r="G103" s="1672" t="s">
        <v>125</v>
      </c>
      <c r="H103" s="1669" t="s">
        <v>2</v>
      </c>
      <c r="I103" s="1510" t="s">
        <v>2086</v>
      </c>
      <c r="J103" s="1510" t="s">
        <v>2085</v>
      </c>
      <c r="K103" s="1511" t="s">
        <v>513</v>
      </c>
      <c r="L103" s="1510" t="s">
        <v>2084</v>
      </c>
      <c r="M103" s="1510" t="s">
        <v>2083</v>
      </c>
      <c r="N103" s="1510" t="s">
        <v>2082</v>
      </c>
      <c r="O103" s="1511" t="s">
        <v>2081</v>
      </c>
      <c r="P103" s="1669" t="s">
        <v>2</v>
      </c>
      <c r="Q103" s="1670">
        <v>4800000</v>
      </c>
      <c r="R103" s="1512" t="s">
        <v>513</v>
      </c>
      <c r="S103" s="1510" t="s">
        <v>2080</v>
      </c>
      <c r="T103" s="1510" t="s">
        <v>2079</v>
      </c>
      <c r="U103" s="1669" t="s">
        <v>2</v>
      </c>
      <c r="V103" s="1514" t="s">
        <v>513</v>
      </c>
      <c r="W103" s="1510" t="s">
        <v>2078</v>
      </c>
      <c r="X103" s="1510" t="s">
        <v>2077</v>
      </c>
      <c r="Y103" s="1668" t="s">
        <v>2066</v>
      </c>
      <c r="Z103" s="1667" t="s">
        <v>2065</v>
      </c>
    </row>
    <row r="104" spans="1:29" x14ac:dyDescent="0.25">
      <c r="A104" s="1698"/>
      <c r="B104" s="1676"/>
      <c r="C104" s="1672"/>
      <c r="D104" s="1675"/>
      <c r="E104" s="1674"/>
      <c r="F104" s="1673"/>
      <c r="G104" s="1672"/>
      <c r="H104" s="1671" t="s">
        <v>1</v>
      </c>
      <c r="I104" s="1695"/>
      <c r="J104" s="1695"/>
      <c r="K104" s="1695"/>
      <c r="L104" s="1697"/>
      <c r="M104" s="1697"/>
      <c r="N104" s="1695"/>
      <c r="O104" s="1695"/>
      <c r="P104" s="1671"/>
      <c r="Q104" s="1670"/>
      <c r="R104" s="1696"/>
      <c r="S104" s="1695"/>
      <c r="T104" s="1695"/>
      <c r="U104" s="1669"/>
      <c r="V104" s="1696"/>
      <c r="W104" s="1695"/>
      <c r="X104" s="1695"/>
      <c r="Y104" s="1695"/>
      <c r="Z104" s="1695"/>
    </row>
    <row r="105" spans="1:29" x14ac:dyDescent="0.25">
      <c r="A105" s="1694"/>
      <c r="B105" s="1688"/>
      <c r="C105" s="1691"/>
      <c r="D105" s="1693"/>
      <c r="E105" s="1691"/>
      <c r="F105" s="1692"/>
      <c r="G105" s="1691"/>
      <c r="H105" s="1690"/>
      <c r="I105" s="1688"/>
      <c r="J105" s="1685"/>
      <c r="K105" s="1689"/>
      <c r="L105" s="1689"/>
      <c r="M105" s="1688"/>
      <c r="N105" s="1685"/>
      <c r="O105" s="1685"/>
      <c r="P105" s="1669"/>
      <c r="Q105" s="1687"/>
      <c r="R105" s="1686"/>
      <c r="S105" s="1685"/>
      <c r="T105" s="1685"/>
      <c r="U105" s="1669"/>
      <c r="V105" s="1686"/>
      <c r="W105" s="1685"/>
      <c r="X105" s="1685"/>
      <c r="Y105" s="1685"/>
      <c r="Z105" s="1685"/>
    </row>
    <row r="106" spans="1:29" ht="26.25" customHeight="1" x14ac:dyDescent="0.25">
      <c r="A106" s="1684" t="s">
        <v>2092</v>
      </c>
      <c r="B106" s="1676" t="s">
        <v>2091</v>
      </c>
      <c r="C106" s="1672" t="s">
        <v>1859</v>
      </c>
      <c r="D106" s="1675">
        <v>4900000</v>
      </c>
      <c r="E106" s="1674" t="s">
        <v>1858</v>
      </c>
      <c r="F106" s="1673" t="s">
        <v>513</v>
      </c>
      <c r="G106" s="1672" t="s">
        <v>125</v>
      </c>
      <c r="H106" s="1671" t="s">
        <v>2</v>
      </c>
      <c r="I106" s="1510" t="s">
        <v>2086</v>
      </c>
      <c r="J106" s="1510" t="s">
        <v>2085</v>
      </c>
      <c r="K106" s="1511" t="s">
        <v>513</v>
      </c>
      <c r="L106" s="1510" t="s">
        <v>2084</v>
      </c>
      <c r="M106" s="1510" t="s">
        <v>2083</v>
      </c>
      <c r="N106" s="1510" t="s">
        <v>2082</v>
      </c>
      <c r="O106" s="1511" t="s">
        <v>2081</v>
      </c>
      <c r="P106" s="1671" t="s">
        <v>2</v>
      </c>
      <c r="Q106" s="1670">
        <v>4900000</v>
      </c>
      <c r="R106" s="1512" t="s">
        <v>513</v>
      </c>
      <c r="S106" s="1510" t="s">
        <v>2080</v>
      </c>
      <c r="T106" s="1510" t="s">
        <v>2079</v>
      </c>
      <c r="U106" s="1669" t="s">
        <v>2</v>
      </c>
      <c r="V106" s="1514" t="s">
        <v>513</v>
      </c>
      <c r="W106" s="1510" t="s">
        <v>2078</v>
      </c>
      <c r="X106" s="1510" t="s">
        <v>2077</v>
      </c>
      <c r="Y106" s="1668" t="s">
        <v>2066</v>
      </c>
      <c r="Z106" s="1667" t="s">
        <v>2065</v>
      </c>
      <c r="AB106" s="1683"/>
      <c r="AC106" s="1682"/>
    </row>
    <row r="107" spans="1:29" x14ac:dyDescent="0.25">
      <c r="A107" s="1681"/>
      <c r="B107" s="1676"/>
      <c r="C107" s="1672"/>
      <c r="D107" s="1675"/>
      <c r="E107" s="1672"/>
      <c r="F107" s="1680"/>
      <c r="G107" s="1672"/>
      <c r="H107" s="1669" t="s">
        <v>1</v>
      </c>
      <c r="I107" s="1678"/>
      <c r="J107" s="1678"/>
      <c r="K107" s="1678"/>
      <c r="L107" s="1676"/>
      <c r="M107" s="1676"/>
      <c r="N107" s="1678"/>
      <c r="O107" s="1678"/>
      <c r="P107" s="1669"/>
      <c r="Q107" s="1670"/>
      <c r="R107" s="1679"/>
      <c r="S107" s="1678"/>
      <c r="T107" s="1678"/>
      <c r="U107" s="1669"/>
      <c r="V107" s="1679"/>
      <c r="W107" s="1678"/>
      <c r="X107" s="1678"/>
      <c r="Y107" s="1678"/>
      <c r="Z107" s="1678"/>
    </row>
    <row r="108" spans="1:29" x14ac:dyDescent="0.25">
      <c r="A108" s="1681"/>
      <c r="B108" s="1676"/>
      <c r="C108" s="1672"/>
      <c r="D108" s="1675"/>
      <c r="E108" s="1672"/>
      <c r="F108" s="1680"/>
      <c r="G108" s="1672"/>
      <c r="H108" s="1669"/>
      <c r="I108" s="1678"/>
      <c r="J108" s="1678"/>
      <c r="K108" s="1678"/>
      <c r="L108" s="1676"/>
      <c r="M108" s="1676"/>
      <c r="N108" s="1678"/>
      <c r="O108" s="1678"/>
      <c r="P108" s="1669"/>
      <c r="Q108" s="1670"/>
      <c r="R108" s="1679"/>
      <c r="S108" s="1678"/>
      <c r="T108" s="1678"/>
      <c r="U108" s="1669"/>
      <c r="V108" s="1679"/>
      <c r="W108" s="1678"/>
      <c r="X108" s="1678"/>
      <c r="Y108" s="1678"/>
      <c r="Z108" s="1678"/>
    </row>
    <row r="109" spans="1:29" ht="22.5" customHeight="1" x14ac:dyDescent="0.25">
      <c r="A109" s="1677" t="s">
        <v>2090</v>
      </c>
      <c r="B109" s="1676" t="s">
        <v>2089</v>
      </c>
      <c r="C109" s="1672" t="s">
        <v>1851</v>
      </c>
      <c r="D109" s="1675">
        <v>2000000</v>
      </c>
      <c r="E109" s="1674" t="s">
        <v>1858</v>
      </c>
      <c r="F109" s="1673" t="s">
        <v>513</v>
      </c>
      <c r="G109" s="1672" t="s">
        <v>125</v>
      </c>
      <c r="H109" s="1671" t="s">
        <v>2</v>
      </c>
      <c r="I109" s="1510" t="s">
        <v>2086</v>
      </c>
      <c r="J109" s="1510" t="s">
        <v>2085</v>
      </c>
      <c r="K109" s="1511" t="s">
        <v>513</v>
      </c>
      <c r="L109" s="1510" t="s">
        <v>2084</v>
      </c>
      <c r="M109" s="1510" t="s">
        <v>2083</v>
      </c>
      <c r="N109" s="1510" t="s">
        <v>2082</v>
      </c>
      <c r="O109" s="1511" t="s">
        <v>2081</v>
      </c>
      <c r="P109" s="1671" t="s">
        <v>2</v>
      </c>
      <c r="Q109" s="1670">
        <v>1800000</v>
      </c>
      <c r="R109" s="1512" t="s">
        <v>513</v>
      </c>
      <c r="S109" s="1510" t="s">
        <v>2080</v>
      </c>
      <c r="T109" s="1510" t="s">
        <v>2079</v>
      </c>
      <c r="U109" s="1669" t="s">
        <v>2</v>
      </c>
      <c r="V109" s="1514" t="s">
        <v>513</v>
      </c>
      <c r="W109" s="1510" t="s">
        <v>2078</v>
      </c>
      <c r="X109" s="1510" t="s">
        <v>2077</v>
      </c>
      <c r="Y109" s="1668" t="s">
        <v>2066</v>
      </c>
      <c r="Z109" s="1667" t="s">
        <v>2065</v>
      </c>
    </row>
    <row r="110" spans="1:29" x14ac:dyDescent="0.25">
      <c r="A110" s="1681"/>
      <c r="B110" s="1676"/>
      <c r="C110" s="1672"/>
      <c r="D110" s="1675"/>
      <c r="E110" s="1672"/>
      <c r="F110" s="1680"/>
      <c r="G110" s="1672"/>
      <c r="H110" s="1669" t="s">
        <v>1</v>
      </c>
      <c r="I110" s="1678"/>
      <c r="J110" s="1678"/>
      <c r="K110" s="1678"/>
      <c r="L110" s="1676"/>
      <c r="M110" s="1676"/>
      <c r="N110" s="1678"/>
      <c r="O110" s="1678"/>
      <c r="P110" s="1669"/>
      <c r="Q110" s="1670"/>
      <c r="R110" s="1679"/>
      <c r="S110" s="1678"/>
      <c r="T110" s="1678"/>
      <c r="U110" s="1669"/>
      <c r="V110" s="1679"/>
      <c r="W110" s="1678"/>
      <c r="X110" s="1678"/>
      <c r="Y110" s="1678"/>
      <c r="Z110" s="1678"/>
    </row>
    <row r="111" spans="1:29" x14ac:dyDescent="0.25">
      <c r="A111" s="1681"/>
      <c r="B111" s="1676"/>
      <c r="C111" s="1672"/>
      <c r="D111" s="1675"/>
      <c r="E111" s="1672"/>
      <c r="F111" s="1680"/>
      <c r="G111" s="1672"/>
      <c r="H111" s="1669"/>
      <c r="I111" s="1678"/>
      <c r="J111" s="1678"/>
      <c r="K111" s="1678"/>
      <c r="L111" s="1676"/>
      <c r="M111" s="1676"/>
      <c r="N111" s="1678"/>
      <c r="O111" s="1678"/>
      <c r="P111" s="1669"/>
      <c r="Q111" s="1670"/>
      <c r="R111" s="1679"/>
      <c r="S111" s="1678"/>
      <c r="T111" s="1678"/>
      <c r="U111" s="1669"/>
      <c r="V111" s="1679"/>
      <c r="W111" s="1678"/>
      <c r="X111" s="1678"/>
      <c r="Y111" s="1678"/>
      <c r="Z111" s="1678"/>
    </row>
    <row r="112" spans="1:29" ht="36" x14ac:dyDescent="0.25">
      <c r="A112" s="1677" t="s">
        <v>2088</v>
      </c>
      <c r="B112" s="1676" t="s">
        <v>2087</v>
      </c>
      <c r="C112" s="1672" t="s">
        <v>1859</v>
      </c>
      <c r="D112" s="1675">
        <v>12350000</v>
      </c>
      <c r="E112" s="1674" t="s">
        <v>1858</v>
      </c>
      <c r="F112" s="1673" t="s">
        <v>513</v>
      </c>
      <c r="G112" s="1672" t="s">
        <v>16</v>
      </c>
      <c r="H112" s="1671" t="s">
        <v>2</v>
      </c>
      <c r="I112" s="1510" t="s">
        <v>2086</v>
      </c>
      <c r="J112" s="1510" t="s">
        <v>2085</v>
      </c>
      <c r="K112" s="1511" t="s">
        <v>513</v>
      </c>
      <c r="L112" s="1510" t="s">
        <v>2084</v>
      </c>
      <c r="M112" s="1510" t="s">
        <v>2083</v>
      </c>
      <c r="N112" s="1510" t="s">
        <v>2082</v>
      </c>
      <c r="O112" s="1511" t="s">
        <v>2081</v>
      </c>
      <c r="P112" s="1671" t="s">
        <v>2</v>
      </c>
      <c r="Q112" s="1670">
        <v>12200000</v>
      </c>
      <c r="R112" s="1512" t="s">
        <v>513</v>
      </c>
      <c r="S112" s="1510" t="s">
        <v>2080</v>
      </c>
      <c r="T112" s="1510" t="s">
        <v>2079</v>
      </c>
      <c r="U112" s="1669" t="s">
        <v>2</v>
      </c>
      <c r="V112" s="1514" t="s">
        <v>513</v>
      </c>
      <c r="W112" s="1510" t="s">
        <v>2078</v>
      </c>
      <c r="X112" s="1510" t="s">
        <v>2077</v>
      </c>
      <c r="Y112" s="1668" t="s">
        <v>2066</v>
      </c>
      <c r="Z112" s="1667" t="s">
        <v>2065</v>
      </c>
    </row>
    <row r="113" spans="1:26" x14ac:dyDescent="0.25">
      <c r="A113" s="1677"/>
      <c r="B113" s="1676"/>
      <c r="C113" s="1672"/>
      <c r="D113" s="1675"/>
      <c r="E113" s="1674"/>
      <c r="F113" s="1673"/>
      <c r="G113" s="1672"/>
      <c r="H113" s="1671"/>
      <c r="I113" s="1510"/>
      <c r="J113" s="1510"/>
      <c r="K113" s="1511"/>
      <c r="L113" s="1510"/>
      <c r="M113" s="1510"/>
      <c r="N113" s="1510"/>
      <c r="O113" s="1511"/>
      <c r="P113" s="1671"/>
      <c r="Q113" s="1670"/>
      <c r="R113" s="1512"/>
      <c r="S113" s="1510"/>
      <c r="T113" s="1510"/>
      <c r="U113" s="1669"/>
      <c r="V113" s="1514"/>
      <c r="W113" s="1510"/>
      <c r="X113" s="1510"/>
      <c r="Y113" s="1668"/>
      <c r="Z113" s="1667"/>
    </row>
    <row r="114" spans="1:26" customFormat="1" ht="66" x14ac:dyDescent="0.25">
      <c r="A114" s="1666" t="s">
        <v>2076</v>
      </c>
      <c r="B114" s="1665" t="s">
        <v>2075</v>
      </c>
      <c r="C114" s="1665" t="s">
        <v>1851</v>
      </c>
      <c r="D114" s="1664">
        <v>7000000</v>
      </c>
      <c r="E114" s="1663" t="s">
        <v>1858</v>
      </c>
      <c r="F114" s="1663" t="s">
        <v>513</v>
      </c>
      <c r="G114" s="1663" t="s">
        <v>16</v>
      </c>
      <c r="H114" s="1662" t="s">
        <v>2</v>
      </c>
      <c r="I114" s="1661" t="s">
        <v>2074</v>
      </c>
      <c r="J114" s="1661" t="s">
        <v>2073</v>
      </c>
      <c r="K114" s="1660" t="s">
        <v>513</v>
      </c>
      <c r="L114" s="1655" t="s">
        <v>1847</v>
      </c>
      <c r="M114" s="1655" t="s">
        <v>1846</v>
      </c>
      <c r="N114" s="1655" t="s">
        <v>2072</v>
      </c>
      <c r="O114" s="1655" t="s">
        <v>2071</v>
      </c>
      <c r="P114" s="1659" t="s">
        <v>2</v>
      </c>
      <c r="Q114" s="1658">
        <v>7000000</v>
      </c>
      <c r="R114" s="1656" t="s">
        <v>513</v>
      </c>
      <c r="S114" s="1655" t="s">
        <v>2070</v>
      </c>
      <c r="T114" s="1655" t="s">
        <v>2069</v>
      </c>
      <c r="U114" s="1657" t="s">
        <v>2</v>
      </c>
      <c r="V114" s="1656" t="s">
        <v>513</v>
      </c>
      <c r="W114" s="1655" t="s">
        <v>2068</v>
      </c>
      <c r="X114" s="1655" t="s">
        <v>2067</v>
      </c>
      <c r="Y114" s="1655" t="s">
        <v>2066</v>
      </c>
      <c r="Z114" s="1654" t="s">
        <v>2065</v>
      </c>
    </row>
    <row r="115" spans="1:26" x14ac:dyDescent="0.25">
      <c r="A115" s="1653" t="s">
        <v>3</v>
      </c>
      <c r="B115" s="1650"/>
      <c r="C115" s="1652"/>
      <c r="D115" s="1651">
        <f>SUM(D8:D114)</f>
        <v>371387611</v>
      </c>
      <c r="E115" s="1650"/>
      <c r="F115" s="1648"/>
      <c r="G115" s="1650"/>
      <c r="H115" s="1648"/>
      <c r="I115" s="1648"/>
      <c r="J115" s="1647"/>
      <c r="K115" s="1650"/>
      <c r="L115" s="1650"/>
      <c r="M115" s="1650"/>
      <c r="N115" s="1647"/>
      <c r="O115" s="1647"/>
      <c r="P115" s="1648"/>
      <c r="Q115" s="1649"/>
      <c r="R115" s="1648"/>
      <c r="S115" s="1647"/>
      <c r="T115" s="1647"/>
      <c r="U115" s="1648"/>
      <c r="V115" s="1647"/>
      <c r="W115" s="1647"/>
      <c r="X115" s="1647"/>
      <c r="Y115" s="1647"/>
      <c r="Z115" s="1647"/>
    </row>
  </sheetData>
  <mergeCells count="14">
    <mergeCell ref="V3:X3"/>
    <mergeCell ref="Q3:T3"/>
    <mergeCell ref="A1:F1"/>
    <mergeCell ref="I2:J3"/>
    <mergeCell ref="C3:G3"/>
    <mergeCell ref="L3:M3"/>
    <mergeCell ref="N3:O3"/>
    <mergeCell ref="A5:A6"/>
    <mergeCell ref="A63:A64"/>
    <mergeCell ref="A48:A49"/>
    <mergeCell ref="A51:A52"/>
    <mergeCell ref="A54:A55"/>
    <mergeCell ref="A57:A58"/>
    <mergeCell ref="A60:A61"/>
  </mergeCells>
  <pageMargins left="0.9" right="0.25" top="0.75" bottom="0.75" header="0.3" footer="0.3"/>
  <pageSetup paperSize="8" scale="65" orientation="landscape" r:id="rId1"/>
  <headerFooter>
    <oddHeader>&amp;LFEDERAL MINISTRY OF WORKS (FMW)
YR 2014 PROCUREMENT PLAN</oddHeader>
    <oddFooter>&amp;LFMW&amp;CPage &amp;P of &amp;N&amp;RGOODS</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1"/>
  <sheetViews>
    <sheetView view="pageLayout" zoomScaleSheetLayoutView="98" workbookViewId="0">
      <selection activeCell="A4" sqref="A4"/>
    </sheetView>
  </sheetViews>
  <sheetFormatPr defaultRowHeight="12" x14ac:dyDescent="0.2"/>
  <cols>
    <col min="1" max="1" width="25.5703125" style="1498" customWidth="1"/>
    <col min="2" max="2" width="9.140625" style="1498"/>
    <col min="3" max="3" width="8.42578125" style="1498" customWidth="1"/>
    <col min="4" max="4" width="9.140625" style="1498"/>
    <col min="5" max="5" width="10.7109375" style="1498" customWidth="1"/>
    <col min="6" max="6" width="14.5703125" style="1498" customWidth="1"/>
    <col min="7" max="7" width="12.5703125" style="1498" customWidth="1"/>
    <col min="8" max="8" width="9.5703125" style="1498" customWidth="1"/>
    <col min="9" max="9" width="7.5703125" style="1498" customWidth="1"/>
    <col min="10" max="10" width="9.85546875" style="1498" customWidth="1"/>
    <col min="11" max="11" width="9.140625" style="1498"/>
    <col min="12" max="12" width="11.140625" style="1498" customWidth="1"/>
    <col min="13" max="14" width="9.140625" style="1498"/>
    <col min="15" max="15" width="9.85546875" style="1498" customWidth="1"/>
    <col min="16" max="16" width="8.42578125" style="1498" customWidth="1"/>
    <col min="17" max="17" width="7.85546875" style="1498" customWidth="1"/>
    <col min="18" max="18" width="13.85546875" style="1498" customWidth="1"/>
    <col min="19" max="19" width="7.85546875" style="1498" customWidth="1"/>
    <col min="20" max="21" width="9.140625" style="1498"/>
    <col min="22" max="22" width="11.28515625" style="1498" customWidth="1"/>
    <col min="23" max="23" width="9.85546875" style="1498" customWidth="1"/>
    <col min="24" max="24" width="9.140625" style="1498"/>
    <col min="25" max="25" width="7" style="1498" customWidth="1"/>
    <col min="26" max="26" width="9.7109375" style="1498" customWidth="1"/>
    <col min="27" max="16384" width="9.140625" style="1498"/>
  </cols>
  <sheetData>
    <row r="1" spans="1:27" x14ac:dyDescent="0.2">
      <c r="A1" s="2122" t="s">
        <v>2319</v>
      </c>
      <c r="B1" s="2122"/>
      <c r="C1" s="2122"/>
      <c r="D1" s="2122"/>
      <c r="E1" s="2122"/>
      <c r="F1" s="2122"/>
      <c r="G1" s="2122"/>
      <c r="H1" s="1538"/>
      <c r="I1" s="1538"/>
      <c r="J1" s="1538"/>
      <c r="K1" s="1538"/>
      <c r="L1" s="1538"/>
      <c r="M1" s="1538"/>
      <c r="N1" s="1538"/>
      <c r="O1" s="1538"/>
      <c r="P1" s="1538"/>
      <c r="Q1" s="1538"/>
      <c r="R1" s="1538"/>
      <c r="S1" s="1538"/>
      <c r="T1" s="1538"/>
      <c r="U1" s="1538"/>
      <c r="V1" s="1538"/>
      <c r="W1" s="1538"/>
      <c r="X1" s="1538"/>
      <c r="Y1" s="1927"/>
      <c r="Z1" s="1538"/>
      <c r="AA1" s="1538"/>
    </row>
    <row r="2" spans="1:27" x14ac:dyDescent="0.2">
      <c r="A2" s="1557" t="s">
        <v>78</v>
      </c>
      <c r="B2" s="1539"/>
      <c r="C2" s="1538"/>
      <c r="D2" s="1538"/>
      <c r="E2" s="1538"/>
      <c r="F2" s="1538"/>
      <c r="G2" s="1538"/>
      <c r="H2" s="1538"/>
      <c r="I2" s="1538"/>
      <c r="J2" s="2121" t="s">
        <v>77</v>
      </c>
      <c r="K2" s="2121"/>
      <c r="L2" s="2094" t="s">
        <v>437</v>
      </c>
      <c r="M2" s="2094"/>
      <c r="N2" s="2094"/>
      <c r="O2" s="1538"/>
      <c r="P2" s="1538"/>
      <c r="Q2" s="1538"/>
      <c r="R2" s="1538"/>
      <c r="S2" s="1538"/>
      <c r="T2" s="1538"/>
      <c r="U2" s="1538"/>
      <c r="V2" s="1538"/>
      <c r="W2" s="1538"/>
      <c r="X2" s="1538"/>
      <c r="Y2" s="1927"/>
      <c r="Z2" s="1538"/>
      <c r="AA2" s="1538"/>
    </row>
    <row r="3" spans="1:27" ht="36" x14ac:dyDescent="0.2">
      <c r="A3" s="1537"/>
      <c r="B3" s="1536"/>
      <c r="C3" s="2121" t="s">
        <v>90</v>
      </c>
      <c r="D3" s="2121"/>
      <c r="E3" s="2121"/>
      <c r="F3" s="2121"/>
      <c r="G3" s="2121"/>
      <c r="H3" s="2121"/>
      <c r="I3" s="1502"/>
      <c r="J3" s="2121"/>
      <c r="K3" s="2121"/>
      <c r="L3" s="1530" t="s">
        <v>73</v>
      </c>
      <c r="M3" s="2121" t="s">
        <v>72</v>
      </c>
      <c r="N3" s="2121"/>
      <c r="O3" s="2121" t="s">
        <v>71</v>
      </c>
      <c r="P3" s="2121"/>
      <c r="Q3" s="1556"/>
      <c r="R3" s="2121" t="s">
        <v>70</v>
      </c>
      <c r="S3" s="2121"/>
      <c r="T3" s="2121"/>
      <c r="U3" s="2121"/>
      <c r="V3" s="2121" t="s">
        <v>69</v>
      </c>
      <c r="W3" s="2121"/>
      <c r="X3" s="2121"/>
      <c r="Y3" s="2121"/>
      <c r="Z3" s="1530"/>
      <c r="AA3" s="1530"/>
    </row>
    <row r="4" spans="1:27" ht="44.25" customHeight="1" x14ac:dyDescent="0.2">
      <c r="A4" s="1555" t="s">
        <v>68</v>
      </c>
      <c r="B4" s="1530" t="s">
        <v>67</v>
      </c>
      <c r="C4" s="1530" t="s">
        <v>89</v>
      </c>
      <c r="D4" s="1530" t="s">
        <v>88</v>
      </c>
      <c r="E4" s="1530" t="s">
        <v>64</v>
      </c>
      <c r="F4" s="1530" t="s">
        <v>87</v>
      </c>
      <c r="G4" s="1530" t="s">
        <v>63</v>
      </c>
      <c r="H4" s="1530" t="s">
        <v>455</v>
      </c>
      <c r="I4" s="1530" t="s">
        <v>55</v>
      </c>
      <c r="J4" s="1530" t="s">
        <v>61</v>
      </c>
      <c r="K4" s="1531" t="s">
        <v>433</v>
      </c>
      <c r="L4" s="1530" t="s">
        <v>60</v>
      </c>
      <c r="M4" s="1530" t="s">
        <v>59</v>
      </c>
      <c r="N4" s="1530" t="s">
        <v>58</v>
      </c>
      <c r="O4" s="1530" t="s">
        <v>57</v>
      </c>
      <c r="P4" s="1531" t="s">
        <v>433</v>
      </c>
      <c r="Q4" s="1530" t="s">
        <v>55</v>
      </c>
      <c r="R4" s="1530" t="s">
        <v>1874</v>
      </c>
      <c r="S4" s="1530" t="s">
        <v>53</v>
      </c>
      <c r="T4" s="1530" t="s">
        <v>85</v>
      </c>
      <c r="U4" s="1530" t="s">
        <v>51</v>
      </c>
      <c r="V4" s="1530" t="s">
        <v>84</v>
      </c>
      <c r="W4" s="1530" t="s">
        <v>83</v>
      </c>
      <c r="X4" s="1530" t="s">
        <v>82</v>
      </c>
      <c r="Y4" s="1926" t="s">
        <v>81</v>
      </c>
      <c r="Z4" s="1530" t="s">
        <v>430</v>
      </c>
      <c r="AA4" s="1530" t="s">
        <v>429</v>
      </c>
    </row>
    <row r="5" spans="1:27" ht="26.25" customHeight="1" x14ac:dyDescent="0.2">
      <c r="A5" s="2101" t="s">
        <v>47</v>
      </c>
      <c r="B5" s="1772"/>
      <c r="C5" s="1772"/>
      <c r="D5" s="1772"/>
      <c r="E5" s="1772"/>
      <c r="F5" s="1773"/>
      <c r="G5" s="1772" t="s">
        <v>46</v>
      </c>
      <c r="H5" s="1772"/>
      <c r="I5" s="1516" t="s">
        <v>2</v>
      </c>
      <c r="J5" s="1776" t="s">
        <v>43</v>
      </c>
      <c r="K5" s="1776" t="s">
        <v>41</v>
      </c>
      <c r="L5" s="1776" t="s">
        <v>42</v>
      </c>
      <c r="M5" s="1776" t="s">
        <v>454</v>
      </c>
      <c r="N5" s="1776" t="s">
        <v>44</v>
      </c>
      <c r="O5" s="1776" t="s">
        <v>43</v>
      </c>
      <c r="P5" s="1776" t="s">
        <v>41</v>
      </c>
      <c r="Q5" s="1516" t="s">
        <v>2</v>
      </c>
      <c r="R5" s="1772"/>
      <c r="S5" s="1776" t="s">
        <v>80</v>
      </c>
      <c r="T5" s="1772" t="s">
        <v>41</v>
      </c>
      <c r="U5" s="1776" t="s">
        <v>453</v>
      </c>
      <c r="V5" s="1772"/>
      <c r="W5" s="1772"/>
      <c r="X5" s="1772" t="s">
        <v>452</v>
      </c>
      <c r="Y5" s="1925"/>
      <c r="Z5" s="1772"/>
      <c r="AA5" s="1776"/>
    </row>
    <row r="6" spans="1:27" x14ac:dyDescent="0.2">
      <c r="A6" s="2102"/>
      <c r="B6" s="1772"/>
      <c r="C6" s="1772"/>
      <c r="D6" s="1772"/>
      <c r="E6" s="1772"/>
      <c r="F6" s="1773"/>
      <c r="G6" s="1772" t="s">
        <v>39</v>
      </c>
      <c r="H6" s="1772"/>
      <c r="I6" s="1516" t="s">
        <v>1</v>
      </c>
      <c r="J6" s="1772"/>
      <c r="K6" s="1772"/>
      <c r="L6" s="1772"/>
      <c r="M6" s="1772"/>
      <c r="N6" s="1772"/>
      <c r="O6" s="1772"/>
      <c r="P6" s="1772"/>
      <c r="Q6" s="1516" t="s">
        <v>1</v>
      </c>
      <c r="R6" s="1773"/>
      <c r="S6" s="1772"/>
      <c r="T6" s="1772"/>
      <c r="U6" s="1772"/>
      <c r="V6" s="1772"/>
      <c r="W6" s="1772"/>
      <c r="X6" s="1772"/>
      <c r="Y6" s="1923"/>
      <c r="Z6" s="1772"/>
      <c r="AA6" s="1772"/>
    </row>
    <row r="7" spans="1:27" x14ac:dyDescent="0.2">
      <c r="A7" s="1924" t="s">
        <v>2318</v>
      </c>
      <c r="B7" s="1772"/>
      <c r="C7" s="1772"/>
      <c r="D7" s="1772"/>
      <c r="E7" s="1772"/>
      <c r="F7" s="1773"/>
      <c r="G7" s="1772"/>
      <c r="H7" s="1772"/>
      <c r="I7" s="1516"/>
      <c r="J7" s="1772"/>
      <c r="K7" s="1772"/>
      <c r="L7" s="1772"/>
      <c r="M7" s="1772"/>
      <c r="N7" s="1772"/>
      <c r="O7" s="1772"/>
      <c r="P7" s="1772"/>
      <c r="Q7" s="1516"/>
      <c r="R7" s="1773"/>
      <c r="S7" s="1772"/>
      <c r="T7" s="1772"/>
      <c r="U7" s="1772"/>
      <c r="V7" s="1772"/>
      <c r="W7" s="1772"/>
      <c r="X7" s="1772"/>
      <c r="Y7" s="1923"/>
      <c r="Z7" s="1772"/>
      <c r="AA7" s="1772"/>
    </row>
    <row r="8" spans="1:27" x14ac:dyDescent="0.2">
      <c r="A8" s="1519"/>
      <c r="B8" s="1515"/>
      <c r="C8" s="1515"/>
      <c r="D8" s="1515"/>
      <c r="E8" s="1515"/>
      <c r="F8" s="1734"/>
      <c r="G8" s="1515"/>
      <c r="H8" s="1515"/>
      <c r="I8" s="1515"/>
      <c r="J8" s="1515"/>
      <c r="K8" s="1515"/>
      <c r="L8" s="1515"/>
      <c r="M8" s="1515"/>
      <c r="N8" s="1515"/>
      <c r="O8" s="1515"/>
      <c r="P8" s="1515"/>
      <c r="Q8" s="1515"/>
      <c r="R8" s="1734"/>
      <c r="S8" s="1515"/>
      <c r="T8" s="1515"/>
      <c r="U8" s="1515"/>
      <c r="V8" s="1515"/>
      <c r="W8" s="1515"/>
      <c r="X8" s="1515"/>
      <c r="Y8" s="1904"/>
      <c r="Z8" s="1515"/>
      <c r="AA8" s="1515"/>
    </row>
    <row r="9" spans="1:27" ht="48" customHeight="1" x14ac:dyDescent="0.2">
      <c r="A9" s="1681" t="s">
        <v>2317</v>
      </c>
      <c r="B9" s="1510" t="s">
        <v>1851</v>
      </c>
      <c r="C9" s="1510" t="s">
        <v>1851</v>
      </c>
      <c r="D9" s="1514" t="s">
        <v>765</v>
      </c>
      <c r="E9" s="1514" t="s">
        <v>1858</v>
      </c>
      <c r="F9" s="1849">
        <v>10000000</v>
      </c>
      <c r="G9" s="1514" t="s">
        <v>513</v>
      </c>
      <c r="H9" s="1514" t="s">
        <v>16</v>
      </c>
      <c r="I9" s="1504" t="s">
        <v>2</v>
      </c>
      <c r="J9" s="1510" t="s">
        <v>2168</v>
      </c>
      <c r="K9" s="1510" t="s">
        <v>2167</v>
      </c>
      <c r="L9" s="1510" t="s">
        <v>513</v>
      </c>
      <c r="M9" s="1510" t="s">
        <v>2166</v>
      </c>
      <c r="N9" s="1510" t="s">
        <v>2165</v>
      </c>
      <c r="O9" s="1510" t="s">
        <v>2164</v>
      </c>
      <c r="P9" s="1510" t="s">
        <v>2163</v>
      </c>
      <c r="Q9" s="1504" t="s">
        <v>2</v>
      </c>
      <c r="R9" s="1848">
        <v>10000000</v>
      </c>
      <c r="S9" s="1510" t="s">
        <v>513</v>
      </c>
      <c r="T9" s="1510" t="s">
        <v>2162</v>
      </c>
      <c r="U9" s="1510" t="s">
        <v>2161</v>
      </c>
      <c r="V9" s="1510" t="s">
        <v>513</v>
      </c>
      <c r="W9" s="1510" t="s">
        <v>2160</v>
      </c>
      <c r="X9" s="1510" t="s">
        <v>2159</v>
      </c>
      <c r="Y9" s="1854"/>
      <c r="Z9" s="1731" t="s">
        <v>2066</v>
      </c>
      <c r="AA9" s="1730" t="s">
        <v>2065</v>
      </c>
    </row>
    <row r="10" spans="1:27" ht="10.5" customHeight="1" x14ac:dyDescent="0.2">
      <c r="A10" s="1906"/>
      <c r="B10" s="1510"/>
      <c r="C10" s="1510"/>
      <c r="D10" s="1514"/>
      <c r="E10" s="1514"/>
      <c r="F10" s="1503"/>
      <c r="G10" s="1514"/>
      <c r="H10" s="1514"/>
      <c r="I10" s="1504" t="s">
        <v>1</v>
      </c>
      <c r="J10" s="1510"/>
      <c r="K10" s="1510"/>
      <c r="L10" s="1510"/>
      <c r="M10" s="1510"/>
      <c r="N10" s="1510"/>
      <c r="O10" s="1510"/>
      <c r="P10" s="1510"/>
      <c r="Q10" s="1504" t="s">
        <v>1</v>
      </c>
      <c r="R10" s="1700"/>
      <c r="S10" s="1510"/>
      <c r="T10" s="1510"/>
      <c r="U10" s="1510"/>
      <c r="V10" s="1510"/>
      <c r="W10" s="1510"/>
      <c r="X10" s="1510"/>
      <c r="Y10" s="1854"/>
      <c r="Z10" s="1510"/>
      <c r="AA10" s="1510"/>
    </row>
    <row r="11" spans="1:27" ht="8.25" customHeight="1" x14ac:dyDescent="0.2">
      <c r="A11" s="1907"/>
      <c r="B11" s="1741"/>
      <c r="C11" s="1741"/>
      <c r="D11" s="1737"/>
      <c r="E11" s="1737"/>
      <c r="F11" s="1921"/>
      <c r="G11" s="1737"/>
      <c r="H11" s="1737"/>
      <c r="I11" s="1741"/>
      <c r="J11" s="1741"/>
      <c r="K11" s="1741"/>
      <c r="L11" s="1741"/>
      <c r="M11" s="1741"/>
      <c r="N11" s="1741"/>
      <c r="O11" s="1741"/>
      <c r="P11" s="1741"/>
      <c r="Q11" s="1741"/>
      <c r="R11" s="1740"/>
      <c r="S11" s="1741"/>
      <c r="T11" s="1741"/>
      <c r="U11" s="1741"/>
      <c r="V11" s="1741"/>
      <c r="W11" s="1741"/>
      <c r="X11" s="1741"/>
      <c r="Y11" s="1844"/>
      <c r="Z11" s="1741"/>
      <c r="AA11" s="1741"/>
    </row>
    <row r="12" spans="1:27" ht="74.25" customHeight="1" x14ac:dyDescent="0.2">
      <c r="A12" s="1681" t="s">
        <v>2316</v>
      </c>
      <c r="B12" s="1510" t="s">
        <v>1859</v>
      </c>
      <c r="C12" s="1510" t="s">
        <v>1851</v>
      </c>
      <c r="D12" s="1514" t="s">
        <v>765</v>
      </c>
      <c r="E12" s="1514" t="s">
        <v>1858</v>
      </c>
      <c r="F12" s="1849">
        <v>20000000</v>
      </c>
      <c r="G12" s="1514" t="s">
        <v>513</v>
      </c>
      <c r="H12" s="1514" t="s">
        <v>16</v>
      </c>
      <c r="I12" s="1504" t="s">
        <v>2</v>
      </c>
      <c r="J12" s="1510" t="s">
        <v>2168</v>
      </c>
      <c r="K12" s="1510" t="s">
        <v>2167</v>
      </c>
      <c r="L12" s="1510" t="s">
        <v>513</v>
      </c>
      <c r="M12" s="1510" t="s">
        <v>2166</v>
      </c>
      <c r="N12" s="1510" t="s">
        <v>2165</v>
      </c>
      <c r="O12" s="1510" t="s">
        <v>2164</v>
      </c>
      <c r="P12" s="1510" t="s">
        <v>2163</v>
      </c>
      <c r="Q12" s="1504" t="s">
        <v>2</v>
      </c>
      <c r="R12" s="1848">
        <v>20000000</v>
      </c>
      <c r="S12" s="1510" t="s">
        <v>513</v>
      </c>
      <c r="T12" s="1510" t="s">
        <v>2162</v>
      </c>
      <c r="U12" s="1510" t="s">
        <v>2161</v>
      </c>
      <c r="V12" s="1510" t="s">
        <v>513</v>
      </c>
      <c r="W12" s="1510" t="s">
        <v>2160</v>
      </c>
      <c r="X12" s="1510" t="s">
        <v>2159</v>
      </c>
      <c r="Y12" s="1854"/>
      <c r="Z12" s="1731" t="s">
        <v>2066</v>
      </c>
      <c r="AA12" s="1730" t="s">
        <v>2065</v>
      </c>
    </row>
    <row r="13" spans="1:27" ht="11.25" customHeight="1" x14ac:dyDescent="0.2">
      <c r="A13" s="1906"/>
      <c r="B13" s="1510"/>
      <c r="C13" s="1510"/>
      <c r="D13" s="1514"/>
      <c r="E13" s="1514"/>
      <c r="F13" s="1503"/>
      <c r="G13" s="1514"/>
      <c r="H13" s="1514"/>
      <c r="I13" s="1504" t="s">
        <v>1</v>
      </c>
      <c r="J13" s="1510"/>
      <c r="K13" s="1510"/>
      <c r="L13" s="1510"/>
      <c r="M13" s="1510"/>
      <c r="N13" s="1510"/>
      <c r="O13" s="1510"/>
      <c r="P13" s="1510"/>
      <c r="Q13" s="1504" t="s">
        <v>1</v>
      </c>
      <c r="R13" s="1700"/>
      <c r="S13" s="1510"/>
      <c r="T13" s="1510"/>
      <c r="U13" s="1510"/>
      <c r="V13" s="1510"/>
      <c r="W13" s="1510"/>
      <c r="X13" s="1510"/>
      <c r="Y13" s="1854"/>
      <c r="Z13" s="1510"/>
      <c r="AA13" s="1510"/>
    </row>
    <row r="14" spans="1:27" ht="6.75" customHeight="1" x14ac:dyDescent="0.2">
      <c r="A14" s="1551"/>
      <c r="B14" s="1515"/>
      <c r="C14" s="1515"/>
      <c r="D14" s="1516"/>
      <c r="E14" s="1516"/>
      <c r="F14" s="1517"/>
      <c r="G14" s="1516"/>
      <c r="H14" s="1516"/>
      <c r="I14" s="1515"/>
      <c r="J14" s="1515"/>
      <c r="K14" s="1515"/>
      <c r="L14" s="1515"/>
      <c r="M14" s="1515"/>
      <c r="N14" s="1515"/>
      <c r="O14" s="1515"/>
      <c r="P14" s="1515"/>
      <c r="Q14" s="1515"/>
      <c r="R14" s="1734"/>
      <c r="S14" s="1515"/>
      <c r="T14" s="1515"/>
      <c r="U14" s="1515"/>
      <c r="V14" s="1515"/>
      <c r="W14" s="1515"/>
      <c r="X14" s="1515"/>
      <c r="Y14" s="1904"/>
      <c r="Z14" s="1515"/>
      <c r="AA14" s="1515"/>
    </row>
    <row r="15" spans="1:27" ht="51.75" customHeight="1" x14ac:dyDescent="0.2">
      <c r="A15" s="1681" t="s">
        <v>2315</v>
      </c>
      <c r="B15" s="1850" t="s">
        <v>1869</v>
      </c>
      <c r="C15" s="1850" t="s">
        <v>1859</v>
      </c>
      <c r="D15" s="1514" t="s">
        <v>765</v>
      </c>
      <c r="E15" s="1514" t="s">
        <v>1858</v>
      </c>
      <c r="F15" s="1849">
        <v>10000000</v>
      </c>
      <c r="G15" s="1514" t="s">
        <v>513</v>
      </c>
      <c r="H15" s="1514" t="s">
        <v>16</v>
      </c>
      <c r="I15" s="1922" t="s">
        <v>2</v>
      </c>
      <c r="J15" s="1510" t="s">
        <v>2168</v>
      </c>
      <c r="K15" s="1510" t="s">
        <v>2167</v>
      </c>
      <c r="L15" s="1510" t="s">
        <v>513</v>
      </c>
      <c r="M15" s="1510" t="s">
        <v>2166</v>
      </c>
      <c r="N15" s="1510" t="s">
        <v>2165</v>
      </c>
      <c r="O15" s="1510" t="s">
        <v>2164</v>
      </c>
      <c r="P15" s="1510" t="s">
        <v>2163</v>
      </c>
      <c r="Q15" s="1516" t="s">
        <v>2</v>
      </c>
      <c r="R15" s="1848">
        <v>10000000</v>
      </c>
      <c r="S15" s="1510" t="s">
        <v>513</v>
      </c>
      <c r="T15" s="1510" t="s">
        <v>2162</v>
      </c>
      <c r="U15" s="1510" t="s">
        <v>2161</v>
      </c>
      <c r="V15" s="1510" t="s">
        <v>513</v>
      </c>
      <c r="W15" s="1510" t="s">
        <v>2160</v>
      </c>
      <c r="X15" s="1510" t="s">
        <v>2159</v>
      </c>
      <c r="Y15" s="1854"/>
      <c r="Z15" s="1731" t="s">
        <v>2066</v>
      </c>
      <c r="AA15" s="1730" t="s">
        <v>2065</v>
      </c>
    </row>
    <row r="16" spans="1:27" ht="6.75" customHeight="1" x14ac:dyDescent="0.2">
      <c r="A16" s="1906"/>
      <c r="B16" s="1510"/>
      <c r="C16" s="1510"/>
      <c r="D16" s="1514"/>
      <c r="E16" s="1514"/>
      <c r="F16" s="1503"/>
      <c r="G16" s="1514"/>
      <c r="H16" s="1514"/>
      <c r="I16" s="1504" t="s">
        <v>1</v>
      </c>
      <c r="J16" s="1510"/>
      <c r="K16" s="1510"/>
      <c r="L16" s="1510"/>
      <c r="M16" s="1510"/>
      <c r="N16" s="1510"/>
      <c r="O16" s="1510"/>
      <c r="P16" s="1510"/>
      <c r="Q16" s="1516" t="s">
        <v>1</v>
      </c>
      <c r="R16" s="1700"/>
      <c r="S16" s="1510"/>
      <c r="T16" s="1510"/>
      <c r="U16" s="1510"/>
      <c r="V16" s="1510"/>
      <c r="W16" s="1510"/>
      <c r="X16" s="1510"/>
      <c r="Y16" s="1854"/>
      <c r="Z16" s="1510"/>
      <c r="AA16" s="1510"/>
    </row>
    <row r="17" spans="1:27" ht="8.25" customHeight="1" x14ac:dyDescent="0.2">
      <c r="A17" s="1907"/>
      <c r="B17" s="1741"/>
      <c r="C17" s="1741"/>
      <c r="D17" s="1737"/>
      <c r="E17" s="1737"/>
      <c r="F17" s="1921"/>
      <c r="G17" s="1737"/>
      <c r="H17" s="1737"/>
      <c r="I17" s="1741"/>
      <c r="J17" s="1741"/>
      <c r="K17" s="1741"/>
      <c r="L17" s="1741"/>
      <c r="M17" s="1741"/>
      <c r="N17" s="1741"/>
      <c r="O17" s="1741"/>
      <c r="P17" s="1741"/>
      <c r="Q17" s="1741"/>
      <c r="R17" s="1740"/>
      <c r="S17" s="1741"/>
      <c r="T17" s="1741"/>
      <c r="U17" s="1741"/>
      <c r="V17" s="1741"/>
      <c r="W17" s="1741"/>
      <c r="X17" s="1741"/>
      <c r="Y17" s="1844"/>
      <c r="Z17" s="1741"/>
      <c r="AA17" s="1741"/>
    </row>
    <row r="18" spans="1:27" ht="74.25" customHeight="1" x14ac:dyDescent="0.2">
      <c r="A18" s="1681" t="s">
        <v>2314</v>
      </c>
      <c r="B18" s="1510" t="s">
        <v>1866</v>
      </c>
      <c r="C18" s="1510" t="s">
        <v>1851</v>
      </c>
      <c r="D18" s="1514" t="s">
        <v>765</v>
      </c>
      <c r="E18" s="1514" t="s">
        <v>1858</v>
      </c>
      <c r="F18" s="1849">
        <v>10000000</v>
      </c>
      <c r="G18" s="1514" t="s">
        <v>513</v>
      </c>
      <c r="H18" s="1514" t="s">
        <v>2246</v>
      </c>
      <c r="I18" s="1504" t="s">
        <v>2</v>
      </c>
      <c r="J18" s="1510" t="s">
        <v>2168</v>
      </c>
      <c r="K18" s="1510" t="s">
        <v>2167</v>
      </c>
      <c r="L18" s="1510" t="s">
        <v>513</v>
      </c>
      <c r="M18" s="1510" t="s">
        <v>2166</v>
      </c>
      <c r="N18" s="1510" t="s">
        <v>2165</v>
      </c>
      <c r="O18" s="1510" t="s">
        <v>2164</v>
      </c>
      <c r="P18" s="1510" t="s">
        <v>2163</v>
      </c>
      <c r="Q18" s="1504" t="s">
        <v>2</v>
      </c>
      <c r="R18" s="1848">
        <v>10000000</v>
      </c>
      <c r="S18" s="1510" t="s">
        <v>513</v>
      </c>
      <c r="T18" s="1510" t="s">
        <v>2162</v>
      </c>
      <c r="U18" s="1510" t="s">
        <v>2161</v>
      </c>
      <c r="V18" s="1510" t="s">
        <v>513</v>
      </c>
      <c r="W18" s="1510" t="s">
        <v>2160</v>
      </c>
      <c r="X18" s="1510" t="s">
        <v>2159</v>
      </c>
      <c r="Y18" s="1854"/>
      <c r="Z18" s="1731" t="s">
        <v>2066</v>
      </c>
      <c r="AA18" s="1730" t="s">
        <v>2065</v>
      </c>
    </row>
    <row r="19" spans="1:27" ht="7.5" customHeight="1" x14ac:dyDescent="0.2">
      <c r="A19" s="1906"/>
      <c r="B19" s="1510"/>
      <c r="C19" s="1510"/>
      <c r="D19" s="1514"/>
      <c r="E19" s="1514"/>
      <c r="F19" s="1503"/>
      <c r="G19" s="1514"/>
      <c r="H19" s="1514"/>
      <c r="I19" s="1504" t="s">
        <v>1</v>
      </c>
      <c r="J19" s="1510"/>
      <c r="K19" s="1510"/>
      <c r="L19" s="1510"/>
      <c r="M19" s="1510"/>
      <c r="N19" s="1510"/>
      <c r="O19" s="1510"/>
      <c r="P19" s="1510"/>
      <c r="Q19" s="1504" t="s">
        <v>1</v>
      </c>
      <c r="R19" s="1700"/>
      <c r="S19" s="1510"/>
      <c r="T19" s="1510"/>
      <c r="U19" s="1510"/>
      <c r="V19" s="1510"/>
      <c r="W19" s="1510"/>
      <c r="X19" s="1510"/>
      <c r="Y19" s="1854"/>
      <c r="Z19" s="1510"/>
      <c r="AA19" s="1510"/>
    </row>
    <row r="20" spans="1:27" ht="6.75" customHeight="1" x14ac:dyDescent="0.2">
      <c r="A20" s="1907"/>
      <c r="B20" s="1741"/>
      <c r="C20" s="1741"/>
      <c r="D20" s="1516"/>
      <c r="E20" s="1516"/>
      <c r="F20" s="1517"/>
      <c r="G20" s="1516"/>
      <c r="H20" s="1516"/>
      <c r="I20" s="1515"/>
      <c r="J20" s="1515"/>
      <c r="K20" s="1515"/>
      <c r="L20" s="1515"/>
      <c r="M20" s="1515"/>
      <c r="N20" s="1515"/>
      <c r="O20" s="1515"/>
      <c r="P20" s="1515"/>
      <c r="Q20" s="1515"/>
      <c r="R20" s="1734"/>
      <c r="S20" s="1515"/>
      <c r="T20" s="1515"/>
      <c r="U20" s="1515"/>
      <c r="V20" s="1515"/>
      <c r="W20" s="1515"/>
      <c r="X20" s="1515"/>
      <c r="Y20" s="1904"/>
      <c r="Z20" s="1515"/>
      <c r="AA20" s="1515"/>
    </row>
    <row r="21" spans="1:27" ht="50.25" customHeight="1" x14ac:dyDescent="0.2">
      <c r="A21" s="1681" t="s">
        <v>2313</v>
      </c>
      <c r="B21" s="1510" t="s">
        <v>1864</v>
      </c>
      <c r="C21" s="1510" t="s">
        <v>1851</v>
      </c>
      <c r="D21" s="1514" t="s">
        <v>1888</v>
      </c>
      <c r="E21" s="1514" t="s">
        <v>1858</v>
      </c>
      <c r="F21" s="1849">
        <v>5000000</v>
      </c>
      <c r="G21" s="1514" t="s">
        <v>513</v>
      </c>
      <c r="H21" s="1514" t="s">
        <v>125</v>
      </c>
      <c r="I21" s="1504" t="s">
        <v>2</v>
      </c>
      <c r="J21" s="1510" t="s">
        <v>2168</v>
      </c>
      <c r="K21" s="1510" t="s">
        <v>2167</v>
      </c>
      <c r="L21" s="1510" t="s">
        <v>513</v>
      </c>
      <c r="M21" s="1510" t="s">
        <v>2166</v>
      </c>
      <c r="N21" s="1510" t="s">
        <v>2165</v>
      </c>
      <c r="O21" s="1510" t="s">
        <v>2164</v>
      </c>
      <c r="P21" s="1510" t="s">
        <v>2163</v>
      </c>
      <c r="Q21" s="1504" t="s">
        <v>2</v>
      </c>
      <c r="R21" s="1848">
        <v>5000000</v>
      </c>
      <c r="S21" s="1510" t="s">
        <v>513</v>
      </c>
      <c r="T21" s="1510" t="s">
        <v>2162</v>
      </c>
      <c r="U21" s="1510" t="s">
        <v>2161</v>
      </c>
      <c r="V21" s="1510" t="s">
        <v>513</v>
      </c>
      <c r="W21" s="1510" t="s">
        <v>2160</v>
      </c>
      <c r="X21" s="1510" t="s">
        <v>2159</v>
      </c>
      <c r="Y21" s="1854"/>
      <c r="Z21" s="1731" t="s">
        <v>2066</v>
      </c>
      <c r="AA21" s="1730" t="s">
        <v>2065</v>
      </c>
    </row>
    <row r="22" spans="1:27" ht="8.25" customHeight="1" x14ac:dyDescent="0.2">
      <c r="A22" s="1906"/>
      <c r="B22" s="1510"/>
      <c r="C22" s="1510"/>
      <c r="D22" s="1514"/>
      <c r="E22" s="1514"/>
      <c r="F22" s="1503"/>
      <c r="G22" s="1514"/>
      <c r="H22" s="1514"/>
      <c r="I22" s="1504" t="s">
        <v>1</v>
      </c>
      <c r="J22" s="1510"/>
      <c r="K22" s="1510"/>
      <c r="L22" s="1510"/>
      <c r="M22" s="1510"/>
      <c r="N22" s="1510"/>
      <c r="O22" s="1510"/>
      <c r="P22" s="1510"/>
      <c r="Q22" s="1504" t="s">
        <v>1</v>
      </c>
      <c r="R22" s="1700"/>
      <c r="S22" s="1510"/>
      <c r="T22" s="1510"/>
      <c r="U22" s="1510"/>
      <c r="V22" s="1510"/>
      <c r="W22" s="1510"/>
      <c r="X22" s="1510"/>
      <c r="Y22" s="1854"/>
      <c r="Z22" s="1510"/>
      <c r="AA22" s="1510"/>
    </row>
    <row r="23" spans="1:27" ht="7.5" customHeight="1" x14ac:dyDescent="0.2">
      <c r="A23" s="1905"/>
      <c r="B23" s="1741"/>
      <c r="C23" s="1515"/>
      <c r="D23" s="1516"/>
      <c r="E23" s="1516"/>
      <c r="F23" s="1517"/>
      <c r="G23" s="1516"/>
      <c r="H23" s="1516"/>
      <c r="I23" s="1515"/>
      <c r="J23" s="1515"/>
      <c r="K23" s="1515"/>
      <c r="L23" s="1515"/>
      <c r="M23" s="1515"/>
      <c r="N23" s="1515"/>
      <c r="O23" s="1515"/>
      <c r="P23" s="1515"/>
      <c r="Q23" s="1515"/>
      <c r="R23" s="1734"/>
      <c r="S23" s="1515"/>
      <c r="T23" s="1515"/>
      <c r="U23" s="1515"/>
      <c r="V23" s="1515"/>
      <c r="W23" s="1515"/>
      <c r="X23" s="1515"/>
      <c r="Y23" s="1904"/>
      <c r="Z23" s="1515"/>
      <c r="AA23" s="1515"/>
    </row>
    <row r="24" spans="1:27" ht="91.5" customHeight="1" x14ac:dyDescent="0.2">
      <c r="A24" s="1681" t="s">
        <v>2312</v>
      </c>
      <c r="B24" s="1510" t="s">
        <v>1862</v>
      </c>
      <c r="C24" s="1510" t="s">
        <v>1851</v>
      </c>
      <c r="D24" s="1514" t="s">
        <v>765</v>
      </c>
      <c r="E24" s="1514" t="s">
        <v>1858</v>
      </c>
      <c r="F24" s="1849">
        <v>10000000</v>
      </c>
      <c r="G24" s="1514" t="s">
        <v>513</v>
      </c>
      <c r="H24" s="1514" t="s">
        <v>16</v>
      </c>
      <c r="I24" s="1504" t="s">
        <v>2</v>
      </c>
      <c r="J24" s="1510" t="s">
        <v>2168</v>
      </c>
      <c r="K24" s="1510" t="s">
        <v>2167</v>
      </c>
      <c r="L24" s="1510" t="s">
        <v>513</v>
      </c>
      <c r="M24" s="1510" t="s">
        <v>2166</v>
      </c>
      <c r="N24" s="1510" t="s">
        <v>2165</v>
      </c>
      <c r="O24" s="1510" t="s">
        <v>2164</v>
      </c>
      <c r="P24" s="1510" t="s">
        <v>2163</v>
      </c>
      <c r="Q24" s="1504" t="s">
        <v>2</v>
      </c>
      <c r="R24" s="1848">
        <v>10000000</v>
      </c>
      <c r="S24" s="1510" t="s">
        <v>513</v>
      </c>
      <c r="T24" s="1510" t="s">
        <v>2162</v>
      </c>
      <c r="U24" s="1510" t="s">
        <v>2161</v>
      </c>
      <c r="V24" s="1510" t="s">
        <v>513</v>
      </c>
      <c r="W24" s="1510" t="s">
        <v>2160</v>
      </c>
      <c r="X24" s="1510" t="s">
        <v>2159</v>
      </c>
      <c r="Y24" s="1854"/>
      <c r="Z24" s="1731" t="s">
        <v>2066</v>
      </c>
      <c r="AA24" s="1730" t="s">
        <v>2065</v>
      </c>
    </row>
    <row r="25" spans="1:27" x14ac:dyDescent="0.2">
      <c r="A25" s="1853"/>
      <c r="B25" s="1510"/>
      <c r="C25" s="1510"/>
      <c r="D25" s="1514"/>
      <c r="E25" s="1514"/>
      <c r="F25" s="1503"/>
      <c r="G25" s="1514"/>
      <c r="H25" s="1514"/>
      <c r="I25" s="1504" t="s">
        <v>1</v>
      </c>
      <c r="J25" s="1510"/>
      <c r="K25" s="1510"/>
      <c r="L25" s="1510"/>
      <c r="M25" s="1510"/>
      <c r="N25" s="1510"/>
      <c r="O25" s="1510"/>
      <c r="P25" s="1510"/>
      <c r="Q25" s="1504" t="s">
        <v>1</v>
      </c>
      <c r="R25" s="1700"/>
      <c r="S25" s="1510"/>
      <c r="T25" s="1510"/>
      <c r="U25" s="1510"/>
      <c r="V25" s="1510"/>
      <c r="W25" s="1510"/>
      <c r="X25" s="1510"/>
      <c r="Y25" s="1854"/>
      <c r="Z25" s="1510"/>
      <c r="AA25" s="1510"/>
    </row>
    <row r="26" spans="1:27" x14ac:dyDescent="0.2">
      <c r="A26" s="1920"/>
      <c r="B26" s="1515"/>
      <c r="C26" s="1515"/>
      <c r="D26" s="1516"/>
      <c r="E26" s="1516"/>
      <c r="F26" s="1517"/>
      <c r="G26" s="1516"/>
      <c r="H26" s="1516"/>
      <c r="I26" s="1515"/>
      <c r="J26" s="1515"/>
      <c r="K26" s="1515"/>
      <c r="L26" s="1515"/>
      <c r="M26" s="1515"/>
      <c r="N26" s="1515"/>
      <c r="O26" s="1515"/>
      <c r="P26" s="1515"/>
      <c r="Q26" s="1515"/>
      <c r="R26" s="1734"/>
      <c r="S26" s="1515"/>
      <c r="T26" s="1515"/>
      <c r="U26" s="1515"/>
      <c r="V26" s="1515"/>
      <c r="W26" s="1515"/>
      <c r="X26" s="1515"/>
      <c r="Y26" s="1904"/>
      <c r="Z26" s="1515"/>
      <c r="AA26" s="1515"/>
    </row>
    <row r="27" spans="1:27" ht="31.5" customHeight="1" x14ac:dyDescent="0.2">
      <c r="A27" s="1681" t="s">
        <v>2311</v>
      </c>
      <c r="B27" s="1510" t="s">
        <v>1860</v>
      </c>
      <c r="C27" s="1510" t="s">
        <v>1851</v>
      </c>
      <c r="D27" s="1514" t="s">
        <v>1888</v>
      </c>
      <c r="E27" s="1514" t="s">
        <v>1858</v>
      </c>
      <c r="F27" s="1849">
        <v>5000000</v>
      </c>
      <c r="G27" s="1514" t="s">
        <v>513</v>
      </c>
      <c r="H27" s="1514" t="s">
        <v>125</v>
      </c>
      <c r="I27" s="1504" t="s">
        <v>2</v>
      </c>
      <c r="J27" s="1510" t="s">
        <v>2168</v>
      </c>
      <c r="K27" s="1510" t="s">
        <v>2167</v>
      </c>
      <c r="L27" s="1510" t="s">
        <v>513</v>
      </c>
      <c r="M27" s="1510" t="s">
        <v>2166</v>
      </c>
      <c r="N27" s="1510" t="s">
        <v>2165</v>
      </c>
      <c r="O27" s="1510" t="s">
        <v>2164</v>
      </c>
      <c r="P27" s="1510" t="s">
        <v>2163</v>
      </c>
      <c r="Q27" s="1504" t="s">
        <v>2</v>
      </c>
      <c r="R27" s="1848">
        <v>5000000</v>
      </c>
      <c r="S27" s="1510" t="s">
        <v>513</v>
      </c>
      <c r="T27" s="1510" t="s">
        <v>2162</v>
      </c>
      <c r="U27" s="1510" t="s">
        <v>2161</v>
      </c>
      <c r="V27" s="1510" t="s">
        <v>513</v>
      </c>
      <c r="W27" s="1510" t="s">
        <v>2160</v>
      </c>
      <c r="X27" s="1510" t="s">
        <v>2159</v>
      </c>
      <c r="Y27" s="1854"/>
      <c r="Z27" s="1731" t="s">
        <v>2066</v>
      </c>
      <c r="AA27" s="1730" t="s">
        <v>2065</v>
      </c>
    </row>
    <row r="28" spans="1:27" x14ac:dyDescent="0.2">
      <c r="A28" s="1902"/>
      <c r="B28" s="1510"/>
      <c r="C28" s="1510"/>
      <c r="D28" s="1514"/>
      <c r="E28" s="1514"/>
      <c r="F28" s="1503"/>
      <c r="G28" s="1514"/>
      <c r="H28" s="1514"/>
      <c r="I28" s="1504" t="s">
        <v>1</v>
      </c>
      <c r="J28" s="1510"/>
      <c r="K28" s="1510"/>
      <c r="L28" s="1510"/>
      <c r="M28" s="1510"/>
      <c r="N28" s="1510"/>
      <c r="O28" s="1510"/>
      <c r="P28" s="1510"/>
      <c r="Q28" s="1504" t="s">
        <v>1</v>
      </c>
      <c r="R28" s="1700"/>
      <c r="S28" s="1510"/>
      <c r="T28" s="1510"/>
      <c r="U28" s="1510"/>
      <c r="V28" s="1510"/>
      <c r="W28" s="1510"/>
      <c r="X28" s="1510"/>
      <c r="Y28" s="1854"/>
      <c r="Z28" s="1510"/>
      <c r="AA28" s="1510"/>
    </row>
    <row r="29" spans="1:27" x14ac:dyDescent="0.2">
      <c r="A29" s="1905"/>
      <c r="B29" s="1741"/>
      <c r="C29" s="1515"/>
      <c r="D29" s="1516"/>
      <c r="E29" s="1516"/>
      <c r="F29" s="1517"/>
      <c r="G29" s="1516"/>
      <c r="H29" s="1516"/>
      <c r="I29" s="1515"/>
      <c r="J29" s="1515"/>
      <c r="K29" s="1515"/>
      <c r="L29" s="1515"/>
      <c r="M29" s="1515"/>
      <c r="N29" s="1515"/>
      <c r="O29" s="1515"/>
      <c r="P29" s="1515"/>
      <c r="Q29" s="1515"/>
      <c r="R29" s="1734"/>
      <c r="S29" s="1515"/>
      <c r="T29" s="1515"/>
      <c r="U29" s="1515"/>
      <c r="V29" s="1515"/>
      <c r="W29" s="1515"/>
      <c r="X29" s="1515"/>
      <c r="Y29" s="1904"/>
      <c r="Z29" s="1515"/>
      <c r="AA29" s="1515"/>
    </row>
    <row r="30" spans="1:27" ht="41.25" customHeight="1" x14ac:dyDescent="0.2">
      <c r="A30" s="1681" t="s">
        <v>2310</v>
      </c>
      <c r="B30" s="1510" t="s">
        <v>1855</v>
      </c>
      <c r="C30" s="1510" t="s">
        <v>1851</v>
      </c>
      <c r="D30" s="1514" t="s">
        <v>765</v>
      </c>
      <c r="E30" s="1514" t="s">
        <v>1858</v>
      </c>
      <c r="F30" s="1849">
        <v>5000000</v>
      </c>
      <c r="G30" s="1514" t="s">
        <v>513</v>
      </c>
      <c r="H30" s="1514" t="s">
        <v>125</v>
      </c>
      <c r="I30" s="1504" t="s">
        <v>2</v>
      </c>
      <c r="J30" s="1510" t="s">
        <v>2168</v>
      </c>
      <c r="K30" s="1510" t="s">
        <v>2167</v>
      </c>
      <c r="L30" s="1510" t="s">
        <v>513</v>
      </c>
      <c r="M30" s="1510" t="s">
        <v>2166</v>
      </c>
      <c r="N30" s="1510" t="s">
        <v>2165</v>
      </c>
      <c r="O30" s="1510" t="s">
        <v>2164</v>
      </c>
      <c r="P30" s="1510" t="s">
        <v>2163</v>
      </c>
      <c r="Q30" s="1504" t="s">
        <v>2</v>
      </c>
      <c r="R30" s="1848">
        <v>5000000</v>
      </c>
      <c r="S30" s="1510" t="s">
        <v>513</v>
      </c>
      <c r="T30" s="1510" t="s">
        <v>2162</v>
      </c>
      <c r="U30" s="1510" t="s">
        <v>2161</v>
      </c>
      <c r="V30" s="1510" t="s">
        <v>513</v>
      </c>
      <c r="W30" s="1510" t="s">
        <v>2160</v>
      </c>
      <c r="X30" s="1510" t="s">
        <v>2159</v>
      </c>
      <c r="Y30" s="1854"/>
      <c r="Z30" s="1731" t="s">
        <v>2066</v>
      </c>
      <c r="AA30" s="1730" t="s">
        <v>2065</v>
      </c>
    </row>
    <row r="31" spans="1:27" ht="9" customHeight="1" x14ac:dyDescent="0.2">
      <c r="A31" s="1853"/>
      <c r="B31" s="1510"/>
      <c r="C31" s="1510"/>
      <c r="D31" s="1514"/>
      <c r="E31" s="1514"/>
      <c r="F31" s="1503"/>
      <c r="G31" s="1514"/>
      <c r="H31" s="1514"/>
      <c r="I31" s="1504" t="s">
        <v>1</v>
      </c>
      <c r="J31" s="1510"/>
      <c r="K31" s="1510"/>
      <c r="L31" s="1510"/>
      <c r="M31" s="1510"/>
      <c r="N31" s="1510"/>
      <c r="O31" s="1510"/>
      <c r="P31" s="1510"/>
      <c r="Q31" s="1504" t="s">
        <v>1</v>
      </c>
      <c r="R31" s="1700"/>
      <c r="S31" s="1510"/>
      <c r="T31" s="1510"/>
      <c r="U31" s="1510"/>
      <c r="V31" s="1510"/>
      <c r="W31" s="1510"/>
      <c r="X31" s="1510"/>
      <c r="Y31" s="1854"/>
      <c r="Z31" s="1510"/>
      <c r="AA31" s="1510"/>
    </row>
    <row r="32" spans="1:27" x14ac:dyDescent="0.2">
      <c r="A32" s="1905"/>
      <c r="B32" s="1515"/>
      <c r="C32" s="1515"/>
      <c r="D32" s="1516"/>
      <c r="E32" s="1516"/>
      <c r="F32" s="1517"/>
      <c r="G32" s="1516"/>
      <c r="H32" s="1516"/>
      <c r="I32" s="1515"/>
      <c r="J32" s="1515"/>
      <c r="K32" s="1515"/>
      <c r="L32" s="1515"/>
      <c r="M32" s="1515"/>
      <c r="N32" s="1515"/>
      <c r="O32" s="1515"/>
      <c r="P32" s="1515"/>
      <c r="Q32" s="1515"/>
      <c r="R32" s="1734"/>
      <c r="S32" s="1515"/>
      <c r="T32" s="1515"/>
      <c r="U32" s="1515"/>
      <c r="V32" s="1515"/>
      <c r="W32" s="1515"/>
      <c r="X32" s="1515"/>
      <c r="Y32" s="1904"/>
      <c r="Z32" s="1515"/>
      <c r="AA32" s="1515"/>
    </row>
    <row r="33" spans="1:28" ht="21" customHeight="1" x14ac:dyDescent="0.2">
      <c r="A33" s="2091" t="s">
        <v>2309</v>
      </c>
      <c r="B33" s="1510" t="s">
        <v>1852</v>
      </c>
      <c r="C33" s="1510" t="s">
        <v>1851</v>
      </c>
      <c r="D33" s="1514" t="s">
        <v>765</v>
      </c>
      <c r="E33" s="1514" t="s">
        <v>1858</v>
      </c>
      <c r="F33" s="1849">
        <v>43000000</v>
      </c>
      <c r="G33" s="1514" t="s">
        <v>513</v>
      </c>
      <c r="H33" s="1514" t="s">
        <v>16</v>
      </c>
      <c r="I33" s="1504" t="s">
        <v>2</v>
      </c>
      <c r="J33" s="1510" t="s">
        <v>2168</v>
      </c>
      <c r="K33" s="1510" t="s">
        <v>2167</v>
      </c>
      <c r="L33" s="1510" t="s">
        <v>513</v>
      </c>
      <c r="M33" s="1510" t="s">
        <v>2166</v>
      </c>
      <c r="N33" s="1510" t="s">
        <v>2165</v>
      </c>
      <c r="O33" s="1510" t="s">
        <v>2164</v>
      </c>
      <c r="P33" s="1510" t="s">
        <v>2163</v>
      </c>
      <c r="Q33" s="1504" t="s">
        <v>2</v>
      </c>
      <c r="R33" s="1848">
        <v>43000000</v>
      </c>
      <c r="S33" s="1510" t="s">
        <v>513</v>
      </c>
      <c r="T33" s="1510" t="s">
        <v>2162</v>
      </c>
      <c r="U33" s="1510" t="s">
        <v>2161</v>
      </c>
      <c r="V33" s="1510" t="s">
        <v>513</v>
      </c>
      <c r="W33" s="1510" t="s">
        <v>2160</v>
      </c>
      <c r="X33" s="1510" t="s">
        <v>2159</v>
      </c>
      <c r="Y33" s="1854"/>
      <c r="Z33" s="1731" t="s">
        <v>2066</v>
      </c>
      <c r="AA33" s="1730" t="s">
        <v>2065</v>
      </c>
    </row>
    <row r="34" spans="1:28" x14ac:dyDescent="0.2">
      <c r="A34" s="2098"/>
      <c r="B34" s="1510"/>
      <c r="C34" s="1510"/>
      <c r="D34" s="1514"/>
      <c r="E34" s="1514"/>
      <c r="F34" s="1503"/>
      <c r="G34" s="1514"/>
      <c r="H34" s="1514"/>
      <c r="I34" s="1504" t="s">
        <v>1</v>
      </c>
      <c r="J34" s="1510"/>
      <c r="K34" s="1510"/>
      <c r="L34" s="1510"/>
      <c r="M34" s="1510"/>
      <c r="N34" s="1510"/>
      <c r="O34" s="1510"/>
      <c r="P34" s="1510"/>
      <c r="Q34" s="1504" t="s">
        <v>1</v>
      </c>
      <c r="R34" s="1700"/>
      <c r="S34" s="1510"/>
      <c r="T34" s="1510"/>
      <c r="U34" s="1510"/>
      <c r="V34" s="1510"/>
      <c r="W34" s="1510"/>
      <c r="X34" s="1510"/>
      <c r="Y34" s="1854"/>
      <c r="Z34" s="1510"/>
      <c r="AA34" s="1510"/>
    </row>
    <row r="35" spans="1:28" ht="52.5" customHeight="1" x14ac:dyDescent="0.2">
      <c r="A35" s="1681" t="s">
        <v>2108</v>
      </c>
      <c r="B35" s="1511" t="s">
        <v>2308</v>
      </c>
      <c r="C35" s="1511" t="s">
        <v>1851</v>
      </c>
      <c r="D35" s="1514" t="s">
        <v>765</v>
      </c>
      <c r="E35" s="1512" t="s">
        <v>1858</v>
      </c>
      <c r="F35" s="1849">
        <v>30000000</v>
      </c>
      <c r="G35" s="1514" t="s">
        <v>513</v>
      </c>
      <c r="H35" s="1512" t="s">
        <v>16</v>
      </c>
      <c r="I35" s="1504" t="s">
        <v>2</v>
      </c>
      <c r="J35" s="1510" t="s">
        <v>2168</v>
      </c>
      <c r="K35" s="1510" t="s">
        <v>2167</v>
      </c>
      <c r="L35" s="1510" t="s">
        <v>513</v>
      </c>
      <c r="M35" s="1510" t="s">
        <v>2166</v>
      </c>
      <c r="N35" s="1510" t="s">
        <v>2165</v>
      </c>
      <c r="O35" s="1510" t="s">
        <v>2164</v>
      </c>
      <c r="P35" s="1510" t="s">
        <v>2163</v>
      </c>
      <c r="Q35" s="1504" t="s">
        <v>2</v>
      </c>
      <c r="R35" s="1700">
        <v>30000000</v>
      </c>
      <c r="S35" s="1510" t="s">
        <v>513</v>
      </c>
      <c r="T35" s="1510" t="s">
        <v>2162</v>
      </c>
      <c r="U35" s="1510" t="s">
        <v>2161</v>
      </c>
      <c r="V35" s="1510" t="s">
        <v>513</v>
      </c>
      <c r="W35" s="1510" t="s">
        <v>2160</v>
      </c>
      <c r="X35" s="1510" t="s">
        <v>2159</v>
      </c>
      <c r="Y35" s="1854"/>
      <c r="Z35" s="1731" t="s">
        <v>2066</v>
      </c>
      <c r="AA35" s="1730" t="s">
        <v>2065</v>
      </c>
    </row>
    <row r="36" spans="1:28" ht="7.5" customHeight="1" x14ac:dyDescent="0.2">
      <c r="A36" s="1885"/>
      <c r="B36" s="1511"/>
      <c r="C36" s="1511"/>
      <c r="D36" s="1521"/>
      <c r="E36" s="1512"/>
      <c r="F36" s="1521"/>
      <c r="G36" s="1514"/>
      <c r="H36" s="1512"/>
      <c r="I36" s="1504" t="s">
        <v>1</v>
      </c>
      <c r="J36" s="1511"/>
      <c r="K36" s="1510"/>
      <c r="L36" s="1511"/>
      <c r="M36" s="1511"/>
      <c r="N36" s="1510"/>
      <c r="O36" s="1510"/>
      <c r="P36" s="1510"/>
      <c r="Q36" s="1504" t="s">
        <v>1</v>
      </c>
      <c r="R36" s="1700"/>
      <c r="S36" s="1510"/>
      <c r="T36" s="1510"/>
      <c r="U36" s="1510"/>
      <c r="V36" s="1510"/>
      <c r="W36" s="1510"/>
      <c r="X36" s="1510"/>
      <c r="Y36" s="1854"/>
      <c r="Z36" s="1510"/>
      <c r="AA36" s="1510"/>
      <c r="AB36" s="1918"/>
    </row>
    <row r="37" spans="1:28" ht="7.5" customHeight="1" x14ac:dyDescent="0.2">
      <c r="A37" s="1739"/>
      <c r="B37" s="1739"/>
      <c r="C37" s="1739"/>
      <c r="D37" s="1917"/>
      <c r="E37" s="1736"/>
      <c r="F37" s="1917"/>
      <c r="G37" s="1873"/>
      <c r="H37" s="1736"/>
      <c r="I37" s="1739"/>
      <c r="J37" s="1739"/>
      <c r="K37" s="1515"/>
      <c r="L37" s="1518"/>
      <c r="M37" s="1518"/>
      <c r="N37" s="1515"/>
      <c r="O37" s="1515"/>
      <c r="P37" s="1515"/>
      <c r="Q37" s="1515"/>
      <c r="R37" s="1734"/>
      <c r="S37" s="1515"/>
      <c r="T37" s="1515"/>
      <c r="U37" s="1515"/>
      <c r="V37" s="1515"/>
      <c r="W37" s="1515"/>
      <c r="X37" s="1515"/>
      <c r="Y37" s="1904"/>
      <c r="Z37" s="1515"/>
      <c r="AA37" s="1515"/>
    </row>
    <row r="38" spans="1:28" ht="53.25" customHeight="1" x14ac:dyDescent="0.2">
      <c r="A38" s="1681" t="s">
        <v>2106</v>
      </c>
      <c r="B38" s="1511" t="s">
        <v>2145</v>
      </c>
      <c r="C38" s="1511" t="s">
        <v>1859</v>
      </c>
      <c r="D38" s="1514" t="s">
        <v>765</v>
      </c>
      <c r="E38" s="1512" t="s">
        <v>1858</v>
      </c>
      <c r="F38" s="1849">
        <v>15000000</v>
      </c>
      <c r="G38" s="1514" t="s">
        <v>513</v>
      </c>
      <c r="H38" s="1512" t="s">
        <v>16</v>
      </c>
      <c r="I38" s="1504" t="s">
        <v>2</v>
      </c>
      <c r="J38" s="1510" t="s">
        <v>2168</v>
      </c>
      <c r="K38" s="1510" t="s">
        <v>2167</v>
      </c>
      <c r="L38" s="1510" t="s">
        <v>513</v>
      </c>
      <c r="M38" s="1510" t="s">
        <v>2166</v>
      </c>
      <c r="N38" s="1510" t="s">
        <v>2165</v>
      </c>
      <c r="O38" s="1510" t="s">
        <v>2164</v>
      </c>
      <c r="P38" s="1510" t="s">
        <v>2163</v>
      </c>
      <c r="Q38" s="1504" t="s">
        <v>2</v>
      </c>
      <c r="R38" s="1700">
        <v>15000000</v>
      </c>
      <c r="S38" s="1510" t="s">
        <v>513</v>
      </c>
      <c r="T38" s="1510" t="s">
        <v>2162</v>
      </c>
      <c r="U38" s="1510" t="s">
        <v>2161</v>
      </c>
      <c r="V38" s="1510" t="s">
        <v>513</v>
      </c>
      <c r="W38" s="1510" t="s">
        <v>2160</v>
      </c>
      <c r="X38" s="1510" t="s">
        <v>2159</v>
      </c>
      <c r="Y38" s="1854"/>
      <c r="Z38" s="1731" t="s">
        <v>2066</v>
      </c>
      <c r="AA38" s="1730" t="s">
        <v>2065</v>
      </c>
    </row>
    <row r="39" spans="1:28" ht="6.75" customHeight="1" x14ac:dyDescent="0.2">
      <c r="A39" s="1885"/>
      <c r="B39" s="1511"/>
      <c r="C39" s="1511"/>
      <c r="D39" s="1521"/>
      <c r="E39" s="1512"/>
      <c r="F39" s="1919"/>
      <c r="G39" s="1514"/>
      <c r="H39" s="1512"/>
      <c r="I39" s="1504" t="s">
        <v>1</v>
      </c>
      <c r="J39" s="1511"/>
      <c r="K39" s="1510"/>
      <c r="L39" s="1511"/>
      <c r="M39" s="1511"/>
      <c r="N39" s="1510"/>
      <c r="O39" s="1510"/>
      <c r="P39" s="1510"/>
      <c r="Q39" s="1504" t="s">
        <v>1</v>
      </c>
      <c r="R39" s="1700"/>
      <c r="S39" s="1510"/>
      <c r="T39" s="1510"/>
      <c r="U39" s="1510"/>
      <c r="V39" s="1510"/>
      <c r="W39" s="1510"/>
      <c r="X39" s="1510"/>
      <c r="Y39" s="1854"/>
      <c r="Z39" s="1510"/>
      <c r="AA39" s="1510"/>
    </row>
    <row r="40" spans="1:28" ht="7.5" customHeight="1" x14ac:dyDescent="0.2">
      <c r="A40" s="1739"/>
      <c r="B40" s="1739"/>
      <c r="C40" s="1739"/>
      <c r="D40" s="1917"/>
      <c r="E40" s="1736"/>
      <c r="F40" s="1917"/>
      <c r="G40" s="1873"/>
      <c r="H40" s="1736"/>
      <c r="I40" s="1739"/>
      <c r="J40" s="1739"/>
      <c r="K40" s="1741"/>
      <c r="L40" s="1739"/>
      <c r="M40" s="1739"/>
      <c r="N40" s="1741"/>
      <c r="O40" s="1741"/>
      <c r="P40" s="1741"/>
      <c r="Q40" s="1741"/>
      <c r="R40" s="1740"/>
      <c r="S40" s="1741"/>
      <c r="T40" s="1741"/>
      <c r="U40" s="1741"/>
      <c r="V40" s="1741"/>
      <c r="W40" s="1741"/>
      <c r="X40" s="1741"/>
      <c r="Y40" s="1844"/>
      <c r="Z40" s="1741"/>
      <c r="AA40" s="1741"/>
    </row>
    <row r="41" spans="1:28" ht="41.25" customHeight="1" x14ac:dyDescent="0.2">
      <c r="A41" s="1681" t="s">
        <v>2104</v>
      </c>
      <c r="B41" s="1511" t="s">
        <v>2143</v>
      </c>
      <c r="C41" s="1511" t="s">
        <v>1869</v>
      </c>
      <c r="D41" s="1514" t="s">
        <v>765</v>
      </c>
      <c r="E41" s="1512" t="s">
        <v>1858</v>
      </c>
      <c r="F41" s="1849">
        <v>30000000</v>
      </c>
      <c r="G41" s="1514" t="s">
        <v>513</v>
      </c>
      <c r="H41" s="1512" t="s">
        <v>16</v>
      </c>
      <c r="I41" s="1504" t="s">
        <v>2</v>
      </c>
      <c r="J41" s="1510" t="s">
        <v>2168</v>
      </c>
      <c r="K41" s="1510" t="s">
        <v>2167</v>
      </c>
      <c r="L41" s="1510" t="s">
        <v>513</v>
      </c>
      <c r="M41" s="1510" t="s">
        <v>2166</v>
      </c>
      <c r="N41" s="1510" t="s">
        <v>2165</v>
      </c>
      <c r="O41" s="1510" t="s">
        <v>2164</v>
      </c>
      <c r="P41" s="1510" t="s">
        <v>2163</v>
      </c>
      <c r="Q41" s="1504" t="s">
        <v>2</v>
      </c>
      <c r="R41" s="1700">
        <v>30000000</v>
      </c>
      <c r="S41" s="1510" t="s">
        <v>513</v>
      </c>
      <c r="T41" s="1510" t="s">
        <v>2162</v>
      </c>
      <c r="U41" s="1510" t="s">
        <v>2161</v>
      </c>
      <c r="V41" s="1510" t="s">
        <v>513</v>
      </c>
      <c r="W41" s="1510" t="s">
        <v>2160</v>
      </c>
      <c r="X41" s="1510" t="s">
        <v>2159</v>
      </c>
      <c r="Y41" s="1854"/>
      <c r="Z41" s="1731" t="s">
        <v>2066</v>
      </c>
      <c r="AA41" s="1730" t="s">
        <v>2065</v>
      </c>
    </row>
    <row r="42" spans="1:28" ht="6.75" customHeight="1" x14ac:dyDescent="0.2">
      <c r="A42" s="1885"/>
      <c r="B42" s="1511"/>
      <c r="C42" s="1511"/>
      <c r="D42" s="1521"/>
      <c r="E42" s="1512"/>
      <c r="F42" s="1521"/>
      <c r="G42" s="1915"/>
      <c r="H42" s="1512"/>
      <c r="I42" s="1504" t="s">
        <v>1</v>
      </c>
      <c r="J42" s="1511"/>
      <c r="K42" s="1510"/>
      <c r="L42" s="1511"/>
      <c r="M42" s="1511"/>
      <c r="N42" s="1510"/>
      <c r="O42" s="1510"/>
      <c r="P42" s="1510"/>
      <c r="Q42" s="1504" t="s">
        <v>1</v>
      </c>
      <c r="R42" s="1700"/>
      <c r="S42" s="1510"/>
      <c r="T42" s="1510"/>
      <c r="U42" s="1510"/>
      <c r="V42" s="1510"/>
      <c r="W42" s="1510"/>
      <c r="X42" s="1510"/>
      <c r="Y42" s="1854"/>
      <c r="Z42" s="1510"/>
      <c r="AA42" s="1510"/>
    </row>
    <row r="43" spans="1:28" ht="7.5" customHeight="1" x14ac:dyDescent="0.2">
      <c r="A43" s="1739"/>
      <c r="B43" s="1739"/>
      <c r="C43" s="1739"/>
      <c r="D43" s="1917"/>
      <c r="E43" s="1736"/>
      <c r="F43" s="1917"/>
      <c r="G43" s="1873"/>
      <c r="H43" s="1736"/>
      <c r="I43" s="1518"/>
      <c r="J43" s="1518"/>
      <c r="K43" s="1515"/>
      <c r="L43" s="1518"/>
      <c r="M43" s="1518"/>
      <c r="N43" s="1515"/>
      <c r="O43" s="1515"/>
      <c r="P43" s="1515"/>
      <c r="Q43" s="1515"/>
      <c r="R43" s="1734"/>
      <c r="S43" s="1515"/>
      <c r="T43" s="1515"/>
      <c r="U43" s="1515"/>
      <c r="V43" s="1515"/>
      <c r="W43" s="1515"/>
      <c r="X43" s="1515"/>
      <c r="Y43" s="1904"/>
      <c r="Z43" s="1515"/>
      <c r="AA43" s="1515"/>
    </row>
    <row r="44" spans="1:28" ht="72.75" customHeight="1" x14ac:dyDescent="0.2">
      <c r="A44" s="1681" t="s">
        <v>2307</v>
      </c>
      <c r="B44" s="1511" t="s">
        <v>2141</v>
      </c>
      <c r="C44" s="1511" t="s">
        <v>1851</v>
      </c>
      <c r="D44" s="1514" t="s">
        <v>765</v>
      </c>
      <c r="E44" s="1512" t="s">
        <v>1858</v>
      </c>
      <c r="F44" s="1849">
        <v>20000000</v>
      </c>
      <c r="G44" s="1514" t="s">
        <v>513</v>
      </c>
      <c r="H44" s="1512" t="s">
        <v>16</v>
      </c>
      <c r="I44" s="1504" t="s">
        <v>2</v>
      </c>
      <c r="J44" s="1510" t="s">
        <v>2168</v>
      </c>
      <c r="K44" s="1510" t="s">
        <v>2167</v>
      </c>
      <c r="L44" s="1510" t="s">
        <v>513</v>
      </c>
      <c r="M44" s="1510" t="s">
        <v>2166</v>
      </c>
      <c r="N44" s="1510" t="s">
        <v>2165</v>
      </c>
      <c r="O44" s="1510" t="s">
        <v>2164</v>
      </c>
      <c r="P44" s="1510" t="s">
        <v>2163</v>
      </c>
      <c r="Q44" s="1504" t="s">
        <v>2</v>
      </c>
      <c r="R44" s="1700">
        <v>20000000</v>
      </c>
      <c r="S44" s="1510" t="s">
        <v>513</v>
      </c>
      <c r="T44" s="1510" t="s">
        <v>2162</v>
      </c>
      <c r="U44" s="1510" t="s">
        <v>2161</v>
      </c>
      <c r="V44" s="1510" t="s">
        <v>513</v>
      </c>
      <c r="W44" s="1510" t="s">
        <v>2160</v>
      </c>
      <c r="X44" s="1510" t="s">
        <v>2159</v>
      </c>
      <c r="Y44" s="1854"/>
      <c r="Z44" s="1731" t="s">
        <v>2066</v>
      </c>
      <c r="AA44" s="1730" t="s">
        <v>2065</v>
      </c>
    </row>
    <row r="45" spans="1:28" ht="6.75" customHeight="1" x14ac:dyDescent="0.2">
      <c r="A45" s="1885"/>
      <c r="B45" s="1511"/>
      <c r="C45" s="1511"/>
      <c r="D45" s="1521"/>
      <c r="E45" s="1512"/>
      <c r="F45" s="1521"/>
      <c r="G45" s="1915"/>
      <c r="H45" s="1512"/>
      <c r="I45" s="1504" t="s">
        <v>1</v>
      </c>
      <c r="J45" s="1511"/>
      <c r="K45" s="1510"/>
      <c r="L45" s="1511"/>
      <c r="M45" s="1511"/>
      <c r="N45" s="1510"/>
      <c r="O45" s="1510"/>
      <c r="P45" s="1510"/>
      <c r="Q45" s="1504" t="s">
        <v>1</v>
      </c>
      <c r="R45" s="1700"/>
      <c r="S45" s="1510"/>
      <c r="T45" s="1510"/>
      <c r="U45" s="1510"/>
      <c r="V45" s="1510"/>
      <c r="W45" s="1510"/>
      <c r="X45" s="1510"/>
      <c r="Y45" s="1854"/>
      <c r="Z45" s="1510"/>
      <c r="AA45" s="1510"/>
    </row>
    <row r="46" spans="1:28" ht="7.5" customHeight="1" x14ac:dyDescent="0.2">
      <c r="A46" s="1739"/>
      <c r="B46" s="1739"/>
      <c r="C46" s="1739"/>
      <c r="D46" s="1917"/>
      <c r="E46" s="1736"/>
      <c r="F46" s="1917"/>
      <c r="G46" s="1873"/>
      <c r="H46" s="1736"/>
      <c r="I46" s="1739"/>
      <c r="J46" s="1518"/>
      <c r="K46" s="1515"/>
      <c r="L46" s="1518"/>
      <c r="M46" s="1518"/>
      <c r="N46" s="1515"/>
      <c r="O46" s="1515"/>
      <c r="P46" s="1515"/>
      <c r="Q46" s="1515"/>
      <c r="R46" s="1734"/>
      <c r="S46" s="1515"/>
      <c r="T46" s="1515"/>
      <c r="U46" s="1515"/>
      <c r="V46" s="1515"/>
      <c r="W46" s="1515"/>
      <c r="X46" s="1515"/>
      <c r="Y46" s="1904"/>
      <c r="Z46" s="1515"/>
      <c r="AA46" s="1515"/>
    </row>
    <row r="47" spans="1:28" ht="44.25" customHeight="1" x14ac:dyDescent="0.2">
      <c r="A47" s="1681" t="s">
        <v>2306</v>
      </c>
      <c r="B47" s="1511" t="s">
        <v>2139</v>
      </c>
      <c r="C47" s="1511" t="s">
        <v>1859</v>
      </c>
      <c r="D47" s="1514" t="s">
        <v>765</v>
      </c>
      <c r="E47" s="1512" t="s">
        <v>1858</v>
      </c>
      <c r="F47" s="1849">
        <v>10000000</v>
      </c>
      <c r="G47" s="1514" t="s">
        <v>513</v>
      </c>
      <c r="H47" s="1512" t="s">
        <v>16</v>
      </c>
      <c r="I47" s="1504" t="s">
        <v>2</v>
      </c>
      <c r="J47" s="1510" t="s">
        <v>2168</v>
      </c>
      <c r="K47" s="1510" t="s">
        <v>2167</v>
      </c>
      <c r="L47" s="1510" t="s">
        <v>513</v>
      </c>
      <c r="M47" s="1510" t="s">
        <v>2166</v>
      </c>
      <c r="N47" s="1510" t="s">
        <v>2165</v>
      </c>
      <c r="O47" s="1510" t="s">
        <v>2164</v>
      </c>
      <c r="P47" s="1510" t="s">
        <v>2163</v>
      </c>
      <c r="Q47" s="1504" t="s">
        <v>2</v>
      </c>
      <c r="R47" s="1700">
        <v>10000000</v>
      </c>
      <c r="S47" s="1510" t="s">
        <v>513</v>
      </c>
      <c r="T47" s="1510" t="s">
        <v>2162</v>
      </c>
      <c r="U47" s="1510" t="s">
        <v>2161</v>
      </c>
      <c r="V47" s="1510" t="s">
        <v>513</v>
      </c>
      <c r="W47" s="1510" t="s">
        <v>2160</v>
      </c>
      <c r="X47" s="1510" t="s">
        <v>2159</v>
      </c>
      <c r="Y47" s="1854"/>
      <c r="Z47" s="1731" t="s">
        <v>2066</v>
      </c>
      <c r="AA47" s="1730" t="s">
        <v>2065</v>
      </c>
    </row>
    <row r="48" spans="1:28" ht="9.75" customHeight="1" x14ac:dyDescent="0.2">
      <c r="A48" s="1885"/>
      <c r="B48" s="1511"/>
      <c r="C48" s="1511"/>
      <c r="D48" s="1521"/>
      <c r="E48" s="1512"/>
      <c r="F48" s="1521"/>
      <c r="G48" s="1915"/>
      <c r="H48" s="1512"/>
      <c r="I48" s="1504" t="s">
        <v>1</v>
      </c>
      <c r="J48" s="1511"/>
      <c r="K48" s="1510"/>
      <c r="L48" s="1511"/>
      <c r="M48" s="1511"/>
      <c r="N48" s="1510"/>
      <c r="O48" s="1510"/>
      <c r="P48" s="1510"/>
      <c r="Q48" s="1504" t="s">
        <v>1</v>
      </c>
      <c r="R48" s="1700"/>
      <c r="S48" s="1510"/>
      <c r="T48" s="1510"/>
      <c r="U48" s="1510"/>
      <c r="V48" s="1510"/>
      <c r="W48" s="1510"/>
      <c r="X48" s="1510"/>
      <c r="Y48" s="1854"/>
      <c r="Z48" s="1510"/>
      <c r="AA48" s="1510"/>
    </row>
    <row r="49" spans="1:28" x14ac:dyDescent="0.2">
      <c r="A49" s="1739"/>
      <c r="B49" s="1739"/>
      <c r="C49" s="1739"/>
      <c r="D49" s="1917"/>
      <c r="E49" s="1736"/>
      <c r="F49" s="1917"/>
      <c r="G49" s="1873"/>
      <c r="H49" s="1736"/>
      <c r="I49" s="1739"/>
      <c r="J49" s="1739"/>
      <c r="K49" s="1741"/>
      <c r="L49" s="1518"/>
      <c r="M49" s="1518"/>
      <c r="N49" s="1515"/>
      <c r="O49" s="1515"/>
      <c r="P49" s="1515"/>
      <c r="Q49" s="1515"/>
      <c r="R49" s="1734"/>
      <c r="S49" s="1515"/>
      <c r="T49" s="1515"/>
      <c r="U49" s="1515"/>
      <c r="V49" s="1515"/>
      <c r="W49" s="1515"/>
      <c r="X49" s="1515"/>
      <c r="Y49" s="1904"/>
      <c r="Z49" s="1515"/>
      <c r="AA49" s="1515"/>
    </row>
    <row r="50" spans="1:28" ht="153" customHeight="1" x14ac:dyDescent="0.2">
      <c r="A50" s="1681" t="s">
        <v>2098</v>
      </c>
      <c r="B50" s="1511" t="s">
        <v>2137</v>
      </c>
      <c r="C50" s="1511" t="s">
        <v>1851</v>
      </c>
      <c r="D50" s="1514" t="s">
        <v>765</v>
      </c>
      <c r="E50" s="1512" t="s">
        <v>1858</v>
      </c>
      <c r="F50" s="1849">
        <v>10000000</v>
      </c>
      <c r="G50" s="1514" t="s">
        <v>513</v>
      </c>
      <c r="H50" s="1512" t="s">
        <v>16</v>
      </c>
      <c r="I50" s="1504" t="s">
        <v>2</v>
      </c>
      <c r="J50" s="1510" t="s">
        <v>2168</v>
      </c>
      <c r="K50" s="1510" t="s">
        <v>2167</v>
      </c>
      <c r="L50" s="1510" t="s">
        <v>513</v>
      </c>
      <c r="M50" s="1510" t="s">
        <v>2166</v>
      </c>
      <c r="N50" s="1510" t="s">
        <v>2165</v>
      </c>
      <c r="O50" s="1510" t="s">
        <v>2164</v>
      </c>
      <c r="P50" s="1510" t="s">
        <v>2163</v>
      </c>
      <c r="Q50" s="1504" t="s">
        <v>2</v>
      </c>
      <c r="R50" s="1700">
        <v>10000000</v>
      </c>
      <c r="S50" s="1510" t="s">
        <v>513</v>
      </c>
      <c r="T50" s="1510" t="s">
        <v>2162</v>
      </c>
      <c r="U50" s="1510" t="s">
        <v>2161</v>
      </c>
      <c r="V50" s="1510" t="s">
        <v>513</v>
      </c>
      <c r="W50" s="1510" t="s">
        <v>2160</v>
      </c>
      <c r="X50" s="1510" t="s">
        <v>2159</v>
      </c>
      <c r="Y50" s="1854"/>
      <c r="Z50" s="1731" t="s">
        <v>2066</v>
      </c>
      <c r="AA50" s="1730" t="s">
        <v>2065</v>
      </c>
      <c r="AB50" s="1918"/>
    </row>
    <row r="51" spans="1:28" ht="9" customHeight="1" x14ac:dyDescent="0.2">
      <c r="A51" s="1908"/>
      <c r="B51" s="1511"/>
      <c r="C51" s="1511"/>
      <c r="D51" s="1521"/>
      <c r="E51" s="1512"/>
      <c r="F51" s="1521"/>
      <c r="G51" s="1514"/>
      <c r="H51" s="1512"/>
      <c r="I51" s="1504" t="s">
        <v>1</v>
      </c>
      <c r="J51" s="1511"/>
      <c r="K51" s="1510"/>
      <c r="L51" s="1511"/>
      <c r="M51" s="1511"/>
      <c r="N51" s="1510"/>
      <c r="O51" s="1510"/>
      <c r="P51" s="1510"/>
      <c r="Q51" s="1504" t="s">
        <v>1</v>
      </c>
      <c r="R51" s="1700"/>
      <c r="S51" s="1510"/>
      <c r="T51" s="1510"/>
      <c r="U51" s="1510"/>
      <c r="V51" s="1510"/>
      <c r="W51" s="1510"/>
      <c r="X51" s="1510"/>
      <c r="Y51" s="1854"/>
      <c r="Z51" s="1510"/>
      <c r="AA51" s="1510"/>
    </row>
    <row r="52" spans="1:28" x14ac:dyDescent="0.2">
      <c r="A52" s="1739"/>
      <c r="B52" s="1739"/>
      <c r="C52" s="1739"/>
      <c r="D52" s="1917"/>
      <c r="E52" s="1736"/>
      <c r="F52" s="1917"/>
      <c r="G52" s="1873"/>
      <c r="H52" s="1519"/>
      <c r="I52" s="1518"/>
      <c r="J52" s="1518"/>
      <c r="K52" s="1515"/>
      <c r="L52" s="1518"/>
      <c r="M52" s="1518"/>
      <c r="N52" s="1515"/>
      <c r="O52" s="1515"/>
      <c r="P52" s="1515"/>
      <c r="Q52" s="1515"/>
      <c r="R52" s="1734"/>
      <c r="S52" s="1515"/>
      <c r="T52" s="1515"/>
      <c r="U52" s="1515"/>
      <c r="V52" s="1515"/>
      <c r="W52" s="1515"/>
      <c r="X52" s="1515"/>
      <c r="Y52" s="1904"/>
      <c r="Z52" s="1515"/>
      <c r="AA52" s="1515"/>
    </row>
    <row r="53" spans="1:28" ht="45.75" customHeight="1" x14ac:dyDescent="0.2">
      <c r="A53" s="1681" t="s">
        <v>2305</v>
      </c>
      <c r="B53" s="1511" t="s">
        <v>2135</v>
      </c>
      <c r="C53" s="1511" t="s">
        <v>1859</v>
      </c>
      <c r="D53" s="1514" t="s">
        <v>765</v>
      </c>
      <c r="E53" s="1512" t="s">
        <v>1858</v>
      </c>
      <c r="F53" s="1849">
        <v>17000000</v>
      </c>
      <c r="G53" s="1514" t="s">
        <v>513</v>
      </c>
      <c r="H53" s="1512" t="s">
        <v>16</v>
      </c>
      <c r="I53" s="1504" t="s">
        <v>2</v>
      </c>
      <c r="J53" s="1510" t="s">
        <v>2168</v>
      </c>
      <c r="K53" s="1510" t="s">
        <v>2167</v>
      </c>
      <c r="L53" s="1510" t="s">
        <v>513</v>
      </c>
      <c r="M53" s="1510" t="s">
        <v>2166</v>
      </c>
      <c r="N53" s="1510" t="s">
        <v>2165</v>
      </c>
      <c r="O53" s="1510" t="s">
        <v>2164</v>
      </c>
      <c r="P53" s="1510" t="s">
        <v>2163</v>
      </c>
      <c r="Q53" s="1504" t="s">
        <v>2</v>
      </c>
      <c r="R53" s="1700">
        <v>17000000</v>
      </c>
      <c r="S53" s="1510" t="s">
        <v>513</v>
      </c>
      <c r="T53" s="1510" t="s">
        <v>2162</v>
      </c>
      <c r="U53" s="1510" t="s">
        <v>2161</v>
      </c>
      <c r="V53" s="1510" t="s">
        <v>513</v>
      </c>
      <c r="W53" s="1510" t="s">
        <v>2160</v>
      </c>
      <c r="X53" s="1510" t="s">
        <v>2159</v>
      </c>
      <c r="Y53" s="1854"/>
      <c r="Z53" s="1731" t="s">
        <v>2066</v>
      </c>
      <c r="AA53" s="1730" t="s">
        <v>2065</v>
      </c>
    </row>
    <row r="54" spans="1:28" ht="12" customHeight="1" x14ac:dyDescent="0.2">
      <c r="A54" s="1885"/>
      <c r="B54" s="1511"/>
      <c r="C54" s="1511"/>
      <c r="D54" s="1521"/>
      <c r="E54" s="1512"/>
      <c r="F54" s="1521"/>
      <c r="G54" s="1514"/>
      <c r="H54" s="1512"/>
      <c r="I54" s="1504" t="s">
        <v>1</v>
      </c>
      <c r="J54" s="1511"/>
      <c r="K54" s="1510"/>
      <c r="L54" s="1511"/>
      <c r="M54" s="1511"/>
      <c r="N54" s="1510"/>
      <c r="O54" s="1510"/>
      <c r="P54" s="1510"/>
      <c r="Q54" s="1504" t="s">
        <v>1</v>
      </c>
      <c r="R54" s="1700"/>
      <c r="S54" s="1510"/>
      <c r="T54" s="1510"/>
      <c r="U54" s="1510"/>
      <c r="V54" s="1510"/>
      <c r="W54" s="1510"/>
      <c r="X54" s="1510"/>
      <c r="Y54" s="1854"/>
      <c r="Z54" s="1510"/>
      <c r="AA54" s="1510"/>
    </row>
    <row r="55" spans="1:28" x14ac:dyDescent="0.2">
      <c r="A55" s="1916"/>
      <c r="B55" s="1511"/>
      <c r="C55" s="1511"/>
      <c r="D55" s="1521"/>
      <c r="E55" s="1512"/>
      <c r="F55" s="1521"/>
      <c r="G55" s="1915"/>
      <c r="H55" s="1512"/>
      <c r="I55" s="1504" t="s">
        <v>1</v>
      </c>
      <c r="J55" s="1511"/>
      <c r="K55" s="1510"/>
      <c r="L55" s="1511"/>
      <c r="M55" s="1511"/>
      <c r="N55" s="1510"/>
      <c r="O55" s="1510"/>
      <c r="P55" s="1510"/>
      <c r="Q55" s="1504"/>
      <c r="R55" s="1700"/>
      <c r="S55" s="1913"/>
      <c r="T55" s="1913"/>
      <c r="U55" s="1913"/>
      <c r="V55" s="1913"/>
      <c r="W55" s="1913"/>
      <c r="X55" s="1913"/>
      <c r="Y55" s="1914"/>
      <c r="Z55" s="1913"/>
      <c r="AA55" s="1913"/>
    </row>
    <row r="56" spans="1:28" x14ac:dyDescent="0.2">
      <c r="A56" s="1912"/>
      <c r="B56" s="1783"/>
      <c r="C56" s="1783"/>
      <c r="D56" s="1901"/>
      <c r="E56" s="1901"/>
      <c r="F56" s="1911"/>
      <c r="G56" s="1901"/>
      <c r="H56" s="1901"/>
      <c r="I56" s="1783"/>
      <c r="J56" s="1783"/>
      <c r="K56" s="1783"/>
      <c r="L56" s="1783"/>
      <c r="M56" s="1783"/>
      <c r="N56" s="1783"/>
      <c r="O56" s="1783"/>
      <c r="P56" s="1783"/>
      <c r="Q56" s="1783"/>
      <c r="R56" s="1910"/>
      <c r="S56" s="1908"/>
      <c r="T56" s="1908"/>
      <c r="U56" s="1908"/>
      <c r="V56" s="1908"/>
      <c r="W56" s="1908"/>
      <c r="X56" s="1908"/>
      <c r="Y56" s="1909"/>
      <c r="Z56" s="1908"/>
      <c r="AA56" s="1908"/>
    </row>
    <row r="57" spans="1:28" x14ac:dyDescent="0.2">
      <c r="A57" s="1519" t="s">
        <v>2304</v>
      </c>
      <c r="B57" s="1518"/>
      <c r="C57" s="1518"/>
      <c r="D57" s="1516"/>
      <c r="E57" s="1519"/>
      <c r="F57" s="1523"/>
      <c r="G57" s="1519"/>
      <c r="H57" s="1519"/>
      <c r="I57" s="1518"/>
      <c r="J57" s="1518"/>
      <c r="K57" s="1518"/>
      <c r="L57" s="1518"/>
      <c r="M57" s="1518"/>
      <c r="N57" s="1518"/>
      <c r="O57" s="1518"/>
      <c r="P57" s="1518"/>
      <c r="Q57" s="1518"/>
      <c r="R57" s="1520"/>
      <c r="S57" s="1518"/>
      <c r="T57" s="1518"/>
      <c r="U57" s="1518"/>
      <c r="V57" s="1518"/>
      <c r="W57" s="1518"/>
      <c r="X57" s="1518"/>
      <c r="Y57" s="1886"/>
      <c r="Z57" s="1518"/>
      <c r="AA57" s="1518"/>
    </row>
    <row r="58" spans="1:28" ht="24" x14ac:dyDescent="0.2">
      <c r="A58" s="2091" t="s">
        <v>2303</v>
      </c>
      <c r="B58" s="1511" t="s">
        <v>2129</v>
      </c>
      <c r="C58" s="1511" t="s">
        <v>1851</v>
      </c>
      <c r="D58" s="1514" t="s">
        <v>765</v>
      </c>
      <c r="E58" s="1512" t="s">
        <v>1858</v>
      </c>
      <c r="F58" s="1521">
        <v>87000000</v>
      </c>
      <c r="G58" s="1512" t="s">
        <v>513</v>
      </c>
      <c r="H58" s="1512" t="s">
        <v>16</v>
      </c>
      <c r="I58" s="1504" t="s">
        <v>2</v>
      </c>
      <c r="J58" s="1512" t="s">
        <v>2260</v>
      </c>
      <c r="K58" s="1512" t="s">
        <v>2259</v>
      </c>
      <c r="L58" s="1512" t="s">
        <v>2258</v>
      </c>
      <c r="M58" s="1512" t="s">
        <v>2257</v>
      </c>
      <c r="N58" s="1512" t="s">
        <v>2256</v>
      </c>
      <c r="O58" s="1512" t="s">
        <v>2255</v>
      </c>
      <c r="P58" s="1512" t="s">
        <v>2254</v>
      </c>
      <c r="Q58" s="1504" t="s">
        <v>2</v>
      </c>
      <c r="R58" s="1521">
        <v>87000000</v>
      </c>
      <c r="S58" s="1512" t="s">
        <v>513</v>
      </c>
      <c r="T58" s="1512" t="s">
        <v>2253</v>
      </c>
      <c r="U58" s="1512" t="s">
        <v>2172</v>
      </c>
      <c r="V58" s="1512" t="s">
        <v>513</v>
      </c>
      <c r="W58" s="1512" t="s">
        <v>2171</v>
      </c>
      <c r="X58" s="1512" t="s">
        <v>1878</v>
      </c>
      <c r="Y58" s="1888"/>
      <c r="Z58" s="1731" t="s">
        <v>2066</v>
      </c>
      <c r="AA58" s="1730" t="s">
        <v>2065</v>
      </c>
    </row>
    <row r="59" spans="1:28" x14ac:dyDescent="0.2">
      <c r="A59" s="2091"/>
      <c r="B59" s="1511"/>
      <c r="C59" s="1511"/>
      <c r="D59" s="1514"/>
      <c r="E59" s="1512"/>
      <c r="F59" s="1521"/>
      <c r="G59" s="1512"/>
      <c r="H59" s="1512"/>
      <c r="I59" s="1504" t="s">
        <v>1</v>
      </c>
      <c r="J59" s="1511"/>
      <c r="K59" s="1511"/>
      <c r="L59" s="1511"/>
      <c r="M59" s="1511"/>
      <c r="N59" s="1511"/>
      <c r="O59" s="1511"/>
      <c r="P59" s="1511"/>
      <c r="Q59" s="1504" t="s">
        <v>1</v>
      </c>
      <c r="R59" s="1507"/>
      <c r="S59" s="1511"/>
      <c r="T59" s="1511"/>
      <c r="U59" s="1511"/>
      <c r="V59" s="1511"/>
      <c r="W59" s="1511"/>
      <c r="X59" s="1511"/>
      <c r="Y59" s="1888"/>
      <c r="Z59" s="1511"/>
      <c r="AA59" s="1511"/>
    </row>
    <row r="60" spans="1:28" x14ac:dyDescent="0.2">
      <c r="A60" s="1518"/>
      <c r="B60" s="1518"/>
      <c r="C60" s="1518"/>
      <c r="D60" s="1516"/>
      <c r="E60" s="1519"/>
      <c r="F60" s="1523"/>
      <c r="G60" s="1519"/>
      <c r="H60" s="1519"/>
      <c r="I60" s="1518"/>
      <c r="J60" s="1518"/>
      <c r="K60" s="1518"/>
      <c r="L60" s="1518"/>
      <c r="M60" s="1518"/>
      <c r="N60" s="1518"/>
      <c r="O60" s="1518"/>
      <c r="P60" s="1518"/>
      <c r="Q60" s="1518"/>
      <c r="R60" s="1520"/>
      <c r="S60" s="1518"/>
      <c r="T60" s="1518"/>
      <c r="U60" s="1518"/>
      <c r="V60" s="1518"/>
      <c r="W60" s="1518"/>
      <c r="X60" s="1518"/>
      <c r="Y60" s="1886"/>
      <c r="Z60" s="1518"/>
      <c r="AA60" s="1518"/>
    </row>
    <row r="61" spans="1:28" ht="24" x14ac:dyDescent="0.2">
      <c r="A61" s="2091" t="s">
        <v>2302</v>
      </c>
      <c r="B61" s="1511" t="s">
        <v>2127</v>
      </c>
      <c r="C61" s="1511" t="s">
        <v>1859</v>
      </c>
      <c r="D61" s="1514" t="s">
        <v>765</v>
      </c>
      <c r="E61" s="1512" t="s">
        <v>1858</v>
      </c>
      <c r="F61" s="1521">
        <v>88000000</v>
      </c>
      <c r="G61" s="1512" t="s">
        <v>513</v>
      </c>
      <c r="H61" s="1512" t="s">
        <v>16</v>
      </c>
      <c r="I61" s="1504" t="s">
        <v>2</v>
      </c>
      <c r="J61" s="1512" t="s">
        <v>2260</v>
      </c>
      <c r="K61" s="1512" t="s">
        <v>2259</v>
      </c>
      <c r="L61" s="1512" t="s">
        <v>2258</v>
      </c>
      <c r="M61" s="1512" t="s">
        <v>2257</v>
      </c>
      <c r="N61" s="1512" t="s">
        <v>2256</v>
      </c>
      <c r="O61" s="1512" t="s">
        <v>2255</v>
      </c>
      <c r="P61" s="1512" t="s">
        <v>2254</v>
      </c>
      <c r="Q61" s="1504" t="s">
        <v>2</v>
      </c>
      <c r="R61" s="1521">
        <v>87000000</v>
      </c>
      <c r="S61" s="1512" t="s">
        <v>513</v>
      </c>
      <c r="T61" s="1512" t="s">
        <v>2253</v>
      </c>
      <c r="U61" s="1512" t="s">
        <v>2172</v>
      </c>
      <c r="V61" s="1512" t="s">
        <v>513</v>
      </c>
      <c r="W61" s="1512" t="s">
        <v>2171</v>
      </c>
      <c r="X61" s="1512" t="s">
        <v>1878</v>
      </c>
      <c r="Y61" s="1888"/>
      <c r="Z61" s="1731" t="s">
        <v>2066</v>
      </c>
      <c r="AA61" s="1730" t="s">
        <v>2065</v>
      </c>
    </row>
    <row r="62" spans="1:28" x14ac:dyDescent="0.2">
      <c r="A62" s="2091"/>
      <c r="B62" s="1511"/>
      <c r="C62" s="1511"/>
      <c r="D62" s="1514"/>
      <c r="E62" s="1512"/>
      <c r="F62" s="1521"/>
      <c r="G62" s="1512"/>
      <c r="H62" s="1512"/>
      <c r="I62" s="1504" t="s">
        <v>1</v>
      </c>
      <c r="J62" s="1511"/>
      <c r="K62" s="1511"/>
      <c r="L62" s="1511"/>
      <c r="M62" s="1511"/>
      <c r="N62" s="1511"/>
      <c r="O62" s="1511"/>
      <c r="P62" s="1511"/>
      <c r="Q62" s="1504" t="s">
        <v>1</v>
      </c>
      <c r="R62" s="1507"/>
      <c r="S62" s="1511"/>
      <c r="T62" s="1511"/>
      <c r="U62" s="1511"/>
      <c r="V62" s="1511"/>
      <c r="W62" s="1511"/>
      <c r="X62" s="1511"/>
      <c r="Y62" s="1888"/>
      <c r="Z62" s="1511"/>
      <c r="AA62" s="1511"/>
    </row>
    <row r="63" spans="1:28" x14ac:dyDescent="0.2">
      <c r="A63" s="1518"/>
      <c r="B63" s="1518"/>
      <c r="C63" s="1518"/>
      <c r="D63" s="1516"/>
      <c r="E63" s="1519"/>
      <c r="F63" s="1523"/>
      <c r="G63" s="1519"/>
      <c r="H63" s="1519"/>
      <c r="I63" s="1518"/>
      <c r="J63" s="1518"/>
      <c r="K63" s="1518"/>
      <c r="L63" s="1518"/>
      <c r="M63" s="1518"/>
      <c r="N63" s="1518"/>
      <c r="O63" s="1518"/>
      <c r="P63" s="1518"/>
      <c r="Q63" s="1518"/>
      <c r="R63" s="1520"/>
      <c r="S63" s="1518"/>
      <c r="T63" s="1518"/>
      <c r="U63" s="1518"/>
      <c r="V63" s="1518"/>
      <c r="W63" s="1518"/>
      <c r="X63" s="1518"/>
      <c r="Y63" s="1886"/>
      <c r="Z63" s="1518"/>
      <c r="AA63" s="1518"/>
    </row>
    <row r="64" spans="1:28" ht="24" x14ac:dyDescent="0.2">
      <c r="A64" s="2091" t="s">
        <v>2301</v>
      </c>
      <c r="B64" s="1511" t="s">
        <v>2125</v>
      </c>
      <c r="C64" s="1511" t="s">
        <v>1869</v>
      </c>
      <c r="D64" s="1514" t="s">
        <v>765</v>
      </c>
      <c r="E64" s="1512" t="s">
        <v>1858</v>
      </c>
      <c r="F64" s="1521">
        <v>40000000</v>
      </c>
      <c r="G64" s="1512" t="s">
        <v>513</v>
      </c>
      <c r="H64" s="1512" t="s">
        <v>16</v>
      </c>
      <c r="I64" s="1504" t="s">
        <v>2</v>
      </c>
      <c r="J64" s="1512" t="s">
        <v>2260</v>
      </c>
      <c r="K64" s="1512" t="s">
        <v>2259</v>
      </c>
      <c r="L64" s="1512" t="s">
        <v>2258</v>
      </c>
      <c r="M64" s="1512" t="s">
        <v>2257</v>
      </c>
      <c r="N64" s="1512" t="s">
        <v>2256</v>
      </c>
      <c r="O64" s="1512" t="s">
        <v>2255</v>
      </c>
      <c r="P64" s="1512" t="s">
        <v>2254</v>
      </c>
      <c r="Q64" s="1504" t="s">
        <v>2</v>
      </c>
      <c r="R64" s="1521">
        <v>87000000</v>
      </c>
      <c r="S64" s="1512" t="s">
        <v>513</v>
      </c>
      <c r="T64" s="1512" t="s">
        <v>2253</v>
      </c>
      <c r="U64" s="1512" t="s">
        <v>2172</v>
      </c>
      <c r="V64" s="1512" t="s">
        <v>513</v>
      </c>
      <c r="W64" s="1512" t="s">
        <v>2171</v>
      </c>
      <c r="X64" s="1512" t="s">
        <v>1878</v>
      </c>
      <c r="Y64" s="1888"/>
      <c r="Z64" s="1731" t="s">
        <v>2066</v>
      </c>
      <c r="AA64" s="1730" t="s">
        <v>2065</v>
      </c>
    </row>
    <row r="65" spans="1:27" x14ac:dyDescent="0.2">
      <c r="A65" s="2091"/>
      <c r="B65" s="1511"/>
      <c r="C65" s="1511"/>
      <c r="D65" s="1514"/>
      <c r="E65" s="1512"/>
      <c r="F65" s="1521"/>
      <c r="G65" s="1512"/>
      <c r="H65" s="1512"/>
      <c r="I65" s="1504" t="s">
        <v>1</v>
      </c>
      <c r="J65" s="1511"/>
      <c r="K65" s="1511"/>
      <c r="L65" s="1511"/>
      <c r="M65" s="1511"/>
      <c r="N65" s="1511"/>
      <c r="O65" s="1511"/>
      <c r="P65" s="1511"/>
      <c r="Q65" s="1504" t="s">
        <v>1</v>
      </c>
      <c r="R65" s="1507"/>
      <c r="S65" s="1511"/>
      <c r="T65" s="1511"/>
      <c r="U65" s="1511"/>
      <c r="V65" s="1511"/>
      <c r="W65" s="1511"/>
      <c r="X65" s="1511"/>
      <c r="Y65" s="1888"/>
      <c r="Z65" s="1511"/>
      <c r="AA65" s="1511"/>
    </row>
    <row r="66" spans="1:27" x14ac:dyDescent="0.2">
      <c r="A66" s="1518"/>
      <c r="B66" s="1518"/>
      <c r="C66" s="1518"/>
      <c r="D66" s="1516"/>
      <c r="E66" s="1519"/>
      <c r="F66" s="1523"/>
      <c r="G66" s="1519"/>
      <c r="H66" s="1519"/>
      <c r="I66" s="1518"/>
      <c r="J66" s="1518"/>
      <c r="K66" s="1518"/>
      <c r="L66" s="1518"/>
      <c r="M66" s="1518"/>
      <c r="N66" s="1518"/>
      <c r="O66" s="1518"/>
      <c r="P66" s="1518"/>
      <c r="Q66" s="1518"/>
      <c r="R66" s="1520"/>
      <c r="S66" s="1518"/>
      <c r="T66" s="1518"/>
      <c r="U66" s="1518"/>
      <c r="V66" s="1518"/>
      <c r="W66" s="1518"/>
      <c r="X66" s="1518"/>
      <c r="Y66" s="1886"/>
      <c r="Z66" s="1518"/>
      <c r="AA66" s="1518"/>
    </row>
    <row r="67" spans="1:27" ht="24" x14ac:dyDescent="0.2">
      <c r="A67" s="2091" t="s">
        <v>2300</v>
      </c>
      <c r="B67" s="1511" t="s">
        <v>2123</v>
      </c>
      <c r="C67" s="1511" t="s">
        <v>1866</v>
      </c>
      <c r="D67" s="1514" t="s">
        <v>765</v>
      </c>
      <c r="E67" s="1512" t="s">
        <v>1858</v>
      </c>
      <c r="F67" s="1521">
        <v>40000000</v>
      </c>
      <c r="G67" s="1512" t="s">
        <v>513</v>
      </c>
      <c r="H67" s="1512" t="s">
        <v>16</v>
      </c>
      <c r="I67" s="1504" t="s">
        <v>2</v>
      </c>
      <c r="J67" s="1512" t="s">
        <v>2260</v>
      </c>
      <c r="K67" s="1512" t="s">
        <v>2259</v>
      </c>
      <c r="L67" s="1512" t="s">
        <v>2258</v>
      </c>
      <c r="M67" s="1512" t="s">
        <v>2257</v>
      </c>
      <c r="N67" s="1512" t="s">
        <v>2256</v>
      </c>
      <c r="O67" s="1512" t="s">
        <v>2255</v>
      </c>
      <c r="P67" s="1512" t="s">
        <v>2254</v>
      </c>
      <c r="Q67" s="1504" t="s">
        <v>2</v>
      </c>
      <c r="R67" s="1521">
        <v>87000000</v>
      </c>
      <c r="S67" s="1512" t="s">
        <v>513</v>
      </c>
      <c r="T67" s="1512" t="s">
        <v>2253</v>
      </c>
      <c r="U67" s="1512" t="s">
        <v>2172</v>
      </c>
      <c r="V67" s="1512" t="s">
        <v>513</v>
      </c>
      <c r="W67" s="1512" t="s">
        <v>2171</v>
      </c>
      <c r="X67" s="1512" t="s">
        <v>1878</v>
      </c>
      <c r="Y67" s="1888"/>
      <c r="Z67" s="1731" t="s">
        <v>2066</v>
      </c>
      <c r="AA67" s="1730" t="s">
        <v>2065</v>
      </c>
    </row>
    <row r="68" spans="1:27" x14ac:dyDescent="0.2">
      <c r="A68" s="2091"/>
      <c r="B68" s="1511"/>
      <c r="C68" s="1511"/>
      <c r="D68" s="1514"/>
      <c r="E68" s="1512"/>
      <c r="F68" s="1521"/>
      <c r="G68" s="1512"/>
      <c r="H68" s="1512"/>
      <c r="I68" s="1504" t="s">
        <v>1</v>
      </c>
      <c r="J68" s="1511"/>
      <c r="K68" s="1511"/>
      <c r="L68" s="1511"/>
      <c r="M68" s="1511"/>
      <c r="N68" s="1511"/>
      <c r="O68" s="1511"/>
      <c r="P68" s="1511"/>
      <c r="Q68" s="1504" t="s">
        <v>1</v>
      </c>
      <c r="R68" s="1507"/>
      <c r="S68" s="1511"/>
      <c r="T68" s="1511"/>
      <c r="U68" s="1511"/>
      <c r="V68" s="1511"/>
      <c r="W68" s="1511"/>
      <c r="X68" s="1511"/>
      <c r="Y68" s="1888"/>
      <c r="Z68" s="1511"/>
      <c r="AA68" s="1511"/>
    </row>
    <row r="69" spans="1:27" x14ac:dyDescent="0.2">
      <c r="A69" s="1518"/>
      <c r="B69" s="1518"/>
      <c r="C69" s="1518"/>
      <c r="D69" s="1516"/>
      <c r="E69" s="1519"/>
      <c r="F69" s="1523"/>
      <c r="G69" s="1519"/>
      <c r="H69" s="1519"/>
      <c r="I69" s="1518"/>
      <c r="J69" s="1518"/>
      <c r="K69" s="1518"/>
      <c r="L69" s="1518"/>
      <c r="M69" s="1518"/>
      <c r="N69" s="1518"/>
      <c r="O69" s="1518"/>
      <c r="P69" s="1518"/>
      <c r="Q69" s="1518"/>
      <c r="R69" s="1520"/>
      <c r="S69" s="1518"/>
      <c r="T69" s="1518"/>
      <c r="U69" s="1518"/>
      <c r="V69" s="1518"/>
      <c r="W69" s="1518"/>
      <c r="X69" s="1518"/>
      <c r="Y69" s="1886"/>
      <c r="Z69" s="1518"/>
      <c r="AA69" s="1518"/>
    </row>
    <row r="70" spans="1:27" x14ac:dyDescent="0.2">
      <c r="A70" s="2091"/>
      <c r="B70" s="1511"/>
      <c r="C70" s="1511"/>
      <c r="D70" s="1514"/>
      <c r="E70" s="1512"/>
      <c r="F70" s="1521"/>
      <c r="G70" s="1512"/>
      <c r="H70" s="1512"/>
      <c r="I70" s="1504" t="s">
        <v>2</v>
      </c>
      <c r="J70" s="1511"/>
      <c r="K70" s="1511"/>
      <c r="L70" s="1511"/>
      <c r="M70" s="1511"/>
      <c r="N70" s="1511"/>
      <c r="O70" s="1511"/>
      <c r="P70" s="1511"/>
      <c r="Q70" s="1504" t="s">
        <v>2</v>
      </c>
      <c r="R70" s="1507"/>
      <c r="S70" s="1511"/>
      <c r="T70" s="1511"/>
      <c r="U70" s="1511"/>
      <c r="V70" s="1511"/>
      <c r="W70" s="1511"/>
      <c r="X70" s="1511"/>
      <c r="Y70" s="1888"/>
      <c r="Z70" s="1511"/>
      <c r="AA70" s="1511"/>
    </row>
    <row r="71" spans="1:27" x14ac:dyDescent="0.2">
      <c r="A71" s="2091"/>
      <c r="B71" s="1511"/>
      <c r="C71" s="1511"/>
      <c r="D71" s="1514"/>
      <c r="E71" s="1512"/>
      <c r="F71" s="1521"/>
      <c r="G71" s="1512"/>
      <c r="H71" s="1512"/>
      <c r="I71" s="1504" t="s">
        <v>1</v>
      </c>
      <c r="J71" s="1511"/>
      <c r="K71" s="1511"/>
      <c r="L71" s="1511"/>
      <c r="M71" s="1511"/>
      <c r="N71" s="1511"/>
      <c r="O71" s="1511"/>
      <c r="P71" s="1511"/>
      <c r="Q71" s="1504" t="s">
        <v>1</v>
      </c>
      <c r="R71" s="1507"/>
      <c r="S71" s="1511"/>
      <c r="T71" s="1511"/>
      <c r="U71" s="1511"/>
      <c r="V71" s="1511"/>
      <c r="W71" s="1511"/>
      <c r="X71" s="1511"/>
      <c r="Y71" s="1888"/>
      <c r="Z71" s="1511"/>
      <c r="AA71" s="1511"/>
    </row>
    <row r="72" spans="1:27" x14ac:dyDescent="0.2">
      <c r="A72" s="1519" t="s">
        <v>2299</v>
      </c>
      <c r="B72" s="1518"/>
      <c r="C72" s="1518"/>
      <c r="D72" s="1516"/>
      <c r="E72" s="1519"/>
      <c r="F72" s="1523"/>
      <c r="G72" s="1519"/>
      <c r="H72" s="1519"/>
      <c r="I72" s="1518"/>
      <c r="J72" s="1518"/>
      <c r="K72" s="1518"/>
      <c r="L72" s="1518"/>
      <c r="M72" s="1518"/>
      <c r="N72" s="1518"/>
      <c r="O72" s="1518"/>
      <c r="P72" s="1518"/>
      <c r="Q72" s="1518"/>
      <c r="R72" s="1520"/>
      <c r="S72" s="1518"/>
      <c r="T72" s="1518"/>
      <c r="U72" s="1518"/>
      <c r="V72" s="1518"/>
      <c r="W72" s="1518"/>
      <c r="X72" s="1518"/>
      <c r="Y72" s="1886"/>
      <c r="Z72" s="1518"/>
      <c r="AA72" s="1518"/>
    </row>
    <row r="73" spans="1:27" ht="50.25" customHeight="1" x14ac:dyDescent="0.2">
      <c r="A73" s="2091" t="s">
        <v>2298</v>
      </c>
      <c r="B73" s="1511" t="s">
        <v>2121</v>
      </c>
      <c r="C73" s="1511" t="s">
        <v>1851</v>
      </c>
      <c r="D73" s="1514" t="s">
        <v>765</v>
      </c>
      <c r="E73" s="1512" t="s">
        <v>1858</v>
      </c>
      <c r="F73" s="1521">
        <v>87000000</v>
      </c>
      <c r="G73" s="1512" t="s">
        <v>513</v>
      </c>
      <c r="H73" s="1512" t="s">
        <v>16</v>
      </c>
      <c r="I73" s="1504" t="s">
        <v>2</v>
      </c>
      <c r="J73" s="1512" t="s">
        <v>2260</v>
      </c>
      <c r="K73" s="1512" t="s">
        <v>2259</v>
      </c>
      <c r="L73" s="1512" t="s">
        <v>2258</v>
      </c>
      <c r="M73" s="1512" t="s">
        <v>2257</v>
      </c>
      <c r="N73" s="1512" t="s">
        <v>2256</v>
      </c>
      <c r="O73" s="1512" t="s">
        <v>2255</v>
      </c>
      <c r="P73" s="1512" t="s">
        <v>2254</v>
      </c>
      <c r="Q73" s="1504" t="s">
        <v>2</v>
      </c>
      <c r="R73" s="1521">
        <v>87000000</v>
      </c>
      <c r="S73" s="1512" t="s">
        <v>513</v>
      </c>
      <c r="T73" s="1512" t="s">
        <v>2253</v>
      </c>
      <c r="U73" s="1512" t="s">
        <v>2172</v>
      </c>
      <c r="V73" s="1512" t="s">
        <v>513</v>
      </c>
      <c r="W73" s="1512" t="s">
        <v>2171</v>
      </c>
      <c r="X73" s="1512" t="s">
        <v>1878</v>
      </c>
      <c r="Y73" s="1888"/>
      <c r="Z73" s="1731" t="s">
        <v>2066</v>
      </c>
      <c r="AA73" s="1730" t="s">
        <v>2065</v>
      </c>
    </row>
    <row r="74" spans="1:27" x14ac:dyDescent="0.2">
      <c r="A74" s="2091"/>
      <c r="B74" s="1511"/>
      <c r="C74" s="1511"/>
      <c r="D74" s="1514"/>
      <c r="E74" s="1512"/>
      <c r="F74" s="1521"/>
      <c r="G74" s="1512"/>
      <c r="H74" s="1512"/>
      <c r="I74" s="1504" t="s">
        <v>1</v>
      </c>
      <c r="J74" s="1511"/>
      <c r="K74" s="1511"/>
      <c r="L74" s="1511"/>
      <c r="M74" s="1511"/>
      <c r="N74" s="1511"/>
      <c r="O74" s="1511"/>
      <c r="P74" s="1511"/>
      <c r="Q74" s="1504" t="s">
        <v>1</v>
      </c>
      <c r="R74" s="1507"/>
      <c r="S74" s="1511"/>
      <c r="T74" s="1511"/>
      <c r="U74" s="1511"/>
      <c r="V74" s="1511"/>
      <c r="W74" s="1511"/>
      <c r="X74" s="1511"/>
      <c r="Y74" s="1888"/>
      <c r="Z74" s="1511"/>
      <c r="AA74" s="1511"/>
    </row>
    <row r="75" spans="1:27" x14ac:dyDescent="0.2">
      <c r="A75" s="1519"/>
      <c r="B75" s="1518"/>
      <c r="C75" s="1518"/>
      <c r="D75" s="1516"/>
      <c r="E75" s="1519"/>
      <c r="F75" s="1523"/>
      <c r="G75" s="1519"/>
      <c r="H75" s="1519"/>
      <c r="I75" s="1518"/>
      <c r="J75" s="1518"/>
      <c r="K75" s="1518"/>
      <c r="L75" s="1518"/>
      <c r="M75" s="1518"/>
      <c r="N75" s="1518"/>
      <c r="O75" s="1518"/>
      <c r="P75" s="1518"/>
      <c r="Q75" s="1518"/>
      <c r="R75" s="1520"/>
      <c r="S75" s="1518"/>
      <c r="T75" s="1518"/>
      <c r="U75" s="1518"/>
      <c r="V75" s="1518"/>
      <c r="W75" s="1518"/>
      <c r="X75" s="1518"/>
      <c r="Y75" s="1886"/>
      <c r="Z75" s="1518"/>
      <c r="AA75" s="1518"/>
    </row>
    <row r="76" spans="1:27" ht="30" customHeight="1" x14ac:dyDescent="0.2">
      <c r="A76" s="2091" t="s">
        <v>2297</v>
      </c>
      <c r="B76" s="1511" t="s">
        <v>2119</v>
      </c>
      <c r="C76" s="1511" t="s">
        <v>1859</v>
      </c>
      <c r="D76" s="1514" t="s">
        <v>765</v>
      </c>
      <c r="E76" s="1512" t="s">
        <v>1858</v>
      </c>
      <c r="F76" s="1521">
        <v>88000000</v>
      </c>
      <c r="G76" s="1512" t="s">
        <v>513</v>
      </c>
      <c r="H76" s="1512" t="s">
        <v>16</v>
      </c>
      <c r="I76" s="1504" t="s">
        <v>2</v>
      </c>
      <c r="J76" s="1512" t="s">
        <v>2260</v>
      </c>
      <c r="K76" s="1512" t="s">
        <v>2259</v>
      </c>
      <c r="L76" s="1512" t="s">
        <v>2258</v>
      </c>
      <c r="M76" s="1512" t="s">
        <v>2257</v>
      </c>
      <c r="N76" s="1512" t="s">
        <v>2256</v>
      </c>
      <c r="O76" s="1512" t="s">
        <v>2255</v>
      </c>
      <c r="P76" s="1512" t="s">
        <v>2254</v>
      </c>
      <c r="Q76" s="1504" t="s">
        <v>2</v>
      </c>
      <c r="R76" s="1521">
        <v>87000000</v>
      </c>
      <c r="S76" s="1512" t="s">
        <v>513</v>
      </c>
      <c r="T76" s="1512" t="s">
        <v>2253</v>
      </c>
      <c r="U76" s="1512" t="s">
        <v>2172</v>
      </c>
      <c r="V76" s="1512" t="s">
        <v>513</v>
      </c>
      <c r="W76" s="1512" t="s">
        <v>2171</v>
      </c>
      <c r="X76" s="1512" t="s">
        <v>1878</v>
      </c>
      <c r="Y76" s="1888"/>
      <c r="Z76" s="1731" t="s">
        <v>2066</v>
      </c>
      <c r="AA76" s="1730" t="s">
        <v>2065</v>
      </c>
    </row>
    <row r="77" spans="1:27" x14ac:dyDescent="0.2">
      <c r="A77" s="2091"/>
      <c r="B77" s="1511"/>
      <c r="C77" s="1511"/>
      <c r="D77" s="1514"/>
      <c r="E77" s="1512"/>
      <c r="F77" s="1521"/>
      <c r="G77" s="1512"/>
      <c r="H77" s="1512"/>
      <c r="I77" s="1504" t="s">
        <v>1</v>
      </c>
      <c r="J77" s="1511"/>
      <c r="K77" s="1511"/>
      <c r="L77" s="1511"/>
      <c r="M77" s="1511"/>
      <c r="N77" s="1511"/>
      <c r="O77" s="1511"/>
      <c r="P77" s="1511"/>
      <c r="Q77" s="1504" t="s">
        <v>1</v>
      </c>
      <c r="R77" s="1507"/>
      <c r="S77" s="1511"/>
      <c r="T77" s="1511"/>
      <c r="U77" s="1511"/>
      <c r="V77" s="1511"/>
      <c r="W77" s="1511"/>
      <c r="X77" s="1511"/>
      <c r="Y77" s="1888"/>
      <c r="Z77" s="1511"/>
      <c r="AA77" s="1511"/>
    </row>
    <row r="78" spans="1:27" x14ac:dyDescent="0.2">
      <c r="A78" s="1518"/>
      <c r="B78" s="1518"/>
      <c r="C78" s="1518"/>
      <c r="D78" s="1516"/>
      <c r="E78" s="1519"/>
      <c r="F78" s="1523"/>
      <c r="G78" s="1519"/>
      <c r="H78" s="1519"/>
      <c r="I78" s="1518"/>
      <c r="J78" s="1518"/>
      <c r="K78" s="1518"/>
      <c r="L78" s="1518"/>
      <c r="M78" s="1518"/>
      <c r="N78" s="1518"/>
      <c r="O78" s="1518"/>
      <c r="P78" s="1518"/>
      <c r="Q78" s="1518"/>
      <c r="R78" s="1520"/>
      <c r="S78" s="1518"/>
      <c r="T78" s="1518"/>
      <c r="U78" s="1518"/>
      <c r="V78" s="1518"/>
      <c r="W78" s="1518"/>
      <c r="X78" s="1518"/>
      <c r="Y78" s="1886"/>
      <c r="Z78" s="1518"/>
      <c r="AA78" s="1518"/>
    </row>
    <row r="79" spans="1:27" ht="25.5" customHeight="1" x14ac:dyDescent="0.2">
      <c r="A79" s="2091" t="s">
        <v>2296</v>
      </c>
      <c r="B79" s="1511" t="s">
        <v>2117</v>
      </c>
      <c r="C79" s="1511" t="s">
        <v>1869</v>
      </c>
      <c r="D79" s="1514" t="s">
        <v>765</v>
      </c>
      <c r="E79" s="1512" t="s">
        <v>1858</v>
      </c>
      <c r="F79" s="1521">
        <v>45000000</v>
      </c>
      <c r="G79" s="1512" t="s">
        <v>513</v>
      </c>
      <c r="H79" s="1512" t="s">
        <v>16</v>
      </c>
      <c r="I79" s="1504" t="s">
        <v>2</v>
      </c>
      <c r="J79" s="1512" t="s">
        <v>2260</v>
      </c>
      <c r="K79" s="1512" t="s">
        <v>2259</v>
      </c>
      <c r="L79" s="1512" t="s">
        <v>2258</v>
      </c>
      <c r="M79" s="1512" t="s">
        <v>2257</v>
      </c>
      <c r="N79" s="1512" t="s">
        <v>2256</v>
      </c>
      <c r="O79" s="1512" t="s">
        <v>2255</v>
      </c>
      <c r="P79" s="1512" t="s">
        <v>2254</v>
      </c>
      <c r="Q79" s="1504" t="s">
        <v>2</v>
      </c>
      <c r="R79" s="1521">
        <v>87000000</v>
      </c>
      <c r="S79" s="1512" t="s">
        <v>513</v>
      </c>
      <c r="T79" s="1512" t="s">
        <v>2253</v>
      </c>
      <c r="U79" s="1512" t="s">
        <v>2172</v>
      </c>
      <c r="V79" s="1512" t="s">
        <v>513</v>
      </c>
      <c r="W79" s="1512" t="s">
        <v>2171</v>
      </c>
      <c r="X79" s="1512" t="s">
        <v>1878</v>
      </c>
      <c r="Y79" s="1888"/>
      <c r="Z79" s="1731" t="s">
        <v>2066</v>
      </c>
      <c r="AA79" s="1730" t="s">
        <v>2065</v>
      </c>
    </row>
    <row r="80" spans="1:27" x14ac:dyDescent="0.2">
      <c r="A80" s="2091"/>
      <c r="B80" s="1511"/>
      <c r="C80" s="1511"/>
      <c r="D80" s="1514"/>
      <c r="E80" s="1512"/>
      <c r="F80" s="1521"/>
      <c r="G80" s="1512"/>
      <c r="H80" s="1512"/>
      <c r="I80" s="1504" t="s">
        <v>1</v>
      </c>
      <c r="J80" s="1511"/>
      <c r="K80" s="1511"/>
      <c r="L80" s="1511"/>
      <c r="M80" s="1511"/>
      <c r="N80" s="1511"/>
      <c r="O80" s="1511"/>
      <c r="P80" s="1511"/>
      <c r="Q80" s="1504" t="s">
        <v>1</v>
      </c>
      <c r="R80" s="1507"/>
      <c r="S80" s="1511"/>
      <c r="T80" s="1511"/>
      <c r="U80" s="1511"/>
      <c r="V80" s="1511"/>
      <c r="W80" s="1511"/>
      <c r="X80" s="1511"/>
      <c r="Y80" s="1888"/>
      <c r="Z80" s="1511"/>
      <c r="AA80" s="1511"/>
    </row>
    <row r="81" spans="1:27" x14ac:dyDescent="0.2">
      <c r="A81" s="1518"/>
      <c r="B81" s="1518"/>
      <c r="C81" s="1518"/>
      <c r="D81" s="1516"/>
      <c r="E81" s="1519"/>
      <c r="F81" s="1523"/>
      <c r="G81" s="1519"/>
      <c r="H81" s="1519"/>
      <c r="I81" s="1518"/>
      <c r="J81" s="1518"/>
      <c r="K81" s="1518"/>
      <c r="L81" s="1518"/>
      <c r="M81" s="1518"/>
      <c r="N81" s="1518"/>
      <c r="O81" s="1518"/>
      <c r="P81" s="1518"/>
      <c r="Q81" s="1518"/>
      <c r="R81" s="1520"/>
      <c r="S81" s="1518"/>
      <c r="T81" s="1518"/>
      <c r="U81" s="1518"/>
      <c r="V81" s="1518"/>
      <c r="W81" s="1518"/>
      <c r="X81" s="1518"/>
      <c r="Y81" s="1886"/>
      <c r="Z81" s="1518"/>
      <c r="AA81" s="1518"/>
    </row>
    <row r="82" spans="1:27" ht="24" x14ac:dyDescent="0.2">
      <c r="A82" s="2091" t="s">
        <v>2295</v>
      </c>
      <c r="B82" s="1511" t="s">
        <v>2115</v>
      </c>
      <c r="C82" s="1511" t="s">
        <v>1866</v>
      </c>
      <c r="D82" s="1514" t="s">
        <v>765</v>
      </c>
      <c r="E82" s="1512" t="s">
        <v>1858</v>
      </c>
      <c r="F82" s="1521">
        <v>40000000</v>
      </c>
      <c r="G82" s="1512" t="s">
        <v>513</v>
      </c>
      <c r="H82" s="1512" t="s">
        <v>16</v>
      </c>
      <c r="I82" s="1504" t="s">
        <v>2</v>
      </c>
      <c r="J82" s="1512" t="s">
        <v>2260</v>
      </c>
      <c r="K82" s="1512" t="s">
        <v>2259</v>
      </c>
      <c r="L82" s="1512" t="s">
        <v>2258</v>
      </c>
      <c r="M82" s="1512" t="s">
        <v>2257</v>
      </c>
      <c r="N82" s="1512" t="s">
        <v>2256</v>
      </c>
      <c r="O82" s="1512" t="s">
        <v>2255</v>
      </c>
      <c r="P82" s="1512" t="s">
        <v>2254</v>
      </c>
      <c r="Q82" s="1504" t="s">
        <v>2</v>
      </c>
      <c r="R82" s="1521">
        <v>87000000</v>
      </c>
      <c r="S82" s="1512" t="s">
        <v>513</v>
      </c>
      <c r="T82" s="1512" t="s">
        <v>2253</v>
      </c>
      <c r="U82" s="1512" t="s">
        <v>2172</v>
      </c>
      <c r="V82" s="1512" t="s">
        <v>513</v>
      </c>
      <c r="W82" s="1512" t="s">
        <v>2171</v>
      </c>
      <c r="X82" s="1512" t="s">
        <v>1878</v>
      </c>
      <c r="Y82" s="1888"/>
      <c r="Z82" s="1731" t="s">
        <v>2066</v>
      </c>
      <c r="AA82" s="1730" t="s">
        <v>2065</v>
      </c>
    </row>
    <row r="83" spans="1:27" x14ac:dyDescent="0.2">
      <c r="A83" s="2091"/>
      <c r="B83" s="1511"/>
      <c r="C83" s="1511"/>
      <c r="D83" s="1514"/>
      <c r="E83" s="1512"/>
      <c r="F83" s="1521"/>
      <c r="G83" s="1512"/>
      <c r="H83" s="1512"/>
      <c r="I83" s="1504" t="s">
        <v>1</v>
      </c>
      <c r="J83" s="1511"/>
      <c r="K83" s="1511"/>
      <c r="L83" s="1511"/>
      <c r="M83" s="1511"/>
      <c r="N83" s="1511"/>
      <c r="O83" s="1511"/>
      <c r="P83" s="1511"/>
      <c r="Q83" s="1504" t="s">
        <v>1</v>
      </c>
      <c r="R83" s="1507"/>
      <c r="S83" s="1511"/>
      <c r="T83" s="1511"/>
      <c r="U83" s="1511"/>
      <c r="V83" s="1511"/>
      <c r="W83" s="1511"/>
      <c r="X83" s="1511"/>
      <c r="Y83" s="1888"/>
      <c r="Z83" s="1511"/>
      <c r="AA83" s="1511"/>
    </row>
    <row r="84" spans="1:27" x14ac:dyDescent="0.2">
      <c r="A84" s="1518"/>
      <c r="B84" s="1518"/>
      <c r="C84" s="1518"/>
      <c r="D84" s="1516"/>
      <c r="E84" s="1519"/>
      <c r="F84" s="1523"/>
      <c r="G84" s="1519"/>
      <c r="H84" s="1519"/>
      <c r="I84" s="1518"/>
      <c r="J84" s="1518"/>
      <c r="K84" s="1518"/>
      <c r="L84" s="1518"/>
      <c r="M84" s="1518"/>
      <c r="N84" s="1518"/>
      <c r="O84" s="1518"/>
      <c r="P84" s="1518"/>
      <c r="Q84" s="1518"/>
      <c r="R84" s="1520"/>
      <c r="S84" s="1518"/>
      <c r="T84" s="1518"/>
      <c r="U84" s="1518"/>
      <c r="V84" s="1518"/>
      <c r="W84" s="1518"/>
      <c r="X84" s="1518"/>
      <c r="Y84" s="1886"/>
      <c r="Z84" s="1518"/>
      <c r="AA84" s="1518"/>
    </row>
    <row r="85" spans="1:27" x14ac:dyDescent="0.2">
      <c r="A85" s="1519" t="s">
        <v>2294</v>
      </c>
      <c r="B85" s="1518"/>
      <c r="C85" s="1518"/>
      <c r="D85" s="1516"/>
      <c r="E85" s="1519"/>
      <c r="F85" s="1523"/>
      <c r="G85" s="1519"/>
      <c r="H85" s="1519"/>
      <c r="I85" s="1518"/>
      <c r="J85" s="1518"/>
      <c r="K85" s="1518"/>
      <c r="L85" s="1518"/>
      <c r="M85" s="1518"/>
      <c r="N85" s="1518"/>
      <c r="O85" s="1518"/>
      <c r="P85" s="1518"/>
      <c r="Q85" s="1518"/>
      <c r="R85" s="1520"/>
      <c r="S85" s="1518"/>
      <c r="T85" s="1518"/>
      <c r="U85" s="1518"/>
      <c r="V85" s="1518"/>
      <c r="W85" s="1518"/>
      <c r="X85" s="1518"/>
      <c r="Y85" s="1886"/>
      <c r="Z85" s="1518"/>
      <c r="AA85" s="1518"/>
    </row>
    <row r="86" spans="1:27" ht="24" x14ac:dyDescent="0.2">
      <c r="A86" s="2091" t="s">
        <v>2293</v>
      </c>
      <c r="B86" s="1511" t="s">
        <v>2113</v>
      </c>
      <c r="C86" s="1511" t="s">
        <v>1851</v>
      </c>
      <c r="D86" s="1514" t="s">
        <v>765</v>
      </c>
      <c r="E86" s="1512" t="s">
        <v>1858</v>
      </c>
      <c r="F86" s="1521">
        <v>90000000</v>
      </c>
      <c r="G86" s="1512" t="s">
        <v>513</v>
      </c>
      <c r="H86" s="1512" t="s">
        <v>16</v>
      </c>
      <c r="I86" s="1504" t="s">
        <v>2</v>
      </c>
      <c r="J86" s="1512" t="s">
        <v>2260</v>
      </c>
      <c r="K86" s="1512" t="s">
        <v>2259</v>
      </c>
      <c r="L86" s="1512" t="s">
        <v>2258</v>
      </c>
      <c r="M86" s="1512" t="s">
        <v>2257</v>
      </c>
      <c r="N86" s="1512" t="s">
        <v>2256</v>
      </c>
      <c r="O86" s="1512" t="s">
        <v>2255</v>
      </c>
      <c r="P86" s="1512" t="s">
        <v>2254</v>
      </c>
      <c r="Q86" s="1504" t="s">
        <v>2</v>
      </c>
      <c r="R86" s="1521">
        <v>87000000</v>
      </c>
      <c r="S86" s="1512" t="s">
        <v>513</v>
      </c>
      <c r="T86" s="1512" t="s">
        <v>2253</v>
      </c>
      <c r="U86" s="1512" t="s">
        <v>2172</v>
      </c>
      <c r="V86" s="1512" t="s">
        <v>513</v>
      </c>
      <c r="W86" s="1512" t="s">
        <v>2171</v>
      </c>
      <c r="X86" s="1512" t="s">
        <v>1878</v>
      </c>
      <c r="Y86" s="1888"/>
      <c r="Z86" s="1731" t="s">
        <v>2066</v>
      </c>
      <c r="AA86" s="1730" t="s">
        <v>2065</v>
      </c>
    </row>
    <row r="87" spans="1:27" x14ac:dyDescent="0.2">
      <c r="A87" s="2091"/>
      <c r="B87" s="1511"/>
      <c r="C87" s="1511"/>
      <c r="D87" s="1514"/>
      <c r="E87" s="1512"/>
      <c r="F87" s="1521"/>
      <c r="G87" s="1512"/>
      <c r="H87" s="1512"/>
      <c r="I87" s="1504" t="s">
        <v>1</v>
      </c>
      <c r="J87" s="1511"/>
      <c r="K87" s="1511"/>
      <c r="L87" s="1511"/>
      <c r="M87" s="1511"/>
      <c r="N87" s="1511"/>
      <c r="O87" s="1511"/>
      <c r="P87" s="1511"/>
      <c r="Q87" s="1504" t="s">
        <v>1</v>
      </c>
      <c r="R87" s="1507"/>
      <c r="S87" s="1511"/>
      <c r="T87" s="1511"/>
      <c r="U87" s="1511"/>
      <c r="V87" s="1511"/>
      <c r="W87" s="1511"/>
      <c r="X87" s="1511"/>
      <c r="Y87" s="1888"/>
      <c r="Z87" s="1511"/>
      <c r="AA87" s="1511"/>
    </row>
    <row r="88" spans="1:27" x14ac:dyDescent="0.2">
      <c r="A88" s="1518"/>
      <c r="B88" s="1518"/>
      <c r="C88" s="1518"/>
      <c r="D88" s="1516"/>
      <c r="E88" s="1519"/>
      <c r="F88" s="1523"/>
      <c r="G88" s="1519"/>
      <c r="H88" s="1519"/>
      <c r="I88" s="1518"/>
      <c r="J88" s="1518"/>
      <c r="K88" s="1518"/>
      <c r="L88" s="1518"/>
      <c r="M88" s="1518"/>
      <c r="N88" s="1518"/>
      <c r="O88" s="1518"/>
      <c r="P88" s="1518"/>
      <c r="Q88" s="1518"/>
      <c r="R88" s="1520"/>
      <c r="S88" s="1518"/>
      <c r="T88" s="1518"/>
      <c r="U88" s="1518"/>
      <c r="V88" s="1518"/>
      <c r="W88" s="1518"/>
      <c r="X88" s="1518"/>
      <c r="Y88" s="1886"/>
      <c r="Z88" s="1518"/>
      <c r="AA88" s="1518"/>
    </row>
    <row r="89" spans="1:27" ht="24" x14ac:dyDescent="0.2">
      <c r="A89" s="2091" t="s">
        <v>2292</v>
      </c>
      <c r="B89" s="1511" t="s">
        <v>2111</v>
      </c>
      <c r="C89" s="1511" t="s">
        <v>1859</v>
      </c>
      <c r="D89" s="1514" t="s">
        <v>765</v>
      </c>
      <c r="E89" s="1512" t="s">
        <v>1858</v>
      </c>
      <c r="F89" s="1521">
        <v>80000000</v>
      </c>
      <c r="G89" s="1512" t="s">
        <v>513</v>
      </c>
      <c r="H89" s="1512" t="s">
        <v>16</v>
      </c>
      <c r="I89" s="1504" t="s">
        <v>2</v>
      </c>
      <c r="J89" s="1512" t="s">
        <v>2260</v>
      </c>
      <c r="K89" s="1512" t="s">
        <v>2259</v>
      </c>
      <c r="L89" s="1512" t="s">
        <v>2258</v>
      </c>
      <c r="M89" s="1512" t="s">
        <v>2257</v>
      </c>
      <c r="N89" s="1512" t="s">
        <v>2256</v>
      </c>
      <c r="O89" s="1512" t="s">
        <v>2255</v>
      </c>
      <c r="P89" s="1512" t="s">
        <v>2254</v>
      </c>
      <c r="Q89" s="1504" t="s">
        <v>2</v>
      </c>
      <c r="R89" s="1521">
        <v>87000000</v>
      </c>
      <c r="S89" s="1512" t="s">
        <v>513</v>
      </c>
      <c r="T89" s="1512" t="s">
        <v>2253</v>
      </c>
      <c r="U89" s="1512" t="s">
        <v>2172</v>
      </c>
      <c r="V89" s="1512" t="s">
        <v>513</v>
      </c>
      <c r="W89" s="1512" t="s">
        <v>2171</v>
      </c>
      <c r="X89" s="1512" t="s">
        <v>1878</v>
      </c>
      <c r="Y89" s="1888"/>
      <c r="Z89" s="1731" t="s">
        <v>2066</v>
      </c>
      <c r="AA89" s="1730" t="s">
        <v>2065</v>
      </c>
    </row>
    <row r="90" spans="1:27" x14ac:dyDescent="0.2">
      <c r="A90" s="2091"/>
      <c r="B90" s="1511"/>
      <c r="C90" s="1511"/>
      <c r="D90" s="1514"/>
      <c r="E90" s="1512"/>
      <c r="F90" s="1521"/>
      <c r="G90" s="1512"/>
      <c r="H90" s="1512"/>
      <c r="I90" s="1504" t="s">
        <v>1</v>
      </c>
      <c r="J90" s="1511"/>
      <c r="K90" s="1511"/>
      <c r="L90" s="1511"/>
      <c r="M90" s="1511"/>
      <c r="N90" s="1511"/>
      <c r="O90" s="1511"/>
      <c r="P90" s="1511"/>
      <c r="Q90" s="1504" t="s">
        <v>1</v>
      </c>
      <c r="R90" s="1507"/>
      <c r="S90" s="1511"/>
      <c r="T90" s="1511"/>
      <c r="U90" s="1511"/>
      <c r="V90" s="1511"/>
      <c r="W90" s="1511"/>
      <c r="X90" s="1511"/>
      <c r="Y90" s="1888"/>
      <c r="Z90" s="1511"/>
      <c r="AA90" s="1511"/>
    </row>
    <row r="91" spans="1:27" x14ac:dyDescent="0.2">
      <c r="A91" s="1518"/>
      <c r="B91" s="1518"/>
      <c r="C91" s="1518"/>
      <c r="D91" s="1516"/>
      <c r="E91" s="1519"/>
      <c r="F91" s="1523"/>
      <c r="G91" s="1519"/>
      <c r="H91" s="1519"/>
      <c r="I91" s="1518"/>
      <c r="J91" s="1518"/>
      <c r="K91" s="1518"/>
      <c r="L91" s="1518"/>
      <c r="M91" s="1518"/>
      <c r="N91" s="1518"/>
      <c r="O91" s="1518"/>
      <c r="P91" s="1518"/>
      <c r="Q91" s="1518"/>
      <c r="R91" s="1520"/>
      <c r="S91" s="1518"/>
      <c r="T91" s="1518"/>
      <c r="U91" s="1518"/>
      <c r="V91" s="1518"/>
      <c r="W91" s="1518"/>
      <c r="X91" s="1518"/>
      <c r="Y91" s="1886"/>
      <c r="Z91" s="1518"/>
      <c r="AA91" s="1518"/>
    </row>
    <row r="92" spans="1:27" ht="24" x14ac:dyDescent="0.2">
      <c r="A92" s="2091" t="s">
        <v>2291</v>
      </c>
      <c r="B92" s="1511" t="s">
        <v>2109</v>
      </c>
      <c r="C92" s="1511" t="s">
        <v>1869</v>
      </c>
      <c r="D92" s="1514" t="s">
        <v>765</v>
      </c>
      <c r="E92" s="1512" t="s">
        <v>1858</v>
      </c>
      <c r="F92" s="1521">
        <v>45000000</v>
      </c>
      <c r="G92" s="1512" t="s">
        <v>513</v>
      </c>
      <c r="H92" s="1512" t="s">
        <v>16</v>
      </c>
      <c r="I92" s="1504" t="s">
        <v>2</v>
      </c>
      <c r="J92" s="1512" t="s">
        <v>2260</v>
      </c>
      <c r="K92" s="1512" t="s">
        <v>2259</v>
      </c>
      <c r="L92" s="1512" t="s">
        <v>2258</v>
      </c>
      <c r="M92" s="1512" t="s">
        <v>2257</v>
      </c>
      <c r="N92" s="1512" t="s">
        <v>2256</v>
      </c>
      <c r="O92" s="1512" t="s">
        <v>2255</v>
      </c>
      <c r="P92" s="1512" t="s">
        <v>2254</v>
      </c>
      <c r="Q92" s="1504" t="s">
        <v>2</v>
      </c>
      <c r="R92" s="1521">
        <v>87000000</v>
      </c>
      <c r="S92" s="1512" t="s">
        <v>513</v>
      </c>
      <c r="T92" s="1512" t="s">
        <v>2253</v>
      </c>
      <c r="U92" s="1512" t="s">
        <v>2172</v>
      </c>
      <c r="V92" s="1512" t="s">
        <v>513</v>
      </c>
      <c r="W92" s="1512" t="s">
        <v>2171</v>
      </c>
      <c r="X92" s="1512" t="s">
        <v>1878</v>
      </c>
      <c r="Y92" s="1888"/>
      <c r="Z92" s="1731" t="s">
        <v>2066</v>
      </c>
      <c r="AA92" s="1730" t="s">
        <v>2065</v>
      </c>
    </row>
    <row r="93" spans="1:27" x14ac:dyDescent="0.2">
      <c r="A93" s="2091"/>
      <c r="B93" s="1511"/>
      <c r="C93" s="1511"/>
      <c r="D93" s="1514"/>
      <c r="E93" s="1512"/>
      <c r="F93" s="1521"/>
      <c r="G93" s="1512"/>
      <c r="H93" s="1512"/>
      <c r="I93" s="1504" t="s">
        <v>1</v>
      </c>
      <c r="J93" s="1511"/>
      <c r="K93" s="1511"/>
      <c r="L93" s="1511"/>
      <c r="M93" s="1511"/>
      <c r="N93" s="1511"/>
      <c r="O93" s="1511"/>
      <c r="P93" s="1511"/>
      <c r="Q93" s="1504" t="s">
        <v>1</v>
      </c>
      <c r="R93" s="1507"/>
      <c r="S93" s="1511"/>
      <c r="T93" s="1511"/>
      <c r="U93" s="1511"/>
      <c r="V93" s="1511"/>
      <c r="W93" s="1511"/>
      <c r="X93" s="1511"/>
      <c r="Y93" s="1888"/>
      <c r="Z93" s="1511"/>
      <c r="AA93" s="1511"/>
    </row>
    <row r="94" spans="1:27" x14ac:dyDescent="0.2">
      <c r="A94" s="1519"/>
      <c r="B94" s="1518"/>
      <c r="C94" s="1518"/>
      <c r="D94" s="1516"/>
      <c r="E94" s="1519"/>
      <c r="F94" s="1523"/>
      <c r="G94" s="1519"/>
      <c r="H94" s="1519"/>
      <c r="I94" s="1518"/>
      <c r="J94" s="1518"/>
      <c r="K94" s="1518"/>
      <c r="L94" s="1518"/>
      <c r="M94" s="1518"/>
      <c r="N94" s="1518"/>
      <c r="O94" s="1518"/>
      <c r="P94" s="1518"/>
      <c r="Q94" s="1518"/>
      <c r="R94" s="1520"/>
      <c r="S94" s="1518"/>
      <c r="T94" s="1518"/>
      <c r="U94" s="1518"/>
      <c r="V94" s="1518"/>
      <c r="W94" s="1518"/>
      <c r="X94" s="1518"/>
      <c r="Y94" s="1886"/>
      <c r="Z94" s="1518"/>
      <c r="AA94" s="1518"/>
    </row>
    <row r="95" spans="1:27" ht="48.75" customHeight="1" x14ac:dyDescent="0.2">
      <c r="A95" s="2091" t="s">
        <v>2290</v>
      </c>
      <c r="B95" s="1511" t="s">
        <v>2107</v>
      </c>
      <c r="C95" s="1511" t="s">
        <v>1866</v>
      </c>
      <c r="D95" s="1514" t="s">
        <v>765</v>
      </c>
      <c r="E95" s="1512" t="s">
        <v>1858</v>
      </c>
      <c r="F95" s="1521">
        <v>40000000</v>
      </c>
      <c r="G95" s="1512" t="s">
        <v>513</v>
      </c>
      <c r="H95" s="1512" t="s">
        <v>16</v>
      </c>
      <c r="I95" s="1504" t="s">
        <v>2</v>
      </c>
      <c r="J95" s="1512" t="s">
        <v>2260</v>
      </c>
      <c r="K95" s="1512" t="s">
        <v>2259</v>
      </c>
      <c r="L95" s="1512" t="s">
        <v>2258</v>
      </c>
      <c r="M95" s="1512" t="s">
        <v>2257</v>
      </c>
      <c r="N95" s="1512" t="s">
        <v>2256</v>
      </c>
      <c r="O95" s="1512" t="s">
        <v>2255</v>
      </c>
      <c r="P95" s="1512" t="s">
        <v>2254</v>
      </c>
      <c r="Q95" s="1504" t="s">
        <v>2</v>
      </c>
      <c r="R95" s="1521">
        <v>87000000</v>
      </c>
      <c r="S95" s="1512" t="s">
        <v>513</v>
      </c>
      <c r="T95" s="1512" t="s">
        <v>2253</v>
      </c>
      <c r="U95" s="1512" t="s">
        <v>2172</v>
      </c>
      <c r="V95" s="1512" t="s">
        <v>513</v>
      </c>
      <c r="W95" s="1512" t="s">
        <v>2171</v>
      </c>
      <c r="X95" s="1512" t="s">
        <v>1878</v>
      </c>
      <c r="Y95" s="1888"/>
      <c r="Z95" s="1731" t="s">
        <v>2066</v>
      </c>
      <c r="AA95" s="1730" t="s">
        <v>2065</v>
      </c>
    </row>
    <row r="96" spans="1:27" x14ac:dyDescent="0.2">
      <c r="A96" s="2091"/>
      <c r="B96" s="1511"/>
      <c r="C96" s="1511"/>
      <c r="D96" s="1514"/>
      <c r="E96" s="1512"/>
      <c r="F96" s="1521"/>
      <c r="G96" s="1512"/>
      <c r="H96" s="1512"/>
      <c r="I96" s="1504" t="s">
        <v>1</v>
      </c>
      <c r="J96" s="1511"/>
      <c r="K96" s="1511"/>
      <c r="L96" s="1511"/>
      <c r="M96" s="1511"/>
      <c r="N96" s="1511"/>
      <c r="O96" s="1511"/>
      <c r="P96" s="1511"/>
      <c r="Q96" s="1504" t="s">
        <v>1</v>
      </c>
      <c r="R96" s="1507"/>
      <c r="S96" s="1511"/>
      <c r="T96" s="1511"/>
      <c r="U96" s="1511"/>
      <c r="V96" s="1511"/>
      <c r="W96" s="1511"/>
      <c r="X96" s="1511"/>
      <c r="Y96" s="1888"/>
      <c r="Z96" s="1511"/>
      <c r="AA96" s="1511"/>
    </row>
    <row r="97" spans="1:27" x14ac:dyDescent="0.2">
      <c r="A97" s="1518"/>
      <c r="B97" s="1518"/>
      <c r="C97" s="1518"/>
      <c r="D97" s="1516"/>
      <c r="E97" s="1519"/>
      <c r="F97" s="1523"/>
      <c r="G97" s="1519"/>
      <c r="H97" s="1519"/>
      <c r="I97" s="1518"/>
      <c r="J97" s="1518"/>
      <c r="K97" s="1518"/>
      <c r="L97" s="1518"/>
      <c r="M97" s="1518"/>
      <c r="N97" s="1518"/>
      <c r="O97" s="1518"/>
      <c r="P97" s="1518"/>
      <c r="Q97" s="1518"/>
      <c r="R97" s="1520"/>
      <c r="S97" s="1518"/>
      <c r="T97" s="1518"/>
      <c r="U97" s="1518"/>
      <c r="V97" s="1518"/>
      <c r="W97" s="1518"/>
      <c r="X97" s="1518"/>
      <c r="Y97" s="1886"/>
      <c r="Z97" s="1518"/>
      <c r="AA97" s="1518"/>
    </row>
    <row r="98" spans="1:27" x14ac:dyDescent="0.2">
      <c r="A98" s="1519" t="s">
        <v>2289</v>
      </c>
      <c r="B98" s="1518"/>
      <c r="C98" s="1518"/>
      <c r="D98" s="1516"/>
      <c r="E98" s="1519"/>
      <c r="F98" s="1523"/>
      <c r="G98" s="1519"/>
      <c r="H98" s="1519"/>
      <c r="I98" s="1518"/>
      <c r="J98" s="1518"/>
      <c r="K98" s="1518"/>
      <c r="L98" s="1518"/>
      <c r="M98" s="1518"/>
      <c r="N98" s="1518"/>
      <c r="O98" s="1518"/>
      <c r="P98" s="1518"/>
      <c r="Q98" s="1518"/>
      <c r="R98" s="1520"/>
      <c r="S98" s="1518"/>
      <c r="T98" s="1518"/>
      <c r="U98" s="1518"/>
      <c r="V98" s="1518"/>
      <c r="W98" s="1518"/>
      <c r="X98" s="1518"/>
      <c r="Y98" s="1886"/>
      <c r="Z98" s="1518"/>
      <c r="AA98" s="1518"/>
    </row>
    <row r="99" spans="1:27" ht="24" x14ac:dyDescent="0.2">
      <c r="A99" s="2091" t="s">
        <v>2288</v>
      </c>
      <c r="B99" s="1511" t="s">
        <v>2105</v>
      </c>
      <c r="C99" s="1511" t="s">
        <v>1851</v>
      </c>
      <c r="D99" s="1514" t="s">
        <v>765</v>
      </c>
      <c r="E99" s="1512" t="s">
        <v>1858</v>
      </c>
      <c r="F99" s="1521">
        <v>87000000</v>
      </c>
      <c r="G99" s="1512" t="s">
        <v>513</v>
      </c>
      <c r="H99" s="1512" t="s">
        <v>16</v>
      </c>
      <c r="I99" s="1504" t="s">
        <v>2</v>
      </c>
      <c r="J99" s="1512" t="s">
        <v>2260</v>
      </c>
      <c r="K99" s="1512" t="s">
        <v>2259</v>
      </c>
      <c r="L99" s="1512" t="s">
        <v>2258</v>
      </c>
      <c r="M99" s="1512" t="s">
        <v>2257</v>
      </c>
      <c r="N99" s="1512" t="s">
        <v>2256</v>
      </c>
      <c r="O99" s="1512" t="s">
        <v>2255</v>
      </c>
      <c r="P99" s="1512" t="s">
        <v>2254</v>
      </c>
      <c r="Q99" s="1504" t="s">
        <v>2</v>
      </c>
      <c r="R99" s="1521">
        <v>87000000</v>
      </c>
      <c r="S99" s="1512" t="s">
        <v>513</v>
      </c>
      <c r="T99" s="1512" t="s">
        <v>2253</v>
      </c>
      <c r="U99" s="1512" t="s">
        <v>2172</v>
      </c>
      <c r="V99" s="1512" t="s">
        <v>513</v>
      </c>
      <c r="W99" s="1512" t="s">
        <v>2171</v>
      </c>
      <c r="X99" s="1512" t="s">
        <v>1878</v>
      </c>
      <c r="Y99" s="1888"/>
      <c r="Z99" s="1731" t="s">
        <v>2066</v>
      </c>
      <c r="AA99" s="1730" t="s">
        <v>2065</v>
      </c>
    </row>
    <row r="100" spans="1:27" x14ac:dyDescent="0.2">
      <c r="A100" s="2091"/>
      <c r="B100" s="1511"/>
      <c r="C100" s="1511"/>
      <c r="D100" s="1514"/>
      <c r="E100" s="1512"/>
      <c r="F100" s="1521"/>
      <c r="G100" s="1512"/>
      <c r="H100" s="1512"/>
      <c r="I100" s="1504" t="s">
        <v>1</v>
      </c>
      <c r="J100" s="1511"/>
      <c r="K100" s="1511"/>
      <c r="L100" s="1511"/>
      <c r="M100" s="1511"/>
      <c r="N100" s="1511"/>
      <c r="O100" s="1511"/>
      <c r="P100" s="1511"/>
      <c r="Q100" s="1504" t="s">
        <v>1</v>
      </c>
      <c r="R100" s="1507"/>
      <c r="S100" s="1511"/>
      <c r="T100" s="1511"/>
      <c r="U100" s="1511"/>
      <c r="V100" s="1511"/>
      <c r="W100" s="1511"/>
      <c r="X100" s="1511"/>
      <c r="Y100" s="1888"/>
      <c r="Z100" s="1511"/>
      <c r="AA100" s="1511"/>
    </row>
    <row r="101" spans="1:27" x14ac:dyDescent="0.2">
      <c r="A101" s="1518"/>
      <c r="B101" s="1518"/>
      <c r="C101" s="1518"/>
      <c r="D101" s="1516"/>
      <c r="E101" s="1519"/>
      <c r="F101" s="1523"/>
      <c r="G101" s="1519"/>
      <c r="H101" s="1519"/>
      <c r="I101" s="1518"/>
      <c r="J101" s="1518"/>
      <c r="K101" s="1518"/>
      <c r="L101" s="1518"/>
      <c r="M101" s="1518"/>
      <c r="N101" s="1518"/>
      <c r="O101" s="1518"/>
      <c r="P101" s="1518"/>
      <c r="Q101" s="1518"/>
      <c r="R101" s="1520"/>
      <c r="S101" s="1518"/>
      <c r="T101" s="1518"/>
      <c r="U101" s="1518"/>
      <c r="V101" s="1518"/>
      <c r="W101" s="1518"/>
      <c r="X101" s="1518"/>
      <c r="Y101" s="1886"/>
      <c r="Z101" s="1518"/>
      <c r="AA101" s="1518"/>
    </row>
    <row r="102" spans="1:27" ht="24" x14ac:dyDescent="0.2">
      <c r="A102" s="2091" t="s">
        <v>2287</v>
      </c>
      <c r="B102" s="1511" t="s">
        <v>2103</v>
      </c>
      <c r="C102" s="1511" t="s">
        <v>1859</v>
      </c>
      <c r="D102" s="1514" t="s">
        <v>765</v>
      </c>
      <c r="E102" s="1512" t="s">
        <v>1858</v>
      </c>
      <c r="F102" s="1521">
        <v>88000000</v>
      </c>
      <c r="G102" s="1512" t="s">
        <v>513</v>
      </c>
      <c r="H102" s="1512" t="s">
        <v>16</v>
      </c>
      <c r="I102" s="1504" t="s">
        <v>2</v>
      </c>
      <c r="J102" s="1512" t="s">
        <v>2260</v>
      </c>
      <c r="K102" s="1512" t="s">
        <v>2259</v>
      </c>
      <c r="L102" s="1512" t="s">
        <v>2258</v>
      </c>
      <c r="M102" s="1512" t="s">
        <v>2257</v>
      </c>
      <c r="N102" s="1512" t="s">
        <v>2256</v>
      </c>
      <c r="O102" s="1512" t="s">
        <v>2255</v>
      </c>
      <c r="P102" s="1512" t="s">
        <v>2254</v>
      </c>
      <c r="Q102" s="1504" t="s">
        <v>2</v>
      </c>
      <c r="R102" s="1521">
        <v>87000000</v>
      </c>
      <c r="S102" s="1512" t="s">
        <v>513</v>
      </c>
      <c r="T102" s="1512" t="s">
        <v>2253</v>
      </c>
      <c r="U102" s="1512" t="s">
        <v>2172</v>
      </c>
      <c r="V102" s="1512" t="s">
        <v>513</v>
      </c>
      <c r="W102" s="1512" t="s">
        <v>2171</v>
      </c>
      <c r="X102" s="1512" t="s">
        <v>1878</v>
      </c>
      <c r="Y102" s="1888"/>
      <c r="Z102" s="1731" t="s">
        <v>2066</v>
      </c>
      <c r="AA102" s="1730" t="s">
        <v>2065</v>
      </c>
    </row>
    <row r="103" spans="1:27" x14ac:dyDescent="0.2">
      <c r="A103" s="2091"/>
      <c r="B103" s="1511"/>
      <c r="C103" s="1511"/>
      <c r="D103" s="1514"/>
      <c r="E103" s="1512"/>
      <c r="F103" s="1521"/>
      <c r="G103" s="1512"/>
      <c r="H103" s="1512"/>
      <c r="I103" s="1504" t="s">
        <v>1</v>
      </c>
      <c r="J103" s="1511"/>
      <c r="K103" s="1511"/>
      <c r="L103" s="1511"/>
      <c r="M103" s="1511"/>
      <c r="N103" s="1511"/>
      <c r="O103" s="1511"/>
      <c r="P103" s="1511"/>
      <c r="Q103" s="1504" t="s">
        <v>1</v>
      </c>
      <c r="R103" s="1507"/>
      <c r="S103" s="1511"/>
      <c r="T103" s="1511"/>
      <c r="U103" s="1511"/>
      <c r="V103" s="1511"/>
      <c r="W103" s="1511"/>
      <c r="X103" s="1511"/>
      <c r="Y103" s="1888"/>
      <c r="Z103" s="1511"/>
      <c r="AA103" s="1511"/>
    </row>
    <row r="104" spans="1:27" x14ac:dyDescent="0.2">
      <c r="A104" s="1518"/>
      <c r="B104" s="1518"/>
      <c r="C104" s="1518"/>
      <c r="D104" s="1516"/>
      <c r="E104" s="1519"/>
      <c r="F104" s="1523"/>
      <c r="G104" s="1519"/>
      <c r="H104" s="1519"/>
      <c r="I104" s="1518"/>
      <c r="J104" s="1518"/>
      <c r="K104" s="1518"/>
      <c r="L104" s="1518"/>
      <c r="M104" s="1518"/>
      <c r="N104" s="1518"/>
      <c r="O104" s="1518"/>
      <c r="P104" s="1518"/>
      <c r="Q104" s="1518"/>
      <c r="R104" s="1520"/>
      <c r="S104" s="1518"/>
      <c r="T104" s="1518"/>
      <c r="U104" s="1518"/>
      <c r="V104" s="1518"/>
      <c r="W104" s="1518"/>
      <c r="X104" s="1518"/>
      <c r="Y104" s="1886"/>
      <c r="Z104" s="1518"/>
      <c r="AA104" s="1518"/>
    </row>
    <row r="105" spans="1:27" ht="24" x14ac:dyDescent="0.2">
      <c r="A105" s="2091" t="s">
        <v>2286</v>
      </c>
      <c r="B105" s="1511" t="s">
        <v>2101</v>
      </c>
      <c r="C105" s="1511" t="s">
        <v>1869</v>
      </c>
      <c r="D105" s="1514" t="s">
        <v>765</v>
      </c>
      <c r="E105" s="1512" t="s">
        <v>1858</v>
      </c>
      <c r="F105" s="1521">
        <v>42000000</v>
      </c>
      <c r="G105" s="1512" t="s">
        <v>513</v>
      </c>
      <c r="H105" s="1512" t="s">
        <v>16</v>
      </c>
      <c r="I105" s="1504" t="s">
        <v>2</v>
      </c>
      <c r="J105" s="1512" t="s">
        <v>2260</v>
      </c>
      <c r="K105" s="1512" t="s">
        <v>2259</v>
      </c>
      <c r="L105" s="1512" t="s">
        <v>2258</v>
      </c>
      <c r="M105" s="1512" t="s">
        <v>2257</v>
      </c>
      <c r="N105" s="1512" t="s">
        <v>2256</v>
      </c>
      <c r="O105" s="1512" t="s">
        <v>2255</v>
      </c>
      <c r="P105" s="1512" t="s">
        <v>2254</v>
      </c>
      <c r="Q105" s="1504" t="s">
        <v>2</v>
      </c>
      <c r="R105" s="1521">
        <v>87000000</v>
      </c>
      <c r="S105" s="1512" t="s">
        <v>513</v>
      </c>
      <c r="T105" s="1512" t="s">
        <v>2253</v>
      </c>
      <c r="U105" s="1512" t="s">
        <v>2172</v>
      </c>
      <c r="V105" s="1512" t="s">
        <v>513</v>
      </c>
      <c r="W105" s="1512" t="s">
        <v>2171</v>
      </c>
      <c r="X105" s="1512" t="s">
        <v>1878</v>
      </c>
      <c r="Y105" s="1888"/>
      <c r="Z105" s="1731" t="s">
        <v>2066</v>
      </c>
      <c r="AA105" s="1730" t="s">
        <v>2065</v>
      </c>
    </row>
    <row r="106" spans="1:27" x14ac:dyDescent="0.2">
      <c r="A106" s="2091"/>
      <c r="B106" s="1511"/>
      <c r="C106" s="1511"/>
      <c r="D106" s="1514"/>
      <c r="E106" s="1512"/>
      <c r="F106" s="1521"/>
      <c r="G106" s="1512"/>
      <c r="H106" s="1512"/>
      <c r="I106" s="1504" t="s">
        <v>1</v>
      </c>
      <c r="J106" s="1511"/>
      <c r="K106" s="1511"/>
      <c r="L106" s="1511"/>
      <c r="M106" s="1511"/>
      <c r="N106" s="1511"/>
      <c r="O106" s="1511"/>
      <c r="P106" s="1511"/>
      <c r="Q106" s="1504" t="s">
        <v>1</v>
      </c>
      <c r="R106" s="1507"/>
      <c r="S106" s="1511"/>
      <c r="T106" s="1511"/>
      <c r="U106" s="1511"/>
      <c r="V106" s="1511"/>
      <c r="W106" s="1511"/>
      <c r="X106" s="1511"/>
      <c r="Y106" s="1888"/>
      <c r="Z106" s="1511"/>
      <c r="AA106" s="1511"/>
    </row>
    <row r="107" spans="1:27" ht="24" x14ac:dyDescent="0.2">
      <c r="A107" s="2091" t="s">
        <v>2285</v>
      </c>
      <c r="B107" s="1511" t="s">
        <v>2099</v>
      </c>
      <c r="C107" s="1511" t="s">
        <v>1866</v>
      </c>
      <c r="D107" s="1514" t="s">
        <v>765</v>
      </c>
      <c r="E107" s="1512" t="s">
        <v>1858</v>
      </c>
      <c r="F107" s="1521">
        <v>38000000</v>
      </c>
      <c r="G107" s="1512" t="s">
        <v>513</v>
      </c>
      <c r="H107" s="1512" t="s">
        <v>16</v>
      </c>
      <c r="I107" s="1504" t="s">
        <v>2</v>
      </c>
      <c r="J107" s="1512" t="s">
        <v>2260</v>
      </c>
      <c r="K107" s="1512" t="s">
        <v>2259</v>
      </c>
      <c r="L107" s="1512" t="s">
        <v>2258</v>
      </c>
      <c r="M107" s="1512" t="s">
        <v>2257</v>
      </c>
      <c r="N107" s="1512" t="s">
        <v>2256</v>
      </c>
      <c r="O107" s="1512" t="s">
        <v>2255</v>
      </c>
      <c r="P107" s="1512" t="s">
        <v>2254</v>
      </c>
      <c r="Q107" s="1504" t="s">
        <v>2</v>
      </c>
      <c r="R107" s="1521">
        <v>87000000</v>
      </c>
      <c r="S107" s="1512" t="s">
        <v>513</v>
      </c>
      <c r="T107" s="1512" t="s">
        <v>2253</v>
      </c>
      <c r="U107" s="1512" t="s">
        <v>2172</v>
      </c>
      <c r="V107" s="1512" t="s">
        <v>513</v>
      </c>
      <c r="W107" s="1512" t="s">
        <v>2171</v>
      </c>
      <c r="X107" s="1512" t="s">
        <v>1878</v>
      </c>
      <c r="Y107" s="1888"/>
      <c r="Z107" s="1731" t="s">
        <v>2066</v>
      </c>
      <c r="AA107" s="1730" t="s">
        <v>2065</v>
      </c>
    </row>
    <row r="108" spans="1:27" x14ac:dyDescent="0.2">
      <c r="A108" s="2091"/>
      <c r="B108" s="1511"/>
      <c r="C108" s="1511"/>
      <c r="D108" s="1514"/>
      <c r="E108" s="1512"/>
      <c r="F108" s="1521"/>
      <c r="G108" s="1512"/>
      <c r="H108" s="1512"/>
      <c r="I108" s="1504" t="s">
        <v>1</v>
      </c>
      <c r="J108" s="1511"/>
      <c r="K108" s="1511"/>
      <c r="L108" s="1511"/>
      <c r="M108" s="1511"/>
      <c r="N108" s="1511"/>
      <c r="O108" s="1511"/>
      <c r="P108" s="1511"/>
      <c r="Q108" s="1504" t="s">
        <v>1</v>
      </c>
      <c r="R108" s="1507"/>
      <c r="S108" s="1511"/>
      <c r="T108" s="1511"/>
      <c r="U108" s="1511"/>
      <c r="V108" s="1511"/>
      <c r="W108" s="1511"/>
      <c r="X108" s="1511"/>
      <c r="Y108" s="1888"/>
      <c r="Z108" s="1511"/>
      <c r="AA108" s="1511"/>
    </row>
    <row r="109" spans="1:27" x14ac:dyDescent="0.2">
      <c r="A109" s="1519"/>
      <c r="B109" s="1518"/>
      <c r="C109" s="1518"/>
      <c r="D109" s="1516"/>
      <c r="E109" s="1519"/>
      <c r="F109" s="1523"/>
      <c r="G109" s="1519"/>
      <c r="H109" s="1519"/>
      <c r="I109" s="1518"/>
      <c r="J109" s="1518"/>
      <c r="K109" s="1518"/>
      <c r="L109" s="1518"/>
      <c r="M109" s="1518"/>
      <c r="N109" s="1518"/>
      <c r="O109" s="1518"/>
      <c r="P109" s="1518"/>
      <c r="Q109" s="1518"/>
      <c r="R109" s="1520"/>
      <c r="S109" s="1518"/>
      <c r="T109" s="1518"/>
      <c r="U109" s="1518"/>
      <c r="V109" s="1518"/>
      <c r="W109" s="1518"/>
      <c r="X109" s="1518"/>
      <c r="Y109" s="1886"/>
      <c r="Z109" s="1518"/>
      <c r="AA109" s="1518"/>
    </row>
    <row r="110" spans="1:27" x14ac:dyDescent="0.2">
      <c r="A110" s="1519" t="s">
        <v>2284</v>
      </c>
      <c r="B110" s="1518"/>
      <c r="C110" s="1518"/>
      <c r="D110" s="1516"/>
      <c r="E110" s="1519"/>
      <c r="F110" s="1523"/>
      <c r="G110" s="1519"/>
      <c r="H110" s="1519"/>
      <c r="I110" s="1518"/>
      <c r="J110" s="1518"/>
      <c r="K110" s="1518"/>
      <c r="L110" s="1518"/>
      <c r="M110" s="1518"/>
      <c r="N110" s="1518"/>
      <c r="O110" s="1518"/>
      <c r="P110" s="1518"/>
      <c r="Q110" s="1518"/>
      <c r="R110" s="1520"/>
      <c r="S110" s="1518"/>
      <c r="T110" s="1518"/>
      <c r="U110" s="1518"/>
      <c r="V110" s="1518"/>
      <c r="W110" s="1518"/>
      <c r="X110" s="1518"/>
      <c r="Y110" s="1886"/>
      <c r="Z110" s="1518"/>
      <c r="AA110" s="1518"/>
    </row>
    <row r="111" spans="1:27" ht="38.25" customHeight="1" x14ac:dyDescent="0.2">
      <c r="A111" s="2091" t="s">
        <v>2283</v>
      </c>
      <c r="B111" s="1511" t="s">
        <v>2097</v>
      </c>
      <c r="C111" s="1511" t="s">
        <v>1851</v>
      </c>
      <c r="D111" s="1514" t="s">
        <v>765</v>
      </c>
      <c r="E111" s="1512" t="s">
        <v>1858</v>
      </c>
      <c r="F111" s="1521">
        <v>110000000</v>
      </c>
      <c r="G111" s="1512" t="s">
        <v>513</v>
      </c>
      <c r="H111" s="1512" t="s">
        <v>16</v>
      </c>
      <c r="I111" s="1504" t="s">
        <v>2</v>
      </c>
      <c r="J111" s="1512" t="s">
        <v>2260</v>
      </c>
      <c r="K111" s="1512" t="s">
        <v>2259</v>
      </c>
      <c r="L111" s="1512" t="s">
        <v>2258</v>
      </c>
      <c r="M111" s="1512" t="s">
        <v>2257</v>
      </c>
      <c r="N111" s="1512" t="s">
        <v>2256</v>
      </c>
      <c r="O111" s="1512" t="s">
        <v>2255</v>
      </c>
      <c r="P111" s="1512" t="s">
        <v>2254</v>
      </c>
      <c r="Q111" s="1504" t="s">
        <v>2</v>
      </c>
      <c r="R111" s="1521">
        <v>87000000</v>
      </c>
      <c r="S111" s="1512" t="s">
        <v>513</v>
      </c>
      <c r="T111" s="1512" t="s">
        <v>2253</v>
      </c>
      <c r="U111" s="1512" t="s">
        <v>2172</v>
      </c>
      <c r="V111" s="1512" t="s">
        <v>513</v>
      </c>
      <c r="W111" s="1512" t="s">
        <v>2171</v>
      </c>
      <c r="X111" s="1512" t="s">
        <v>1878</v>
      </c>
      <c r="Y111" s="1888"/>
      <c r="Z111" s="1731" t="s">
        <v>2066</v>
      </c>
      <c r="AA111" s="1730" t="s">
        <v>2065</v>
      </c>
    </row>
    <row r="112" spans="1:27" x14ac:dyDescent="0.2">
      <c r="A112" s="2091"/>
      <c r="B112" s="1511"/>
      <c r="C112" s="1511"/>
      <c r="D112" s="1514"/>
      <c r="E112" s="1512"/>
      <c r="F112" s="1521"/>
      <c r="G112" s="1512"/>
      <c r="H112" s="1512"/>
      <c r="I112" s="1504" t="s">
        <v>1</v>
      </c>
      <c r="J112" s="1511"/>
      <c r="K112" s="1511"/>
      <c r="L112" s="1511"/>
      <c r="M112" s="1511"/>
      <c r="N112" s="1511"/>
      <c r="O112" s="1511"/>
      <c r="P112" s="1511"/>
      <c r="Q112" s="1504" t="s">
        <v>1</v>
      </c>
      <c r="R112" s="1507"/>
      <c r="S112" s="1511"/>
      <c r="T112" s="1511"/>
      <c r="U112" s="1511"/>
      <c r="V112" s="1511"/>
      <c r="W112" s="1511"/>
      <c r="X112" s="1511"/>
      <c r="Y112" s="1888"/>
      <c r="Z112" s="1511"/>
      <c r="AA112" s="1511"/>
    </row>
    <row r="113" spans="1:27" x14ac:dyDescent="0.2">
      <c r="A113" s="1518"/>
      <c r="B113" s="1518"/>
      <c r="C113" s="1518"/>
      <c r="D113" s="1516"/>
      <c r="E113" s="1519"/>
      <c r="F113" s="1523"/>
      <c r="G113" s="1519"/>
      <c r="H113" s="1519"/>
      <c r="I113" s="1518"/>
      <c r="J113" s="1518"/>
      <c r="K113" s="1518"/>
      <c r="L113" s="1518"/>
      <c r="M113" s="1518"/>
      <c r="N113" s="1518"/>
      <c r="O113" s="1518"/>
      <c r="P113" s="1518"/>
      <c r="Q113" s="1518"/>
      <c r="R113" s="1520"/>
      <c r="S113" s="1518"/>
      <c r="T113" s="1518"/>
      <c r="U113" s="1518"/>
      <c r="V113" s="1518"/>
      <c r="W113" s="1518"/>
      <c r="X113" s="1518"/>
      <c r="Y113" s="1886"/>
      <c r="Z113" s="1518"/>
      <c r="AA113" s="1518"/>
    </row>
    <row r="114" spans="1:27" ht="37.5" customHeight="1" x14ac:dyDescent="0.2">
      <c r="A114" s="2091" t="s">
        <v>2282</v>
      </c>
      <c r="B114" s="1511" t="s">
        <v>2095</v>
      </c>
      <c r="C114" s="1511" t="s">
        <v>1859</v>
      </c>
      <c r="D114" s="1514" t="s">
        <v>765</v>
      </c>
      <c r="E114" s="1512" t="s">
        <v>1858</v>
      </c>
      <c r="F114" s="1521">
        <v>90000000</v>
      </c>
      <c r="G114" s="1512" t="s">
        <v>513</v>
      </c>
      <c r="H114" s="1512" t="s">
        <v>16</v>
      </c>
      <c r="I114" s="1504" t="s">
        <v>2</v>
      </c>
      <c r="J114" s="1512" t="s">
        <v>2260</v>
      </c>
      <c r="K114" s="1512" t="s">
        <v>2259</v>
      </c>
      <c r="L114" s="1512" t="s">
        <v>2258</v>
      </c>
      <c r="M114" s="1512" t="s">
        <v>2257</v>
      </c>
      <c r="N114" s="1512" t="s">
        <v>2256</v>
      </c>
      <c r="O114" s="1512" t="s">
        <v>2255</v>
      </c>
      <c r="P114" s="1512" t="s">
        <v>2254</v>
      </c>
      <c r="Q114" s="1504" t="s">
        <v>2</v>
      </c>
      <c r="R114" s="1521">
        <v>87000000</v>
      </c>
      <c r="S114" s="1512" t="s">
        <v>513</v>
      </c>
      <c r="T114" s="1512" t="s">
        <v>2253</v>
      </c>
      <c r="U114" s="1512" t="s">
        <v>2172</v>
      </c>
      <c r="V114" s="1512" t="s">
        <v>513</v>
      </c>
      <c r="W114" s="1512" t="s">
        <v>2171</v>
      </c>
      <c r="X114" s="1512" t="s">
        <v>1878</v>
      </c>
      <c r="Y114" s="1888"/>
      <c r="Z114" s="1731" t="s">
        <v>2066</v>
      </c>
      <c r="AA114" s="1730" t="s">
        <v>2065</v>
      </c>
    </row>
    <row r="115" spans="1:27" x14ac:dyDescent="0.2">
      <c r="A115" s="2091"/>
      <c r="B115" s="1511"/>
      <c r="C115" s="1511"/>
      <c r="D115" s="1514"/>
      <c r="E115" s="1512"/>
      <c r="F115" s="1521"/>
      <c r="G115" s="1512"/>
      <c r="H115" s="1512"/>
      <c r="I115" s="1504" t="s">
        <v>1</v>
      </c>
      <c r="J115" s="1511"/>
      <c r="K115" s="1511"/>
      <c r="L115" s="1511"/>
      <c r="M115" s="1511"/>
      <c r="N115" s="1511"/>
      <c r="O115" s="1511"/>
      <c r="P115" s="1511"/>
      <c r="Q115" s="1504" t="s">
        <v>1</v>
      </c>
      <c r="R115" s="1507"/>
      <c r="S115" s="1511"/>
      <c r="T115" s="1511"/>
      <c r="U115" s="1511"/>
      <c r="V115" s="1511"/>
      <c r="W115" s="1511"/>
      <c r="X115" s="1511"/>
      <c r="Y115" s="1888"/>
      <c r="Z115" s="1511"/>
      <c r="AA115" s="1511"/>
    </row>
    <row r="116" spans="1:27" x14ac:dyDescent="0.2">
      <c r="A116" s="1518"/>
      <c r="B116" s="1518"/>
      <c r="C116" s="1518"/>
      <c r="D116" s="1516"/>
      <c r="E116" s="1519"/>
      <c r="F116" s="1523"/>
      <c r="G116" s="1519"/>
      <c r="H116" s="1519"/>
      <c r="I116" s="1518"/>
      <c r="J116" s="1518"/>
      <c r="K116" s="1518"/>
      <c r="L116" s="1518"/>
      <c r="M116" s="1518"/>
      <c r="N116" s="1518"/>
      <c r="O116" s="1518"/>
      <c r="P116" s="1518"/>
      <c r="Q116" s="1518"/>
      <c r="R116" s="1520"/>
      <c r="S116" s="1518"/>
      <c r="T116" s="1518"/>
      <c r="U116" s="1518"/>
      <c r="V116" s="1518"/>
      <c r="W116" s="1518"/>
      <c r="X116" s="1518"/>
      <c r="Y116" s="1886"/>
      <c r="Z116" s="1518"/>
      <c r="AA116" s="1518"/>
    </row>
    <row r="117" spans="1:27" ht="24" x14ac:dyDescent="0.2">
      <c r="A117" s="2091" t="s">
        <v>2281</v>
      </c>
      <c r="B117" s="1511" t="s">
        <v>2093</v>
      </c>
      <c r="C117" s="1511" t="s">
        <v>1869</v>
      </c>
      <c r="D117" s="1514" t="s">
        <v>765</v>
      </c>
      <c r="E117" s="1512" t="s">
        <v>1858</v>
      </c>
      <c r="F117" s="1521">
        <v>35000000</v>
      </c>
      <c r="G117" s="1512" t="s">
        <v>513</v>
      </c>
      <c r="H117" s="1512" t="s">
        <v>16</v>
      </c>
      <c r="I117" s="1504" t="s">
        <v>2</v>
      </c>
      <c r="J117" s="1512" t="s">
        <v>2260</v>
      </c>
      <c r="K117" s="1512" t="s">
        <v>2259</v>
      </c>
      <c r="L117" s="1512" t="s">
        <v>2258</v>
      </c>
      <c r="M117" s="1512" t="s">
        <v>2257</v>
      </c>
      <c r="N117" s="1512" t="s">
        <v>2256</v>
      </c>
      <c r="O117" s="1512" t="s">
        <v>2255</v>
      </c>
      <c r="P117" s="1512" t="s">
        <v>2254</v>
      </c>
      <c r="Q117" s="1504" t="s">
        <v>2</v>
      </c>
      <c r="R117" s="1521">
        <v>87000000</v>
      </c>
      <c r="S117" s="1512" t="s">
        <v>513</v>
      </c>
      <c r="T117" s="1512" t="s">
        <v>2253</v>
      </c>
      <c r="U117" s="1512" t="s">
        <v>2172</v>
      </c>
      <c r="V117" s="1512" t="s">
        <v>513</v>
      </c>
      <c r="W117" s="1512" t="s">
        <v>2171</v>
      </c>
      <c r="X117" s="1512" t="s">
        <v>1878</v>
      </c>
      <c r="Y117" s="1888"/>
      <c r="Z117" s="1731" t="s">
        <v>2066</v>
      </c>
      <c r="AA117" s="1730" t="s">
        <v>2065</v>
      </c>
    </row>
    <row r="118" spans="1:27" x14ac:dyDescent="0.2">
      <c r="A118" s="2091"/>
      <c r="B118" s="1511"/>
      <c r="C118" s="1511"/>
      <c r="D118" s="1514"/>
      <c r="E118" s="1512"/>
      <c r="F118" s="1521"/>
      <c r="G118" s="1512"/>
      <c r="H118" s="1512"/>
      <c r="I118" s="1504" t="s">
        <v>1</v>
      </c>
      <c r="J118" s="1511"/>
      <c r="K118" s="1511"/>
      <c r="L118" s="1511"/>
      <c r="M118" s="1511"/>
      <c r="N118" s="1511"/>
      <c r="O118" s="1511"/>
      <c r="P118" s="1511"/>
      <c r="Q118" s="1504" t="s">
        <v>1</v>
      </c>
      <c r="R118" s="1507"/>
      <c r="S118" s="1511"/>
      <c r="T118" s="1511"/>
      <c r="U118" s="1511"/>
      <c r="V118" s="1511"/>
      <c r="W118" s="1511"/>
      <c r="X118" s="1511"/>
      <c r="Y118" s="1888"/>
      <c r="Z118" s="1511"/>
      <c r="AA118" s="1511"/>
    </row>
    <row r="119" spans="1:27" x14ac:dyDescent="0.2">
      <c r="A119" s="1518"/>
      <c r="B119" s="1518"/>
      <c r="C119" s="1518"/>
      <c r="D119" s="1516"/>
      <c r="E119" s="1519"/>
      <c r="F119" s="1523"/>
      <c r="G119" s="1519"/>
      <c r="H119" s="1519"/>
      <c r="I119" s="1518"/>
      <c r="J119" s="1518"/>
      <c r="K119" s="1518"/>
      <c r="L119" s="1518"/>
      <c r="M119" s="1518"/>
      <c r="N119" s="1518"/>
      <c r="O119" s="1518"/>
      <c r="P119" s="1518"/>
      <c r="Q119" s="1518"/>
      <c r="R119" s="1520"/>
      <c r="S119" s="1518"/>
      <c r="T119" s="1518"/>
      <c r="U119" s="1518"/>
      <c r="V119" s="1518"/>
      <c r="W119" s="1518"/>
      <c r="X119" s="1518"/>
      <c r="Y119" s="1886"/>
      <c r="Z119" s="1518"/>
      <c r="AA119" s="1518"/>
    </row>
    <row r="120" spans="1:27" ht="24" x14ac:dyDescent="0.2">
      <c r="A120" s="2091" t="s">
        <v>2280</v>
      </c>
      <c r="B120" s="1511" t="s">
        <v>2091</v>
      </c>
      <c r="C120" s="1511" t="s">
        <v>1866</v>
      </c>
      <c r="D120" s="1514" t="s">
        <v>765</v>
      </c>
      <c r="E120" s="1512" t="s">
        <v>1858</v>
      </c>
      <c r="F120" s="1521">
        <v>35000000</v>
      </c>
      <c r="G120" s="1512" t="s">
        <v>513</v>
      </c>
      <c r="H120" s="1512" t="s">
        <v>16</v>
      </c>
      <c r="I120" s="1504" t="s">
        <v>2</v>
      </c>
      <c r="J120" s="1512" t="s">
        <v>2260</v>
      </c>
      <c r="K120" s="1512" t="s">
        <v>2259</v>
      </c>
      <c r="L120" s="1512" t="s">
        <v>2258</v>
      </c>
      <c r="M120" s="1512" t="s">
        <v>2257</v>
      </c>
      <c r="N120" s="1512" t="s">
        <v>2256</v>
      </c>
      <c r="O120" s="1512" t="s">
        <v>2255</v>
      </c>
      <c r="P120" s="1512" t="s">
        <v>2254</v>
      </c>
      <c r="Q120" s="1504" t="s">
        <v>2</v>
      </c>
      <c r="R120" s="1521">
        <v>87000000</v>
      </c>
      <c r="S120" s="1512" t="s">
        <v>513</v>
      </c>
      <c r="T120" s="1512" t="s">
        <v>2253</v>
      </c>
      <c r="U120" s="1512" t="s">
        <v>2172</v>
      </c>
      <c r="V120" s="1512" t="s">
        <v>513</v>
      </c>
      <c r="W120" s="1512" t="s">
        <v>2171</v>
      </c>
      <c r="X120" s="1512" t="s">
        <v>1878</v>
      </c>
      <c r="Y120" s="1888"/>
      <c r="Z120" s="1731" t="s">
        <v>2066</v>
      </c>
      <c r="AA120" s="1730" t="s">
        <v>2065</v>
      </c>
    </row>
    <row r="121" spans="1:27" x14ac:dyDescent="0.2">
      <c r="A121" s="2091"/>
      <c r="B121" s="1511"/>
      <c r="C121" s="1511"/>
      <c r="D121" s="1514"/>
      <c r="E121" s="1512"/>
      <c r="F121" s="1521"/>
      <c r="G121" s="1512"/>
      <c r="H121" s="1512"/>
      <c r="I121" s="1504" t="s">
        <v>1</v>
      </c>
      <c r="J121" s="1511"/>
      <c r="K121" s="1511"/>
      <c r="L121" s="1511"/>
      <c r="M121" s="1511"/>
      <c r="N121" s="1511"/>
      <c r="O121" s="1511"/>
      <c r="P121" s="1511"/>
      <c r="Q121" s="1504" t="s">
        <v>1</v>
      </c>
      <c r="R121" s="1507"/>
      <c r="S121" s="1511"/>
      <c r="T121" s="1511"/>
      <c r="U121" s="1511"/>
      <c r="V121" s="1511"/>
      <c r="W121" s="1511"/>
      <c r="X121" s="1511"/>
      <c r="Y121" s="1888"/>
      <c r="Z121" s="1511"/>
      <c r="AA121" s="1511"/>
    </row>
    <row r="122" spans="1:27" x14ac:dyDescent="0.2">
      <c r="A122" s="1518"/>
      <c r="B122" s="1518"/>
      <c r="C122" s="1518"/>
      <c r="D122" s="1516"/>
      <c r="E122" s="1519"/>
      <c r="F122" s="1523"/>
      <c r="G122" s="1519"/>
      <c r="H122" s="1519"/>
      <c r="I122" s="1518"/>
      <c r="J122" s="1518"/>
      <c r="K122" s="1518"/>
      <c r="L122" s="1518"/>
      <c r="M122" s="1518"/>
      <c r="N122" s="1518"/>
      <c r="O122" s="1518"/>
      <c r="P122" s="1518"/>
      <c r="Q122" s="1518"/>
      <c r="R122" s="1520"/>
      <c r="S122" s="1518"/>
      <c r="T122" s="1518"/>
      <c r="U122" s="1518"/>
      <c r="V122" s="1518"/>
      <c r="W122" s="1518"/>
      <c r="X122" s="1518"/>
      <c r="Y122" s="1886"/>
      <c r="Z122" s="1518"/>
      <c r="AA122" s="1518"/>
    </row>
    <row r="123" spans="1:27" ht="48.75" customHeight="1" x14ac:dyDescent="0.2">
      <c r="A123" s="2091" t="s">
        <v>2279</v>
      </c>
      <c r="B123" s="1511" t="s">
        <v>2089</v>
      </c>
      <c r="C123" s="1511" t="s">
        <v>1864</v>
      </c>
      <c r="D123" s="1514" t="s">
        <v>765</v>
      </c>
      <c r="E123" s="1512" t="s">
        <v>1858</v>
      </c>
      <c r="F123" s="1521">
        <v>50000000</v>
      </c>
      <c r="G123" s="1512" t="s">
        <v>513</v>
      </c>
      <c r="H123" s="1512" t="s">
        <v>16</v>
      </c>
      <c r="I123" s="1504" t="s">
        <v>2</v>
      </c>
      <c r="J123" s="1512" t="s">
        <v>2260</v>
      </c>
      <c r="K123" s="1512" t="s">
        <v>2259</v>
      </c>
      <c r="L123" s="1512" t="s">
        <v>2258</v>
      </c>
      <c r="M123" s="1512" t="s">
        <v>2257</v>
      </c>
      <c r="N123" s="1512" t="s">
        <v>2256</v>
      </c>
      <c r="O123" s="1512" t="s">
        <v>2255</v>
      </c>
      <c r="P123" s="1512" t="s">
        <v>2254</v>
      </c>
      <c r="Q123" s="1504" t="s">
        <v>2</v>
      </c>
      <c r="R123" s="1521">
        <v>87000000</v>
      </c>
      <c r="S123" s="1512" t="s">
        <v>513</v>
      </c>
      <c r="T123" s="1512" t="s">
        <v>2253</v>
      </c>
      <c r="U123" s="1512" t="s">
        <v>2172</v>
      </c>
      <c r="V123" s="1512" t="s">
        <v>513</v>
      </c>
      <c r="W123" s="1512" t="s">
        <v>2171</v>
      </c>
      <c r="X123" s="1512" t="s">
        <v>1878</v>
      </c>
      <c r="Y123" s="1888"/>
      <c r="Z123" s="1731" t="s">
        <v>2066</v>
      </c>
      <c r="AA123" s="1730" t="s">
        <v>2065</v>
      </c>
    </row>
    <row r="124" spans="1:27" x14ac:dyDescent="0.2">
      <c r="A124" s="2091"/>
      <c r="B124" s="1511"/>
      <c r="C124" s="1511"/>
      <c r="D124" s="1514"/>
      <c r="E124" s="1512"/>
      <c r="F124" s="1521"/>
      <c r="G124" s="1512"/>
      <c r="H124" s="1512"/>
      <c r="I124" s="1504" t="s">
        <v>1</v>
      </c>
      <c r="J124" s="1511"/>
      <c r="K124" s="1511"/>
      <c r="L124" s="1511"/>
      <c r="M124" s="1511"/>
      <c r="N124" s="1511"/>
      <c r="O124" s="1511"/>
      <c r="P124" s="1511"/>
      <c r="Q124" s="1504" t="s">
        <v>1</v>
      </c>
      <c r="R124" s="1507"/>
      <c r="S124" s="1511"/>
      <c r="T124" s="1511"/>
      <c r="U124" s="1511"/>
      <c r="V124" s="1511"/>
      <c r="W124" s="1511"/>
      <c r="X124" s="1511"/>
      <c r="Y124" s="1888"/>
      <c r="Z124" s="1511"/>
      <c r="AA124" s="1511"/>
    </row>
    <row r="125" spans="1:27" x14ac:dyDescent="0.2">
      <c r="A125" s="1519"/>
      <c r="B125" s="1518"/>
      <c r="C125" s="1518"/>
      <c r="D125" s="1516"/>
      <c r="E125" s="1519"/>
      <c r="F125" s="1523"/>
      <c r="G125" s="1519"/>
      <c r="H125" s="1519"/>
      <c r="I125" s="1518"/>
      <c r="J125" s="1518"/>
      <c r="K125" s="1518"/>
      <c r="L125" s="1518"/>
      <c r="M125" s="1518"/>
      <c r="N125" s="1518"/>
      <c r="O125" s="1518"/>
      <c r="P125" s="1518"/>
      <c r="Q125" s="1518"/>
      <c r="R125" s="1520"/>
      <c r="S125" s="1518"/>
      <c r="T125" s="1518"/>
      <c r="U125" s="1518"/>
      <c r="V125" s="1518"/>
      <c r="W125" s="1518"/>
      <c r="X125" s="1518"/>
      <c r="Y125" s="1886"/>
      <c r="Z125" s="1518"/>
      <c r="AA125" s="1518"/>
    </row>
    <row r="126" spans="1:27" x14ac:dyDescent="0.2">
      <c r="A126" s="1519" t="s">
        <v>2278</v>
      </c>
      <c r="B126" s="1518"/>
      <c r="C126" s="1518"/>
      <c r="D126" s="1516"/>
      <c r="E126" s="1519"/>
      <c r="F126" s="1523"/>
      <c r="G126" s="1519"/>
      <c r="H126" s="1519"/>
      <c r="I126" s="1518"/>
      <c r="J126" s="1518"/>
      <c r="K126" s="1518"/>
      <c r="L126" s="1518"/>
      <c r="M126" s="1518"/>
      <c r="N126" s="1518"/>
      <c r="O126" s="1518"/>
      <c r="P126" s="1518"/>
      <c r="Q126" s="1518"/>
      <c r="R126" s="1520"/>
      <c r="S126" s="1518"/>
      <c r="T126" s="1518"/>
      <c r="U126" s="1518"/>
      <c r="V126" s="1518"/>
      <c r="W126" s="1518"/>
      <c r="X126" s="1518"/>
      <c r="Y126" s="1886"/>
      <c r="Z126" s="1518"/>
      <c r="AA126" s="1518"/>
    </row>
    <row r="127" spans="1:27" ht="24" x14ac:dyDescent="0.2">
      <c r="A127" s="2091" t="s">
        <v>2277</v>
      </c>
      <c r="B127" s="1511" t="s">
        <v>2087</v>
      </c>
      <c r="C127" s="1511" t="s">
        <v>1851</v>
      </c>
      <c r="D127" s="1514" t="s">
        <v>765</v>
      </c>
      <c r="E127" s="1512" t="s">
        <v>1858</v>
      </c>
      <c r="F127" s="1521">
        <v>87000000</v>
      </c>
      <c r="G127" s="1512" t="s">
        <v>513</v>
      </c>
      <c r="H127" s="1512" t="s">
        <v>16</v>
      </c>
      <c r="I127" s="1504" t="s">
        <v>2</v>
      </c>
      <c r="J127" s="1512" t="s">
        <v>2260</v>
      </c>
      <c r="K127" s="1512" t="s">
        <v>2259</v>
      </c>
      <c r="L127" s="1512" t="s">
        <v>2258</v>
      </c>
      <c r="M127" s="1512" t="s">
        <v>2257</v>
      </c>
      <c r="N127" s="1512" t="s">
        <v>2256</v>
      </c>
      <c r="O127" s="1512" t="s">
        <v>2255</v>
      </c>
      <c r="P127" s="1512" t="s">
        <v>2254</v>
      </c>
      <c r="Q127" s="1504" t="s">
        <v>2</v>
      </c>
      <c r="R127" s="1521">
        <v>87000000</v>
      </c>
      <c r="S127" s="1512" t="s">
        <v>513</v>
      </c>
      <c r="T127" s="1512" t="s">
        <v>2253</v>
      </c>
      <c r="U127" s="1512" t="s">
        <v>2172</v>
      </c>
      <c r="V127" s="1512" t="s">
        <v>513</v>
      </c>
      <c r="W127" s="1512" t="s">
        <v>2171</v>
      </c>
      <c r="X127" s="1512" t="s">
        <v>1878</v>
      </c>
      <c r="Y127" s="1888"/>
      <c r="Z127" s="1731" t="s">
        <v>2066</v>
      </c>
      <c r="AA127" s="1730" t="s">
        <v>2065</v>
      </c>
    </row>
    <row r="128" spans="1:27" x14ac:dyDescent="0.2">
      <c r="A128" s="2091"/>
      <c r="B128" s="1511"/>
      <c r="C128" s="1511"/>
      <c r="D128" s="1514"/>
      <c r="E128" s="1512"/>
      <c r="F128" s="1521"/>
      <c r="G128" s="1512"/>
      <c r="H128" s="1512"/>
      <c r="I128" s="1504" t="s">
        <v>1</v>
      </c>
      <c r="J128" s="1511"/>
      <c r="K128" s="1511"/>
      <c r="L128" s="1511"/>
      <c r="M128" s="1511"/>
      <c r="N128" s="1511"/>
      <c r="O128" s="1511"/>
      <c r="P128" s="1511"/>
      <c r="Q128" s="1504" t="s">
        <v>1</v>
      </c>
      <c r="R128" s="1507"/>
      <c r="S128" s="1511"/>
      <c r="T128" s="1511"/>
      <c r="U128" s="1511"/>
      <c r="V128" s="1511"/>
      <c r="W128" s="1511"/>
      <c r="X128" s="1511"/>
      <c r="Y128" s="1888"/>
      <c r="Z128" s="1511"/>
      <c r="AA128" s="1511"/>
    </row>
    <row r="129" spans="1:27" x14ac:dyDescent="0.2">
      <c r="A129" s="1518"/>
      <c r="B129" s="1518"/>
      <c r="C129" s="1518"/>
      <c r="D129" s="1516"/>
      <c r="E129" s="1519"/>
      <c r="F129" s="1523"/>
      <c r="G129" s="1519"/>
      <c r="H129" s="1519"/>
      <c r="I129" s="1518"/>
      <c r="J129" s="1518"/>
      <c r="K129" s="1518"/>
      <c r="L129" s="1518"/>
      <c r="M129" s="1518"/>
      <c r="N129" s="1518"/>
      <c r="O129" s="1518"/>
      <c r="P129" s="1518"/>
      <c r="Q129" s="1518"/>
      <c r="R129" s="1520"/>
      <c r="S129" s="1518"/>
      <c r="T129" s="1518"/>
      <c r="U129" s="1518"/>
      <c r="V129" s="1518"/>
      <c r="W129" s="1518"/>
      <c r="X129" s="1518"/>
      <c r="Y129" s="1886"/>
      <c r="Z129" s="1518"/>
      <c r="AA129" s="1518"/>
    </row>
    <row r="130" spans="1:27" ht="24" x14ac:dyDescent="0.2">
      <c r="A130" s="2091" t="s">
        <v>2276</v>
      </c>
      <c r="B130" s="1511" t="s">
        <v>2075</v>
      </c>
      <c r="C130" s="1511" t="s">
        <v>1859</v>
      </c>
      <c r="D130" s="1514" t="s">
        <v>765</v>
      </c>
      <c r="E130" s="1512" t="s">
        <v>1858</v>
      </c>
      <c r="F130" s="1521">
        <v>88000000</v>
      </c>
      <c r="G130" s="1512" t="s">
        <v>513</v>
      </c>
      <c r="H130" s="1512" t="s">
        <v>16</v>
      </c>
      <c r="I130" s="1504" t="s">
        <v>2</v>
      </c>
      <c r="J130" s="1512" t="s">
        <v>2260</v>
      </c>
      <c r="K130" s="1512" t="s">
        <v>2259</v>
      </c>
      <c r="L130" s="1512" t="s">
        <v>2258</v>
      </c>
      <c r="M130" s="1512" t="s">
        <v>2257</v>
      </c>
      <c r="N130" s="1512" t="s">
        <v>2256</v>
      </c>
      <c r="O130" s="1512" t="s">
        <v>2255</v>
      </c>
      <c r="P130" s="1512" t="s">
        <v>2254</v>
      </c>
      <c r="Q130" s="1504" t="s">
        <v>2</v>
      </c>
      <c r="R130" s="1521">
        <v>87000000</v>
      </c>
      <c r="S130" s="1512" t="s">
        <v>513</v>
      </c>
      <c r="T130" s="1512" t="s">
        <v>2253</v>
      </c>
      <c r="U130" s="1512" t="s">
        <v>2172</v>
      </c>
      <c r="V130" s="1512" t="s">
        <v>513</v>
      </c>
      <c r="W130" s="1512" t="s">
        <v>2171</v>
      </c>
      <c r="X130" s="1512" t="s">
        <v>1878</v>
      </c>
      <c r="Y130" s="1888"/>
      <c r="Z130" s="1731" t="s">
        <v>2066</v>
      </c>
      <c r="AA130" s="1730" t="s">
        <v>2065</v>
      </c>
    </row>
    <row r="131" spans="1:27" x14ac:dyDescent="0.2">
      <c r="A131" s="2091"/>
      <c r="B131" s="1511"/>
      <c r="C131" s="1511"/>
      <c r="D131" s="1514"/>
      <c r="E131" s="1512"/>
      <c r="F131" s="1521"/>
      <c r="G131" s="1512"/>
      <c r="H131" s="1512"/>
      <c r="I131" s="1504" t="s">
        <v>1</v>
      </c>
      <c r="J131" s="1511"/>
      <c r="K131" s="1511"/>
      <c r="L131" s="1511"/>
      <c r="M131" s="1511"/>
      <c r="N131" s="1511"/>
      <c r="O131" s="1511"/>
      <c r="P131" s="1511"/>
      <c r="Q131" s="1504" t="s">
        <v>1</v>
      </c>
      <c r="R131" s="1507"/>
      <c r="S131" s="1511"/>
      <c r="T131" s="1511"/>
      <c r="U131" s="1511"/>
      <c r="V131" s="1511"/>
      <c r="W131" s="1511"/>
      <c r="X131" s="1511"/>
      <c r="Y131" s="1888"/>
      <c r="Z131" s="1511"/>
      <c r="AA131" s="1511"/>
    </row>
    <row r="132" spans="1:27" x14ac:dyDescent="0.2">
      <c r="A132" s="1518"/>
      <c r="B132" s="1518"/>
      <c r="C132" s="1518"/>
      <c r="D132" s="1516"/>
      <c r="E132" s="1519"/>
      <c r="F132" s="1523"/>
      <c r="G132" s="1519"/>
      <c r="H132" s="1519"/>
      <c r="I132" s="1518"/>
      <c r="J132" s="1518"/>
      <c r="K132" s="1518"/>
      <c r="L132" s="1518"/>
      <c r="M132" s="1518"/>
      <c r="N132" s="1518"/>
      <c r="O132" s="1518"/>
      <c r="P132" s="1518"/>
      <c r="Q132" s="1518"/>
      <c r="R132" s="1520"/>
      <c r="S132" s="1518"/>
      <c r="T132" s="1518"/>
      <c r="U132" s="1518"/>
      <c r="V132" s="1518"/>
      <c r="W132" s="1518"/>
      <c r="X132" s="1518"/>
      <c r="Y132" s="1886"/>
      <c r="Z132" s="1518"/>
      <c r="AA132" s="1518"/>
    </row>
    <row r="133" spans="1:27" ht="24" x14ac:dyDescent="0.2">
      <c r="A133" s="2091" t="s">
        <v>2275</v>
      </c>
      <c r="B133" s="1511" t="s">
        <v>2274</v>
      </c>
      <c r="C133" s="1511" t="s">
        <v>1869</v>
      </c>
      <c r="D133" s="1514" t="s">
        <v>765</v>
      </c>
      <c r="E133" s="1512" t="s">
        <v>1858</v>
      </c>
      <c r="F133" s="1521">
        <v>40000000</v>
      </c>
      <c r="G133" s="1512" t="s">
        <v>513</v>
      </c>
      <c r="H133" s="1512" t="s">
        <v>16</v>
      </c>
      <c r="I133" s="1504" t="s">
        <v>2</v>
      </c>
      <c r="J133" s="1512" t="s">
        <v>2260</v>
      </c>
      <c r="K133" s="1512" t="s">
        <v>2259</v>
      </c>
      <c r="L133" s="1512" t="s">
        <v>2258</v>
      </c>
      <c r="M133" s="1512" t="s">
        <v>2257</v>
      </c>
      <c r="N133" s="1512" t="s">
        <v>2256</v>
      </c>
      <c r="O133" s="1512" t="s">
        <v>2255</v>
      </c>
      <c r="P133" s="1512" t="s">
        <v>2254</v>
      </c>
      <c r="Q133" s="1504" t="s">
        <v>2</v>
      </c>
      <c r="R133" s="1521">
        <v>87000000</v>
      </c>
      <c r="S133" s="1512" t="s">
        <v>513</v>
      </c>
      <c r="T133" s="1512" t="s">
        <v>2253</v>
      </c>
      <c r="U133" s="1512" t="s">
        <v>2172</v>
      </c>
      <c r="V133" s="1512" t="s">
        <v>513</v>
      </c>
      <c r="W133" s="1512" t="s">
        <v>2171</v>
      </c>
      <c r="X133" s="1512" t="s">
        <v>1878</v>
      </c>
      <c r="Y133" s="1888"/>
      <c r="Z133" s="1731" t="s">
        <v>2066</v>
      </c>
      <c r="AA133" s="1730" t="s">
        <v>2065</v>
      </c>
    </row>
    <row r="134" spans="1:27" x14ac:dyDescent="0.2">
      <c r="A134" s="2091"/>
      <c r="B134" s="1511"/>
      <c r="C134" s="1511"/>
      <c r="D134" s="1514"/>
      <c r="E134" s="1512"/>
      <c r="F134" s="1521"/>
      <c r="G134" s="1512"/>
      <c r="H134" s="1512"/>
      <c r="I134" s="1504" t="s">
        <v>1</v>
      </c>
      <c r="J134" s="1511"/>
      <c r="K134" s="1511"/>
      <c r="L134" s="1511"/>
      <c r="M134" s="1511"/>
      <c r="N134" s="1511"/>
      <c r="O134" s="1511"/>
      <c r="P134" s="1511"/>
      <c r="Q134" s="1504" t="s">
        <v>1</v>
      </c>
      <c r="R134" s="1507"/>
      <c r="S134" s="1511"/>
      <c r="T134" s="1511"/>
      <c r="U134" s="1511"/>
      <c r="V134" s="1511"/>
      <c r="W134" s="1511"/>
      <c r="X134" s="1511"/>
      <c r="Y134" s="1888"/>
      <c r="Z134" s="1511"/>
      <c r="AA134" s="1511"/>
    </row>
    <row r="135" spans="1:27" x14ac:dyDescent="0.2">
      <c r="A135" s="1519"/>
      <c r="B135" s="1518"/>
      <c r="C135" s="1518"/>
      <c r="D135" s="1516"/>
      <c r="E135" s="1519"/>
      <c r="F135" s="1523"/>
      <c r="G135" s="1519"/>
      <c r="H135" s="1519"/>
      <c r="I135" s="1518"/>
      <c r="J135" s="1518"/>
      <c r="K135" s="1518"/>
      <c r="L135" s="1518"/>
      <c r="M135" s="1518"/>
      <c r="N135" s="1518"/>
      <c r="O135" s="1518"/>
      <c r="P135" s="1518"/>
      <c r="Q135" s="1518"/>
      <c r="R135" s="1520"/>
      <c r="S135" s="1518"/>
      <c r="T135" s="1518"/>
      <c r="U135" s="1518"/>
      <c r="V135" s="1518"/>
      <c r="W135" s="1518"/>
      <c r="X135" s="1518"/>
      <c r="Y135" s="1886"/>
      <c r="Z135" s="1518"/>
      <c r="AA135" s="1518"/>
    </row>
    <row r="136" spans="1:27" ht="24" x14ac:dyDescent="0.2">
      <c r="A136" s="2091" t="s">
        <v>2273</v>
      </c>
      <c r="B136" s="1511" t="s">
        <v>2272</v>
      </c>
      <c r="C136" s="1511" t="s">
        <v>1866</v>
      </c>
      <c r="D136" s="1514" t="s">
        <v>765</v>
      </c>
      <c r="E136" s="1512" t="s">
        <v>1858</v>
      </c>
      <c r="F136" s="1521">
        <v>40000000</v>
      </c>
      <c r="G136" s="1512" t="s">
        <v>513</v>
      </c>
      <c r="H136" s="1512" t="s">
        <v>16</v>
      </c>
      <c r="I136" s="1504" t="s">
        <v>2</v>
      </c>
      <c r="J136" s="1512" t="s">
        <v>2260</v>
      </c>
      <c r="K136" s="1512" t="s">
        <v>2259</v>
      </c>
      <c r="L136" s="1512" t="s">
        <v>2258</v>
      </c>
      <c r="M136" s="1512" t="s">
        <v>2257</v>
      </c>
      <c r="N136" s="1512" t="s">
        <v>2256</v>
      </c>
      <c r="O136" s="1512" t="s">
        <v>2255</v>
      </c>
      <c r="P136" s="1512" t="s">
        <v>2254</v>
      </c>
      <c r="Q136" s="1504" t="s">
        <v>2</v>
      </c>
      <c r="R136" s="1521">
        <v>87000000</v>
      </c>
      <c r="S136" s="1512" t="s">
        <v>513</v>
      </c>
      <c r="T136" s="1512" t="s">
        <v>2253</v>
      </c>
      <c r="U136" s="1512" t="s">
        <v>2172</v>
      </c>
      <c r="V136" s="1512" t="s">
        <v>513</v>
      </c>
      <c r="W136" s="1512" t="s">
        <v>2171</v>
      </c>
      <c r="X136" s="1512" t="s">
        <v>1878</v>
      </c>
      <c r="Y136" s="1888"/>
      <c r="Z136" s="1731" t="s">
        <v>2066</v>
      </c>
      <c r="AA136" s="1730" t="s">
        <v>2065</v>
      </c>
    </row>
    <row r="137" spans="1:27" x14ac:dyDescent="0.2">
      <c r="A137" s="2091"/>
      <c r="B137" s="1511"/>
      <c r="C137" s="1511"/>
      <c r="D137" s="1514"/>
      <c r="E137" s="1512"/>
      <c r="F137" s="1521"/>
      <c r="G137" s="1512"/>
      <c r="H137" s="1512"/>
      <c r="I137" s="1504" t="s">
        <v>1</v>
      </c>
      <c r="J137" s="1511"/>
      <c r="K137" s="1511"/>
      <c r="L137" s="1511"/>
      <c r="M137" s="1511"/>
      <c r="N137" s="1511"/>
      <c r="O137" s="1511"/>
      <c r="P137" s="1511"/>
      <c r="Q137" s="1504" t="s">
        <v>1</v>
      </c>
      <c r="R137" s="1507"/>
      <c r="S137" s="1511"/>
      <c r="T137" s="1511"/>
      <c r="U137" s="1511"/>
      <c r="V137" s="1511"/>
      <c r="W137" s="1511"/>
      <c r="X137" s="1511"/>
      <c r="Y137" s="1888"/>
      <c r="Z137" s="1511"/>
      <c r="AA137" s="1511"/>
    </row>
    <row r="138" spans="1:27" x14ac:dyDescent="0.2">
      <c r="A138" s="1519"/>
      <c r="B138" s="1518"/>
      <c r="C138" s="1518"/>
      <c r="D138" s="1516"/>
      <c r="E138" s="1519"/>
      <c r="F138" s="1523"/>
      <c r="G138" s="1519"/>
      <c r="H138" s="1519"/>
      <c r="I138" s="1518"/>
      <c r="J138" s="1518"/>
      <c r="K138" s="1518"/>
      <c r="L138" s="1518"/>
      <c r="M138" s="1518"/>
      <c r="N138" s="1518"/>
      <c r="O138" s="1518"/>
      <c r="P138" s="1518"/>
      <c r="Q138" s="1518"/>
      <c r="R138" s="1520"/>
      <c r="S138" s="1518"/>
      <c r="T138" s="1518"/>
      <c r="U138" s="1518"/>
      <c r="V138" s="1518"/>
      <c r="W138" s="1518"/>
      <c r="X138" s="1518"/>
      <c r="Y138" s="1886"/>
      <c r="Z138" s="1518"/>
      <c r="AA138" s="1518"/>
    </row>
    <row r="139" spans="1:27" ht="24" x14ac:dyDescent="0.2">
      <c r="A139" s="1516" t="s">
        <v>2271</v>
      </c>
      <c r="B139" s="1518"/>
      <c r="C139" s="1518"/>
      <c r="D139" s="1516"/>
      <c r="E139" s="1519"/>
      <c r="F139" s="1523"/>
      <c r="G139" s="1519"/>
      <c r="H139" s="1519"/>
      <c r="I139" s="1518"/>
      <c r="J139" s="1518"/>
      <c r="K139" s="1518"/>
      <c r="L139" s="1518"/>
      <c r="M139" s="1518"/>
      <c r="N139" s="1518"/>
      <c r="O139" s="1518"/>
      <c r="P139" s="1518"/>
      <c r="Q139" s="1518"/>
      <c r="R139" s="1520"/>
      <c r="S139" s="1518"/>
      <c r="T139" s="1518"/>
      <c r="U139" s="1518"/>
      <c r="V139" s="1518"/>
      <c r="W139" s="1518"/>
      <c r="X139" s="1518"/>
      <c r="Y139" s="1886"/>
      <c r="Z139" s="1518"/>
      <c r="AA139" s="1518"/>
    </row>
    <row r="140" spans="1:27" ht="24" x14ac:dyDescent="0.2">
      <c r="A140" s="2091" t="s">
        <v>2270</v>
      </c>
      <c r="B140" s="1511" t="s">
        <v>2269</v>
      </c>
      <c r="C140" s="1511" t="s">
        <v>1851</v>
      </c>
      <c r="D140" s="1514" t="s">
        <v>765</v>
      </c>
      <c r="E140" s="1512" t="s">
        <v>1858</v>
      </c>
      <c r="F140" s="1521">
        <v>40000000</v>
      </c>
      <c r="G140" s="1512" t="s">
        <v>513</v>
      </c>
      <c r="H140" s="1512" t="s">
        <v>16</v>
      </c>
      <c r="I140" s="1504" t="s">
        <v>2</v>
      </c>
      <c r="J140" s="1512" t="s">
        <v>2260</v>
      </c>
      <c r="K140" s="1512" t="s">
        <v>2259</v>
      </c>
      <c r="L140" s="1512" t="s">
        <v>2258</v>
      </c>
      <c r="M140" s="1512" t="s">
        <v>2257</v>
      </c>
      <c r="N140" s="1512" t="s">
        <v>2256</v>
      </c>
      <c r="O140" s="1512" t="s">
        <v>2255</v>
      </c>
      <c r="P140" s="1512" t="s">
        <v>2254</v>
      </c>
      <c r="Q140" s="1504" t="s">
        <v>2</v>
      </c>
      <c r="R140" s="1521">
        <v>87000000</v>
      </c>
      <c r="S140" s="1512" t="s">
        <v>513</v>
      </c>
      <c r="T140" s="1512" t="s">
        <v>2253</v>
      </c>
      <c r="U140" s="1512" t="s">
        <v>2172</v>
      </c>
      <c r="V140" s="1512" t="s">
        <v>513</v>
      </c>
      <c r="W140" s="1512" t="s">
        <v>2171</v>
      </c>
      <c r="X140" s="1512" t="s">
        <v>1878</v>
      </c>
      <c r="Y140" s="1888"/>
      <c r="Z140" s="1731" t="s">
        <v>2066</v>
      </c>
      <c r="AA140" s="1730" t="s">
        <v>2065</v>
      </c>
    </row>
    <row r="141" spans="1:27" x14ac:dyDescent="0.2">
      <c r="A141" s="2091"/>
      <c r="B141" s="1511"/>
      <c r="C141" s="1511"/>
      <c r="D141" s="1514"/>
      <c r="E141" s="1512"/>
      <c r="F141" s="1521"/>
      <c r="G141" s="1512"/>
      <c r="H141" s="1512"/>
      <c r="I141" s="1504" t="s">
        <v>1</v>
      </c>
      <c r="J141" s="1511"/>
      <c r="K141" s="1511"/>
      <c r="L141" s="1511"/>
      <c r="M141" s="1511"/>
      <c r="N141" s="1511"/>
      <c r="O141" s="1511"/>
      <c r="P141" s="1511"/>
      <c r="Q141" s="1504" t="s">
        <v>1</v>
      </c>
      <c r="R141" s="1507"/>
      <c r="S141" s="1511"/>
      <c r="T141" s="1511"/>
      <c r="U141" s="1511"/>
      <c r="V141" s="1511"/>
      <c r="W141" s="1511"/>
      <c r="X141" s="1511"/>
      <c r="Y141" s="1888"/>
      <c r="Z141" s="1511"/>
      <c r="AA141" s="1511"/>
    </row>
    <row r="142" spans="1:27" x14ac:dyDescent="0.2">
      <c r="A142" s="1518"/>
      <c r="B142" s="1518"/>
      <c r="C142" s="1518"/>
      <c r="D142" s="1516"/>
      <c r="E142" s="1519"/>
      <c r="F142" s="1523"/>
      <c r="G142" s="1519"/>
      <c r="H142" s="1519"/>
      <c r="I142" s="1518"/>
      <c r="J142" s="1518"/>
      <c r="K142" s="1518"/>
      <c r="L142" s="1518"/>
      <c r="M142" s="1518"/>
      <c r="N142" s="1518"/>
      <c r="O142" s="1518"/>
      <c r="P142" s="1518"/>
      <c r="Q142" s="1518"/>
      <c r="R142" s="1520"/>
      <c r="S142" s="1518"/>
      <c r="T142" s="1518"/>
      <c r="U142" s="1518"/>
      <c r="V142" s="1518"/>
      <c r="W142" s="1518"/>
      <c r="X142" s="1518"/>
      <c r="Y142" s="1886"/>
      <c r="Z142" s="1518"/>
      <c r="AA142" s="1518"/>
    </row>
    <row r="143" spans="1:27" x14ac:dyDescent="0.2">
      <c r="A143" s="1518"/>
      <c r="B143" s="1518"/>
      <c r="C143" s="1518"/>
      <c r="D143" s="1516"/>
      <c r="E143" s="1519"/>
      <c r="F143" s="1523"/>
      <c r="G143" s="1519"/>
      <c r="H143" s="1519"/>
      <c r="I143" s="1518"/>
      <c r="J143" s="1518"/>
      <c r="K143" s="1518"/>
      <c r="L143" s="1518"/>
      <c r="M143" s="1518"/>
      <c r="N143" s="1518"/>
      <c r="O143" s="1518"/>
      <c r="P143" s="1518"/>
      <c r="Q143" s="1518"/>
      <c r="R143" s="1520"/>
      <c r="S143" s="1518"/>
      <c r="T143" s="1518"/>
      <c r="U143" s="1518"/>
      <c r="V143" s="1518"/>
      <c r="W143" s="1518"/>
      <c r="X143" s="1518"/>
      <c r="Y143" s="1886"/>
      <c r="Z143" s="1518"/>
      <c r="AA143" s="1518"/>
    </row>
    <row r="144" spans="1:27" ht="49.5" customHeight="1" x14ac:dyDescent="0.2">
      <c r="A144" s="2091" t="s">
        <v>2268</v>
      </c>
      <c r="B144" s="1511" t="s">
        <v>2267</v>
      </c>
      <c r="C144" s="1511" t="s">
        <v>1859</v>
      </c>
      <c r="D144" s="1514" t="s">
        <v>765</v>
      </c>
      <c r="E144" s="1512" t="s">
        <v>1858</v>
      </c>
      <c r="F144" s="1521">
        <v>40000000</v>
      </c>
      <c r="G144" s="1512" t="s">
        <v>513</v>
      </c>
      <c r="H144" s="1512" t="s">
        <v>16</v>
      </c>
      <c r="I144" s="1504" t="s">
        <v>2</v>
      </c>
      <c r="J144" s="1512" t="s">
        <v>2260</v>
      </c>
      <c r="K144" s="1512" t="s">
        <v>2259</v>
      </c>
      <c r="L144" s="1512" t="s">
        <v>2258</v>
      </c>
      <c r="M144" s="1512" t="s">
        <v>2257</v>
      </c>
      <c r="N144" s="1512" t="s">
        <v>2256</v>
      </c>
      <c r="O144" s="1512" t="s">
        <v>2255</v>
      </c>
      <c r="P144" s="1512" t="s">
        <v>2254</v>
      </c>
      <c r="Q144" s="1504" t="s">
        <v>2</v>
      </c>
      <c r="R144" s="1521">
        <v>87000000</v>
      </c>
      <c r="S144" s="1512" t="s">
        <v>513</v>
      </c>
      <c r="T144" s="1512" t="s">
        <v>2253</v>
      </c>
      <c r="U144" s="1512" t="s">
        <v>2172</v>
      </c>
      <c r="V144" s="1512" t="s">
        <v>513</v>
      </c>
      <c r="W144" s="1512" t="s">
        <v>2171</v>
      </c>
      <c r="X144" s="1512" t="s">
        <v>1878</v>
      </c>
      <c r="Y144" s="1888"/>
      <c r="Z144" s="1731" t="s">
        <v>2066</v>
      </c>
      <c r="AA144" s="1730" t="s">
        <v>2065</v>
      </c>
    </row>
    <row r="145" spans="1:27" x14ac:dyDescent="0.2">
      <c r="A145" s="2091"/>
      <c r="B145" s="1511"/>
      <c r="C145" s="1511"/>
      <c r="D145" s="1514"/>
      <c r="E145" s="1512"/>
      <c r="F145" s="1521"/>
      <c r="G145" s="1512"/>
      <c r="H145" s="1512"/>
      <c r="I145" s="1504" t="s">
        <v>1</v>
      </c>
      <c r="J145" s="1511"/>
      <c r="K145" s="1511"/>
      <c r="L145" s="1511"/>
      <c r="M145" s="1511"/>
      <c r="N145" s="1511"/>
      <c r="O145" s="1511"/>
      <c r="P145" s="1511"/>
      <c r="Q145" s="1504" t="s">
        <v>1</v>
      </c>
      <c r="R145" s="1507"/>
      <c r="S145" s="1511"/>
      <c r="T145" s="1511"/>
      <c r="U145" s="1511"/>
      <c r="V145" s="1511"/>
      <c r="W145" s="1511"/>
      <c r="X145" s="1511"/>
      <c r="Y145" s="1888"/>
      <c r="Z145" s="1511"/>
      <c r="AA145" s="1511"/>
    </row>
    <row r="146" spans="1:27" x14ac:dyDescent="0.2">
      <c r="A146" s="1518"/>
      <c r="B146" s="1518"/>
      <c r="C146" s="1518"/>
      <c r="D146" s="1516"/>
      <c r="E146" s="1519"/>
      <c r="F146" s="1523"/>
      <c r="G146" s="1519"/>
      <c r="H146" s="1519"/>
      <c r="I146" s="1518"/>
      <c r="J146" s="1518"/>
      <c r="K146" s="1518"/>
      <c r="L146" s="1518"/>
      <c r="M146" s="1518"/>
      <c r="N146" s="1518"/>
      <c r="O146" s="1518"/>
      <c r="P146" s="1518"/>
      <c r="Q146" s="1518"/>
      <c r="R146" s="1520"/>
      <c r="S146" s="1518"/>
      <c r="T146" s="1518"/>
      <c r="U146" s="1518"/>
      <c r="V146" s="1518"/>
      <c r="W146" s="1518"/>
      <c r="X146" s="1518"/>
      <c r="Y146" s="1886"/>
      <c r="Z146" s="1518"/>
      <c r="AA146" s="1518"/>
    </row>
    <row r="147" spans="1:27" ht="24" x14ac:dyDescent="0.2">
      <c r="A147" s="2091" t="s">
        <v>2266</v>
      </c>
      <c r="B147" s="1511" t="s">
        <v>2265</v>
      </c>
      <c r="C147" s="1511" t="s">
        <v>1869</v>
      </c>
      <c r="D147" s="1514" t="s">
        <v>765</v>
      </c>
      <c r="E147" s="1512" t="s">
        <v>1858</v>
      </c>
      <c r="F147" s="1521">
        <v>20000000</v>
      </c>
      <c r="G147" s="1512" t="s">
        <v>513</v>
      </c>
      <c r="H147" s="1512" t="s">
        <v>16</v>
      </c>
      <c r="I147" s="1504" t="s">
        <v>2</v>
      </c>
      <c r="J147" s="1512" t="s">
        <v>2260</v>
      </c>
      <c r="K147" s="1512" t="s">
        <v>2259</v>
      </c>
      <c r="L147" s="1512" t="s">
        <v>2258</v>
      </c>
      <c r="M147" s="1512" t="s">
        <v>2257</v>
      </c>
      <c r="N147" s="1512" t="s">
        <v>2256</v>
      </c>
      <c r="O147" s="1512" t="s">
        <v>2255</v>
      </c>
      <c r="P147" s="1512" t="s">
        <v>2254</v>
      </c>
      <c r="Q147" s="1504" t="s">
        <v>2</v>
      </c>
      <c r="R147" s="1521">
        <v>87000000</v>
      </c>
      <c r="S147" s="1512" t="s">
        <v>513</v>
      </c>
      <c r="T147" s="1512" t="s">
        <v>2253</v>
      </c>
      <c r="U147" s="1512" t="s">
        <v>2172</v>
      </c>
      <c r="V147" s="1512" t="s">
        <v>513</v>
      </c>
      <c r="W147" s="1512" t="s">
        <v>2171</v>
      </c>
      <c r="X147" s="1512" t="s">
        <v>1878</v>
      </c>
      <c r="Y147" s="1888"/>
      <c r="Z147" s="1731" t="s">
        <v>2066</v>
      </c>
      <c r="AA147" s="1730" t="s">
        <v>2065</v>
      </c>
    </row>
    <row r="148" spans="1:27" x14ac:dyDescent="0.2">
      <c r="A148" s="2091"/>
      <c r="B148" s="1511"/>
      <c r="C148" s="1511"/>
      <c r="D148" s="1514"/>
      <c r="E148" s="1512"/>
      <c r="F148" s="1521"/>
      <c r="G148" s="1512"/>
      <c r="H148" s="1512"/>
      <c r="I148" s="1504" t="s">
        <v>1</v>
      </c>
      <c r="J148" s="1511"/>
      <c r="K148" s="1511"/>
      <c r="L148" s="1511"/>
      <c r="M148" s="1511"/>
      <c r="N148" s="1511"/>
      <c r="O148" s="1511"/>
      <c r="P148" s="1511"/>
      <c r="Q148" s="1504" t="s">
        <v>1</v>
      </c>
      <c r="R148" s="1507"/>
      <c r="S148" s="1511"/>
      <c r="T148" s="1511"/>
      <c r="U148" s="1511"/>
      <c r="V148" s="1511"/>
      <c r="W148" s="1511"/>
      <c r="X148" s="1511"/>
      <c r="Y148" s="1888"/>
      <c r="Z148" s="1511"/>
      <c r="AA148" s="1511"/>
    </row>
    <row r="149" spans="1:27" x14ac:dyDescent="0.2">
      <c r="A149" s="1518"/>
      <c r="B149" s="1518"/>
      <c r="C149" s="1518"/>
      <c r="D149" s="1516"/>
      <c r="E149" s="1519"/>
      <c r="F149" s="1523"/>
      <c r="G149" s="1519"/>
      <c r="H149" s="1519"/>
      <c r="I149" s="1518"/>
      <c r="J149" s="1518"/>
      <c r="K149" s="1518"/>
      <c r="L149" s="1518"/>
      <c r="M149" s="1518"/>
      <c r="N149" s="1518"/>
      <c r="O149" s="1518"/>
      <c r="P149" s="1518"/>
      <c r="Q149" s="1518"/>
      <c r="R149" s="1520"/>
      <c r="S149" s="1518"/>
      <c r="T149" s="1518"/>
      <c r="U149" s="1518"/>
      <c r="V149" s="1518"/>
      <c r="W149" s="1518"/>
      <c r="X149" s="1518"/>
      <c r="Y149" s="1886"/>
      <c r="Z149" s="1518"/>
      <c r="AA149" s="1518"/>
    </row>
    <row r="150" spans="1:27" ht="24" x14ac:dyDescent="0.2">
      <c r="A150" s="2091" t="s">
        <v>2264</v>
      </c>
      <c r="B150" s="1511" t="s">
        <v>2263</v>
      </c>
      <c r="C150" s="1511" t="s">
        <v>1866</v>
      </c>
      <c r="D150" s="1514" t="s">
        <v>765</v>
      </c>
      <c r="E150" s="1512" t="s">
        <v>1858</v>
      </c>
      <c r="F150" s="1521">
        <v>10000000</v>
      </c>
      <c r="G150" s="1512" t="s">
        <v>513</v>
      </c>
      <c r="H150" s="1512" t="s">
        <v>16</v>
      </c>
      <c r="I150" s="1504" t="s">
        <v>2</v>
      </c>
      <c r="J150" s="1512" t="s">
        <v>2260</v>
      </c>
      <c r="K150" s="1512" t="s">
        <v>2259</v>
      </c>
      <c r="L150" s="1512" t="s">
        <v>2258</v>
      </c>
      <c r="M150" s="1512" t="s">
        <v>2257</v>
      </c>
      <c r="N150" s="1512" t="s">
        <v>2256</v>
      </c>
      <c r="O150" s="1512" t="s">
        <v>2255</v>
      </c>
      <c r="P150" s="1512" t="s">
        <v>2254</v>
      </c>
      <c r="Q150" s="1504" t="s">
        <v>2</v>
      </c>
      <c r="R150" s="1521">
        <v>87000000</v>
      </c>
      <c r="S150" s="1512" t="s">
        <v>513</v>
      </c>
      <c r="T150" s="1512" t="s">
        <v>2253</v>
      </c>
      <c r="U150" s="1512" t="s">
        <v>2172</v>
      </c>
      <c r="V150" s="1512" t="s">
        <v>513</v>
      </c>
      <c r="W150" s="1512" t="s">
        <v>2171</v>
      </c>
      <c r="X150" s="1512" t="s">
        <v>1878</v>
      </c>
      <c r="Y150" s="1888"/>
      <c r="Z150" s="1731" t="s">
        <v>2066</v>
      </c>
      <c r="AA150" s="1730" t="s">
        <v>2065</v>
      </c>
    </row>
    <row r="151" spans="1:27" x14ac:dyDescent="0.2">
      <c r="A151" s="2091"/>
      <c r="B151" s="1511"/>
      <c r="C151" s="1511"/>
      <c r="D151" s="1514"/>
      <c r="E151" s="1512"/>
      <c r="F151" s="1521"/>
      <c r="G151" s="1512"/>
      <c r="H151" s="1512"/>
      <c r="I151" s="1504" t="s">
        <v>1</v>
      </c>
      <c r="J151" s="1511"/>
      <c r="K151" s="1511"/>
      <c r="L151" s="1511"/>
      <c r="M151" s="1511"/>
      <c r="N151" s="1511"/>
      <c r="O151" s="1511"/>
      <c r="P151" s="1511"/>
      <c r="Q151" s="1504" t="s">
        <v>1</v>
      </c>
      <c r="R151" s="1507"/>
      <c r="S151" s="1511"/>
      <c r="T151" s="1511"/>
      <c r="U151" s="1511"/>
      <c r="V151" s="1511"/>
      <c r="W151" s="1511"/>
      <c r="X151" s="1511"/>
      <c r="Y151" s="1888"/>
      <c r="Z151" s="1511"/>
      <c r="AA151" s="1511"/>
    </row>
    <row r="152" spans="1:27" x14ac:dyDescent="0.2">
      <c r="A152" s="1519"/>
      <c r="B152" s="1518"/>
      <c r="C152" s="1518"/>
      <c r="D152" s="1516"/>
      <c r="E152" s="1519"/>
      <c r="F152" s="1523"/>
      <c r="G152" s="1519"/>
      <c r="H152" s="1519"/>
      <c r="I152" s="1518"/>
      <c r="J152" s="1518"/>
      <c r="K152" s="1518"/>
      <c r="L152" s="1518"/>
      <c r="M152" s="1518"/>
      <c r="N152" s="1518"/>
      <c r="O152" s="1518"/>
      <c r="P152" s="1518"/>
      <c r="Q152" s="1518"/>
      <c r="R152" s="1520"/>
      <c r="S152" s="1518"/>
      <c r="T152" s="1518"/>
      <c r="U152" s="1518"/>
      <c r="V152" s="1518"/>
      <c r="W152" s="1518"/>
      <c r="X152" s="1518"/>
      <c r="Y152" s="1886"/>
      <c r="Z152" s="1518"/>
      <c r="AA152" s="1518"/>
    </row>
    <row r="153" spans="1:27" ht="47.25" customHeight="1" x14ac:dyDescent="0.2">
      <c r="A153" s="2091" t="s">
        <v>2262</v>
      </c>
      <c r="B153" s="1511" t="s">
        <v>2261</v>
      </c>
      <c r="C153" s="1511" t="s">
        <v>1864</v>
      </c>
      <c r="D153" s="1514" t="s">
        <v>765</v>
      </c>
      <c r="E153" s="1512" t="s">
        <v>1858</v>
      </c>
      <c r="F153" s="1521">
        <v>40000000</v>
      </c>
      <c r="G153" s="1512" t="s">
        <v>513</v>
      </c>
      <c r="H153" s="1512" t="s">
        <v>16</v>
      </c>
      <c r="I153" s="1504" t="s">
        <v>2</v>
      </c>
      <c r="J153" s="1512" t="s">
        <v>2260</v>
      </c>
      <c r="K153" s="1512" t="s">
        <v>2259</v>
      </c>
      <c r="L153" s="1512" t="s">
        <v>2258</v>
      </c>
      <c r="M153" s="1512" t="s">
        <v>2257</v>
      </c>
      <c r="N153" s="1512" t="s">
        <v>2256</v>
      </c>
      <c r="O153" s="1512" t="s">
        <v>2255</v>
      </c>
      <c r="P153" s="1512" t="s">
        <v>2254</v>
      </c>
      <c r="Q153" s="1504" t="s">
        <v>2</v>
      </c>
      <c r="R153" s="1521">
        <v>87000000</v>
      </c>
      <c r="S153" s="1512" t="s">
        <v>513</v>
      </c>
      <c r="T153" s="1512" t="s">
        <v>2253</v>
      </c>
      <c r="U153" s="1512" t="s">
        <v>2172</v>
      </c>
      <c r="V153" s="1512" t="s">
        <v>513</v>
      </c>
      <c r="W153" s="1512" t="s">
        <v>2171</v>
      </c>
      <c r="X153" s="1512" t="s">
        <v>1878</v>
      </c>
      <c r="Y153" s="1888"/>
      <c r="Z153" s="1731" t="s">
        <v>2066</v>
      </c>
      <c r="AA153" s="1730" t="s">
        <v>2065</v>
      </c>
    </row>
    <row r="154" spans="1:27" x14ac:dyDescent="0.2">
      <c r="A154" s="2091"/>
      <c r="B154" s="1511"/>
      <c r="C154" s="1511"/>
      <c r="D154" s="1514"/>
      <c r="E154" s="1512"/>
      <c r="F154" s="1521"/>
      <c r="G154" s="1512"/>
      <c r="H154" s="1512"/>
      <c r="I154" s="1504" t="s">
        <v>1</v>
      </c>
      <c r="J154" s="1511"/>
      <c r="K154" s="1511"/>
      <c r="L154" s="1511"/>
      <c r="M154" s="1511"/>
      <c r="N154" s="1511"/>
      <c r="O154" s="1511"/>
      <c r="P154" s="1511"/>
      <c r="Q154" s="1504" t="s">
        <v>1</v>
      </c>
      <c r="R154" s="1507"/>
      <c r="S154" s="1511"/>
      <c r="T154" s="1511"/>
      <c r="U154" s="1511"/>
      <c r="V154" s="1511"/>
      <c r="W154" s="1511"/>
      <c r="X154" s="1511"/>
      <c r="Y154" s="1888"/>
      <c r="Z154" s="1511"/>
      <c r="AA154" s="1511"/>
    </row>
    <row r="155" spans="1:27" x14ac:dyDescent="0.2">
      <c r="A155" s="1518"/>
      <c r="B155" s="1518"/>
      <c r="C155" s="1518"/>
      <c r="D155" s="1516"/>
      <c r="E155" s="1519"/>
      <c r="F155" s="1523"/>
      <c r="G155" s="1519"/>
      <c r="H155" s="1519"/>
      <c r="I155" s="1518"/>
      <c r="J155" s="1518"/>
      <c r="K155" s="1518"/>
      <c r="L155" s="1518"/>
      <c r="M155" s="1518"/>
      <c r="N155" s="1518"/>
      <c r="O155" s="1518"/>
      <c r="P155" s="1518"/>
      <c r="Q155" s="1518"/>
      <c r="R155" s="1520"/>
      <c r="S155" s="1518"/>
      <c r="T155" s="1518"/>
      <c r="U155" s="1518"/>
      <c r="V155" s="1518"/>
      <c r="W155" s="1518"/>
      <c r="X155" s="1518"/>
      <c r="Y155" s="1886"/>
      <c r="Z155" s="1518"/>
      <c r="AA155" s="1518"/>
    </row>
    <row r="156" spans="1:27" ht="41.25" customHeight="1" x14ac:dyDescent="0.2">
      <c r="A156" s="1681" t="s">
        <v>2252</v>
      </c>
      <c r="B156" s="1510" t="s">
        <v>2251</v>
      </c>
      <c r="C156" s="1510" t="s">
        <v>1851</v>
      </c>
      <c r="D156" s="1514" t="s">
        <v>1888</v>
      </c>
      <c r="E156" s="1514" t="s">
        <v>1858</v>
      </c>
      <c r="F156" s="1849">
        <v>5000000</v>
      </c>
      <c r="G156" s="1514" t="s">
        <v>513</v>
      </c>
      <c r="H156" s="1514" t="s">
        <v>125</v>
      </c>
      <c r="I156" s="1504" t="s">
        <v>2</v>
      </c>
      <c r="J156" s="1510" t="s">
        <v>2168</v>
      </c>
      <c r="K156" s="1510" t="s">
        <v>2167</v>
      </c>
      <c r="L156" s="1510" t="s">
        <v>513</v>
      </c>
      <c r="M156" s="1510" t="s">
        <v>2166</v>
      </c>
      <c r="N156" s="1510" t="s">
        <v>2165</v>
      </c>
      <c r="O156" s="1510" t="s">
        <v>2164</v>
      </c>
      <c r="P156" s="1510" t="s">
        <v>2163</v>
      </c>
      <c r="Q156" s="1504" t="s">
        <v>2</v>
      </c>
      <c r="R156" s="1848">
        <v>4990000</v>
      </c>
      <c r="S156" s="1510" t="s">
        <v>513</v>
      </c>
      <c r="T156" s="1510" t="s">
        <v>2162</v>
      </c>
      <c r="U156" s="1510" t="s">
        <v>2161</v>
      </c>
      <c r="V156" s="1510" t="s">
        <v>513</v>
      </c>
      <c r="W156" s="1510" t="s">
        <v>2160</v>
      </c>
      <c r="X156" s="1510" t="s">
        <v>2159</v>
      </c>
      <c r="Y156" s="1854"/>
      <c r="Z156" s="1731" t="s">
        <v>2066</v>
      </c>
      <c r="AA156" s="1730" t="s">
        <v>2065</v>
      </c>
    </row>
    <row r="157" spans="1:27" x14ac:dyDescent="0.2">
      <c r="A157" s="1906"/>
      <c r="B157" s="1510"/>
      <c r="C157" s="1510"/>
      <c r="D157" s="1514"/>
      <c r="E157" s="1514"/>
      <c r="F157" s="1503"/>
      <c r="G157" s="1514"/>
      <c r="H157" s="1514"/>
      <c r="I157" s="1504" t="s">
        <v>1</v>
      </c>
      <c r="J157" s="1510"/>
      <c r="K157" s="1510"/>
      <c r="L157" s="1510"/>
      <c r="M157" s="1510"/>
      <c r="N157" s="1510"/>
      <c r="O157" s="1510"/>
      <c r="P157" s="1510"/>
      <c r="Q157" s="1504" t="s">
        <v>1</v>
      </c>
      <c r="R157" s="1700"/>
      <c r="S157" s="1510"/>
      <c r="T157" s="1510"/>
      <c r="U157" s="1510"/>
      <c r="V157" s="1510"/>
      <c r="W157" s="1510"/>
      <c r="X157" s="1510"/>
      <c r="Y157" s="1854"/>
      <c r="Z157" s="1510"/>
      <c r="AA157" s="1510"/>
    </row>
    <row r="158" spans="1:27" x14ac:dyDescent="0.2">
      <c r="A158" s="1907"/>
      <c r="B158" s="1515"/>
      <c r="C158" s="1515"/>
      <c r="D158" s="1516"/>
      <c r="E158" s="1755"/>
      <c r="F158" s="1517"/>
      <c r="G158" s="1516"/>
      <c r="H158" s="1516"/>
      <c r="I158" s="1515"/>
      <c r="J158" s="1515"/>
      <c r="K158" s="1515"/>
      <c r="L158" s="1515"/>
      <c r="M158" s="1515"/>
      <c r="N158" s="1515"/>
      <c r="O158" s="1515"/>
      <c r="P158" s="1515"/>
      <c r="Q158" s="1515"/>
      <c r="R158" s="1734"/>
      <c r="S158" s="1515"/>
      <c r="T158" s="1515"/>
      <c r="U158" s="1515"/>
      <c r="V158" s="1515"/>
      <c r="W158" s="1515"/>
      <c r="X158" s="1515"/>
      <c r="Y158" s="1904"/>
      <c r="Z158" s="1515"/>
      <c r="AA158" s="1515"/>
    </row>
    <row r="159" spans="1:27" ht="46.5" customHeight="1" x14ac:dyDescent="0.2">
      <c r="A159" s="1681" t="s">
        <v>2250</v>
      </c>
      <c r="B159" s="1510" t="s">
        <v>2249</v>
      </c>
      <c r="C159" s="1510" t="s">
        <v>1851</v>
      </c>
      <c r="D159" s="1514" t="s">
        <v>1888</v>
      </c>
      <c r="E159" s="1514" t="s">
        <v>1858</v>
      </c>
      <c r="F159" s="1849">
        <v>50000000</v>
      </c>
      <c r="G159" s="1514" t="s">
        <v>513</v>
      </c>
      <c r="H159" s="1514" t="s">
        <v>16</v>
      </c>
      <c r="I159" s="1504" t="s">
        <v>2</v>
      </c>
      <c r="J159" s="1510" t="s">
        <v>2168</v>
      </c>
      <c r="K159" s="1510" t="s">
        <v>2167</v>
      </c>
      <c r="L159" s="1510" t="s">
        <v>513</v>
      </c>
      <c r="M159" s="1510" t="s">
        <v>2166</v>
      </c>
      <c r="N159" s="1510" t="s">
        <v>2165</v>
      </c>
      <c r="O159" s="1510" t="s">
        <v>2164</v>
      </c>
      <c r="P159" s="1510" t="s">
        <v>2163</v>
      </c>
      <c r="Q159" s="1504" t="s">
        <v>2</v>
      </c>
      <c r="R159" s="1848">
        <v>50000000</v>
      </c>
      <c r="S159" s="1510" t="s">
        <v>513</v>
      </c>
      <c r="T159" s="1510" t="s">
        <v>2162</v>
      </c>
      <c r="U159" s="1510" t="s">
        <v>2161</v>
      </c>
      <c r="V159" s="1510" t="s">
        <v>513</v>
      </c>
      <c r="W159" s="1510" t="s">
        <v>2160</v>
      </c>
      <c r="X159" s="1510" t="s">
        <v>2159</v>
      </c>
      <c r="Y159" s="1854"/>
      <c r="Z159" s="1731" t="s">
        <v>2066</v>
      </c>
      <c r="AA159" s="1730" t="s">
        <v>2065</v>
      </c>
    </row>
    <row r="160" spans="1:27" x14ac:dyDescent="0.2">
      <c r="A160" s="1906"/>
      <c r="B160" s="1510"/>
      <c r="C160" s="1510"/>
      <c r="D160" s="1514"/>
      <c r="E160" s="1514"/>
      <c r="F160" s="1503"/>
      <c r="G160" s="1514"/>
      <c r="H160" s="1514"/>
      <c r="I160" s="1504" t="s">
        <v>1</v>
      </c>
      <c r="J160" s="1510"/>
      <c r="K160" s="1510"/>
      <c r="L160" s="1510"/>
      <c r="M160" s="1510"/>
      <c r="N160" s="1510"/>
      <c r="O160" s="1510"/>
      <c r="P160" s="1510"/>
      <c r="Q160" s="1504" t="s">
        <v>1</v>
      </c>
      <c r="R160" s="1700"/>
      <c r="S160" s="1510"/>
      <c r="T160" s="1510"/>
      <c r="U160" s="1510"/>
      <c r="V160" s="1510"/>
      <c r="W160" s="1510"/>
      <c r="X160" s="1510"/>
      <c r="Y160" s="1854"/>
      <c r="Z160" s="1510"/>
      <c r="AA160" s="1510"/>
    </row>
    <row r="161" spans="1:27" x14ac:dyDescent="0.2">
      <c r="A161" s="1907"/>
      <c r="B161" s="1515"/>
      <c r="C161" s="1515"/>
      <c r="D161" s="1516"/>
      <c r="E161" s="1516"/>
      <c r="F161" s="1517"/>
      <c r="G161" s="1516"/>
      <c r="H161" s="1516"/>
      <c r="I161" s="1515"/>
      <c r="J161" s="1515"/>
      <c r="K161" s="1515"/>
      <c r="L161" s="1515"/>
      <c r="M161" s="1515"/>
      <c r="N161" s="1515"/>
      <c r="O161" s="1515"/>
      <c r="P161" s="1515"/>
      <c r="Q161" s="1515"/>
      <c r="R161" s="1734"/>
      <c r="S161" s="1515"/>
      <c r="T161" s="1515"/>
      <c r="U161" s="1515"/>
      <c r="V161" s="1515"/>
      <c r="W161" s="1515"/>
      <c r="X161" s="1515"/>
      <c r="Y161" s="1904"/>
      <c r="Z161" s="1515"/>
      <c r="AA161" s="1515"/>
    </row>
    <row r="162" spans="1:27" ht="36" customHeight="1" x14ac:dyDescent="0.2">
      <c r="A162" s="1681" t="s">
        <v>2248</v>
      </c>
      <c r="B162" s="1510" t="s">
        <v>2247</v>
      </c>
      <c r="C162" s="1510" t="s">
        <v>1859</v>
      </c>
      <c r="D162" s="1514" t="s">
        <v>1888</v>
      </c>
      <c r="E162" s="1514" t="s">
        <v>1858</v>
      </c>
      <c r="F162" s="1849">
        <v>10000000</v>
      </c>
      <c r="G162" s="1514" t="s">
        <v>513</v>
      </c>
      <c r="H162" s="1514" t="s">
        <v>2246</v>
      </c>
      <c r="I162" s="1504" t="s">
        <v>2</v>
      </c>
      <c r="J162" s="1510" t="s">
        <v>2168</v>
      </c>
      <c r="K162" s="1510" t="s">
        <v>2167</v>
      </c>
      <c r="L162" s="1510" t="s">
        <v>513</v>
      </c>
      <c r="M162" s="1510" t="s">
        <v>2166</v>
      </c>
      <c r="N162" s="1510" t="s">
        <v>2165</v>
      </c>
      <c r="O162" s="1510" t="s">
        <v>2164</v>
      </c>
      <c r="P162" s="1510" t="s">
        <v>2163</v>
      </c>
      <c r="Q162" s="1504" t="s">
        <v>2</v>
      </c>
      <c r="R162" s="1848">
        <v>9979800</v>
      </c>
      <c r="S162" s="1510" t="s">
        <v>513</v>
      </c>
      <c r="T162" s="1510" t="s">
        <v>2162</v>
      </c>
      <c r="U162" s="1510" t="s">
        <v>2161</v>
      </c>
      <c r="V162" s="1510" t="s">
        <v>513</v>
      </c>
      <c r="W162" s="1510" t="s">
        <v>2160</v>
      </c>
      <c r="X162" s="1510" t="s">
        <v>2159</v>
      </c>
      <c r="Y162" s="1854"/>
      <c r="Z162" s="1731" t="s">
        <v>2066</v>
      </c>
      <c r="AA162" s="1730" t="s">
        <v>2065</v>
      </c>
    </row>
    <row r="163" spans="1:27" x14ac:dyDescent="0.2">
      <c r="A163" s="1906"/>
      <c r="B163" s="1510"/>
      <c r="C163" s="1510"/>
      <c r="D163" s="1514"/>
      <c r="E163" s="1514"/>
      <c r="F163" s="1503"/>
      <c r="G163" s="1514"/>
      <c r="H163" s="1514"/>
      <c r="I163" s="1504" t="s">
        <v>1</v>
      </c>
      <c r="J163" s="1510"/>
      <c r="K163" s="1510"/>
      <c r="L163" s="1510"/>
      <c r="M163" s="1510"/>
      <c r="N163" s="1510"/>
      <c r="O163" s="1510"/>
      <c r="P163" s="1510"/>
      <c r="Q163" s="1504" t="s">
        <v>1</v>
      </c>
      <c r="R163" s="1700"/>
      <c r="S163" s="1510"/>
      <c r="T163" s="1510"/>
      <c r="U163" s="1510"/>
      <c r="V163" s="1510"/>
      <c r="W163" s="1510"/>
      <c r="X163" s="1510"/>
      <c r="Y163" s="1854"/>
      <c r="Z163" s="1510"/>
      <c r="AA163" s="1510"/>
    </row>
    <row r="164" spans="1:27" x14ac:dyDescent="0.2">
      <c r="A164" s="1905"/>
      <c r="B164" s="1515"/>
      <c r="C164" s="1515"/>
      <c r="D164" s="1516"/>
      <c r="E164" s="1516"/>
      <c r="F164" s="1517"/>
      <c r="G164" s="1516"/>
      <c r="H164" s="1516"/>
      <c r="I164" s="1515"/>
      <c r="J164" s="1515"/>
      <c r="K164" s="1515"/>
      <c r="L164" s="1515"/>
      <c r="M164" s="1515"/>
      <c r="N164" s="1515"/>
      <c r="O164" s="1515"/>
      <c r="P164" s="1515"/>
      <c r="Q164" s="1515"/>
      <c r="R164" s="1734"/>
      <c r="S164" s="1515"/>
      <c r="T164" s="1515"/>
      <c r="U164" s="1515"/>
      <c r="V164" s="1515"/>
      <c r="W164" s="1515"/>
      <c r="X164" s="1515"/>
      <c r="Y164" s="1904"/>
      <c r="Z164" s="1515"/>
      <c r="AA164" s="1515"/>
    </row>
    <row r="165" spans="1:27" ht="49.5" customHeight="1" x14ac:dyDescent="0.2">
      <c r="A165" s="1681" t="s">
        <v>2245</v>
      </c>
      <c r="B165" s="1510" t="s">
        <v>2244</v>
      </c>
      <c r="C165" s="1510" t="s">
        <v>1851</v>
      </c>
      <c r="D165" s="1514" t="s">
        <v>1888</v>
      </c>
      <c r="E165" s="1514" t="s">
        <v>1858</v>
      </c>
      <c r="F165" s="1849">
        <v>50000000</v>
      </c>
      <c r="G165" s="1514" t="s">
        <v>513</v>
      </c>
      <c r="H165" s="1514" t="s">
        <v>16</v>
      </c>
      <c r="I165" s="1504" t="s">
        <v>2</v>
      </c>
      <c r="J165" s="1510" t="s">
        <v>2168</v>
      </c>
      <c r="K165" s="1510" t="s">
        <v>2167</v>
      </c>
      <c r="L165" s="1510" t="s">
        <v>513</v>
      </c>
      <c r="M165" s="1510" t="s">
        <v>2166</v>
      </c>
      <c r="N165" s="1510" t="s">
        <v>2165</v>
      </c>
      <c r="O165" s="1510" t="s">
        <v>2164</v>
      </c>
      <c r="P165" s="1510" t="s">
        <v>2163</v>
      </c>
      <c r="Q165" s="1504" t="s">
        <v>2</v>
      </c>
      <c r="R165" s="1848">
        <v>50000000</v>
      </c>
      <c r="S165" s="1510" t="s">
        <v>513</v>
      </c>
      <c r="T165" s="1510" t="s">
        <v>2162</v>
      </c>
      <c r="U165" s="1510" t="s">
        <v>2161</v>
      </c>
      <c r="V165" s="1510" t="s">
        <v>513</v>
      </c>
      <c r="W165" s="1510" t="s">
        <v>2160</v>
      </c>
      <c r="X165" s="1510" t="s">
        <v>2159</v>
      </c>
      <c r="Y165" s="1854"/>
      <c r="Z165" s="1731" t="s">
        <v>2066</v>
      </c>
      <c r="AA165" s="1730" t="s">
        <v>2065</v>
      </c>
    </row>
    <row r="166" spans="1:27" x14ac:dyDescent="0.2">
      <c r="A166" s="1853"/>
      <c r="B166" s="1510"/>
      <c r="C166" s="1510"/>
      <c r="D166" s="1514"/>
      <c r="E166" s="1514"/>
      <c r="F166" s="1503"/>
      <c r="G166" s="1514"/>
      <c r="H166" s="1514"/>
      <c r="I166" s="1504" t="s">
        <v>1</v>
      </c>
      <c r="J166" s="1510"/>
      <c r="K166" s="1510"/>
      <c r="L166" s="1510"/>
      <c r="M166" s="1510"/>
      <c r="N166" s="1510"/>
      <c r="O166" s="1510"/>
      <c r="P166" s="1510"/>
      <c r="Q166" s="1504" t="s">
        <v>1</v>
      </c>
      <c r="R166" s="1700"/>
      <c r="S166" s="1510"/>
      <c r="T166" s="1510"/>
      <c r="U166" s="1510"/>
      <c r="V166" s="1510"/>
      <c r="W166" s="1510"/>
      <c r="X166" s="1510"/>
      <c r="Y166" s="1854"/>
      <c r="Z166" s="1510"/>
      <c r="AA166" s="1510"/>
    </row>
    <row r="167" spans="1:27" x14ac:dyDescent="0.2">
      <c r="A167" s="1846"/>
      <c r="B167" s="1515"/>
      <c r="C167" s="1515"/>
      <c r="D167" s="1516"/>
      <c r="E167" s="1516"/>
      <c r="F167" s="1517"/>
      <c r="G167" s="1516"/>
      <c r="H167" s="1516"/>
      <c r="I167" s="1515"/>
      <c r="J167" s="1515"/>
      <c r="K167" s="1515"/>
      <c r="L167" s="1515"/>
      <c r="M167" s="1515"/>
      <c r="N167" s="1515"/>
      <c r="O167" s="1515"/>
      <c r="P167" s="1515"/>
      <c r="Q167" s="1515"/>
      <c r="R167" s="1734"/>
      <c r="S167" s="1515"/>
      <c r="T167" s="1515"/>
      <c r="U167" s="1515"/>
      <c r="V167" s="1515"/>
      <c r="W167" s="1515"/>
      <c r="X167" s="1515"/>
      <c r="Y167" s="1904"/>
      <c r="Z167" s="1515"/>
      <c r="AA167" s="1515"/>
    </row>
    <row r="168" spans="1:27" ht="50.25" customHeight="1" x14ac:dyDescent="0.2">
      <c r="A168" s="1851" t="s">
        <v>2243</v>
      </c>
      <c r="B168" s="1510" t="s">
        <v>2242</v>
      </c>
      <c r="C168" s="1510" t="s">
        <v>1859</v>
      </c>
      <c r="D168" s="1514" t="s">
        <v>1888</v>
      </c>
      <c r="E168" s="1514" t="s">
        <v>1858</v>
      </c>
      <c r="F168" s="1849">
        <v>10000000</v>
      </c>
      <c r="G168" s="1514" t="s">
        <v>513</v>
      </c>
      <c r="H168" s="1514" t="s">
        <v>16</v>
      </c>
      <c r="I168" s="1504" t="s">
        <v>2</v>
      </c>
      <c r="J168" s="1510" t="s">
        <v>2168</v>
      </c>
      <c r="K168" s="1510" t="s">
        <v>2167</v>
      </c>
      <c r="L168" s="1510" t="s">
        <v>513</v>
      </c>
      <c r="M168" s="1510" t="s">
        <v>2166</v>
      </c>
      <c r="N168" s="1510" t="s">
        <v>2165</v>
      </c>
      <c r="O168" s="1510" t="s">
        <v>2164</v>
      </c>
      <c r="P168" s="1510" t="s">
        <v>2163</v>
      </c>
      <c r="Q168" s="1504" t="s">
        <v>2</v>
      </c>
      <c r="R168" s="1848">
        <v>9890000</v>
      </c>
      <c r="S168" s="1510" t="s">
        <v>513</v>
      </c>
      <c r="T168" s="1510" t="s">
        <v>2162</v>
      </c>
      <c r="U168" s="1510" t="s">
        <v>2161</v>
      </c>
      <c r="V168" s="1510" t="s">
        <v>513</v>
      </c>
      <c r="W168" s="1510" t="s">
        <v>2160</v>
      </c>
      <c r="X168" s="1510" t="s">
        <v>2159</v>
      </c>
      <c r="Y168" s="1854"/>
      <c r="Z168" s="1731" t="s">
        <v>2066</v>
      </c>
      <c r="AA168" s="1730" t="s">
        <v>2065</v>
      </c>
    </row>
    <row r="169" spans="1:27" x14ac:dyDescent="0.2">
      <c r="A169" s="1853"/>
      <c r="B169" s="1510"/>
      <c r="C169" s="1510"/>
      <c r="D169" s="1514"/>
      <c r="E169" s="1514"/>
      <c r="F169" s="1503"/>
      <c r="G169" s="1514"/>
      <c r="H169" s="1514"/>
      <c r="I169" s="1504" t="s">
        <v>1</v>
      </c>
      <c r="J169" s="1510"/>
      <c r="K169" s="1510"/>
      <c r="L169" s="1510"/>
      <c r="M169" s="1510"/>
      <c r="N169" s="1510"/>
      <c r="O169" s="1510"/>
      <c r="P169" s="1510"/>
      <c r="Q169" s="1504" t="s">
        <v>1</v>
      </c>
      <c r="R169" s="1700"/>
      <c r="S169" s="1510"/>
      <c r="T169" s="1510"/>
      <c r="U169" s="1510"/>
      <c r="V169" s="1510"/>
      <c r="W169" s="1510"/>
      <c r="X169" s="1510"/>
      <c r="Y169" s="1854"/>
      <c r="Z169" s="1510"/>
      <c r="AA169" s="1510"/>
    </row>
    <row r="170" spans="1:27" x14ac:dyDescent="0.2">
      <c r="A170" s="1846"/>
      <c r="B170" s="1741"/>
      <c r="C170" s="1741"/>
      <c r="D170" s="1737"/>
      <c r="E170" s="1737"/>
      <c r="F170" s="1903"/>
      <c r="G170" s="1737"/>
      <c r="H170" s="1737"/>
      <c r="I170" s="1737"/>
      <c r="J170" s="1741"/>
      <c r="K170" s="1741"/>
      <c r="L170" s="1741"/>
      <c r="M170" s="1741"/>
      <c r="N170" s="1741"/>
      <c r="O170" s="1741"/>
      <c r="P170" s="1741"/>
      <c r="Q170" s="1737"/>
      <c r="R170" s="1899"/>
      <c r="S170" s="1741"/>
      <c r="T170" s="1741"/>
      <c r="U170" s="1741"/>
      <c r="V170" s="1741"/>
      <c r="W170" s="1741"/>
      <c r="X170" s="1741"/>
      <c r="Y170" s="1900"/>
      <c r="Z170" s="1741"/>
      <c r="AA170" s="1899"/>
    </row>
    <row r="171" spans="1:27" ht="66.75" customHeight="1" x14ac:dyDescent="0.2">
      <c r="A171" s="1681" t="s">
        <v>2241</v>
      </c>
      <c r="B171" s="1850" t="s">
        <v>2240</v>
      </c>
      <c r="C171" s="1510" t="s">
        <v>1851</v>
      </c>
      <c r="D171" s="1514" t="s">
        <v>1888</v>
      </c>
      <c r="E171" s="1514" t="s">
        <v>1858</v>
      </c>
      <c r="F171" s="1849">
        <v>560000000</v>
      </c>
      <c r="G171" s="1514" t="s">
        <v>2239</v>
      </c>
      <c r="H171" s="1514" t="s">
        <v>16</v>
      </c>
      <c r="I171" s="1504" t="s">
        <v>2</v>
      </c>
      <c r="J171" s="1510" t="s">
        <v>2168</v>
      </c>
      <c r="K171" s="1510" t="s">
        <v>2167</v>
      </c>
      <c r="L171" s="1510" t="s">
        <v>513</v>
      </c>
      <c r="M171" s="1510" t="s">
        <v>2166</v>
      </c>
      <c r="N171" s="1510" t="s">
        <v>2165</v>
      </c>
      <c r="O171" s="1510" t="s">
        <v>2164</v>
      </c>
      <c r="P171" s="1510" t="s">
        <v>2163</v>
      </c>
      <c r="Q171" s="1504" t="s">
        <v>2</v>
      </c>
      <c r="R171" s="1848">
        <v>560000000</v>
      </c>
      <c r="S171" s="1510" t="s">
        <v>513</v>
      </c>
      <c r="T171" s="1510" t="s">
        <v>2162</v>
      </c>
      <c r="U171" s="1510" t="s">
        <v>2161</v>
      </c>
      <c r="V171" s="1510" t="s">
        <v>513</v>
      </c>
      <c r="W171" s="1510" t="s">
        <v>2160</v>
      </c>
      <c r="X171" s="1510" t="s">
        <v>2159</v>
      </c>
      <c r="Y171" s="1854"/>
      <c r="Z171" s="1731" t="s">
        <v>2066</v>
      </c>
      <c r="AA171" s="1730" t="s">
        <v>2065</v>
      </c>
    </row>
    <row r="172" spans="1:27" x14ac:dyDescent="0.2">
      <c r="A172" s="1902"/>
      <c r="B172" s="1783"/>
      <c r="C172" s="1783"/>
      <c r="D172" s="1901"/>
      <c r="E172" s="1901"/>
      <c r="F172" s="1901"/>
      <c r="G172" s="1901"/>
      <c r="H172" s="1901"/>
      <c r="I172" s="1504" t="s">
        <v>1</v>
      </c>
      <c r="J172" s="1783"/>
      <c r="K172" s="1783"/>
      <c r="L172" s="1783"/>
      <c r="M172" s="1783"/>
      <c r="N172" s="1783"/>
      <c r="O172" s="1783"/>
      <c r="P172" s="1783"/>
      <c r="Q172" s="1504" t="s">
        <v>1</v>
      </c>
      <c r="R172" s="1700"/>
      <c r="S172" s="1510"/>
      <c r="T172" s="1510"/>
      <c r="U172" s="1510"/>
      <c r="V172" s="1510"/>
      <c r="W172" s="1510"/>
      <c r="X172" s="1510"/>
      <c r="Y172" s="1854"/>
      <c r="Z172" s="1510"/>
      <c r="AA172" s="1700"/>
    </row>
    <row r="173" spans="1:27" x14ac:dyDescent="0.2">
      <c r="A173" s="1846"/>
      <c r="B173" s="1741"/>
      <c r="C173" s="1741"/>
      <c r="D173" s="1737"/>
      <c r="E173" s="1737"/>
      <c r="F173" s="1737"/>
      <c r="G173" s="1737"/>
      <c r="H173" s="1737"/>
      <c r="I173" s="1741"/>
      <c r="J173" s="1741"/>
      <c r="K173" s="1741"/>
      <c r="L173" s="1741"/>
      <c r="M173" s="1741"/>
      <c r="N173" s="1741"/>
      <c r="O173" s="1741"/>
      <c r="P173" s="1741"/>
      <c r="Q173" s="1741"/>
      <c r="R173" s="1741"/>
      <c r="S173" s="1741"/>
      <c r="T173" s="1741"/>
      <c r="U173" s="1741"/>
      <c r="V173" s="1741"/>
      <c r="W173" s="1741"/>
      <c r="X173" s="1741"/>
      <c r="Y173" s="1844"/>
      <c r="Z173" s="1741"/>
      <c r="AA173" s="1741"/>
    </row>
    <row r="174" spans="1:27" ht="49.5" customHeight="1" x14ac:dyDescent="0.2">
      <c r="A174" s="1681" t="s">
        <v>2238</v>
      </c>
      <c r="B174" s="1850" t="s">
        <v>2237</v>
      </c>
      <c r="C174" s="1850" t="s">
        <v>1851</v>
      </c>
      <c r="D174" s="1514" t="s">
        <v>1888</v>
      </c>
      <c r="E174" s="1514" t="s">
        <v>1858</v>
      </c>
      <c r="F174" s="1849">
        <v>48000000</v>
      </c>
      <c r="G174" s="1514" t="s">
        <v>513</v>
      </c>
      <c r="H174" s="1514" t="s">
        <v>16</v>
      </c>
      <c r="I174" s="1504" t="s">
        <v>2</v>
      </c>
      <c r="J174" s="1510" t="s">
        <v>2168</v>
      </c>
      <c r="K174" s="1510" t="s">
        <v>2167</v>
      </c>
      <c r="L174" s="1510" t="s">
        <v>513</v>
      </c>
      <c r="M174" s="1510" t="s">
        <v>2166</v>
      </c>
      <c r="N174" s="1510" t="s">
        <v>2165</v>
      </c>
      <c r="O174" s="1510" t="s">
        <v>2164</v>
      </c>
      <c r="P174" s="1510" t="s">
        <v>2163</v>
      </c>
      <c r="Q174" s="1504" t="s">
        <v>2</v>
      </c>
      <c r="R174" s="1848">
        <v>48000000</v>
      </c>
      <c r="S174" s="1510" t="s">
        <v>513</v>
      </c>
      <c r="T174" s="1510" t="s">
        <v>2162</v>
      </c>
      <c r="U174" s="1510" t="s">
        <v>2161</v>
      </c>
      <c r="V174" s="1510" t="s">
        <v>513</v>
      </c>
      <c r="W174" s="1510" t="s">
        <v>2160</v>
      </c>
      <c r="X174" s="1510" t="s">
        <v>2159</v>
      </c>
      <c r="Y174" s="1854"/>
      <c r="Z174" s="1731" t="s">
        <v>2066</v>
      </c>
      <c r="AA174" s="1730" t="s">
        <v>2065</v>
      </c>
    </row>
    <row r="175" spans="1:27" x14ac:dyDescent="0.2">
      <c r="A175" s="1902"/>
      <c r="B175" s="1783"/>
      <c r="C175" s="1783"/>
      <c r="D175" s="1901"/>
      <c r="E175" s="1901"/>
      <c r="F175" s="1901"/>
      <c r="G175" s="1901"/>
      <c r="H175" s="1901"/>
      <c r="I175" s="1504" t="s">
        <v>1</v>
      </c>
      <c r="J175" s="1783"/>
      <c r="K175" s="1783"/>
      <c r="L175" s="1783"/>
      <c r="M175" s="1783"/>
      <c r="N175" s="1783"/>
      <c r="O175" s="1783"/>
      <c r="P175" s="1783"/>
      <c r="Q175" s="1504" t="s">
        <v>1</v>
      </c>
      <c r="R175" s="1700"/>
      <c r="S175" s="1510"/>
      <c r="T175" s="1510"/>
      <c r="U175" s="1510"/>
      <c r="V175" s="1510"/>
      <c r="W175" s="1510"/>
      <c r="X175" s="1510"/>
      <c r="Y175" s="1854"/>
      <c r="Z175" s="1510"/>
      <c r="AA175" s="1700"/>
    </row>
    <row r="176" spans="1:27" x14ac:dyDescent="0.2">
      <c r="A176" s="1846"/>
      <c r="B176" s="1741"/>
      <c r="C176" s="1741"/>
      <c r="D176" s="1737"/>
      <c r="E176" s="1737"/>
      <c r="F176" s="1737"/>
      <c r="G176" s="1737"/>
      <c r="H176" s="1737"/>
      <c r="I176" s="1741"/>
      <c r="J176" s="1741"/>
      <c r="K176" s="1741"/>
      <c r="L176" s="1741"/>
      <c r="M176" s="1741"/>
      <c r="N176" s="1741"/>
      <c r="O176" s="1741"/>
      <c r="P176" s="1741"/>
      <c r="Q176" s="1741"/>
      <c r="R176" s="1899"/>
      <c r="S176" s="1837"/>
      <c r="T176" s="1837"/>
      <c r="U176" s="1837"/>
      <c r="V176" s="1837"/>
      <c r="W176" s="1837"/>
      <c r="X176" s="1837"/>
      <c r="Y176" s="1900"/>
      <c r="Z176" s="1837"/>
      <c r="AA176" s="1899"/>
    </row>
    <row r="177" spans="1:27" ht="60" customHeight="1" x14ac:dyDescent="0.2">
      <c r="A177" s="1851" t="s">
        <v>2236</v>
      </c>
      <c r="B177" s="1850" t="s">
        <v>2235</v>
      </c>
      <c r="C177" s="1850" t="s">
        <v>1851</v>
      </c>
      <c r="D177" s="1514" t="s">
        <v>1888</v>
      </c>
      <c r="E177" s="1514" t="s">
        <v>1858</v>
      </c>
      <c r="F177" s="1849">
        <v>5000000</v>
      </c>
      <c r="G177" s="1514" t="s">
        <v>513</v>
      </c>
      <c r="H177" s="1748" t="s">
        <v>125</v>
      </c>
      <c r="I177" s="1845" t="s">
        <v>2</v>
      </c>
      <c r="J177" s="1885" t="s">
        <v>2168</v>
      </c>
      <c r="K177" s="1885" t="s">
        <v>2167</v>
      </c>
      <c r="L177" s="1885" t="s">
        <v>513</v>
      </c>
      <c r="M177" s="1885" t="s">
        <v>2166</v>
      </c>
      <c r="N177" s="1885" t="s">
        <v>2165</v>
      </c>
      <c r="O177" s="1885" t="s">
        <v>2164</v>
      </c>
      <c r="P177" s="1885" t="s">
        <v>2163</v>
      </c>
      <c r="Q177" s="1504" t="s">
        <v>2</v>
      </c>
      <c r="R177" s="1848">
        <v>4989000</v>
      </c>
      <c r="S177" s="1510" t="s">
        <v>513</v>
      </c>
      <c r="T177" s="1510" t="s">
        <v>2162</v>
      </c>
      <c r="U177" s="1510" t="s">
        <v>2161</v>
      </c>
      <c r="V177" s="1510" t="s">
        <v>513</v>
      </c>
      <c r="W177" s="1510" t="s">
        <v>2160</v>
      </c>
      <c r="X177" s="1510" t="s">
        <v>2159</v>
      </c>
      <c r="Y177" s="1854"/>
      <c r="Z177" s="1731" t="s">
        <v>2066</v>
      </c>
      <c r="AA177" s="1730" t="s">
        <v>2065</v>
      </c>
    </row>
    <row r="178" spans="1:27" ht="6" customHeight="1" x14ac:dyDescent="0.2">
      <c r="A178" s="1853"/>
      <c r="B178" s="1850"/>
      <c r="C178" s="1850"/>
      <c r="D178" s="1755"/>
      <c r="E178" s="1755"/>
      <c r="F178" s="1755"/>
      <c r="G178" s="1755"/>
      <c r="H178" s="1755"/>
      <c r="I178" s="1755" t="s">
        <v>1</v>
      </c>
      <c r="J178" s="1850"/>
      <c r="K178" s="1850"/>
      <c r="L178" s="1850"/>
      <c r="M178" s="1850"/>
      <c r="N178" s="1850"/>
      <c r="O178" s="1850"/>
      <c r="P178" s="1850"/>
      <c r="Q178" s="1504" t="s">
        <v>1</v>
      </c>
      <c r="R178" s="1700"/>
      <c r="S178" s="1510"/>
      <c r="T178" s="1510"/>
      <c r="U178" s="1510"/>
      <c r="V178" s="1510"/>
      <c r="W178" s="1510"/>
      <c r="X178" s="1510"/>
      <c r="Y178" s="1854"/>
      <c r="Z178" s="1510"/>
      <c r="AA178" s="1700"/>
    </row>
    <row r="179" spans="1:27" x14ac:dyDescent="0.2">
      <c r="A179" s="1846"/>
      <c r="B179" s="1741"/>
      <c r="C179" s="1741"/>
      <c r="D179" s="1737"/>
      <c r="E179" s="1737"/>
      <c r="F179" s="1737"/>
      <c r="G179" s="1737"/>
      <c r="H179" s="1737"/>
      <c r="I179" s="1741"/>
      <c r="J179" s="1741"/>
      <c r="K179" s="1741"/>
      <c r="L179" s="1741"/>
      <c r="M179" s="1741"/>
      <c r="N179" s="1741"/>
      <c r="O179" s="1741"/>
      <c r="P179" s="1741"/>
      <c r="Q179" s="1741"/>
      <c r="R179" s="1741"/>
      <c r="S179" s="1741"/>
      <c r="T179" s="1741"/>
      <c r="U179" s="1741"/>
      <c r="V179" s="1741"/>
      <c r="W179" s="1741"/>
      <c r="X179" s="1741"/>
      <c r="Y179" s="1844"/>
      <c r="Z179" s="1741"/>
      <c r="AA179" s="1741"/>
    </row>
    <row r="180" spans="1:27" ht="46.5" customHeight="1" x14ac:dyDescent="0.2">
      <c r="A180" s="1851" t="s">
        <v>2234</v>
      </c>
      <c r="B180" s="1850" t="s">
        <v>2233</v>
      </c>
      <c r="C180" s="1850" t="s">
        <v>1859</v>
      </c>
      <c r="D180" s="1514" t="s">
        <v>1888</v>
      </c>
      <c r="E180" s="1514" t="s">
        <v>1858</v>
      </c>
      <c r="F180" s="1849">
        <v>5000000</v>
      </c>
      <c r="G180" s="1514" t="s">
        <v>513</v>
      </c>
      <c r="H180" s="1514" t="s">
        <v>125</v>
      </c>
      <c r="I180" s="1504" t="s">
        <v>2</v>
      </c>
      <c r="J180" s="1885" t="s">
        <v>2168</v>
      </c>
      <c r="K180" s="1885" t="s">
        <v>2167</v>
      </c>
      <c r="L180" s="1885" t="s">
        <v>513</v>
      </c>
      <c r="M180" s="1885" t="s">
        <v>2166</v>
      </c>
      <c r="N180" s="1885" t="s">
        <v>2165</v>
      </c>
      <c r="O180" s="1885" t="s">
        <v>2164</v>
      </c>
      <c r="P180" s="1885" t="s">
        <v>2163</v>
      </c>
      <c r="Q180" s="1504" t="s">
        <v>2</v>
      </c>
      <c r="R180" s="1848">
        <v>4989700</v>
      </c>
      <c r="S180" s="1510" t="s">
        <v>513</v>
      </c>
      <c r="T180" s="1510" t="s">
        <v>2162</v>
      </c>
      <c r="U180" s="1510" t="s">
        <v>2161</v>
      </c>
      <c r="V180" s="1510" t="s">
        <v>513</v>
      </c>
      <c r="W180" s="1510" t="s">
        <v>2160</v>
      </c>
      <c r="X180" s="1510" t="s">
        <v>2159</v>
      </c>
      <c r="Y180" s="1854"/>
      <c r="Z180" s="1731" t="s">
        <v>2066</v>
      </c>
      <c r="AA180" s="1730" t="s">
        <v>2065</v>
      </c>
    </row>
    <row r="181" spans="1:27" x14ac:dyDescent="0.2">
      <c r="A181" s="1853"/>
      <c r="B181" s="1850"/>
      <c r="C181" s="1850"/>
      <c r="D181" s="1755"/>
      <c r="E181" s="1755"/>
      <c r="F181" s="1755"/>
      <c r="G181" s="1755"/>
      <c r="H181" s="1755"/>
      <c r="I181" s="1504" t="s">
        <v>1</v>
      </c>
      <c r="J181" s="1850"/>
      <c r="K181" s="1850"/>
      <c r="L181" s="1850"/>
      <c r="M181" s="1850"/>
      <c r="N181" s="1850"/>
      <c r="O181" s="1850"/>
      <c r="P181" s="1850"/>
      <c r="Q181" s="1504" t="s">
        <v>1</v>
      </c>
      <c r="R181" s="1852"/>
      <c r="S181" s="1850"/>
      <c r="T181" s="1850"/>
      <c r="U181" s="1850"/>
      <c r="V181" s="1850"/>
      <c r="W181" s="1850"/>
      <c r="X181" s="1850"/>
      <c r="Y181" s="1852"/>
      <c r="Z181" s="1850"/>
      <c r="AA181" s="1850"/>
    </row>
    <row r="182" spans="1:27" x14ac:dyDescent="0.2">
      <c r="A182" s="1846"/>
      <c r="B182" s="1741"/>
      <c r="C182" s="1741"/>
      <c r="D182" s="1737"/>
      <c r="E182" s="1737"/>
      <c r="F182" s="1737"/>
      <c r="G182" s="1737"/>
      <c r="H182" s="1737"/>
      <c r="I182" s="1741"/>
      <c r="J182" s="1741"/>
      <c r="K182" s="1741"/>
      <c r="L182" s="1741"/>
      <c r="M182" s="1741"/>
      <c r="N182" s="1741"/>
      <c r="O182" s="1741"/>
      <c r="P182" s="1741"/>
      <c r="Q182" s="1741"/>
      <c r="R182" s="1741"/>
      <c r="S182" s="1741"/>
      <c r="T182" s="1741"/>
      <c r="U182" s="1741"/>
      <c r="V182" s="1741"/>
      <c r="W182" s="1741"/>
      <c r="X182" s="1741"/>
      <c r="Y182" s="1844"/>
      <c r="Z182" s="1741"/>
      <c r="AA182" s="1741"/>
    </row>
    <row r="183" spans="1:27" ht="42" customHeight="1" x14ac:dyDescent="0.2">
      <c r="A183" s="1898" t="s">
        <v>2232</v>
      </c>
      <c r="B183" s="1850" t="s">
        <v>2231</v>
      </c>
      <c r="C183" s="1850" t="s">
        <v>1851</v>
      </c>
      <c r="D183" s="1514" t="s">
        <v>1888</v>
      </c>
      <c r="E183" s="1514" t="s">
        <v>1858</v>
      </c>
      <c r="F183" s="1849">
        <v>5000000</v>
      </c>
      <c r="G183" s="1514" t="s">
        <v>513</v>
      </c>
      <c r="H183" s="1514" t="s">
        <v>125</v>
      </c>
      <c r="I183" s="1504" t="s">
        <v>2</v>
      </c>
      <c r="J183" s="1510" t="s">
        <v>2168</v>
      </c>
      <c r="K183" s="1510" t="s">
        <v>2167</v>
      </c>
      <c r="L183" s="1510" t="s">
        <v>513</v>
      </c>
      <c r="M183" s="1510" t="s">
        <v>2166</v>
      </c>
      <c r="N183" s="1510" t="s">
        <v>2165</v>
      </c>
      <c r="O183" s="1510" t="s">
        <v>2164</v>
      </c>
      <c r="P183" s="1510" t="s">
        <v>2163</v>
      </c>
      <c r="Q183" s="1504" t="s">
        <v>2</v>
      </c>
      <c r="R183" s="1848">
        <v>4999800</v>
      </c>
      <c r="S183" s="1510" t="s">
        <v>513</v>
      </c>
      <c r="T183" s="1510" t="s">
        <v>2162</v>
      </c>
      <c r="U183" s="1510" t="s">
        <v>2161</v>
      </c>
      <c r="V183" s="1510" t="s">
        <v>513</v>
      </c>
      <c r="W183" s="1510" t="s">
        <v>2160</v>
      </c>
      <c r="X183" s="1510" t="s">
        <v>2159</v>
      </c>
      <c r="Y183" s="1854"/>
      <c r="Z183" s="1731" t="s">
        <v>2066</v>
      </c>
      <c r="AA183" s="1730" t="s">
        <v>2065</v>
      </c>
    </row>
    <row r="184" spans="1:27" x14ac:dyDescent="0.2">
      <c r="A184" s="1853"/>
      <c r="B184" s="1850"/>
      <c r="C184" s="1850"/>
      <c r="D184" s="1755"/>
      <c r="E184" s="1755"/>
      <c r="F184" s="1755"/>
      <c r="G184" s="1755"/>
      <c r="H184" s="1755"/>
      <c r="I184" s="1504" t="s">
        <v>1</v>
      </c>
      <c r="J184" s="1783"/>
      <c r="K184" s="1783"/>
      <c r="L184" s="1783"/>
      <c r="M184" s="1783"/>
      <c r="N184" s="1783"/>
      <c r="O184" s="1783"/>
      <c r="P184" s="1783"/>
      <c r="Q184" s="1504" t="s">
        <v>1</v>
      </c>
      <c r="R184" s="1894"/>
      <c r="S184" s="1783"/>
      <c r="T184" s="1783"/>
      <c r="U184" s="1783"/>
      <c r="V184" s="1783"/>
      <c r="W184" s="1783"/>
      <c r="X184" s="1783"/>
      <c r="Y184" s="1894"/>
      <c r="Z184" s="1783"/>
      <c r="AA184" s="1783"/>
    </row>
    <row r="185" spans="1:27" x14ac:dyDescent="0.2">
      <c r="A185" s="1846"/>
      <c r="B185" s="1741"/>
      <c r="C185" s="1741"/>
      <c r="D185" s="1737"/>
      <c r="E185" s="1737"/>
      <c r="F185" s="1737"/>
      <c r="G185" s="1737"/>
      <c r="H185" s="1737"/>
      <c r="I185" s="1741"/>
      <c r="J185" s="1741"/>
      <c r="K185" s="1741"/>
      <c r="L185" s="1741"/>
      <c r="M185" s="1741"/>
      <c r="N185" s="1741"/>
      <c r="O185" s="1741"/>
      <c r="P185" s="1741"/>
      <c r="Q185" s="1741"/>
      <c r="R185" s="1741"/>
      <c r="S185" s="1741"/>
      <c r="T185" s="1741"/>
      <c r="U185" s="1741"/>
      <c r="V185" s="1741"/>
      <c r="W185" s="1741"/>
      <c r="X185" s="1741"/>
      <c r="Y185" s="1844"/>
      <c r="Z185" s="1741"/>
      <c r="AA185" s="1741"/>
    </row>
    <row r="186" spans="1:27" ht="36" x14ac:dyDescent="0.2">
      <c r="A186" s="1851" t="s">
        <v>2230</v>
      </c>
      <c r="B186" s="1850" t="s">
        <v>2229</v>
      </c>
      <c r="C186" s="1850" t="s">
        <v>1851</v>
      </c>
      <c r="D186" s="1514" t="s">
        <v>1888</v>
      </c>
      <c r="E186" s="1514" t="s">
        <v>1858</v>
      </c>
      <c r="F186" s="1849">
        <v>5000000</v>
      </c>
      <c r="G186" s="1514" t="s">
        <v>513</v>
      </c>
      <c r="H186" s="1514" t="s">
        <v>125</v>
      </c>
      <c r="I186" s="1504" t="s">
        <v>2</v>
      </c>
      <c r="J186" s="1510" t="s">
        <v>2168</v>
      </c>
      <c r="K186" s="1510" t="s">
        <v>2167</v>
      </c>
      <c r="L186" s="1510" t="s">
        <v>513</v>
      </c>
      <c r="M186" s="1510" t="s">
        <v>2166</v>
      </c>
      <c r="N186" s="1510" t="s">
        <v>2165</v>
      </c>
      <c r="O186" s="1510" t="s">
        <v>2164</v>
      </c>
      <c r="P186" s="1510" t="s">
        <v>2163</v>
      </c>
      <c r="Q186" s="1504" t="s">
        <v>2</v>
      </c>
      <c r="R186" s="1848">
        <v>4890000</v>
      </c>
      <c r="S186" s="1510" t="s">
        <v>513</v>
      </c>
      <c r="T186" s="1510" t="s">
        <v>2162</v>
      </c>
      <c r="U186" s="1510" t="s">
        <v>2161</v>
      </c>
      <c r="V186" s="1510" t="s">
        <v>513</v>
      </c>
      <c r="W186" s="1510" t="s">
        <v>2160</v>
      </c>
      <c r="X186" s="1510" t="s">
        <v>2159</v>
      </c>
      <c r="Y186" s="1854"/>
      <c r="Z186" s="1731" t="s">
        <v>2066</v>
      </c>
      <c r="AA186" s="1730" t="s">
        <v>2065</v>
      </c>
    </row>
    <row r="187" spans="1:27" x14ac:dyDescent="0.2">
      <c r="A187" s="1853"/>
      <c r="B187" s="1850"/>
      <c r="C187" s="1850"/>
      <c r="D187" s="1755"/>
      <c r="E187" s="1755"/>
      <c r="F187" s="1755"/>
      <c r="G187" s="1755"/>
      <c r="H187" s="1755"/>
      <c r="I187" s="1504" t="s">
        <v>1</v>
      </c>
      <c r="J187" s="1783"/>
      <c r="K187" s="1783"/>
      <c r="L187" s="1783"/>
      <c r="M187" s="1783"/>
      <c r="N187" s="1783"/>
      <c r="O187" s="1783"/>
      <c r="P187" s="1783"/>
      <c r="Q187" s="1504" t="s">
        <v>1</v>
      </c>
      <c r="R187" s="1894"/>
      <c r="S187" s="1783"/>
      <c r="T187" s="1783"/>
      <c r="U187" s="1783"/>
      <c r="V187" s="1783"/>
      <c r="W187" s="1783"/>
      <c r="X187" s="1783"/>
      <c r="Y187" s="1894"/>
      <c r="Z187" s="1783"/>
      <c r="AA187" s="1783"/>
    </row>
    <row r="188" spans="1:27" x14ac:dyDescent="0.2">
      <c r="A188" s="1846"/>
      <c r="B188" s="1788"/>
      <c r="C188" s="1788"/>
      <c r="D188" s="1897"/>
      <c r="E188" s="1897"/>
      <c r="F188" s="1897"/>
      <c r="G188" s="1897"/>
      <c r="H188" s="1897"/>
      <c r="I188" s="1788"/>
      <c r="J188" s="1788"/>
      <c r="K188" s="1788"/>
      <c r="L188" s="1788"/>
      <c r="M188" s="1788"/>
      <c r="N188" s="1788"/>
      <c r="O188" s="1788"/>
      <c r="P188" s="1788"/>
      <c r="Q188" s="1788"/>
      <c r="R188" s="1788"/>
      <c r="S188" s="1788"/>
      <c r="T188" s="1788"/>
      <c r="U188" s="1788"/>
      <c r="V188" s="1788"/>
      <c r="W188" s="1788"/>
      <c r="X188" s="1788"/>
      <c r="Y188" s="1896"/>
      <c r="Z188" s="1788"/>
      <c r="AA188" s="1788"/>
    </row>
    <row r="189" spans="1:27" ht="44.25" customHeight="1" x14ac:dyDescent="0.2">
      <c r="A189" s="1851" t="s">
        <v>2228</v>
      </c>
      <c r="B189" s="1850" t="s">
        <v>2227</v>
      </c>
      <c r="C189" s="1850" t="s">
        <v>1851</v>
      </c>
      <c r="D189" s="1514" t="s">
        <v>1888</v>
      </c>
      <c r="E189" s="1514" t="s">
        <v>1858</v>
      </c>
      <c r="F189" s="1849">
        <v>5000000</v>
      </c>
      <c r="G189" s="1514" t="s">
        <v>513</v>
      </c>
      <c r="H189" s="1514" t="s">
        <v>125</v>
      </c>
      <c r="I189" s="1504" t="s">
        <v>2</v>
      </c>
      <c r="J189" s="1510" t="s">
        <v>2168</v>
      </c>
      <c r="K189" s="1510" t="s">
        <v>2167</v>
      </c>
      <c r="L189" s="1510" t="s">
        <v>513</v>
      </c>
      <c r="M189" s="1510" t="s">
        <v>2166</v>
      </c>
      <c r="N189" s="1510" t="s">
        <v>2165</v>
      </c>
      <c r="O189" s="1510" t="s">
        <v>2164</v>
      </c>
      <c r="P189" s="1510" t="s">
        <v>2163</v>
      </c>
      <c r="Q189" s="1504" t="s">
        <v>2</v>
      </c>
      <c r="R189" s="1848">
        <v>4900900</v>
      </c>
      <c r="S189" s="1510" t="s">
        <v>513</v>
      </c>
      <c r="T189" s="1510" t="s">
        <v>2162</v>
      </c>
      <c r="U189" s="1510" t="s">
        <v>2161</v>
      </c>
      <c r="V189" s="1510" t="s">
        <v>513</v>
      </c>
      <c r="W189" s="1510" t="s">
        <v>2160</v>
      </c>
      <c r="X189" s="1510" t="s">
        <v>2159</v>
      </c>
      <c r="Y189" s="1854"/>
      <c r="Z189" s="1731" t="s">
        <v>2066</v>
      </c>
      <c r="AA189" s="1730" t="s">
        <v>2065</v>
      </c>
    </row>
    <row r="190" spans="1:27" x14ac:dyDescent="0.2">
      <c r="A190" s="1846"/>
      <c r="B190" s="1741"/>
      <c r="C190" s="1741"/>
      <c r="D190" s="1737"/>
      <c r="E190" s="1737"/>
      <c r="F190" s="1737"/>
      <c r="G190" s="1737"/>
      <c r="H190" s="1737"/>
      <c r="I190" s="1504" t="s">
        <v>1</v>
      </c>
      <c r="J190" s="1741"/>
      <c r="K190" s="1741"/>
      <c r="L190" s="1741"/>
      <c r="M190" s="1741"/>
      <c r="N190" s="1741"/>
      <c r="O190" s="1741"/>
      <c r="P190" s="1741"/>
      <c r="Q190" s="1504" t="s">
        <v>1</v>
      </c>
      <c r="R190" s="1895"/>
      <c r="S190" s="1685"/>
      <c r="T190" s="1685"/>
      <c r="U190" s="1685"/>
      <c r="V190" s="1685"/>
      <c r="W190" s="1685"/>
      <c r="X190" s="1685"/>
      <c r="Y190" s="1895"/>
      <c r="Z190" s="1685"/>
      <c r="AA190" s="1685"/>
    </row>
    <row r="191" spans="1:27" x14ac:dyDescent="0.2">
      <c r="A191" s="1846"/>
      <c r="B191" s="1741"/>
      <c r="C191" s="1741"/>
      <c r="D191" s="1737"/>
      <c r="E191" s="1737"/>
      <c r="F191" s="1737"/>
      <c r="G191" s="1737"/>
      <c r="H191" s="1737"/>
      <c r="I191" s="1788"/>
      <c r="J191" s="1741"/>
      <c r="K191" s="1741"/>
      <c r="L191" s="1741"/>
      <c r="M191" s="1741"/>
      <c r="N191" s="1741"/>
      <c r="O191" s="1741"/>
      <c r="P191" s="1741"/>
      <c r="Q191" s="1788"/>
      <c r="R191" s="1685"/>
      <c r="S191" s="1685"/>
      <c r="T191" s="1685"/>
      <c r="U191" s="1685"/>
      <c r="V191" s="1685"/>
      <c r="W191" s="1685"/>
      <c r="X191" s="1685"/>
      <c r="Y191" s="1895"/>
      <c r="Z191" s="1685"/>
      <c r="AA191" s="1685"/>
    </row>
    <row r="192" spans="1:27" ht="68.25" customHeight="1" x14ac:dyDescent="0.2">
      <c r="A192" s="1851" t="s">
        <v>2226</v>
      </c>
      <c r="B192" s="1850" t="s">
        <v>2225</v>
      </c>
      <c r="C192" s="1850" t="s">
        <v>1851</v>
      </c>
      <c r="D192" s="1514" t="s">
        <v>1888</v>
      </c>
      <c r="E192" s="1514" t="s">
        <v>1858</v>
      </c>
      <c r="F192" s="1849">
        <v>5000000</v>
      </c>
      <c r="G192" s="1514" t="s">
        <v>513</v>
      </c>
      <c r="H192" s="1514" t="s">
        <v>125</v>
      </c>
      <c r="I192" s="1504" t="s">
        <v>2</v>
      </c>
      <c r="J192" s="1510" t="s">
        <v>2168</v>
      </c>
      <c r="K192" s="1510" t="s">
        <v>2167</v>
      </c>
      <c r="L192" s="1510" t="s">
        <v>513</v>
      </c>
      <c r="M192" s="1510" t="s">
        <v>2166</v>
      </c>
      <c r="N192" s="1510" t="s">
        <v>2165</v>
      </c>
      <c r="O192" s="1510" t="s">
        <v>2164</v>
      </c>
      <c r="P192" s="1510" t="s">
        <v>2163</v>
      </c>
      <c r="Q192" s="1504" t="s">
        <v>2</v>
      </c>
      <c r="R192" s="1848">
        <v>4998560</v>
      </c>
      <c r="S192" s="1510" t="s">
        <v>513</v>
      </c>
      <c r="T192" s="1510" t="s">
        <v>2162</v>
      </c>
      <c r="U192" s="1510" t="s">
        <v>2161</v>
      </c>
      <c r="V192" s="1510" t="s">
        <v>513</v>
      </c>
      <c r="W192" s="1510" t="s">
        <v>2160</v>
      </c>
      <c r="X192" s="1510" t="s">
        <v>2159</v>
      </c>
      <c r="Y192" s="1854"/>
      <c r="Z192" s="1731" t="s">
        <v>2066</v>
      </c>
      <c r="AA192" s="1730" t="s">
        <v>2065</v>
      </c>
    </row>
    <row r="193" spans="1:27" x14ac:dyDescent="0.2">
      <c r="A193" s="1846"/>
      <c r="B193" s="1741"/>
      <c r="C193" s="1741"/>
      <c r="D193" s="1737"/>
      <c r="E193" s="1737"/>
      <c r="F193" s="1737"/>
      <c r="G193" s="1737"/>
      <c r="H193" s="1737"/>
      <c r="I193" s="1504" t="s">
        <v>1</v>
      </c>
      <c r="J193" s="1783"/>
      <c r="K193" s="1783"/>
      <c r="L193" s="1783"/>
      <c r="M193" s="1783"/>
      <c r="N193" s="1783"/>
      <c r="O193" s="1783"/>
      <c r="P193" s="1783"/>
      <c r="Q193" s="1504" t="s">
        <v>1</v>
      </c>
      <c r="R193" s="1894"/>
      <c r="S193" s="1783"/>
      <c r="T193" s="1783"/>
      <c r="U193" s="1783"/>
      <c r="V193" s="1783"/>
      <c r="W193" s="1783"/>
      <c r="X193" s="1783"/>
      <c r="Y193" s="1894"/>
      <c r="Z193" s="1783"/>
      <c r="AA193" s="1783"/>
    </row>
    <row r="194" spans="1:27" x14ac:dyDescent="0.2">
      <c r="A194" s="1846"/>
      <c r="B194" s="1741"/>
      <c r="C194" s="1741"/>
      <c r="D194" s="1737"/>
      <c r="E194" s="1737"/>
      <c r="F194" s="1737"/>
      <c r="G194" s="1737"/>
      <c r="H194" s="1737"/>
      <c r="I194" s="1741"/>
      <c r="J194" s="1741"/>
      <c r="K194" s="1741"/>
      <c r="L194" s="1741"/>
      <c r="M194" s="1741"/>
      <c r="N194" s="1741"/>
      <c r="O194" s="1741"/>
      <c r="P194" s="1741"/>
      <c r="Q194" s="1741"/>
      <c r="R194" s="1741"/>
      <c r="S194" s="1741"/>
      <c r="T194" s="1741"/>
      <c r="U194" s="1741"/>
      <c r="V194" s="1741"/>
      <c r="W194" s="1741"/>
      <c r="X194" s="1741"/>
      <c r="Y194" s="1844"/>
      <c r="Z194" s="1741"/>
      <c r="AA194" s="1741"/>
    </row>
    <row r="195" spans="1:27" ht="46.5" customHeight="1" x14ac:dyDescent="0.2">
      <c r="A195" s="1851" t="s">
        <v>2224</v>
      </c>
      <c r="B195" s="1850" t="s">
        <v>2223</v>
      </c>
      <c r="C195" s="1850" t="s">
        <v>1851</v>
      </c>
      <c r="D195" s="1514" t="s">
        <v>1888</v>
      </c>
      <c r="E195" s="1514" t="s">
        <v>1858</v>
      </c>
      <c r="F195" s="1849">
        <v>5000000</v>
      </c>
      <c r="G195" s="1514" t="s">
        <v>513</v>
      </c>
      <c r="H195" s="1514" t="s">
        <v>125</v>
      </c>
      <c r="I195" s="1504" t="s">
        <v>2</v>
      </c>
      <c r="J195" s="1510" t="s">
        <v>2168</v>
      </c>
      <c r="K195" s="1510" t="s">
        <v>2167</v>
      </c>
      <c r="L195" s="1510" t="s">
        <v>513</v>
      </c>
      <c r="M195" s="1510" t="s">
        <v>2166</v>
      </c>
      <c r="N195" s="1510" t="s">
        <v>2165</v>
      </c>
      <c r="O195" s="1510" t="s">
        <v>2164</v>
      </c>
      <c r="P195" s="1510" t="s">
        <v>2163</v>
      </c>
      <c r="Q195" s="1504" t="s">
        <v>2</v>
      </c>
      <c r="R195" s="1848">
        <v>4900000</v>
      </c>
      <c r="S195" s="1510" t="s">
        <v>513</v>
      </c>
      <c r="T195" s="1510" t="s">
        <v>2162</v>
      </c>
      <c r="U195" s="1510" t="s">
        <v>2161</v>
      </c>
      <c r="V195" s="1510" t="s">
        <v>513</v>
      </c>
      <c r="W195" s="1510" t="s">
        <v>2160</v>
      </c>
      <c r="X195" s="1510" t="s">
        <v>2159</v>
      </c>
      <c r="Y195" s="1854"/>
      <c r="Z195" s="1731" t="s">
        <v>2066</v>
      </c>
      <c r="AA195" s="1730" t="s">
        <v>2065</v>
      </c>
    </row>
    <row r="196" spans="1:27" x14ac:dyDescent="0.2">
      <c r="A196" s="1846"/>
      <c r="B196" s="1741"/>
      <c r="C196" s="1741"/>
      <c r="D196" s="1737"/>
      <c r="E196" s="1737"/>
      <c r="F196" s="1737"/>
      <c r="G196" s="1737"/>
      <c r="H196" s="1737"/>
      <c r="I196" s="1737" t="s">
        <v>1</v>
      </c>
      <c r="J196" s="1741"/>
      <c r="K196" s="1741"/>
      <c r="L196" s="1741"/>
      <c r="M196" s="1741"/>
      <c r="N196" s="1741"/>
      <c r="O196" s="1741"/>
      <c r="P196" s="1741"/>
      <c r="Q196" s="1737" t="s">
        <v>1</v>
      </c>
      <c r="R196" s="1844"/>
      <c r="S196" s="1741"/>
      <c r="T196" s="1741"/>
      <c r="U196" s="1741"/>
      <c r="V196" s="1741"/>
      <c r="W196" s="1741"/>
      <c r="X196" s="1741"/>
      <c r="Y196" s="1844"/>
      <c r="Z196" s="1741"/>
      <c r="AA196" s="1741"/>
    </row>
    <row r="197" spans="1:27" ht="12.75" thickBot="1" x14ac:dyDescent="0.25">
      <c r="A197" s="1872"/>
      <c r="B197" s="1872"/>
      <c r="C197" s="1872"/>
      <c r="D197" s="1873"/>
      <c r="E197" s="1873"/>
      <c r="F197" s="1873"/>
      <c r="G197" s="1873"/>
      <c r="H197" s="1873"/>
      <c r="I197" s="1872"/>
      <c r="J197" s="1872"/>
      <c r="K197" s="1872"/>
      <c r="L197" s="1872"/>
      <c r="M197" s="1872"/>
      <c r="N197" s="1872"/>
      <c r="O197" s="1872"/>
      <c r="P197" s="1872"/>
      <c r="Q197" s="1872"/>
      <c r="R197" s="1872"/>
      <c r="S197" s="1872"/>
      <c r="T197" s="1872"/>
      <c r="U197" s="1872"/>
      <c r="V197" s="1872"/>
      <c r="W197" s="1872"/>
      <c r="X197" s="1872"/>
      <c r="Y197" s="1872"/>
      <c r="Z197" s="1872"/>
      <c r="AA197" s="1872"/>
    </row>
    <row r="198" spans="1:27" ht="45" customHeight="1" x14ac:dyDescent="0.2">
      <c r="A198" s="2115" t="s">
        <v>2222</v>
      </c>
      <c r="B198" s="1511" t="s">
        <v>2221</v>
      </c>
      <c r="C198" s="1511" t="s">
        <v>1851</v>
      </c>
      <c r="D198" s="1512" t="s">
        <v>1888</v>
      </c>
      <c r="E198" s="1514" t="s">
        <v>1858</v>
      </c>
      <c r="F198" s="1503">
        <v>1000000000</v>
      </c>
      <c r="G198" s="1514" t="s">
        <v>2216</v>
      </c>
      <c r="H198" s="1514" t="s">
        <v>130</v>
      </c>
      <c r="I198" s="1701" t="s">
        <v>2</v>
      </c>
      <c r="J198" s="1510" t="s">
        <v>2168</v>
      </c>
      <c r="K198" s="1510" t="s">
        <v>2167</v>
      </c>
      <c r="L198" s="1510" t="s">
        <v>513</v>
      </c>
      <c r="M198" s="1510" t="s">
        <v>2166</v>
      </c>
      <c r="N198" s="1510" t="s">
        <v>2165</v>
      </c>
      <c r="O198" s="1510" t="s">
        <v>2164</v>
      </c>
      <c r="P198" s="1510" t="s">
        <v>2163</v>
      </c>
      <c r="Q198" s="1701" t="s">
        <v>2</v>
      </c>
      <c r="R198" s="1814">
        <v>9000000000</v>
      </c>
      <c r="S198" s="1514" t="s">
        <v>2174</v>
      </c>
      <c r="T198" s="1514" t="s">
        <v>2173</v>
      </c>
      <c r="U198" s="1514" t="s">
        <v>2172</v>
      </c>
      <c r="V198" s="1514"/>
      <c r="W198" s="1514" t="s">
        <v>2171</v>
      </c>
      <c r="X198" s="1510" t="s">
        <v>1878</v>
      </c>
      <c r="Y198" s="1700"/>
      <c r="Z198" s="1731" t="s">
        <v>2066</v>
      </c>
      <c r="AA198" s="1730" t="s">
        <v>2065</v>
      </c>
    </row>
    <row r="199" spans="1:27" x14ac:dyDescent="0.2">
      <c r="A199" s="2116"/>
      <c r="B199" s="1511"/>
      <c r="C199" s="1511"/>
      <c r="D199" s="1512"/>
      <c r="E199" s="1512"/>
      <c r="F199" s="1521"/>
      <c r="G199" s="1732"/>
      <c r="H199" s="1512"/>
      <c r="I199" s="1701" t="s">
        <v>1</v>
      </c>
      <c r="J199" s="1724"/>
      <c r="K199" s="1724"/>
      <c r="L199" s="1724"/>
      <c r="M199" s="1724"/>
      <c r="N199" s="1724"/>
      <c r="O199" s="1724"/>
      <c r="P199" s="1724"/>
      <c r="Q199" s="1701" t="s">
        <v>1</v>
      </c>
      <c r="R199" s="1507"/>
      <c r="S199" s="1724"/>
      <c r="T199" s="1893"/>
      <c r="U199" s="1724"/>
      <c r="V199" s="1892"/>
      <c r="W199" s="1724"/>
      <c r="X199" s="1724"/>
      <c r="Y199" s="1891"/>
      <c r="Z199" s="1510"/>
      <c r="AA199" s="1510"/>
    </row>
    <row r="200" spans="1:27" x14ac:dyDescent="0.2">
      <c r="A200" s="1518"/>
      <c r="B200" s="1518"/>
      <c r="C200" s="1518"/>
      <c r="D200" s="1519"/>
      <c r="E200" s="1519"/>
      <c r="F200" s="1523"/>
      <c r="G200" s="1519"/>
      <c r="H200" s="1519"/>
      <c r="I200" s="1518"/>
      <c r="J200" s="1518"/>
      <c r="K200" s="1518"/>
      <c r="L200" s="1735"/>
      <c r="M200" s="1735"/>
      <c r="N200" s="1518"/>
      <c r="O200" s="1518"/>
      <c r="P200" s="1518"/>
      <c r="Q200" s="1518"/>
      <c r="R200" s="1520"/>
      <c r="S200" s="1518"/>
      <c r="T200" s="1735"/>
      <c r="U200" s="1518"/>
      <c r="V200" s="1887"/>
      <c r="W200" s="1518"/>
      <c r="X200" s="1518"/>
      <c r="Y200" s="1886"/>
      <c r="Z200" s="1510"/>
      <c r="AA200" s="1510"/>
    </row>
    <row r="201" spans="1:27" ht="36" x14ac:dyDescent="0.2">
      <c r="A201" s="2117" t="s">
        <v>2220</v>
      </c>
      <c r="B201" s="1511" t="s">
        <v>2219</v>
      </c>
      <c r="C201" s="1511" t="s">
        <v>1851</v>
      </c>
      <c r="D201" s="1732" t="s">
        <v>1888</v>
      </c>
      <c r="E201" s="1514" t="s">
        <v>1858</v>
      </c>
      <c r="F201" s="1818">
        <v>1000000000</v>
      </c>
      <c r="G201" s="1815" t="s">
        <v>2216</v>
      </c>
      <c r="H201" s="1815" t="s">
        <v>130</v>
      </c>
      <c r="I201" s="1701" t="s">
        <v>2</v>
      </c>
      <c r="J201" s="1510" t="s">
        <v>2168</v>
      </c>
      <c r="K201" s="1510" t="s">
        <v>2167</v>
      </c>
      <c r="L201" s="1510" t="s">
        <v>513</v>
      </c>
      <c r="M201" s="1510" t="s">
        <v>2166</v>
      </c>
      <c r="N201" s="1510" t="s">
        <v>2165</v>
      </c>
      <c r="O201" s="1510" t="s">
        <v>2164</v>
      </c>
      <c r="P201" s="1510" t="s">
        <v>2163</v>
      </c>
      <c r="Q201" s="1701" t="s">
        <v>2</v>
      </c>
      <c r="R201" s="1814">
        <v>4600000000</v>
      </c>
      <c r="S201" s="1815" t="s">
        <v>2174</v>
      </c>
      <c r="T201" s="1815" t="s">
        <v>2173</v>
      </c>
      <c r="U201" s="1514" t="s">
        <v>2172</v>
      </c>
      <c r="V201" s="1816"/>
      <c r="W201" s="1815" t="s">
        <v>2171</v>
      </c>
      <c r="X201" s="1729" t="s">
        <v>1878</v>
      </c>
      <c r="Y201" s="1814"/>
      <c r="Z201" s="1731" t="s">
        <v>2066</v>
      </c>
      <c r="AA201" s="1730" t="s">
        <v>2065</v>
      </c>
    </row>
    <row r="202" spans="1:27" x14ac:dyDescent="0.2">
      <c r="A202" s="2118"/>
      <c r="B202" s="1511"/>
      <c r="C202" s="1511"/>
      <c r="D202" s="1512"/>
      <c r="E202" s="1512"/>
      <c r="F202" s="1521"/>
      <c r="G202" s="1732"/>
      <c r="H202" s="1512"/>
      <c r="I202" s="1701" t="s">
        <v>1</v>
      </c>
      <c r="J202" s="1724"/>
      <c r="K202" s="1511"/>
      <c r="L202" s="1511"/>
      <c r="M202" s="1511"/>
      <c r="N202" s="1511"/>
      <c r="O202" s="1511"/>
      <c r="P202" s="1511"/>
      <c r="Q202" s="1701" t="s">
        <v>1</v>
      </c>
      <c r="R202" s="1507"/>
      <c r="S202" s="1511"/>
      <c r="T202" s="1890"/>
      <c r="U202" s="1511"/>
      <c r="V202" s="1889"/>
      <c r="W202" s="1511"/>
      <c r="X202" s="1511"/>
      <c r="Y202" s="1888"/>
      <c r="Z202" s="1510"/>
      <c r="AA202" s="1510"/>
    </row>
    <row r="203" spans="1:27" x14ac:dyDescent="0.2">
      <c r="A203" s="1518"/>
      <c r="B203" s="1518"/>
      <c r="C203" s="1518"/>
      <c r="D203" s="1519"/>
      <c r="E203" s="1519"/>
      <c r="F203" s="1523"/>
      <c r="G203" s="1519"/>
      <c r="H203" s="1519"/>
      <c r="I203" s="1518"/>
      <c r="J203" s="1518"/>
      <c r="K203" s="1735"/>
      <c r="L203" s="1735"/>
      <c r="M203" s="1518"/>
      <c r="N203" s="1518"/>
      <c r="O203" s="1518"/>
      <c r="P203" s="1518"/>
      <c r="Q203" s="1518"/>
      <c r="R203" s="1520"/>
      <c r="S203" s="1518"/>
      <c r="T203" s="1735"/>
      <c r="U203" s="1518"/>
      <c r="V203" s="1887"/>
      <c r="W203" s="1518"/>
      <c r="X203" s="1518"/>
      <c r="Y203" s="1886"/>
      <c r="Z203" s="1510"/>
      <c r="AA203" s="1510"/>
    </row>
    <row r="204" spans="1:27" ht="36" x14ac:dyDescent="0.2">
      <c r="A204" s="2119" t="s">
        <v>2218</v>
      </c>
      <c r="B204" s="1880" t="s">
        <v>2217</v>
      </c>
      <c r="C204" s="1880" t="s">
        <v>1851</v>
      </c>
      <c r="D204" s="1673" t="s">
        <v>1888</v>
      </c>
      <c r="E204" s="1748" t="s">
        <v>1858</v>
      </c>
      <c r="F204" s="1843">
        <v>1000000000</v>
      </c>
      <c r="G204" s="1883" t="s">
        <v>2216</v>
      </c>
      <c r="H204" s="1883" t="s">
        <v>130</v>
      </c>
      <c r="I204" s="1879" t="s">
        <v>2</v>
      </c>
      <c r="J204" s="1885" t="s">
        <v>2168</v>
      </c>
      <c r="K204" s="1885" t="s">
        <v>2167</v>
      </c>
      <c r="L204" s="1885" t="s">
        <v>513</v>
      </c>
      <c r="M204" s="1885" t="s">
        <v>2166</v>
      </c>
      <c r="N204" s="1885" t="s">
        <v>2165</v>
      </c>
      <c r="O204" s="1885" t="s">
        <v>2164</v>
      </c>
      <c r="P204" s="1885" t="s">
        <v>2163</v>
      </c>
      <c r="Q204" s="1879" t="s">
        <v>2</v>
      </c>
      <c r="R204" s="1881">
        <v>5600000000</v>
      </c>
      <c r="S204" s="1883" t="s">
        <v>2174</v>
      </c>
      <c r="T204" s="1883" t="s">
        <v>2173</v>
      </c>
      <c r="U204" s="1748" t="s">
        <v>2172</v>
      </c>
      <c r="V204" s="1884"/>
      <c r="W204" s="1883" t="s">
        <v>2171</v>
      </c>
      <c r="X204" s="1882" t="s">
        <v>1878</v>
      </c>
      <c r="Y204" s="1881"/>
      <c r="Z204" s="1731" t="s">
        <v>2066</v>
      </c>
      <c r="AA204" s="1730" t="s">
        <v>2065</v>
      </c>
    </row>
    <row r="205" spans="1:27" x14ac:dyDescent="0.2">
      <c r="A205" s="2120"/>
      <c r="B205" s="1880"/>
      <c r="C205" s="1876"/>
      <c r="D205" s="1829"/>
      <c r="E205" s="1829"/>
      <c r="F205" s="1738"/>
      <c r="G205" s="1828"/>
      <c r="H205" s="1829"/>
      <c r="I205" s="1879" t="s">
        <v>1</v>
      </c>
      <c r="J205" s="1876"/>
      <c r="K205" s="1876"/>
      <c r="L205" s="1876"/>
      <c r="M205" s="1876"/>
      <c r="N205" s="1876"/>
      <c r="O205" s="1876"/>
      <c r="P205" s="1876"/>
      <c r="Q205" s="1879" t="s">
        <v>1</v>
      </c>
      <c r="R205" s="1878"/>
      <c r="S205" s="1876"/>
      <c r="T205" s="1877"/>
      <c r="U205" s="1876"/>
      <c r="V205" s="1875"/>
      <c r="W205" s="1875"/>
      <c r="X205" s="1875"/>
      <c r="Y205" s="1874"/>
      <c r="Z205" s="1837"/>
      <c r="AA205" s="1837"/>
    </row>
    <row r="206" spans="1:27" ht="12.75" thickBot="1" x14ac:dyDescent="0.25">
      <c r="A206" s="1872"/>
      <c r="B206" s="1872"/>
      <c r="C206" s="1872"/>
      <c r="D206" s="1873"/>
      <c r="E206" s="1873"/>
      <c r="F206" s="1873"/>
      <c r="G206" s="1873"/>
      <c r="H206" s="1873"/>
      <c r="I206" s="1872"/>
      <c r="J206" s="1872"/>
      <c r="K206" s="1872"/>
      <c r="L206" s="1872"/>
      <c r="M206" s="1872"/>
      <c r="N206" s="1872"/>
      <c r="O206" s="1872"/>
      <c r="P206" s="1872"/>
      <c r="Q206" s="1872"/>
      <c r="R206" s="1872"/>
      <c r="S206" s="1872"/>
      <c r="T206" s="1872"/>
      <c r="U206" s="1872"/>
      <c r="V206" s="1872"/>
      <c r="W206" s="1872"/>
      <c r="X206" s="1872"/>
      <c r="Y206" s="1872"/>
      <c r="Z206" s="1872"/>
      <c r="AA206" s="1872"/>
    </row>
    <row r="207" spans="1:27" ht="77.25" customHeight="1" x14ac:dyDescent="0.2">
      <c r="A207" s="1861" t="s">
        <v>2215</v>
      </c>
      <c r="B207" s="1680" t="s">
        <v>2214</v>
      </c>
      <c r="C207" s="1512" t="s">
        <v>1851</v>
      </c>
      <c r="D207" s="1732" t="s">
        <v>1888</v>
      </c>
      <c r="E207" s="1514" t="s">
        <v>1858</v>
      </c>
      <c r="F207" s="1871">
        <v>40000000</v>
      </c>
      <c r="G207" s="1815" t="s">
        <v>513</v>
      </c>
      <c r="H207" s="1815" t="s">
        <v>16</v>
      </c>
      <c r="I207" s="1819" t="s">
        <v>2</v>
      </c>
      <c r="J207" s="1510" t="s">
        <v>2168</v>
      </c>
      <c r="K207" s="1510" t="s">
        <v>2167</v>
      </c>
      <c r="L207" s="1510" t="s">
        <v>513</v>
      </c>
      <c r="M207" s="1510" t="s">
        <v>2166</v>
      </c>
      <c r="N207" s="1510" t="s">
        <v>2165</v>
      </c>
      <c r="O207" s="1510" t="s">
        <v>2164</v>
      </c>
      <c r="P207" s="1510" t="s">
        <v>2163</v>
      </c>
      <c r="Q207" s="1819" t="s">
        <v>2</v>
      </c>
      <c r="R207" s="1870">
        <v>40000000</v>
      </c>
      <c r="S207" s="1510" t="s">
        <v>513</v>
      </c>
      <c r="T207" s="1510" t="s">
        <v>2162</v>
      </c>
      <c r="U207" s="1510" t="s">
        <v>2161</v>
      </c>
      <c r="V207" s="1510" t="s">
        <v>513</v>
      </c>
      <c r="W207" s="1510" t="s">
        <v>2160</v>
      </c>
      <c r="X207" s="1510" t="s">
        <v>2159</v>
      </c>
      <c r="Y207" s="1870"/>
      <c r="Z207" s="1731" t="s">
        <v>2066</v>
      </c>
      <c r="AA207" s="1730" t="s">
        <v>2065</v>
      </c>
    </row>
    <row r="208" spans="1:27" ht="13.5" x14ac:dyDescent="0.2">
      <c r="A208" s="1869"/>
      <c r="B208" s="1680"/>
      <c r="C208" s="1512"/>
      <c r="D208" s="1512"/>
      <c r="E208" s="1514"/>
      <c r="F208" s="1503"/>
      <c r="G208" s="1815"/>
      <c r="H208" s="1514"/>
      <c r="I208" s="1701" t="s">
        <v>1</v>
      </c>
      <c r="J208" s="1729"/>
      <c r="K208" s="1729"/>
      <c r="L208" s="1815"/>
      <c r="M208" s="1729"/>
      <c r="N208" s="1729"/>
      <c r="O208" s="1815"/>
      <c r="P208" s="1729"/>
      <c r="Q208" s="1701" t="s">
        <v>1</v>
      </c>
      <c r="R208" s="1700"/>
      <c r="S208" s="1729"/>
      <c r="T208" s="1817"/>
      <c r="U208" s="1514"/>
      <c r="V208" s="1816"/>
      <c r="W208" s="1815"/>
      <c r="X208" s="1729"/>
      <c r="Y208" s="1700"/>
      <c r="Z208" s="1729"/>
      <c r="AA208" s="1729"/>
    </row>
    <row r="209" spans="1:27" ht="13.5" x14ac:dyDescent="0.2">
      <c r="A209" s="1868"/>
      <c r="B209" s="1736"/>
      <c r="C209" s="1519"/>
      <c r="D209" s="1519"/>
      <c r="E209" s="1516"/>
      <c r="F209" s="1517"/>
      <c r="G209" s="1516"/>
      <c r="H209" s="1516"/>
      <c r="I209" s="1515"/>
      <c r="J209" s="1515"/>
      <c r="K209" s="1515"/>
      <c r="L209" s="1859"/>
      <c r="M209" s="1860"/>
      <c r="N209" s="1515"/>
      <c r="O209" s="1516"/>
      <c r="P209" s="1515"/>
      <c r="Q209" s="1515"/>
      <c r="R209" s="1734"/>
      <c r="S209" s="1515"/>
      <c r="T209" s="1859"/>
      <c r="U209" s="1516"/>
      <c r="V209" s="1858"/>
      <c r="W209" s="1516"/>
      <c r="X209" s="1515"/>
      <c r="Y209" s="1734"/>
      <c r="Z209" s="1515"/>
      <c r="AA209" s="1515"/>
    </row>
    <row r="210" spans="1:27" ht="93" customHeight="1" x14ac:dyDescent="0.2">
      <c r="A210" s="1861" t="s">
        <v>2213</v>
      </c>
      <c r="B210" s="1512" t="s">
        <v>2212</v>
      </c>
      <c r="C210" s="1512" t="s">
        <v>1851</v>
      </c>
      <c r="D210" s="1732" t="s">
        <v>1888</v>
      </c>
      <c r="E210" s="1514" t="s">
        <v>1858</v>
      </c>
      <c r="F210" s="1818">
        <v>50000000</v>
      </c>
      <c r="G210" s="1815" t="s">
        <v>513</v>
      </c>
      <c r="H210" s="1815" t="s">
        <v>16</v>
      </c>
      <c r="I210" s="1701" t="s">
        <v>2</v>
      </c>
      <c r="J210" s="1510" t="s">
        <v>2168</v>
      </c>
      <c r="K210" s="1510" t="s">
        <v>2167</v>
      </c>
      <c r="L210" s="1510" t="s">
        <v>513</v>
      </c>
      <c r="M210" s="1510" t="s">
        <v>2166</v>
      </c>
      <c r="N210" s="1510" t="s">
        <v>2165</v>
      </c>
      <c r="O210" s="1510" t="s">
        <v>2164</v>
      </c>
      <c r="P210" s="1510" t="s">
        <v>2163</v>
      </c>
      <c r="Q210" s="1701" t="s">
        <v>2</v>
      </c>
      <c r="R210" s="1814">
        <v>50000000</v>
      </c>
      <c r="S210" s="1510" t="s">
        <v>513</v>
      </c>
      <c r="T210" s="1510" t="s">
        <v>2162</v>
      </c>
      <c r="U210" s="1510" t="s">
        <v>2161</v>
      </c>
      <c r="V210" s="1510" t="s">
        <v>513</v>
      </c>
      <c r="W210" s="1510" t="s">
        <v>2160</v>
      </c>
      <c r="X210" s="1510" t="s">
        <v>2159</v>
      </c>
      <c r="Y210" s="1814"/>
      <c r="Z210" s="1731" t="s">
        <v>2066</v>
      </c>
      <c r="AA210" s="1730" t="s">
        <v>2065</v>
      </c>
    </row>
    <row r="211" spans="1:27" ht="13.5" x14ac:dyDescent="0.2">
      <c r="A211" s="1869"/>
      <c r="B211" s="1512"/>
      <c r="C211" s="1512"/>
      <c r="D211" s="1512"/>
      <c r="E211" s="1514"/>
      <c r="F211" s="1503"/>
      <c r="G211" s="1815"/>
      <c r="H211" s="1514"/>
      <c r="I211" s="1701" t="s">
        <v>1</v>
      </c>
      <c r="J211" s="1729"/>
      <c r="K211" s="1510"/>
      <c r="L211" s="1514"/>
      <c r="M211" s="1510"/>
      <c r="N211" s="1510"/>
      <c r="O211" s="1514"/>
      <c r="P211" s="1510"/>
      <c r="Q211" s="1701" t="s">
        <v>1</v>
      </c>
      <c r="R211" s="1700"/>
      <c r="S211" s="1510"/>
      <c r="T211" s="1817"/>
      <c r="U211" s="1514"/>
      <c r="V211" s="1816"/>
      <c r="W211" s="1815"/>
      <c r="X211" s="1510"/>
      <c r="Y211" s="1700"/>
      <c r="Z211" s="1510"/>
      <c r="AA211" s="1729"/>
    </row>
    <row r="212" spans="1:27" ht="13.5" x14ac:dyDescent="0.2">
      <c r="A212" s="1868"/>
      <c r="B212" s="1519"/>
      <c r="C212" s="1519"/>
      <c r="D212" s="1519"/>
      <c r="E212" s="1516"/>
      <c r="F212" s="1517"/>
      <c r="G212" s="1516"/>
      <c r="H212" s="1516"/>
      <c r="I212" s="1515"/>
      <c r="J212" s="1515"/>
      <c r="K212" s="1860"/>
      <c r="L212" s="1859"/>
      <c r="M212" s="1515"/>
      <c r="N212" s="1515"/>
      <c r="O212" s="1516"/>
      <c r="P212" s="1515"/>
      <c r="Q212" s="1515"/>
      <c r="R212" s="1734"/>
      <c r="S212" s="1515"/>
      <c r="T212" s="1859"/>
      <c r="U212" s="1516"/>
      <c r="V212" s="1858"/>
      <c r="W212" s="1516"/>
      <c r="X212" s="1515"/>
      <c r="Y212" s="1734"/>
      <c r="Z212" s="1515"/>
      <c r="AA212" s="1515"/>
    </row>
    <row r="213" spans="1:27" ht="90" customHeight="1" x14ac:dyDescent="0.2">
      <c r="A213" s="1861" t="s">
        <v>2211</v>
      </c>
      <c r="B213" s="1512" t="s">
        <v>2210</v>
      </c>
      <c r="C213" s="1512" t="s">
        <v>1859</v>
      </c>
      <c r="D213" s="1732" t="s">
        <v>1888</v>
      </c>
      <c r="E213" s="1514" t="s">
        <v>1858</v>
      </c>
      <c r="F213" s="1867">
        <v>60000000</v>
      </c>
      <c r="G213" s="1815" t="s">
        <v>513</v>
      </c>
      <c r="H213" s="1815" t="s">
        <v>16</v>
      </c>
      <c r="I213" s="1819" t="s">
        <v>2</v>
      </c>
      <c r="J213" s="1510" t="s">
        <v>2168</v>
      </c>
      <c r="K213" s="1510" t="s">
        <v>2167</v>
      </c>
      <c r="L213" s="1510" t="s">
        <v>513</v>
      </c>
      <c r="M213" s="1510" t="s">
        <v>2166</v>
      </c>
      <c r="N213" s="1510" t="s">
        <v>2165</v>
      </c>
      <c r="O213" s="1510" t="s">
        <v>2164</v>
      </c>
      <c r="P213" s="1510" t="s">
        <v>2163</v>
      </c>
      <c r="Q213" s="1819" t="s">
        <v>2</v>
      </c>
      <c r="R213" s="1866">
        <v>60000000</v>
      </c>
      <c r="S213" s="1510" t="s">
        <v>513</v>
      </c>
      <c r="T213" s="1510" t="s">
        <v>2162</v>
      </c>
      <c r="U213" s="1510" t="s">
        <v>2161</v>
      </c>
      <c r="V213" s="1510" t="s">
        <v>513</v>
      </c>
      <c r="W213" s="1510" t="s">
        <v>2160</v>
      </c>
      <c r="X213" s="1510" t="s">
        <v>2159</v>
      </c>
      <c r="Y213" s="1866"/>
      <c r="Z213" s="1731" t="s">
        <v>2066</v>
      </c>
      <c r="AA213" s="1730" t="s">
        <v>2065</v>
      </c>
    </row>
    <row r="214" spans="1:27" ht="13.5" x14ac:dyDescent="0.2">
      <c r="A214" s="1865"/>
      <c r="B214" s="1512"/>
      <c r="C214" s="1512"/>
      <c r="D214" s="1512"/>
      <c r="E214" s="1514"/>
      <c r="F214" s="1503"/>
      <c r="G214" s="1815"/>
      <c r="H214" s="1514"/>
      <c r="I214" s="1701" t="s">
        <v>1</v>
      </c>
      <c r="J214" s="1729"/>
      <c r="K214" s="1729"/>
      <c r="L214" s="1815"/>
      <c r="M214" s="1729"/>
      <c r="N214" s="1729"/>
      <c r="O214" s="1815"/>
      <c r="P214" s="1729"/>
      <c r="Q214" s="1701" t="s">
        <v>1</v>
      </c>
      <c r="R214" s="1700"/>
      <c r="S214" s="1729"/>
      <c r="T214" s="1817"/>
      <c r="U214" s="1514"/>
      <c r="V214" s="1816"/>
      <c r="W214" s="1815"/>
      <c r="X214" s="1729"/>
      <c r="Y214" s="1700"/>
      <c r="Z214" s="1729"/>
      <c r="AA214" s="1729"/>
    </row>
    <row r="215" spans="1:27" x14ac:dyDescent="0.2">
      <c r="A215" s="1864"/>
      <c r="B215" s="1736"/>
      <c r="C215" s="1519"/>
      <c r="D215" s="1519"/>
      <c r="E215" s="1516"/>
      <c r="F215" s="1517"/>
      <c r="G215" s="1516"/>
      <c r="H215" s="1516"/>
      <c r="I215" s="1515"/>
      <c r="J215" s="1515"/>
      <c r="K215" s="1515"/>
      <c r="L215" s="1859"/>
      <c r="M215" s="1860"/>
      <c r="N215" s="1515"/>
      <c r="O215" s="1516"/>
      <c r="P215" s="1515"/>
      <c r="Q215" s="1515"/>
      <c r="R215" s="1734"/>
      <c r="S215" s="1515"/>
      <c r="T215" s="1859"/>
      <c r="U215" s="1516"/>
      <c r="V215" s="1858"/>
      <c r="W215" s="1516"/>
      <c r="X215" s="1515"/>
      <c r="Y215" s="1734"/>
      <c r="Z215" s="1515"/>
      <c r="AA215" s="1515"/>
    </row>
    <row r="216" spans="1:27" ht="62.25" customHeight="1" x14ac:dyDescent="0.2">
      <c r="A216" s="1861" t="s">
        <v>2209</v>
      </c>
      <c r="B216" s="1512" t="s">
        <v>2208</v>
      </c>
      <c r="C216" s="1512" t="s">
        <v>1851</v>
      </c>
      <c r="D216" s="1732" t="s">
        <v>1888</v>
      </c>
      <c r="E216" s="1514" t="s">
        <v>1858</v>
      </c>
      <c r="F216" s="1818">
        <v>50000000</v>
      </c>
      <c r="G216" s="1815" t="s">
        <v>513</v>
      </c>
      <c r="H216" s="1514" t="s">
        <v>16</v>
      </c>
      <c r="I216" s="1701" t="s">
        <v>2</v>
      </c>
      <c r="J216" s="1510" t="s">
        <v>2168</v>
      </c>
      <c r="K216" s="1510" t="s">
        <v>2167</v>
      </c>
      <c r="L216" s="1510" t="s">
        <v>513</v>
      </c>
      <c r="M216" s="1510" t="s">
        <v>2166</v>
      </c>
      <c r="N216" s="1510" t="s">
        <v>2165</v>
      </c>
      <c r="O216" s="1510" t="s">
        <v>2164</v>
      </c>
      <c r="P216" s="1510" t="s">
        <v>2163</v>
      </c>
      <c r="Q216" s="1701" t="s">
        <v>2</v>
      </c>
      <c r="R216" s="1814">
        <v>50000000</v>
      </c>
      <c r="S216" s="1510" t="s">
        <v>513</v>
      </c>
      <c r="T216" s="1510" t="s">
        <v>2162</v>
      </c>
      <c r="U216" s="1510" t="s">
        <v>2161</v>
      </c>
      <c r="V216" s="1510" t="s">
        <v>513</v>
      </c>
      <c r="W216" s="1510" t="s">
        <v>2160</v>
      </c>
      <c r="X216" s="1510" t="s">
        <v>2159</v>
      </c>
      <c r="Y216" s="1814"/>
      <c r="Z216" s="1731" t="s">
        <v>2066</v>
      </c>
      <c r="AA216" s="1730" t="s">
        <v>2065</v>
      </c>
    </row>
    <row r="217" spans="1:27" x14ac:dyDescent="0.2">
      <c r="A217" s="1863"/>
      <c r="B217" s="1512"/>
      <c r="C217" s="1512"/>
      <c r="D217" s="1512"/>
      <c r="E217" s="1514"/>
      <c r="F217" s="1503"/>
      <c r="G217" s="1815"/>
      <c r="H217" s="1514"/>
      <c r="I217" s="1701" t="s">
        <v>1</v>
      </c>
      <c r="J217" s="1729"/>
      <c r="K217" s="1510"/>
      <c r="L217" s="1514"/>
      <c r="M217" s="1510"/>
      <c r="N217" s="1510"/>
      <c r="O217" s="1514"/>
      <c r="P217" s="1510"/>
      <c r="Q217" s="1701" t="s">
        <v>1</v>
      </c>
      <c r="R217" s="1700"/>
      <c r="S217" s="1729"/>
      <c r="T217" s="1817"/>
      <c r="U217" s="1514"/>
      <c r="V217" s="1816"/>
      <c r="W217" s="1815"/>
      <c r="X217" s="1510"/>
      <c r="Y217" s="1700"/>
      <c r="Z217" s="1510"/>
      <c r="AA217" s="1729"/>
    </row>
    <row r="218" spans="1:27" ht="76.5" customHeight="1" x14ac:dyDescent="0.2">
      <c r="A218" s="1861" t="s">
        <v>2207</v>
      </c>
      <c r="B218" s="1512" t="s">
        <v>2206</v>
      </c>
      <c r="C218" s="1512" t="s">
        <v>1851</v>
      </c>
      <c r="D218" s="1732" t="s">
        <v>1888</v>
      </c>
      <c r="E218" s="1514" t="s">
        <v>1858</v>
      </c>
      <c r="F218" s="1818">
        <v>30000000</v>
      </c>
      <c r="G218" s="1815" t="s">
        <v>513</v>
      </c>
      <c r="H218" s="1514" t="s">
        <v>16</v>
      </c>
      <c r="I218" s="1701" t="s">
        <v>2</v>
      </c>
      <c r="J218" s="1510" t="s">
        <v>2168</v>
      </c>
      <c r="K218" s="1510" t="s">
        <v>2167</v>
      </c>
      <c r="L218" s="1510" t="s">
        <v>513</v>
      </c>
      <c r="M218" s="1510" t="s">
        <v>2166</v>
      </c>
      <c r="N218" s="1510" t="s">
        <v>2165</v>
      </c>
      <c r="O218" s="1510" t="s">
        <v>2164</v>
      </c>
      <c r="P218" s="1510" t="s">
        <v>2163</v>
      </c>
      <c r="Q218" s="1701" t="s">
        <v>2</v>
      </c>
      <c r="R218" s="1814">
        <v>30000000</v>
      </c>
      <c r="S218" s="1510" t="s">
        <v>513</v>
      </c>
      <c r="T218" s="1510" t="s">
        <v>2162</v>
      </c>
      <c r="U218" s="1510" t="s">
        <v>2161</v>
      </c>
      <c r="V218" s="1510" t="s">
        <v>513</v>
      </c>
      <c r="W218" s="1510" t="s">
        <v>2160</v>
      </c>
      <c r="X218" s="1510" t="s">
        <v>2159</v>
      </c>
      <c r="Y218" s="1814"/>
      <c r="Z218" s="1731" t="s">
        <v>2066</v>
      </c>
      <c r="AA218" s="1730" t="s">
        <v>2065</v>
      </c>
    </row>
    <row r="219" spans="1:27" ht="14.25" x14ac:dyDescent="0.2">
      <c r="A219" s="1861"/>
      <c r="B219" s="1512"/>
      <c r="C219" s="1512"/>
      <c r="D219" s="1512"/>
      <c r="E219" s="1514"/>
      <c r="F219" s="1503"/>
      <c r="G219" s="1815"/>
      <c r="H219" s="1514"/>
      <c r="I219" s="1701" t="s">
        <v>1</v>
      </c>
      <c r="J219" s="1729"/>
      <c r="K219" s="1510"/>
      <c r="L219" s="1514"/>
      <c r="M219" s="1510"/>
      <c r="N219" s="1510"/>
      <c r="O219" s="1514"/>
      <c r="P219" s="1510"/>
      <c r="Q219" s="1701" t="s">
        <v>1</v>
      </c>
      <c r="R219" s="1700"/>
      <c r="S219" s="1729"/>
      <c r="T219" s="1817"/>
      <c r="U219" s="1514"/>
      <c r="V219" s="1816"/>
      <c r="W219" s="1815"/>
      <c r="X219" s="1510"/>
      <c r="Y219" s="1700"/>
      <c r="Z219" s="1510"/>
      <c r="AA219" s="1729"/>
    </row>
    <row r="220" spans="1:27" ht="14.25" x14ac:dyDescent="0.2">
      <c r="A220" s="1803"/>
      <c r="B220" s="1736"/>
      <c r="C220" s="1519"/>
      <c r="D220" s="1519"/>
      <c r="E220" s="1516"/>
      <c r="F220" s="1517"/>
      <c r="G220" s="1516"/>
      <c r="H220" s="1516"/>
      <c r="I220" s="1515"/>
      <c r="J220" s="1515"/>
      <c r="K220" s="1860"/>
      <c r="L220" s="1859"/>
      <c r="M220" s="1515"/>
      <c r="N220" s="1515"/>
      <c r="O220" s="1516"/>
      <c r="P220" s="1515"/>
      <c r="Q220" s="1515"/>
      <c r="R220" s="1734"/>
      <c r="S220" s="1515"/>
      <c r="T220" s="1859"/>
      <c r="U220" s="1516"/>
      <c r="V220" s="1858"/>
      <c r="W220" s="1516"/>
      <c r="X220" s="1515"/>
      <c r="Y220" s="1734"/>
      <c r="Z220" s="1515"/>
      <c r="AA220" s="1515"/>
    </row>
    <row r="221" spans="1:27" ht="121.5" customHeight="1" x14ac:dyDescent="0.2">
      <c r="A221" s="1861" t="s">
        <v>2205</v>
      </c>
      <c r="B221" s="1512" t="s">
        <v>2204</v>
      </c>
      <c r="C221" s="1512" t="s">
        <v>1851</v>
      </c>
      <c r="D221" s="1732" t="s">
        <v>1888</v>
      </c>
      <c r="E221" s="1514" t="s">
        <v>1858</v>
      </c>
      <c r="F221" s="1818">
        <v>255000000</v>
      </c>
      <c r="G221" s="1815" t="s">
        <v>513</v>
      </c>
      <c r="H221" s="1815" t="s">
        <v>16</v>
      </c>
      <c r="I221" s="1701" t="s">
        <v>2</v>
      </c>
      <c r="J221" s="1510" t="s">
        <v>2168</v>
      </c>
      <c r="K221" s="1510" t="s">
        <v>2167</v>
      </c>
      <c r="L221" s="1510" t="s">
        <v>513</v>
      </c>
      <c r="M221" s="1510" t="s">
        <v>2166</v>
      </c>
      <c r="N221" s="1510" t="s">
        <v>2165</v>
      </c>
      <c r="O221" s="1510" t="s">
        <v>2164</v>
      </c>
      <c r="P221" s="1510" t="s">
        <v>2163</v>
      </c>
      <c r="Q221" s="1701" t="s">
        <v>2</v>
      </c>
      <c r="R221" s="1814">
        <v>255000000</v>
      </c>
      <c r="S221" s="1510" t="s">
        <v>513</v>
      </c>
      <c r="T221" s="1510" t="s">
        <v>2162</v>
      </c>
      <c r="U221" s="1510" t="s">
        <v>2161</v>
      </c>
      <c r="V221" s="1510" t="s">
        <v>513</v>
      </c>
      <c r="W221" s="1510" t="s">
        <v>2160</v>
      </c>
      <c r="X221" s="1510" t="s">
        <v>2159</v>
      </c>
      <c r="Y221" s="1814"/>
      <c r="Z221" s="1731" t="s">
        <v>2066</v>
      </c>
      <c r="AA221" s="1730" t="s">
        <v>2065</v>
      </c>
    </row>
    <row r="222" spans="1:27" ht="14.25" x14ac:dyDescent="0.2">
      <c r="A222" s="1861"/>
      <c r="B222" s="1512"/>
      <c r="C222" s="1512"/>
      <c r="D222" s="1512"/>
      <c r="E222" s="1514"/>
      <c r="F222" s="1503"/>
      <c r="G222" s="1815"/>
      <c r="H222" s="1514"/>
      <c r="I222" s="1701" t="s">
        <v>1</v>
      </c>
      <c r="J222" s="1729"/>
      <c r="K222" s="1510"/>
      <c r="L222" s="1514"/>
      <c r="M222" s="1510"/>
      <c r="N222" s="1510"/>
      <c r="O222" s="1514"/>
      <c r="P222" s="1510"/>
      <c r="Q222" s="1701" t="s">
        <v>1</v>
      </c>
      <c r="R222" s="1700"/>
      <c r="S222" s="1510"/>
      <c r="T222" s="1855"/>
      <c r="U222" s="1514"/>
      <c r="V222" s="1862"/>
      <c r="W222" s="1514"/>
      <c r="X222" s="1510"/>
      <c r="Y222" s="1700"/>
      <c r="Z222" s="1510"/>
      <c r="AA222" s="1729"/>
    </row>
    <row r="223" spans="1:27" ht="14.25" x14ac:dyDescent="0.2">
      <c r="A223" s="1803"/>
      <c r="B223" s="1736"/>
      <c r="C223" s="1519"/>
      <c r="D223" s="1519"/>
      <c r="E223" s="1516"/>
      <c r="F223" s="1517"/>
      <c r="G223" s="1516"/>
      <c r="H223" s="1516"/>
      <c r="I223" s="1515"/>
      <c r="J223" s="1515"/>
      <c r="K223" s="1860"/>
      <c r="L223" s="1859"/>
      <c r="M223" s="1515"/>
      <c r="N223" s="1515"/>
      <c r="O223" s="1516"/>
      <c r="P223" s="1515"/>
      <c r="Q223" s="1515"/>
      <c r="R223" s="1734"/>
      <c r="S223" s="1515"/>
      <c r="T223" s="1859"/>
      <c r="U223" s="1516"/>
      <c r="V223" s="1858"/>
      <c r="W223" s="1516"/>
      <c r="X223" s="1515"/>
      <c r="Y223" s="1734"/>
      <c r="Z223" s="1515"/>
      <c r="AA223" s="1515"/>
    </row>
    <row r="224" spans="1:27" ht="64.5" customHeight="1" x14ac:dyDescent="0.2">
      <c r="A224" s="1861" t="s">
        <v>2203</v>
      </c>
      <c r="B224" s="1512" t="s">
        <v>2202</v>
      </c>
      <c r="C224" s="1512" t="s">
        <v>1851</v>
      </c>
      <c r="D224" s="1732" t="s">
        <v>1888</v>
      </c>
      <c r="E224" s="1514" t="s">
        <v>1858</v>
      </c>
      <c r="F224" s="1818">
        <v>40000000</v>
      </c>
      <c r="G224" s="1815" t="s">
        <v>513</v>
      </c>
      <c r="H224" s="1815" t="s">
        <v>16</v>
      </c>
      <c r="I224" s="1819" t="s">
        <v>2</v>
      </c>
      <c r="J224" s="1510" t="s">
        <v>2168</v>
      </c>
      <c r="K224" s="1510" t="s">
        <v>2167</v>
      </c>
      <c r="L224" s="1510" t="s">
        <v>513</v>
      </c>
      <c r="M224" s="1510" t="s">
        <v>2166</v>
      </c>
      <c r="N224" s="1510" t="s">
        <v>2165</v>
      </c>
      <c r="O224" s="1510" t="s">
        <v>2164</v>
      </c>
      <c r="P224" s="1510" t="s">
        <v>2163</v>
      </c>
      <c r="Q224" s="1819" t="s">
        <v>2</v>
      </c>
      <c r="R224" s="1814">
        <v>40000000</v>
      </c>
      <c r="S224" s="1510" t="s">
        <v>513</v>
      </c>
      <c r="T224" s="1510" t="s">
        <v>2162</v>
      </c>
      <c r="U224" s="1510" t="s">
        <v>2161</v>
      </c>
      <c r="V224" s="1510" t="s">
        <v>513</v>
      </c>
      <c r="W224" s="1510" t="s">
        <v>2160</v>
      </c>
      <c r="X224" s="1510" t="s">
        <v>2159</v>
      </c>
      <c r="Y224" s="1814"/>
      <c r="Z224" s="1731" t="s">
        <v>2066</v>
      </c>
      <c r="AA224" s="1730" t="s">
        <v>2065</v>
      </c>
    </row>
    <row r="225" spans="1:27" ht="14.25" x14ac:dyDescent="0.2">
      <c r="A225" s="1861"/>
      <c r="B225" s="1512"/>
      <c r="C225" s="1512"/>
      <c r="D225" s="1512"/>
      <c r="E225" s="1514"/>
      <c r="F225" s="1503"/>
      <c r="G225" s="1815"/>
      <c r="H225" s="1514"/>
      <c r="I225" s="1701" t="s">
        <v>1</v>
      </c>
      <c r="J225" s="1729"/>
      <c r="K225" s="1729"/>
      <c r="L225" s="1815"/>
      <c r="M225" s="1729"/>
      <c r="N225" s="1729"/>
      <c r="O225" s="1815"/>
      <c r="P225" s="1729"/>
      <c r="Q225" s="1701" t="s">
        <v>1</v>
      </c>
      <c r="R225" s="1700"/>
      <c r="S225" s="1729"/>
      <c r="T225" s="1817"/>
      <c r="U225" s="1514"/>
      <c r="V225" s="1816"/>
      <c r="W225" s="1815"/>
      <c r="X225" s="1729"/>
      <c r="Y225" s="1700"/>
      <c r="Z225" s="1729"/>
      <c r="AA225" s="1729"/>
    </row>
    <row r="226" spans="1:27" ht="14.25" x14ac:dyDescent="0.2">
      <c r="A226" s="1803"/>
      <c r="B226" s="1519"/>
      <c r="C226" s="1519"/>
      <c r="D226" s="1519"/>
      <c r="E226" s="1516"/>
      <c r="F226" s="1517"/>
      <c r="G226" s="1516"/>
      <c r="H226" s="1516"/>
      <c r="I226" s="1515"/>
      <c r="J226" s="1515"/>
      <c r="K226" s="1860"/>
      <c r="L226" s="1859"/>
      <c r="M226" s="1515"/>
      <c r="N226" s="1515"/>
      <c r="O226" s="1516"/>
      <c r="P226" s="1515"/>
      <c r="Q226" s="1515"/>
      <c r="R226" s="1734"/>
      <c r="S226" s="1515"/>
      <c r="T226" s="1859"/>
      <c r="U226" s="1516"/>
      <c r="V226" s="1858"/>
      <c r="W226" s="1516"/>
      <c r="X226" s="1515"/>
      <c r="Y226" s="1734"/>
      <c r="Z226" s="1515"/>
      <c r="AA226" s="1515"/>
    </row>
    <row r="227" spans="1:27" ht="53.25" customHeight="1" x14ac:dyDescent="0.2">
      <c r="A227" s="1861" t="s">
        <v>2201</v>
      </c>
      <c r="B227" s="1512" t="s">
        <v>2200</v>
      </c>
      <c r="C227" s="1512" t="s">
        <v>1851</v>
      </c>
      <c r="D227" s="1732" t="s">
        <v>1888</v>
      </c>
      <c r="E227" s="1514" t="s">
        <v>1858</v>
      </c>
      <c r="F227" s="1818">
        <v>75000000</v>
      </c>
      <c r="G227" s="1815" t="s">
        <v>513</v>
      </c>
      <c r="H227" s="1815" t="s">
        <v>16</v>
      </c>
      <c r="I227" s="1819" t="s">
        <v>2</v>
      </c>
      <c r="J227" s="1510" t="s">
        <v>2168</v>
      </c>
      <c r="K227" s="1510" t="s">
        <v>2167</v>
      </c>
      <c r="L227" s="1510" t="s">
        <v>513</v>
      </c>
      <c r="M227" s="1510" t="s">
        <v>2166</v>
      </c>
      <c r="N227" s="1510" t="s">
        <v>2165</v>
      </c>
      <c r="O227" s="1510" t="s">
        <v>2164</v>
      </c>
      <c r="P227" s="1510" t="s">
        <v>2163</v>
      </c>
      <c r="Q227" s="1819" t="s">
        <v>2</v>
      </c>
      <c r="R227" s="1814">
        <v>75000000</v>
      </c>
      <c r="S227" s="1510" t="s">
        <v>513</v>
      </c>
      <c r="T227" s="1510" t="s">
        <v>2162</v>
      </c>
      <c r="U227" s="1510" t="s">
        <v>2161</v>
      </c>
      <c r="V227" s="1510" t="s">
        <v>513</v>
      </c>
      <c r="W227" s="1510" t="s">
        <v>2160</v>
      </c>
      <c r="X227" s="1510" t="s">
        <v>2159</v>
      </c>
      <c r="Y227" s="1814"/>
      <c r="Z227" s="1731" t="s">
        <v>2066</v>
      </c>
      <c r="AA227" s="1730" t="s">
        <v>2065</v>
      </c>
    </row>
    <row r="228" spans="1:27" ht="8.25" customHeight="1" x14ac:dyDescent="0.2">
      <c r="A228" s="1861"/>
      <c r="B228" s="1512"/>
      <c r="C228" s="1512"/>
      <c r="D228" s="1512"/>
      <c r="E228" s="1514"/>
      <c r="F228" s="1503"/>
      <c r="G228" s="1815"/>
      <c r="H228" s="1514"/>
      <c r="I228" s="1701" t="s">
        <v>1</v>
      </c>
      <c r="J228" s="1729"/>
      <c r="K228" s="1729"/>
      <c r="L228" s="1815"/>
      <c r="M228" s="1729"/>
      <c r="N228" s="1729"/>
      <c r="O228" s="1815"/>
      <c r="P228" s="1729"/>
      <c r="Q228" s="1701" t="s">
        <v>1</v>
      </c>
      <c r="R228" s="1700"/>
      <c r="S228" s="1729"/>
      <c r="T228" s="1817"/>
      <c r="U228" s="1514"/>
      <c r="V228" s="1816"/>
      <c r="W228" s="1815"/>
      <c r="X228" s="1729"/>
      <c r="Y228" s="1700"/>
      <c r="Z228" s="1729"/>
      <c r="AA228" s="1729"/>
    </row>
    <row r="229" spans="1:27" ht="8.25" customHeight="1" x14ac:dyDescent="0.2">
      <c r="A229" s="1803"/>
      <c r="B229" s="1736"/>
      <c r="C229" s="1519"/>
      <c r="D229" s="1519"/>
      <c r="E229" s="1516"/>
      <c r="F229" s="1517"/>
      <c r="G229" s="1516"/>
      <c r="H229" s="1516"/>
      <c r="I229" s="1515"/>
      <c r="J229" s="1515"/>
      <c r="K229" s="1515"/>
      <c r="L229" s="1859"/>
      <c r="M229" s="1860"/>
      <c r="N229" s="1515"/>
      <c r="O229" s="1516"/>
      <c r="P229" s="1515"/>
      <c r="Q229" s="1515"/>
      <c r="R229" s="1734"/>
      <c r="S229" s="1515"/>
      <c r="T229" s="1859"/>
      <c r="U229" s="1516"/>
      <c r="V229" s="1858"/>
      <c r="W229" s="1516"/>
      <c r="X229" s="1515"/>
      <c r="Y229" s="1734"/>
      <c r="Z229" s="1515"/>
      <c r="AA229" s="1515"/>
    </row>
    <row r="230" spans="1:27" ht="8.25" customHeight="1" x14ac:dyDescent="0.2">
      <c r="A230" s="1857"/>
      <c r="B230" s="1512"/>
      <c r="C230" s="1512"/>
      <c r="D230" s="1512"/>
      <c r="E230" s="1514"/>
      <c r="F230" s="1836"/>
      <c r="G230" s="1815"/>
      <c r="H230" s="1514"/>
      <c r="I230" s="1701"/>
      <c r="J230" s="1729"/>
      <c r="K230" s="1856"/>
      <c r="L230" s="1855"/>
      <c r="M230" s="1510"/>
      <c r="N230" s="1510"/>
      <c r="O230" s="1514"/>
      <c r="P230" s="1510"/>
      <c r="Q230" s="1701"/>
      <c r="R230" s="1854"/>
      <c r="S230" s="1729"/>
      <c r="T230" s="1817"/>
      <c r="U230" s="1514"/>
      <c r="V230" s="1816"/>
      <c r="W230" s="1815"/>
      <c r="X230" s="1510"/>
      <c r="Y230" s="1854"/>
      <c r="Z230" s="1510"/>
      <c r="AA230" s="1729"/>
    </row>
    <row r="231" spans="1:27" ht="36" x14ac:dyDescent="0.2">
      <c r="A231" s="1851" t="s">
        <v>2199</v>
      </c>
      <c r="B231" s="1850" t="s">
        <v>2198</v>
      </c>
      <c r="C231" s="1850" t="s">
        <v>1851</v>
      </c>
      <c r="D231" s="1748" t="s">
        <v>1888</v>
      </c>
      <c r="E231" s="1748" t="s">
        <v>1858</v>
      </c>
      <c r="F231" s="1849">
        <v>5000000</v>
      </c>
      <c r="G231" s="1748" t="s">
        <v>513</v>
      </c>
      <c r="H231" s="1748" t="s">
        <v>16</v>
      </c>
      <c r="I231" s="1845" t="s">
        <v>2</v>
      </c>
      <c r="J231" s="1510" t="s">
        <v>2168</v>
      </c>
      <c r="K231" s="1510" t="s">
        <v>2167</v>
      </c>
      <c r="L231" s="1510" t="s">
        <v>513</v>
      </c>
      <c r="M231" s="1510" t="s">
        <v>2166</v>
      </c>
      <c r="N231" s="1510" t="s">
        <v>2165</v>
      </c>
      <c r="O231" s="1510" t="s">
        <v>2164</v>
      </c>
      <c r="P231" s="1510" t="s">
        <v>2163</v>
      </c>
      <c r="Q231" s="1845" t="s">
        <v>2</v>
      </c>
      <c r="R231" s="1848">
        <v>4900000</v>
      </c>
      <c r="S231" s="1510" t="s">
        <v>513</v>
      </c>
      <c r="T231" s="1510" t="s">
        <v>2162</v>
      </c>
      <c r="U231" s="1510" t="s">
        <v>2161</v>
      </c>
      <c r="V231" s="1510" t="s">
        <v>513</v>
      </c>
      <c r="W231" s="1510" t="s">
        <v>2160</v>
      </c>
      <c r="X231" s="1510" t="s">
        <v>2159</v>
      </c>
      <c r="Y231" s="1847"/>
      <c r="Z231" s="1731" t="s">
        <v>2066</v>
      </c>
      <c r="AA231" s="1730" t="s">
        <v>2065</v>
      </c>
    </row>
    <row r="232" spans="1:27" x14ac:dyDescent="0.2">
      <c r="A232" s="1853"/>
      <c r="B232" s="1850"/>
      <c r="C232" s="1850"/>
      <c r="D232" s="1755"/>
      <c r="E232" s="1755"/>
      <c r="F232" s="1755"/>
      <c r="G232" s="1755"/>
      <c r="H232" s="1755"/>
      <c r="I232" s="1845" t="s">
        <v>1</v>
      </c>
      <c r="J232" s="1850"/>
      <c r="K232" s="1850"/>
      <c r="L232" s="1850"/>
      <c r="M232" s="1850"/>
      <c r="N232" s="1850"/>
      <c r="O232" s="1850"/>
      <c r="P232" s="1850"/>
      <c r="Q232" s="1845" t="s">
        <v>1</v>
      </c>
      <c r="R232" s="1852"/>
      <c r="S232" s="1850"/>
      <c r="T232" s="1850"/>
      <c r="U232" s="1850"/>
      <c r="V232" s="1850"/>
      <c r="W232" s="1850"/>
      <c r="X232" s="1850"/>
      <c r="Y232" s="1852"/>
      <c r="Z232" s="1850"/>
      <c r="AA232" s="1850"/>
    </row>
    <row r="233" spans="1:27" x14ac:dyDescent="0.2">
      <c r="A233" s="1846"/>
      <c r="B233" s="1741"/>
      <c r="C233" s="1741"/>
      <c r="D233" s="1737"/>
      <c r="E233" s="1737"/>
      <c r="F233" s="1737"/>
      <c r="G233" s="1737"/>
      <c r="H233" s="1737"/>
      <c r="I233" s="1741"/>
      <c r="J233" s="1741"/>
      <c r="K233" s="1741"/>
      <c r="L233" s="1741"/>
      <c r="M233" s="1741"/>
      <c r="N233" s="1741"/>
      <c r="O233" s="1741"/>
      <c r="P233" s="1741"/>
      <c r="Q233" s="1741"/>
      <c r="R233" s="1741"/>
      <c r="S233" s="1741"/>
      <c r="T233" s="1741"/>
      <c r="U233" s="1741"/>
      <c r="V233" s="1741"/>
      <c r="W233" s="1741"/>
      <c r="X233" s="1741"/>
      <c r="Y233" s="1844"/>
      <c r="Z233" s="1741"/>
      <c r="AA233" s="1741"/>
    </row>
    <row r="234" spans="1:27" ht="36" x14ac:dyDescent="0.2">
      <c r="A234" s="1851" t="s">
        <v>2197</v>
      </c>
      <c r="B234" s="1850" t="s">
        <v>2196</v>
      </c>
      <c r="C234" s="1850" t="s">
        <v>1851</v>
      </c>
      <c r="D234" s="1748" t="s">
        <v>1888</v>
      </c>
      <c r="E234" s="1748" t="s">
        <v>1858</v>
      </c>
      <c r="F234" s="1849">
        <v>5000000</v>
      </c>
      <c r="G234" s="1748" t="s">
        <v>513</v>
      </c>
      <c r="H234" s="1748" t="s">
        <v>16</v>
      </c>
      <c r="I234" s="1845" t="s">
        <v>2</v>
      </c>
      <c r="J234" s="1510" t="s">
        <v>2168</v>
      </c>
      <c r="K234" s="1510" t="s">
        <v>2167</v>
      </c>
      <c r="L234" s="1510" t="s">
        <v>513</v>
      </c>
      <c r="M234" s="1510" t="s">
        <v>2166</v>
      </c>
      <c r="N234" s="1510" t="s">
        <v>2165</v>
      </c>
      <c r="O234" s="1510" t="s">
        <v>2164</v>
      </c>
      <c r="P234" s="1510" t="s">
        <v>2163</v>
      </c>
      <c r="Q234" s="1845" t="s">
        <v>2</v>
      </c>
      <c r="R234" s="1848">
        <v>4998000</v>
      </c>
      <c r="S234" s="1510" t="s">
        <v>513</v>
      </c>
      <c r="T234" s="1510" t="s">
        <v>2162</v>
      </c>
      <c r="U234" s="1510" t="s">
        <v>2161</v>
      </c>
      <c r="V234" s="1510" t="s">
        <v>513</v>
      </c>
      <c r="W234" s="1510" t="s">
        <v>2160</v>
      </c>
      <c r="X234" s="1510" t="s">
        <v>2159</v>
      </c>
      <c r="Y234" s="1847"/>
      <c r="Z234" s="1731" t="s">
        <v>2066</v>
      </c>
      <c r="AA234" s="1730" t="s">
        <v>2065</v>
      </c>
    </row>
    <row r="235" spans="1:27" x14ac:dyDescent="0.2">
      <c r="A235" s="1846"/>
      <c r="B235" s="1741"/>
      <c r="C235" s="1741"/>
      <c r="D235" s="1737"/>
      <c r="E235" s="1737"/>
      <c r="F235" s="1737"/>
      <c r="G235" s="1737"/>
      <c r="H235" s="1737"/>
      <c r="I235" s="1845" t="s">
        <v>1</v>
      </c>
      <c r="J235" s="1741"/>
      <c r="K235" s="1741"/>
      <c r="L235" s="1741"/>
      <c r="M235" s="1741"/>
      <c r="N235" s="1741"/>
      <c r="O235" s="1741"/>
      <c r="P235" s="1741"/>
      <c r="Q235" s="1845" t="s">
        <v>1</v>
      </c>
      <c r="R235" s="1844"/>
      <c r="S235" s="1741"/>
      <c r="T235" s="1741"/>
      <c r="U235" s="1741"/>
      <c r="V235" s="1741"/>
      <c r="W235" s="1741"/>
      <c r="X235" s="1741"/>
      <c r="Y235" s="1844"/>
      <c r="Z235" s="1741"/>
      <c r="AA235" s="1741"/>
    </row>
    <row r="236" spans="1:27" ht="36" x14ac:dyDescent="0.2">
      <c r="A236" s="2113" t="s">
        <v>2194</v>
      </c>
      <c r="B236" s="1512" t="s">
        <v>2195</v>
      </c>
      <c r="C236" s="1512" t="s">
        <v>1851</v>
      </c>
      <c r="D236" s="1732" t="s">
        <v>1888</v>
      </c>
      <c r="E236" s="1514" t="s">
        <v>1858</v>
      </c>
      <c r="F236" s="1843">
        <v>1500000000</v>
      </c>
      <c r="G236" s="1815" t="s">
        <v>513</v>
      </c>
      <c r="H236" s="1815" t="s">
        <v>130</v>
      </c>
      <c r="I236" s="1701" t="s">
        <v>2</v>
      </c>
      <c r="J236" s="1510" t="s">
        <v>2168</v>
      </c>
      <c r="K236" s="1510" t="s">
        <v>2167</v>
      </c>
      <c r="L236" s="1510" t="s">
        <v>513</v>
      </c>
      <c r="M236" s="1510" t="s">
        <v>2166</v>
      </c>
      <c r="N236" s="1510" t="s">
        <v>2165</v>
      </c>
      <c r="O236" s="1510" t="s">
        <v>2164</v>
      </c>
      <c r="P236" s="1510" t="s">
        <v>2163</v>
      </c>
      <c r="Q236" s="1701" t="s">
        <v>2</v>
      </c>
      <c r="R236" s="1814">
        <v>1500000000</v>
      </c>
      <c r="S236" s="1815" t="s">
        <v>2174</v>
      </c>
      <c r="T236" s="1815" t="s">
        <v>2173</v>
      </c>
      <c r="U236" s="1514" t="s">
        <v>2172</v>
      </c>
      <c r="V236" s="1816"/>
      <c r="W236" s="1815" t="s">
        <v>2171</v>
      </c>
      <c r="X236" s="1729" t="s">
        <v>1878</v>
      </c>
      <c r="Y236" s="1814"/>
      <c r="Z236" s="1731" t="s">
        <v>2066</v>
      </c>
      <c r="AA236" s="1730" t="s">
        <v>2065</v>
      </c>
    </row>
    <row r="237" spans="1:27" x14ac:dyDescent="0.2">
      <c r="A237" s="2114"/>
      <c r="B237" s="1512"/>
      <c r="C237" s="1512"/>
      <c r="D237" s="1732"/>
      <c r="E237" s="1514"/>
      <c r="F237" s="1818"/>
      <c r="G237" s="1815"/>
      <c r="H237" s="1815"/>
      <c r="I237" s="1701" t="s">
        <v>1</v>
      </c>
      <c r="J237" s="1815"/>
      <c r="K237" s="1815"/>
      <c r="L237" s="1817"/>
      <c r="M237" s="1817"/>
      <c r="N237" s="1815"/>
      <c r="O237" s="1815"/>
      <c r="P237" s="1815"/>
      <c r="Q237" s="1701" t="s">
        <v>1</v>
      </c>
      <c r="R237" s="1814"/>
      <c r="S237" s="1729"/>
      <c r="T237" s="1817"/>
      <c r="U237" s="1514"/>
      <c r="V237" s="1816"/>
      <c r="W237" s="1815"/>
      <c r="X237" s="1729"/>
      <c r="Y237" s="1814"/>
      <c r="Z237" s="1510"/>
      <c r="AA237" s="1510"/>
    </row>
    <row r="238" spans="1:27" ht="14.25" x14ac:dyDescent="0.2">
      <c r="A238" s="1840"/>
      <c r="B238" s="1736"/>
      <c r="C238" s="1519"/>
      <c r="D238" s="1802"/>
      <c r="E238" s="1516"/>
      <c r="F238" s="1830"/>
      <c r="G238" s="1796"/>
      <c r="H238" s="1796"/>
      <c r="I238" s="1831"/>
      <c r="J238" s="1795"/>
      <c r="K238" s="1795"/>
      <c r="L238" s="1798"/>
      <c r="M238" s="1801"/>
      <c r="N238" s="1795"/>
      <c r="O238" s="1796"/>
      <c r="P238" s="1795"/>
      <c r="Q238" s="1831"/>
      <c r="R238" s="1799"/>
      <c r="S238" s="1795"/>
      <c r="T238" s="1798"/>
      <c r="U238" s="1516"/>
      <c r="V238" s="1797"/>
      <c r="W238" s="1796"/>
      <c r="X238" s="1795"/>
      <c r="Y238" s="1799"/>
      <c r="Z238" s="1515"/>
      <c r="AA238" s="1515"/>
    </row>
    <row r="239" spans="1:27" ht="36" x14ac:dyDescent="0.2">
      <c r="A239" s="2113" t="s">
        <v>2194</v>
      </c>
      <c r="B239" s="1512" t="s">
        <v>2193</v>
      </c>
      <c r="C239" s="1512" t="s">
        <v>1859</v>
      </c>
      <c r="D239" s="1732" t="s">
        <v>1888</v>
      </c>
      <c r="E239" s="1514" t="s">
        <v>1858</v>
      </c>
      <c r="F239" s="1818">
        <v>1500000000</v>
      </c>
      <c r="G239" s="1815" t="s">
        <v>513</v>
      </c>
      <c r="H239" s="1815" t="s">
        <v>130</v>
      </c>
      <c r="I239" s="1701" t="s">
        <v>2</v>
      </c>
      <c r="J239" s="1510" t="s">
        <v>2168</v>
      </c>
      <c r="K239" s="1510" t="s">
        <v>2167</v>
      </c>
      <c r="L239" s="1510" t="s">
        <v>513</v>
      </c>
      <c r="M239" s="1510" t="s">
        <v>2166</v>
      </c>
      <c r="N239" s="1510" t="s">
        <v>2165</v>
      </c>
      <c r="O239" s="1510" t="s">
        <v>2164</v>
      </c>
      <c r="P239" s="1510" t="s">
        <v>2163</v>
      </c>
      <c r="Q239" s="1701" t="s">
        <v>2</v>
      </c>
      <c r="R239" s="1814">
        <v>1500000000</v>
      </c>
      <c r="S239" s="1815" t="s">
        <v>2174</v>
      </c>
      <c r="T239" s="1815" t="s">
        <v>2173</v>
      </c>
      <c r="U239" s="1514" t="s">
        <v>2172</v>
      </c>
      <c r="V239" s="1816"/>
      <c r="W239" s="1815" t="s">
        <v>2171</v>
      </c>
      <c r="X239" s="1729" t="s">
        <v>1878</v>
      </c>
      <c r="Y239" s="1814"/>
      <c r="Z239" s="1731" t="s">
        <v>2066</v>
      </c>
      <c r="AA239" s="1730" t="s">
        <v>2065</v>
      </c>
    </row>
    <row r="240" spans="1:27" x14ac:dyDescent="0.2">
      <c r="A240" s="2114"/>
      <c r="B240" s="1512"/>
      <c r="C240" s="1512"/>
      <c r="D240" s="1732"/>
      <c r="E240" s="1514"/>
      <c r="F240" s="1818"/>
      <c r="G240" s="1815"/>
      <c r="H240" s="1815"/>
      <c r="I240" s="1701" t="s">
        <v>1</v>
      </c>
      <c r="J240" s="1815"/>
      <c r="K240" s="1815"/>
      <c r="L240" s="1817"/>
      <c r="M240" s="1817"/>
      <c r="N240" s="1815"/>
      <c r="O240" s="1815"/>
      <c r="P240" s="1815"/>
      <c r="Q240" s="1701" t="s">
        <v>1</v>
      </c>
      <c r="R240" s="1814"/>
      <c r="S240" s="1729"/>
      <c r="T240" s="1817"/>
      <c r="U240" s="1514"/>
      <c r="V240" s="1816"/>
      <c r="W240" s="1815"/>
      <c r="X240" s="1729"/>
      <c r="Y240" s="1814"/>
      <c r="Z240" s="1510"/>
      <c r="AA240" s="1510"/>
    </row>
    <row r="241" spans="1:27" ht="14.25" x14ac:dyDescent="0.2">
      <c r="A241" s="1840"/>
      <c r="B241" s="1736"/>
      <c r="C241" s="1519"/>
      <c r="D241" s="1802"/>
      <c r="E241" s="1516"/>
      <c r="F241" s="1830"/>
      <c r="G241" s="1796"/>
      <c r="H241" s="1796"/>
      <c r="I241" s="1831"/>
      <c r="J241" s="1795"/>
      <c r="K241" s="1795"/>
      <c r="L241" s="1798"/>
      <c r="M241" s="1801"/>
      <c r="N241" s="1795"/>
      <c r="O241" s="1796"/>
      <c r="P241" s="1795"/>
      <c r="Q241" s="1831"/>
      <c r="R241" s="1799"/>
      <c r="S241" s="1795"/>
      <c r="T241" s="1798"/>
      <c r="U241" s="1516"/>
      <c r="V241" s="1797"/>
      <c r="W241" s="1796"/>
      <c r="X241" s="1795"/>
      <c r="Y241" s="1799"/>
      <c r="Z241" s="1515"/>
      <c r="AA241" s="1515"/>
    </row>
    <row r="242" spans="1:27" ht="36" x14ac:dyDescent="0.2">
      <c r="A242" s="2113" t="s">
        <v>2192</v>
      </c>
      <c r="B242" s="1512" t="s">
        <v>2191</v>
      </c>
      <c r="C242" s="1512" t="s">
        <v>1869</v>
      </c>
      <c r="D242" s="1732" t="s">
        <v>1888</v>
      </c>
      <c r="E242" s="1514" t="s">
        <v>1858</v>
      </c>
      <c r="F242" s="1842">
        <v>1500000000</v>
      </c>
      <c r="G242" s="1815" t="s">
        <v>513</v>
      </c>
      <c r="H242" s="1815" t="s">
        <v>130</v>
      </c>
      <c r="I242" s="1701" t="s">
        <v>2</v>
      </c>
      <c r="J242" s="1510" t="s">
        <v>2168</v>
      </c>
      <c r="K242" s="1510" t="s">
        <v>2167</v>
      </c>
      <c r="L242" s="1510" t="s">
        <v>513</v>
      </c>
      <c r="M242" s="1510" t="s">
        <v>2166</v>
      </c>
      <c r="N242" s="1510" t="s">
        <v>2165</v>
      </c>
      <c r="O242" s="1510" t="s">
        <v>2164</v>
      </c>
      <c r="P242" s="1510" t="s">
        <v>2163</v>
      </c>
      <c r="Q242" s="1701" t="s">
        <v>2</v>
      </c>
      <c r="R242" s="1841">
        <v>1500000000</v>
      </c>
      <c r="S242" s="1815" t="s">
        <v>2174</v>
      </c>
      <c r="T242" s="1815" t="s">
        <v>2173</v>
      </c>
      <c r="U242" s="1514" t="s">
        <v>2172</v>
      </c>
      <c r="V242" s="1816"/>
      <c r="W242" s="1815" t="s">
        <v>2171</v>
      </c>
      <c r="X242" s="1729" t="s">
        <v>1878</v>
      </c>
      <c r="Y242" s="1814"/>
      <c r="Z242" s="1731" t="s">
        <v>2066</v>
      </c>
      <c r="AA242" s="1730" t="s">
        <v>2065</v>
      </c>
    </row>
    <row r="243" spans="1:27" x14ac:dyDescent="0.2">
      <c r="A243" s="2114"/>
      <c r="B243" s="1512"/>
      <c r="C243" s="1829"/>
      <c r="D243" s="1732"/>
      <c r="E243" s="1514"/>
      <c r="F243" s="1842"/>
      <c r="G243" s="1815"/>
      <c r="H243" s="1815"/>
      <c r="I243" s="1701" t="s">
        <v>1</v>
      </c>
      <c r="J243" s="1815"/>
      <c r="K243" s="1815"/>
      <c r="L243" s="1817"/>
      <c r="M243" s="1817"/>
      <c r="N243" s="1815"/>
      <c r="O243" s="1815"/>
      <c r="P243" s="1815"/>
      <c r="Q243" s="1701" t="s">
        <v>1</v>
      </c>
      <c r="R243" s="1841"/>
      <c r="S243" s="1729"/>
      <c r="T243" s="1817"/>
      <c r="U243" s="1514"/>
      <c r="V243" s="1816"/>
      <c r="W243" s="1815"/>
      <c r="X243" s="1729"/>
      <c r="Y243" s="1814"/>
      <c r="Z243" s="1510"/>
      <c r="AA243" s="1510"/>
    </row>
    <row r="244" spans="1:27" ht="14.25" x14ac:dyDescent="0.2">
      <c r="A244" s="1840"/>
      <c r="B244" s="1736"/>
      <c r="C244" s="1519"/>
      <c r="D244" s="1802"/>
      <c r="E244" s="1516"/>
      <c r="F244" s="1830"/>
      <c r="G244" s="1796"/>
      <c r="H244" s="1796"/>
      <c r="I244" s="1831"/>
      <c r="J244" s="1795"/>
      <c r="K244" s="1795"/>
      <c r="L244" s="1798"/>
      <c r="M244" s="1801"/>
      <c r="N244" s="1795"/>
      <c r="O244" s="1796"/>
      <c r="P244" s="1795"/>
      <c r="Q244" s="1831"/>
      <c r="R244" s="1799"/>
      <c r="S244" s="1795"/>
      <c r="T244" s="1798"/>
      <c r="U244" s="1516"/>
      <c r="V244" s="1797"/>
      <c r="W244" s="1796"/>
      <c r="X244" s="1795"/>
      <c r="Y244" s="1799"/>
      <c r="Z244" s="1515"/>
      <c r="AA244" s="1515"/>
    </row>
    <row r="245" spans="1:27" ht="36" x14ac:dyDescent="0.2">
      <c r="A245" s="2107" t="s">
        <v>2190</v>
      </c>
      <c r="B245" s="1512" t="s">
        <v>2189</v>
      </c>
      <c r="C245" s="1512" t="s">
        <v>1851</v>
      </c>
      <c r="D245" s="1732" t="s">
        <v>1888</v>
      </c>
      <c r="E245" s="1514" t="s">
        <v>1858</v>
      </c>
      <c r="F245" s="1818">
        <v>1000000000</v>
      </c>
      <c r="G245" s="1815" t="s">
        <v>513</v>
      </c>
      <c r="H245" s="1815" t="s">
        <v>130</v>
      </c>
      <c r="I245" s="1701" t="s">
        <v>2</v>
      </c>
      <c r="J245" s="1510" t="s">
        <v>2168</v>
      </c>
      <c r="K245" s="1510" t="s">
        <v>2167</v>
      </c>
      <c r="L245" s="1510" t="s">
        <v>513</v>
      </c>
      <c r="M245" s="1510" t="s">
        <v>2166</v>
      </c>
      <c r="N245" s="1510" t="s">
        <v>2165</v>
      </c>
      <c r="O245" s="1510" t="s">
        <v>2164</v>
      </c>
      <c r="P245" s="1510" t="s">
        <v>2163</v>
      </c>
      <c r="Q245" s="1701" t="s">
        <v>2</v>
      </c>
      <c r="R245" s="1814">
        <v>1000000000</v>
      </c>
      <c r="S245" s="1815" t="s">
        <v>2174</v>
      </c>
      <c r="T245" s="1815" t="s">
        <v>2173</v>
      </c>
      <c r="U245" s="1514" t="s">
        <v>2172</v>
      </c>
      <c r="V245" s="1816"/>
      <c r="W245" s="1815" t="s">
        <v>2171</v>
      </c>
      <c r="X245" s="1729" t="s">
        <v>1878</v>
      </c>
      <c r="Y245" s="1814"/>
      <c r="Z245" s="1731" t="s">
        <v>2066</v>
      </c>
      <c r="AA245" s="1730" t="s">
        <v>2065</v>
      </c>
    </row>
    <row r="246" spans="1:27" x14ac:dyDescent="0.2">
      <c r="A246" s="2108"/>
      <c r="B246" s="1512"/>
      <c r="C246" s="1512"/>
      <c r="D246" s="1732"/>
      <c r="E246" s="1514"/>
      <c r="F246" s="1818"/>
      <c r="G246" s="1815"/>
      <c r="H246" s="1815"/>
      <c r="I246" s="1701" t="s">
        <v>1</v>
      </c>
      <c r="J246" s="1815"/>
      <c r="K246" s="1815"/>
      <c r="L246" s="1817"/>
      <c r="M246" s="1817"/>
      <c r="N246" s="1815"/>
      <c r="O246" s="1815"/>
      <c r="P246" s="1815"/>
      <c r="Q246" s="1701" t="s">
        <v>1</v>
      </c>
      <c r="R246" s="1814"/>
      <c r="S246" s="1729"/>
      <c r="T246" s="1817"/>
      <c r="U246" s="1514"/>
      <c r="V246" s="1816"/>
      <c r="W246" s="1815"/>
      <c r="X246" s="1729"/>
      <c r="Y246" s="1814"/>
      <c r="Z246" s="1510"/>
      <c r="AA246" s="1510"/>
    </row>
    <row r="247" spans="1:27" ht="14.25" x14ac:dyDescent="0.2">
      <c r="A247" s="1839"/>
      <c r="B247" s="1829"/>
      <c r="C247" s="1829"/>
      <c r="D247" s="1828"/>
      <c r="E247" s="1824"/>
      <c r="F247" s="1827"/>
      <c r="G247" s="1822"/>
      <c r="H247" s="1822"/>
      <c r="I247" s="1838"/>
      <c r="J247" s="1822"/>
      <c r="K247" s="1822"/>
      <c r="L247" s="1825"/>
      <c r="M247" s="1825"/>
      <c r="N247" s="1822"/>
      <c r="O247" s="1822"/>
      <c r="P247" s="1822"/>
      <c r="Q247" s="1838"/>
      <c r="R247" s="1821"/>
      <c r="S247" s="1820"/>
      <c r="T247" s="1825"/>
      <c r="U247" s="1824"/>
      <c r="V247" s="1823"/>
      <c r="W247" s="1822"/>
      <c r="X247" s="1820"/>
      <c r="Y247" s="1821"/>
      <c r="Z247" s="1837"/>
      <c r="AA247" s="1837"/>
    </row>
    <row r="248" spans="1:27" ht="36" x14ac:dyDescent="0.2">
      <c r="A248" s="2111" t="s">
        <v>2188</v>
      </c>
      <c r="B248" s="1512" t="s">
        <v>2187</v>
      </c>
      <c r="C248" s="1512" t="s">
        <v>1851</v>
      </c>
      <c r="D248" s="1732" t="s">
        <v>1888</v>
      </c>
      <c r="E248" s="1514" t="s">
        <v>1858</v>
      </c>
      <c r="F248" s="1818">
        <v>1000000000</v>
      </c>
      <c r="G248" s="1815" t="s">
        <v>513</v>
      </c>
      <c r="H248" s="1815" t="s">
        <v>130</v>
      </c>
      <c r="I248" s="1701" t="s">
        <v>2</v>
      </c>
      <c r="J248" s="1510" t="s">
        <v>2168</v>
      </c>
      <c r="K248" s="1510" t="s">
        <v>2167</v>
      </c>
      <c r="L248" s="1510" t="s">
        <v>513</v>
      </c>
      <c r="M248" s="1510" t="s">
        <v>2166</v>
      </c>
      <c r="N248" s="1510" t="s">
        <v>2165</v>
      </c>
      <c r="O248" s="1510" t="s">
        <v>2164</v>
      </c>
      <c r="P248" s="1510" t="s">
        <v>2163</v>
      </c>
      <c r="Q248" s="1701" t="s">
        <v>2</v>
      </c>
      <c r="R248" s="1814">
        <v>1000000000</v>
      </c>
      <c r="S248" s="1815" t="s">
        <v>2174</v>
      </c>
      <c r="T248" s="1815" t="s">
        <v>2173</v>
      </c>
      <c r="U248" s="1514" t="s">
        <v>2172</v>
      </c>
      <c r="V248" s="1816"/>
      <c r="W248" s="1815" t="s">
        <v>2171</v>
      </c>
      <c r="X248" s="1729" t="s">
        <v>1878</v>
      </c>
      <c r="Y248" s="1814"/>
      <c r="Z248" s="1731" t="s">
        <v>2066</v>
      </c>
      <c r="AA248" s="1730" t="s">
        <v>2065</v>
      </c>
    </row>
    <row r="249" spans="1:27" x14ac:dyDescent="0.2">
      <c r="A249" s="2112"/>
      <c r="B249" s="1512"/>
      <c r="C249" s="1512"/>
      <c r="D249" s="1732"/>
      <c r="E249" s="1514"/>
      <c r="F249" s="1818"/>
      <c r="G249" s="1815"/>
      <c r="H249" s="1815"/>
      <c r="I249" s="1701" t="s">
        <v>1</v>
      </c>
      <c r="J249" s="1815"/>
      <c r="K249" s="1815"/>
      <c r="L249" s="1817"/>
      <c r="M249" s="1817"/>
      <c r="N249" s="1815"/>
      <c r="O249" s="1815"/>
      <c r="P249" s="1815"/>
      <c r="Q249" s="1701" t="s">
        <v>1</v>
      </c>
      <c r="R249" s="1814"/>
      <c r="S249" s="1729"/>
      <c r="T249" s="1817"/>
      <c r="U249" s="1514"/>
      <c r="V249" s="1816"/>
      <c r="W249" s="1815"/>
      <c r="X249" s="1729"/>
      <c r="Y249" s="1814"/>
      <c r="Z249" s="1510"/>
      <c r="AA249" s="1510"/>
    </row>
    <row r="250" spans="1:27" ht="14.25" x14ac:dyDescent="0.2">
      <c r="A250" s="1832"/>
      <c r="B250" s="1519"/>
      <c r="C250" s="1519"/>
      <c r="D250" s="1802"/>
      <c r="E250" s="1516"/>
      <c r="F250" s="1830"/>
      <c r="G250" s="1796"/>
      <c r="H250" s="1796"/>
      <c r="I250" s="1831"/>
      <c r="J250" s="1795"/>
      <c r="K250" s="1795"/>
      <c r="L250" s="1798"/>
      <c r="M250" s="1801"/>
      <c r="N250" s="1795"/>
      <c r="O250" s="1796"/>
      <c r="P250" s="1795"/>
      <c r="Q250" s="1831"/>
      <c r="R250" s="1799"/>
      <c r="S250" s="1795"/>
      <c r="T250" s="1798"/>
      <c r="U250" s="1516"/>
      <c r="V250" s="1797"/>
      <c r="W250" s="1796"/>
      <c r="X250" s="1795"/>
      <c r="Y250" s="1734"/>
      <c r="Z250" s="1515"/>
      <c r="AA250" s="1515"/>
    </row>
    <row r="251" spans="1:27" ht="49.5" customHeight="1" x14ac:dyDescent="0.2">
      <c r="A251" s="2109" t="s">
        <v>2186</v>
      </c>
      <c r="B251" s="1512" t="s">
        <v>2185</v>
      </c>
      <c r="C251" s="1512" t="s">
        <v>1851</v>
      </c>
      <c r="D251" s="1732" t="s">
        <v>1888</v>
      </c>
      <c r="E251" s="1514" t="s">
        <v>1858</v>
      </c>
      <c r="F251" s="1836">
        <v>1000000000</v>
      </c>
      <c r="G251" s="1815" t="s">
        <v>513</v>
      </c>
      <c r="H251" s="1514" t="s">
        <v>130</v>
      </c>
      <c r="I251" s="1819" t="s">
        <v>2</v>
      </c>
      <c r="J251" s="1510" t="s">
        <v>2168</v>
      </c>
      <c r="K251" s="1510" t="s">
        <v>2167</v>
      </c>
      <c r="L251" s="1510" t="s">
        <v>513</v>
      </c>
      <c r="M251" s="1510" t="s">
        <v>2166</v>
      </c>
      <c r="N251" s="1510" t="s">
        <v>2165</v>
      </c>
      <c r="O251" s="1510" t="s">
        <v>2164</v>
      </c>
      <c r="P251" s="1510" t="s">
        <v>2163</v>
      </c>
      <c r="Q251" s="1819" t="s">
        <v>2</v>
      </c>
      <c r="R251" s="1836">
        <v>1000000000</v>
      </c>
      <c r="S251" s="1815" t="s">
        <v>2174</v>
      </c>
      <c r="T251" s="1815" t="s">
        <v>2173</v>
      </c>
      <c r="U251" s="1514" t="s">
        <v>2172</v>
      </c>
      <c r="V251" s="1816"/>
      <c r="W251" s="1815" t="s">
        <v>2171</v>
      </c>
      <c r="X251" s="1729" t="s">
        <v>1878</v>
      </c>
      <c r="Y251" s="1835"/>
      <c r="Z251" s="1731" t="s">
        <v>2066</v>
      </c>
      <c r="AA251" s="1730" t="s">
        <v>2065</v>
      </c>
    </row>
    <row r="252" spans="1:27" x14ac:dyDescent="0.2">
      <c r="A252" s="2110"/>
      <c r="B252" s="1512"/>
      <c r="C252" s="1512"/>
      <c r="D252" s="1732"/>
      <c r="E252" s="1514"/>
      <c r="F252" s="1834"/>
      <c r="G252" s="1815"/>
      <c r="H252" s="1815"/>
      <c r="I252" s="1701" t="s">
        <v>1</v>
      </c>
      <c r="J252" s="1815"/>
      <c r="K252" s="1815"/>
      <c r="L252" s="1817"/>
      <c r="M252" s="1817"/>
      <c r="N252" s="1815"/>
      <c r="O252" s="1815"/>
      <c r="P252" s="1815"/>
      <c r="Q252" s="1701" t="s">
        <v>1</v>
      </c>
      <c r="R252" s="1834"/>
      <c r="S252" s="1729"/>
      <c r="T252" s="1817"/>
      <c r="U252" s="1514"/>
      <c r="V252" s="1816"/>
      <c r="W252" s="1815"/>
      <c r="X252" s="1729"/>
      <c r="Y252" s="1833"/>
      <c r="Z252" s="1510"/>
      <c r="AA252" s="1510"/>
    </row>
    <row r="253" spans="1:27" ht="14.25" x14ac:dyDescent="0.2">
      <c r="A253" s="1832"/>
      <c r="B253" s="1519"/>
      <c r="C253" s="1519"/>
      <c r="D253" s="1802"/>
      <c r="E253" s="1516"/>
      <c r="F253" s="1830"/>
      <c r="G253" s="1796"/>
      <c r="H253" s="1796"/>
      <c r="I253" s="1831"/>
      <c r="J253" s="1795"/>
      <c r="K253" s="1795"/>
      <c r="L253" s="1798"/>
      <c r="M253" s="1801"/>
      <c r="N253" s="1795"/>
      <c r="O253" s="1796"/>
      <c r="P253" s="1795"/>
      <c r="Q253" s="1831"/>
      <c r="R253" s="1799"/>
      <c r="S253" s="1795"/>
      <c r="T253" s="1798"/>
      <c r="U253" s="1516"/>
      <c r="V253" s="1797"/>
      <c r="W253" s="1796"/>
      <c r="X253" s="1795"/>
      <c r="Y253" s="1734"/>
      <c r="Z253" s="1515"/>
      <c r="AA253" s="1515"/>
    </row>
    <row r="254" spans="1:27" ht="36" x14ac:dyDescent="0.2">
      <c r="A254" s="2107" t="s">
        <v>2184</v>
      </c>
      <c r="B254" s="1512" t="s">
        <v>2183</v>
      </c>
      <c r="C254" s="1512" t="s">
        <v>1851</v>
      </c>
      <c r="D254" s="1732" t="s">
        <v>1888</v>
      </c>
      <c r="E254" s="1514" t="s">
        <v>1858</v>
      </c>
      <c r="F254" s="1836">
        <v>500000000</v>
      </c>
      <c r="G254" s="1815" t="s">
        <v>513</v>
      </c>
      <c r="H254" s="1514" t="s">
        <v>130</v>
      </c>
      <c r="I254" s="1819" t="s">
        <v>2</v>
      </c>
      <c r="J254" s="1510" t="s">
        <v>2168</v>
      </c>
      <c r="K254" s="1510" t="s">
        <v>2167</v>
      </c>
      <c r="L254" s="1510" t="s">
        <v>513</v>
      </c>
      <c r="M254" s="1510" t="s">
        <v>2166</v>
      </c>
      <c r="N254" s="1510" t="s">
        <v>2165</v>
      </c>
      <c r="O254" s="1510" t="s">
        <v>2164</v>
      </c>
      <c r="P254" s="1510" t="s">
        <v>2163</v>
      </c>
      <c r="Q254" s="1819" t="s">
        <v>2</v>
      </c>
      <c r="R254" s="1836">
        <v>500000000</v>
      </c>
      <c r="S254" s="1815" t="s">
        <v>2174</v>
      </c>
      <c r="T254" s="1815" t="s">
        <v>2173</v>
      </c>
      <c r="U254" s="1514" t="s">
        <v>2172</v>
      </c>
      <c r="V254" s="1816"/>
      <c r="W254" s="1815" t="s">
        <v>2171</v>
      </c>
      <c r="X254" s="1729" t="s">
        <v>1878</v>
      </c>
      <c r="Y254" s="1835"/>
      <c r="Z254" s="1731" t="s">
        <v>2066</v>
      </c>
      <c r="AA254" s="1730" t="s">
        <v>2065</v>
      </c>
    </row>
    <row r="255" spans="1:27" x14ac:dyDescent="0.2">
      <c r="A255" s="2108"/>
      <c r="B255" s="1512"/>
      <c r="C255" s="1512"/>
      <c r="D255" s="1732"/>
      <c r="E255" s="1514"/>
      <c r="F255" s="1834"/>
      <c r="G255" s="1815"/>
      <c r="H255" s="1815"/>
      <c r="I255" s="1701" t="s">
        <v>1</v>
      </c>
      <c r="J255" s="1815"/>
      <c r="K255" s="1815"/>
      <c r="L255" s="1817"/>
      <c r="M255" s="1817"/>
      <c r="N255" s="1815"/>
      <c r="O255" s="1815"/>
      <c r="P255" s="1815"/>
      <c r="Q255" s="1701" t="s">
        <v>1</v>
      </c>
      <c r="R255" s="1834"/>
      <c r="S255" s="1729"/>
      <c r="T255" s="1817"/>
      <c r="U255" s="1514"/>
      <c r="V255" s="1816"/>
      <c r="W255" s="1815"/>
      <c r="X255" s="1729"/>
      <c r="Y255" s="1833"/>
      <c r="Z255" s="1510"/>
      <c r="AA255" s="1510"/>
    </row>
    <row r="256" spans="1:27" ht="14.25" x14ac:dyDescent="0.2">
      <c r="A256" s="1832"/>
      <c r="B256" s="1519"/>
      <c r="C256" s="1519"/>
      <c r="D256" s="1802"/>
      <c r="E256" s="1516"/>
      <c r="F256" s="1830"/>
      <c r="G256" s="1796"/>
      <c r="H256" s="1796"/>
      <c r="I256" s="1831"/>
      <c r="J256" s="1795"/>
      <c r="K256" s="1795"/>
      <c r="L256" s="1798"/>
      <c r="M256" s="1801"/>
      <c r="N256" s="1795"/>
      <c r="O256" s="1796"/>
      <c r="P256" s="1795"/>
      <c r="Q256" s="1831"/>
      <c r="R256" s="1799"/>
      <c r="S256" s="1795"/>
      <c r="T256" s="1798"/>
      <c r="U256" s="1516"/>
      <c r="V256" s="1797"/>
      <c r="W256" s="1796"/>
      <c r="X256" s="1795"/>
      <c r="Y256" s="1734"/>
      <c r="Z256" s="1515"/>
      <c r="AA256" s="1515"/>
    </row>
    <row r="257" spans="1:27" ht="36" x14ac:dyDescent="0.2">
      <c r="A257" s="2107" t="s">
        <v>2182</v>
      </c>
      <c r="B257" s="1512" t="s">
        <v>2181</v>
      </c>
      <c r="C257" s="1512" t="s">
        <v>1851</v>
      </c>
      <c r="D257" s="1732" t="s">
        <v>1888</v>
      </c>
      <c r="E257" s="1514" t="s">
        <v>1858</v>
      </c>
      <c r="F257" s="1836">
        <v>600000000</v>
      </c>
      <c r="G257" s="1815" t="s">
        <v>513</v>
      </c>
      <c r="H257" s="1514" t="s">
        <v>130</v>
      </c>
      <c r="I257" s="1819" t="s">
        <v>2</v>
      </c>
      <c r="J257" s="1510" t="s">
        <v>2168</v>
      </c>
      <c r="K257" s="1510" t="s">
        <v>2167</v>
      </c>
      <c r="L257" s="1510" t="s">
        <v>513</v>
      </c>
      <c r="M257" s="1510" t="s">
        <v>2166</v>
      </c>
      <c r="N257" s="1510" t="s">
        <v>2165</v>
      </c>
      <c r="O257" s="1510" t="s">
        <v>2164</v>
      </c>
      <c r="P257" s="1510" t="s">
        <v>2163</v>
      </c>
      <c r="Q257" s="1819" t="s">
        <v>2</v>
      </c>
      <c r="R257" s="1836">
        <v>600000000</v>
      </c>
      <c r="S257" s="1815" t="s">
        <v>2174</v>
      </c>
      <c r="T257" s="1815" t="s">
        <v>2173</v>
      </c>
      <c r="U257" s="1514" t="s">
        <v>2172</v>
      </c>
      <c r="V257" s="1816"/>
      <c r="W257" s="1815" t="s">
        <v>2171</v>
      </c>
      <c r="X257" s="1729" t="s">
        <v>1878</v>
      </c>
      <c r="Y257" s="1835"/>
      <c r="Z257" s="1731" t="s">
        <v>2066</v>
      </c>
      <c r="AA257" s="1730" t="s">
        <v>2065</v>
      </c>
    </row>
    <row r="258" spans="1:27" x14ac:dyDescent="0.2">
      <c r="A258" s="2108"/>
      <c r="B258" s="1512"/>
      <c r="C258" s="1512"/>
      <c r="D258" s="1732"/>
      <c r="E258" s="1514"/>
      <c r="F258" s="1834"/>
      <c r="G258" s="1815"/>
      <c r="H258" s="1815"/>
      <c r="I258" s="1701" t="s">
        <v>1</v>
      </c>
      <c r="J258" s="1815"/>
      <c r="K258" s="1815"/>
      <c r="L258" s="1817"/>
      <c r="M258" s="1817"/>
      <c r="N258" s="1815"/>
      <c r="O258" s="1815"/>
      <c r="P258" s="1815"/>
      <c r="Q258" s="1701" t="s">
        <v>1</v>
      </c>
      <c r="R258" s="1834"/>
      <c r="S258" s="1729"/>
      <c r="T258" s="1817"/>
      <c r="U258" s="1514"/>
      <c r="V258" s="1816"/>
      <c r="W258" s="1815"/>
      <c r="X258" s="1729"/>
      <c r="Y258" s="1833"/>
      <c r="Z258" s="1510"/>
      <c r="AA258" s="1510"/>
    </row>
    <row r="259" spans="1:27" ht="14.25" x14ac:dyDescent="0.2">
      <c r="A259" s="1832"/>
      <c r="B259" s="1519"/>
      <c r="C259" s="1519"/>
      <c r="D259" s="1802"/>
      <c r="E259" s="1516"/>
      <c r="F259" s="1830"/>
      <c r="G259" s="1796"/>
      <c r="H259" s="1796"/>
      <c r="I259" s="1831"/>
      <c r="J259" s="1795"/>
      <c r="K259" s="1795"/>
      <c r="L259" s="1798"/>
      <c r="M259" s="1801"/>
      <c r="N259" s="1795"/>
      <c r="O259" s="1796"/>
      <c r="P259" s="1795"/>
      <c r="Q259" s="1831"/>
      <c r="R259" s="1799"/>
      <c r="S259" s="1795"/>
      <c r="T259" s="1798"/>
      <c r="U259" s="1516"/>
      <c r="V259" s="1797"/>
      <c r="W259" s="1796"/>
      <c r="X259" s="1795"/>
      <c r="Y259" s="1799"/>
      <c r="Z259" s="1515"/>
      <c r="AA259" s="1515"/>
    </row>
    <row r="260" spans="1:27" ht="36" x14ac:dyDescent="0.2">
      <c r="A260" s="2107" t="s">
        <v>2180</v>
      </c>
      <c r="B260" s="1512" t="s">
        <v>2179</v>
      </c>
      <c r="C260" s="1512" t="s">
        <v>1851</v>
      </c>
      <c r="D260" s="1732" t="s">
        <v>1888</v>
      </c>
      <c r="E260" s="1514" t="s">
        <v>1858</v>
      </c>
      <c r="F260" s="1818">
        <v>400000000</v>
      </c>
      <c r="G260" s="1815" t="s">
        <v>513</v>
      </c>
      <c r="H260" s="1815" t="s">
        <v>130</v>
      </c>
      <c r="I260" s="1819" t="s">
        <v>2</v>
      </c>
      <c r="J260" s="1510" t="s">
        <v>2168</v>
      </c>
      <c r="K260" s="1510" t="s">
        <v>2167</v>
      </c>
      <c r="L260" s="1510" t="s">
        <v>513</v>
      </c>
      <c r="M260" s="1510" t="s">
        <v>2166</v>
      </c>
      <c r="N260" s="1510" t="s">
        <v>2165</v>
      </c>
      <c r="O260" s="1510" t="s">
        <v>2164</v>
      </c>
      <c r="P260" s="1510" t="s">
        <v>2163</v>
      </c>
      <c r="Q260" s="1819" t="s">
        <v>2</v>
      </c>
      <c r="R260" s="1814">
        <v>400000000</v>
      </c>
      <c r="S260" s="1815" t="s">
        <v>2174</v>
      </c>
      <c r="T260" s="1815" t="s">
        <v>2173</v>
      </c>
      <c r="U260" s="1514" t="s">
        <v>2172</v>
      </c>
      <c r="V260" s="1816"/>
      <c r="W260" s="1815" t="s">
        <v>2171</v>
      </c>
      <c r="X260" s="1729" t="s">
        <v>1878</v>
      </c>
      <c r="Y260" s="1814"/>
      <c r="Z260" s="1731" t="s">
        <v>2066</v>
      </c>
      <c r="AA260" s="1730" t="s">
        <v>2065</v>
      </c>
    </row>
    <row r="261" spans="1:27" x14ac:dyDescent="0.2">
      <c r="A261" s="2108"/>
      <c r="B261" s="1512"/>
      <c r="C261" s="1512"/>
      <c r="D261" s="1732"/>
      <c r="E261" s="1514"/>
      <c r="F261" s="1818"/>
      <c r="G261" s="1815"/>
      <c r="H261" s="1815"/>
      <c r="I261" s="1701" t="s">
        <v>1</v>
      </c>
      <c r="J261" s="1815"/>
      <c r="K261" s="1817"/>
      <c r="L261" s="1817"/>
      <c r="M261" s="1815"/>
      <c r="N261" s="1815"/>
      <c r="O261" s="1815"/>
      <c r="P261" s="1815"/>
      <c r="Q261" s="1701" t="s">
        <v>1</v>
      </c>
      <c r="R261" s="1814"/>
      <c r="S261" s="1729"/>
      <c r="T261" s="1817"/>
      <c r="U261" s="1514"/>
      <c r="V261" s="1816"/>
      <c r="W261" s="1815"/>
      <c r="X261" s="1729"/>
      <c r="Y261" s="1814"/>
      <c r="Z261" s="1510"/>
      <c r="AA261" s="1510"/>
    </row>
    <row r="262" spans="1:27" ht="14.25" x14ac:dyDescent="0.2">
      <c r="A262" s="1803"/>
      <c r="B262" s="1519"/>
      <c r="C262" s="1519"/>
      <c r="D262" s="1802"/>
      <c r="E262" s="1516"/>
      <c r="F262" s="1830"/>
      <c r="G262" s="1796"/>
      <c r="H262" s="1796"/>
      <c r="I262" s="1800"/>
      <c r="J262" s="1795"/>
      <c r="K262" s="1801"/>
      <c r="L262" s="1798"/>
      <c r="M262" s="1795"/>
      <c r="N262" s="1795"/>
      <c r="O262" s="1796"/>
      <c r="P262" s="1795"/>
      <c r="Q262" s="1800"/>
      <c r="R262" s="1799"/>
      <c r="S262" s="1795"/>
      <c r="T262" s="1798"/>
      <c r="U262" s="1516"/>
      <c r="V262" s="1797"/>
      <c r="W262" s="1796"/>
      <c r="X262" s="1795"/>
      <c r="Y262" s="1799"/>
      <c r="Z262" s="1515"/>
      <c r="AA262" s="1515"/>
    </row>
    <row r="263" spans="1:27" ht="36" x14ac:dyDescent="0.2">
      <c r="A263" s="2109" t="s">
        <v>2178</v>
      </c>
      <c r="B263" s="1512" t="s">
        <v>2177</v>
      </c>
      <c r="C263" s="1512" t="s">
        <v>1851</v>
      </c>
      <c r="D263" s="1732" t="s">
        <v>1888</v>
      </c>
      <c r="E263" s="1514" t="s">
        <v>1858</v>
      </c>
      <c r="F263" s="1818">
        <v>500000000</v>
      </c>
      <c r="G263" s="1815" t="s">
        <v>513</v>
      </c>
      <c r="H263" s="1815" t="s">
        <v>130</v>
      </c>
      <c r="I263" s="1819" t="s">
        <v>2</v>
      </c>
      <c r="J263" s="1510" t="s">
        <v>2168</v>
      </c>
      <c r="K263" s="1510" t="s">
        <v>2167</v>
      </c>
      <c r="L263" s="1510" t="s">
        <v>513</v>
      </c>
      <c r="M263" s="1510" t="s">
        <v>2166</v>
      </c>
      <c r="N263" s="1510" t="s">
        <v>2165</v>
      </c>
      <c r="O263" s="1510" t="s">
        <v>2164</v>
      </c>
      <c r="P263" s="1510" t="s">
        <v>2163</v>
      </c>
      <c r="Q263" s="1819" t="s">
        <v>2</v>
      </c>
      <c r="R263" s="1814">
        <v>500000000</v>
      </c>
      <c r="S263" s="1815" t="s">
        <v>2174</v>
      </c>
      <c r="T263" s="1815" t="s">
        <v>2173</v>
      </c>
      <c r="U263" s="1514" t="s">
        <v>2172</v>
      </c>
      <c r="V263" s="1816"/>
      <c r="W263" s="1815" t="s">
        <v>2171</v>
      </c>
      <c r="X263" s="1729" t="s">
        <v>1878</v>
      </c>
      <c r="Y263" s="1814"/>
      <c r="Z263" s="1731" t="s">
        <v>2066</v>
      </c>
      <c r="AA263" s="1730" t="s">
        <v>2065</v>
      </c>
    </row>
    <row r="264" spans="1:27" x14ac:dyDescent="0.2">
      <c r="A264" s="2110"/>
      <c r="B264" s="1512"/>
      <c r="C264" s="1512"/>
      <c r="D264" s="1512"/>
      <c r="E264" s="1514"/>
      <c r="F264" s="1503"/>
      <c r="G264" s="1815"/>
      <c r="H264" s="1514"/>
      <c r="I264" s="1701" t="s">
        <v>1</v>
      </c>
      <c r="J264" s="1729"/>
      <c r="K264" s="1729"/>
      <c r="L264" s="1815"/>
      <c r="M264" s="1729"/>
      <c r="N264" s="1729"/>
      <c r="O264" s="1815"/>
      <c r="P264" s="1729"/>
      <c r="Q264" s="1701" t="s">
        <v>1</v>
      </c>
      <c r="R264" s="1700"/>
      <c r="S264" s="1729"/>
      <c r="T264" s="1817"/>
      <c r="U264" s="1514"/>
      <c r="V264" s="1816"/>
      <c r="W264" s="1815"/>
      <c r="X264" s="1729"/>
      <c r="Y264" s="1700"/>
      <c r="Z264" s="1729"/>
      <c r="AA264" s="1729"/>
    </row>
    <row r="265" spans="1:27" ht="14.25" x14ac:dyDescent="0.2">
      <c r="A265" s="1803"/>
      <c r="B265" s="1829"/>
      <c r="C265" s="1829"/>
      <c r="D265" s="1828"/>
      <c r="E265" s="1824"/>
      <c r="F265" s="1827"/>
      <c r="G265" s="1822"/>
      <c r="H265" s="1822"/>
      <c r="I265" s="1826"/>
      <c r="J265" s="1820"/>
      <c r="K265" s="1820"/>
      <c r="L265" s="1822"/>
      <c r="M265" s="1820"/>
      <c r="N265" s="1820"/>
      <c r="O265" s="1822"/>
      <c r="P265" s="1820"/>
      <c r="Q265" s="1826"/>
      <c r="R265" s="1821"/>
      <c r="S265" s="1820"/>
      <c r="T265" s="1825"/>
      <c r="U265" s="1824"/>
      <c r="V265" s="1823"/>
      <c r="W265" s="1822"/>
      <c r="X265" s="1820"/>
      <c r="Y265" s="1821"/>
      <c r="Z265" s="1820"/>
      <c r="AA265" s="1820"/>
    </row>
    <row r="266" spans="1:27" ht="36" x14ac:dyDescent="0.2">
      <c r="A266" s="2107" t="s">
        <v>2176</v>
      </c>
      <c r="B266" s="1512" t="s">
        <v>2175</v>
      </c>
      <c r="C266" s="1512" t="s">
        <v>1851</v>
      </c>
      <c r="D266" s="1732" t="s">
        <v>1888</v>
      </c>
      <c r="E266" s="1514" t="s">
        <v>1858</v>
      </c>
      <c r="F266" s="1818">
        <v>650000000</v>
      </c>
      <c r="G266" s="1815" t="s">
        <v>513</v>
      </c>
      <c r="H266" s="1815" t="s">
        <v>130</v>
      </c>
      <c r="I266" s="1819" t="s">
        <v>2</v>
      </c>
      <c r="J266" s="1510" t="s">
        <v>2168</v>
      </c>
      <c r="K266" s="1510" t="s">
        <v>2167</v>
      </c>
      <c r="L266" s="1510" t="s">
        <v>513</v>
      </c>
      <c r="M266" s="1510" t="s">
        <v>2166</v>
      </c>
      <c r="N266" s="1510" t="s">
        <v>2165</v>
      </c>
      <c r="O266" s="1510" t="s">
        <v>2164</v>
      </c>
      <c r="P266" s="1510" t="s">
        <v>2163</v>
      </c>
      <c r="Q266" s="1819" t="s">
        <v>2</v>
      </c>
      <c r="R266" s="1814">
        <v>650000000</v>
      </c>
      <c r="S266" s="1815" t="s">
        <v>2174</v>
      </c>
      <c r="T266" s="1815" t="s">
        <v>2173</v>
      </c>
      <c r="U266" s="1514" t="s">
        <v>2172</v>
      </c>
      <c r="V266" s="1816"/>
      <c r="W266" s="1815" t="s">
        <v>2171</v>
      </c>
      <c r="X266" s="1729" t="s">
        <v>1878</v>
      </c>
      <c r="Y266" s="1814"/>
      <c r="Z266" s="1731" t="s">
        <v>2066</v>
      </c>
      <c r="AA266" s="1730" t="s">
        <v>2065</v>
      </c>
    </row>
    <row r="267" spans="1:27" x14ac:dyDescent="0.2">
      <c r="A267" s="2108"/>
      <c r="B267" s="1512"/>
      <c r="C267" s="1512"/>
      <c r="D267" s="1732"/>
      <c r="E267" s="1514"/>
      <c r="F267" s="1818"/>
      <c r="G267" s="1815"/>
      <c r="H267" s="1815"/>
      <c r="I267" s="1701" t="s">
        <v>1</v>
      </c>
      <c r="J267" s="1815"/>
      <c r="K267" s="1817"/>
      <c r="L267" s="1817"/>
      <c r="M267" s="1815"/>
      <c r="N267" s="1815"/>
      <c r="O267" s="1815"/>
      <c r="P267" s="1815"/>
      <c r="Q267" s="1701" t="s">
        <v>1</v>
      </c>
      <c r="R267" s="1814"/>
      <c r="S267" s="1729"/>
      <c r="T267" s="1817"/>
      <c r="U267" s="1514"/>
      <c r="V267" s="1816"/>
      <c r="W267" s="1815"/>
      <c r="X267" s="1729"/>
      <c r="Y267" s="1814"/>
      <c r="Z267" s="1510"/>
      <c r="AA267" s="1510"/>
    </row>
    <row r="268" spans="1:27" customFormat="1" ht="38.25" x14ac:dyDescent="0.25">
      <c r="A268" s="1813" t="s">
        <v>2170</v>
      </c>
      <c r="B268" s="1811" t="s">
        <v>2169</v>
      </c>
      <c r="C268" s="1811" t="s">
        <v>1851</v>
      </c>
      <c r="D268" s="1811" t="s">
        <v>1888</v>
      </c>
      <c r="E268" s="1811" t="s">
        <v>1858</v>
      </c>
      <c r="F268" s="1812">
        <v>35000000</v>
      </c>
      <c r="G268" s="1811" t="s">
        <v>513</v>
      </c>
      <c r="H268" s="1811" t="s">
        <v>16</v>
      </c>
      <c r="I268" s="1810" t="s">
        <v>2</v>
      </c>
      <c r="J268" s="1807" t="s">
        <v>2168</v>
      </c>
      <c r="K268" s="1807" t="s">
        <v>2167</v>
      </c>
      <c r="L268" s="1807" t="s">
        <v>513</v>
      </c>
      <c r="M268" s="1807" t="s">
        <v>2166</v>
      </c>
      <c r="N268" s="1807" t="s">
        <v>2165</v>
      </c>
      <c r="O268" s="1807" t="s">
        <v>2164</v>
      </c>
      <c r="P268" s="1807" t="s">
        <v>2163</v>
      </c>
      <c r="Q268" s="1809" t="s">
        <v>2</v>
      </c>
      <c r="R268" s="1808">
        <v>35000000</v>
      </c>
      <c r="S268" s="1807" t="s">
        <v>513</v>
      </c>
      <c r="T268" s="1807" t="s">
        <v>2162</v>
      </c>
      <c r="U268" s="1807" t="s">
        <v>2161</v>
      </c>
      <c r="V268" s="1807" t="s">
        <v>513</v>
      </c>
      <c r="W268" s="1807" t="s">
        <v>2160</v>
      </c>
      <c r="X268" s="1807" t="s">
        <v>2159</v>
      </c>
      <c r="Y268" s="1806"/>
      <c r="Z268" s="1805" t="s">
        <v>2066</v>
      </c>
      <c r="AA268" s="1804" t="s">
        <v>2065</v>
      </c>
    </row>
    <row r="269" spans="1:27" ht="14.25" x14ac:dyDescent="0.2">
      <c r="A269" s="1803"/>
      <c r="B269" s="1519"/>
      <c r="C269" s="1519"/>
      <c r="D269" s="1802"/>
      <c r="E269" s="1516"/>
      <c r="F269" s="1517"/>
      <c r="G269" s="1795"/>
      <c r="H269" s="1796"/>
      <c r="I269" s="1800"/>
      <c r="J269" s="1795"/>
      <c r="K269" s="1801"/>
      <c r="L269" s="1798"/>
      <c r="M269" s="1795"/>
      <c r="N269" s="1795"/>
      <c r="O269" s="1796"/>
      <c r="P269" s="1795"/>
      <c r="Q269" s="1800"/>
      <c r="R269" s="1799"/>
      <c r="S269" s="1795"/>
      <c r="T269" s="1798"/>
      <c r="U269" s="1516"/>
      <c r="V269" s="1797"/>
      <c r="W269" s="1796"/>
      <c r="X269" s="1795"/>
      <c r="Y269" s="1734"/>
      <c r="Z269" s="1515"/>
      <c r="AA269" s="1515"/>
    </row>
    <row r="270" spans="1:27" x14ac:dyDescent="0.2">
      <c r="A270" s="1794" t="s">
        <v>661</v>
      </c>
      <c r="F270" s="1793">
        <f>SUM(F9:F269)</f>
        <v>16563000000</v>
      </c>
    </row>
    <row r="271" spans="1:27" x14ac:dyDescent="0.2">
      <c r="F271" s="1792"/>
    </row>
  </sheetData>
  <mergeCells count="55">
    <mergeCell ref="A1:G1"/>
    <mergeCell ref="A107:A108"/>
    <mergeCell ref="A79:A80"/>
    <mergeCell ref="A82:A83"/>
    <mergeCell ref="A86:A87"/>
    <mergeCell ref="A89:A90"/>
    <mergeCell ref="A92:A93"/>
    <mergeCell ref="A95:A96"/>
    <mergeCell ref="A99:A100"/>
    <mergeCell ref="A102:A103"/>
    <mergeCell ref="V3:Y3"/>
    <mergeCell ref="A5:A6"/>
    <mergeCell ref="O3:P3"/>
    <mergeCell ref="A76:A77"/>
    <mergeCell ref="A58:A59"/>
    <mergeCell ref="A61:A62"/>
    <mergeCell ref="A64:A65"/>
    <mergeCell ref="A67:A68"/>
    <mergeCell ref="A70:A71"/>
    <mergeCell ref="A123:A124"/>
    <mergeCell ref="A73:A74"/>
    <mergeCell ref="A33:A34"/>
    <mergeCell ref="J2:K3"/>
    <mergeCell ref="L2:N2"/>
    <mergeCell ref="C3:H3"/>
    <mergeCell ref="M3:N3"/>
    <mergeCell ref="A105:A106"/>
    <mergeCell ref="R3:U3"/>
    <mergeCell ref="A111:A112"/>
    <mergeCell ref="A114:A115"/>
    <mergeCell ref="A117:A118"/>
    <mergeCell ref="A120:A121"/>
    <mergeCell ref="A127:A128"/>
    <mergeCell ref="A130:A131"/>
    <mergeCell ref="A133:A134"/>
    <mergeCell ref="A136:A137"/>
    <mergeCell ref="A236:A237"/>
    <mergeCell ref="A242:A243"/>
    <mergeCell ref="A140:A141"/>
    <mergeCell ref="A144:A145"/>
    <mergeCell ref="A147:A148"/>
    <mergeCell ref="A150:A151"/>
    <mergeCell ref="A153:A154"/>
    <mergeCell ref="A198:A199"/>
    <mergeCell ref="A201:A202"/>
    <mergeCell ref="A204:A205"/>
    <mergeCell ref="A239:A240"/>
    <mergeCell ref="A260:A261"/>
    <mergeCell ref="A263:A264"/>
    <mergeCell ref="A266:A267"/>
    <mergeCell ref="A245:A246"/>
    <mergeCell ref="A248:A249"/>
    <mergeCell ref="A251:A252"/>
    <mergeCell ref="A254:A255"/>
    <mergeCell ref="A257:A258"/>
  </mergeCells>
  <pageMargins left="0.83" right="0" top="0.75" bottom="0.37" header="0.3" footer="0.26"/>
  <pageSetup paperSize="8" scale="68" orientation="landscape" r:id="rId1"/>
  <headerFooter>
    <oddHeader>&amp;LFEDERAL MINISTRY OF WORKS (FMW)
YR 2014 PROCUREMENT PLAN</oddHeader>
    <oddFooter>&amp;LFMW&amp;CPage &amp;P of &amp;N&amp;RWORKS</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P252"/>
  <sheetViews>
    <sheetView view="pageLayout" zoomScaleNormal="100" workbookViewId="0">
      <selection activeCell="A4" sqref="A4"/>
    </sheetView>
  </sheetViews>
  <sheetFormatPr defaultRowHeight="12" x14ac:dyDescent="0.2"/>
  <cols>
    <col min="1" max="1" width="24.140625" style="1928" customWidth="1"/>
    <col min="2" max="2" width="8.140625" style="1928" customWidth="1"/>
    <col min="3" max="3" width="10.7109375" style="1928" customWidth="1"/>
    <col min="4" max="4" width="11.5703125" style="1928" customWidth="1"/>
    <col min="5" max="5" width="8.7109375" style="1928" customWidth="1"/>
    <col min="6" max="6" width="5.5703125" style="1928" customWidth="1"/>
    <col min="7" max="7" width="9.140625" style="1928"/>
    <col min="8" max="8" width="8.140625" style="1928" customWidth="1"/>
    <col min="9" max="11" width="9.140625" style="1928"/>
    <col min="12" max="12" width="8.5703125" style="1928" customWidth="1"/>
    <col min="13" max="13" width="6.7109375" style="1928" customWidth="1"/>
    <col min="14" max="14" width="8.42578125" style="1928" customWidth="1"/>
    <col min="15" max="15" width="9.7109375" style="1928" customWidth="1"/>
    <col min="16" max="16" width="9.140625" style="1928"/>
    <col min="17" max="17" width="8.85546875" style="1928" customWidth="1"/>
    <col min="18" max="19" width="9.140625" style="1928"/>
    <col min="20" max="20" width="10.140625" style="1928" customWidth="1"/>
    <col min="21" max="21" width="8" style="1928" customWidth="1"/>
    <col min="22" max="22" width="7.85546875" style="1928" customWidth="1"/>
    <col min="23" max="23" width="7.5703125" style="1928" customWidth="1"/>
    <col min="24" max="24" width="10.85546875" style="1928" customWidth="1"/>
    <col min="25" max="25" width="8" style="1928" customWidth="1"/>
    <col min="26" max="26" width="9.140625" style="1928"/>
    <col min="27" max="27" width="7.28515625" style="1928" customWidth="1"/>
    <col min="28" max="28" width="9.5703125" style="1928" customWidth="1"/>
    <col min="29" max="29" width="7.7109375" style="1928" bestFit="1" customWidth="1"/>
    <col min="30" max="30" width="8.140625" style="1928" customWidth="1"/>
    <col min="31" max="31" width="11.5703125" style="1928" customWidth="1"/>
    <col min="32" max="32" width="10.42578125" style="1928" customWidth="1"/>
    <col min="33" max="33" width="8.42578125" style="1930" customWidth="1"/>
    <col min="34" max="432" width="9.140625" style="1929"/>
    <col min="433" max="16384" width="9.140625" style="1928"/>
  </cols>
  <sheetData>
    <row r="1" spans="1:36" ht="12.75" customHeight="1" x14ac:dyDescent="0.2">
      <c r="A1" s="2144" t="s">
        <v>2370</v>
      </c>
      <c r="B1" s="2145"/>
      <c r="C1" s="2145"/>
      <c r="D1" s="2145"/>
      <c r="E1" s="2146"/>
      <c r="F1" s="2012"/>
      <c r="G1" s="2012"/>
      <c r="H1" s="2012"/>
      <c r="I1" s="2008"/>
      <c r="J1" s="2008"/>
      <c r="K1" s="2008"/>
      <c r="L1" s="2008"/>
      <c r="M1" s="2008"/>
      <c r="N1" s="2008"/>
      <c r="O1" s="2008"/>
      <c r="P1" s="2008"/>
      <c r="Q1" s="2008"/>
      <c r="R1" s="2008"/>
      <c r="S1" s="2008"/>
      <c r="T1" s="2008"/>
      <c r="U1" s="2008"/>
      <c r="V1" s="2008"/>
      <c r="W1" s="2008"/>
      <c r="X1" s="2008"/>
      <c r="Y1" s="2008"/>
      <c r="Z1" s="2008"/>
      <c r="AA1" s="2008"/>
      <c r="AB1" s="2008"/>
      <c r="AC1" s="2008"/>
      <c r="AD1" s="2008"/>
      <c r="AE1" s="2008"/>
      <c r="AF1" s="2008"/>
      <c r="AG1" s="2008"/>
    </row>
    <row r="2" spans="1:36" ht="12.75" customHeight="1" x14ac:dyDescent="0.2">
      <c r="A2" s="2011" t="s">
        <v>2369</v>
      </c>
      <c r="B2" s="2010"/>
      <c r="C2" s="2147" t="s">
        <v>76</v>
      </c>
      <c r="D2" s="2148"/>
      <c r="E2" s="2148"/>
      <c r="F2" s="2149"/>
      <c r="G2" s="2008"/>
      <c r="H2" s="2009"/>
      <c r="I2" s="2130" t="s">
        <v>122</v>
      </c>
      <c r="J2" s="2131"/>
      <c r="K2" s="2008"/>
      <c r="L2" s="2008"/>
      <c r="M2" s="2008"/>
      <c r="N2" s="2008"/>
      <c r="O2" s="2008"/>
      <c r="P2" s="2008"/>
      <c r="Q2" s="2008"/>
      <c r="R2" s="2008"/>
      <c r="S2" s="2008"/>
      <c r="T2" s="2008"/>
      <c r="U2" s="2008"/>
      <c r="V2" s="2008"/>
      <c r="W2" s="2008"/>
      <c r="X2" s="2008"/>
      <c r="Y2" s="2008"/>
      <c r="Z2" s="2008"/>
      <c r="AA2" s="2008"/>
      <c r="AB2" s="2008"/>
      <c r="AC2" s="2008"/>
      <c r="AD2" s="2008"/>
      <c r="AE2" s="2008"/>
      <c r="AF2" s="2008"/>
      <c r="AG2" s="2008"/>
    </row>
    <row r="3" spans="1:36" ht="25.5" customHeight="1" x14ac:dyDescent="0.2">
      <c r="A3" s="2007"/>
      <c r="B3" s="2006"/>
      <c r="C3" s="2001" t="s">
        <v>120</v>
      </c>
      <c r="D3" s="2005"/>
      <c r="E3" s="2005"/>
      <c r="F3" s="2005"/>
      <c r="G3" s="2123" t="s">
        <v>119</v>
      </c>
      <c r="H3" s="2125"/>
      <c r="I3" s="2132"/>
      <c r="J3" s="2133"/>
      <c r="K3" s="2123" t="s">
        <v>118</v>
      </c>
      <c r="L3" s="2125"/>
      <c r="M3" s="2005"/>
      <c r="N3" s="2123" t="s">
        <v>117</v>
      </c>
      <c r="O3" s="2125"/>
      <c r="P3" s="2123" t="s">
        <v>116</v>
      </c>
      <c r="Q3" s="2124"/>
      <c r="R3" s="2124"/>
      <c r="S3" s="2124"/>
      <c r="T3" s="2125"/>
      <c r="U3" s="2001"/>
      <c r="V3" s="2123"/>
      <c r="W3" s="2125"/>
      <c r="X3" s="2123" t="s">
        <v>70</v>
      </c>
      <c r="Y3" s="2124"/>
      <c r="Z3" s="2125"/>
      <c r="AA3" s="2001"/>
      <c r="AB3" s="2001"/>
      <c r="AC3" s="2001"/>
      <c r="AD3" s="2001"/>
      <c r="AE3" s="2001"/>
      <c r="AF3" s="2004"/>
      <c r="AG3" s="2004"/>
    </row>
    <row r="4" spans="1:36" ht="48" x14ac:dyDescent="0.2">
      <c r="A4" s="2003" t="s">
        <v>68</v>
      </c>
      <c r="B4" s="2001" t="s">
        <v>115</v>
      </c>
      <c r="C4" s="2001" t="s">
        <v>114</v>
      </c>
      <c r="D4" s="2001" t="s">
        <v>113</v>
      </c>
      <c r="E4" s="2001" t="s">
        <v>455</v>
      </c>
      <c r="F4" s="2001" t="s">
        <v>55</v>
      </c>
      <c r="G4" s="2001" t="s">
        <v>61</v>
      </c>
      <c r="H4" s="2002" t="s">
        <v>433</v>
      </c>
      <c r="I4" s="2001" t="s">
        <v>368</v>
      </c>
      <c r="J4" s="2001" t="s">
        <v>367</v>
      </c>
      <c r="K4" s="2001" t="s">
        <v>105</v>
      </c>
      <c r="L4" s="2002" t="s">
        <v>433</v>
      </c>
      <c r="M4" s="2001" t="s">
        <v>99</v>
      </c>
      <c r="N4" s="2001" t="s">
        <v>112</v>
      </c>
      <c r="O4" s="2001" t="s">
        <v>111</v>
      </c>
      <c r="P4" s="2001" t="s">
        <v>110</v>
      </c>
      <c r="Q4" s="2002" t="s">
        <v>433</v>
      </c>
      <c r="R4" s="2001" t="s">
        <v>2368</v>
      </c>
      <c r="S4" s="2001" t="s">
        <v>107</v>
      </c>
      <c r="T4" s="2001" t="s">
        <v>2367</v>
      </c>
      <c r="U4" s="2001" t="s">
        <v>99</v>
      </c>
      <c r="V4" s="2001" t="s">
        <v>104</v>
      </c>
      <c r="W4" s="2001" t="s">
        <v>53</v>
      </c>
      <c r="X4" s="2001" t="s">
        <v>103</v>
      </c>
      <c r="Y4" s="2001" t="s">
        <v>503</v>
      </c>
      <c r="Z4" s="2001" t="s">
        <v>100</v>
      </c>
      <c r="AA4" s="2001" t="s">
        <v>99</v>
      </c>
      <c r="AB4" s="2001" t="s">
        <v>2366</v>
      </c>
      <c r="AC4" s="2001" t="s">
        <v>2365</v>
      </c>
      <c r="AD4" s="2001" t="s">
        <v>2364</v>
      </c>
      <c r="AE4" s="2001" t="s">
        <v>2363</v>
      </c>
      <c r="AF4" s="2001" t="s">
        <v>430</v>
      </c>
      <c r="AG4" s="2001" t="s">
        <v>429</v>
      </c>
    </row>
    <row r="5" spans="1:36" ht="12.75" customHeight="1" x14ac:dyDescent="0.2">
      <c r="A5" s="2128" t="s">
        <v>47</v>
      </c>
      <c r="B5" s="1997"/>
      <c r="C5" s="1997"/>
      <c r="D5" s="1998"/>
      <c r="E5" s="1997"/>
      <c r="F5" s="1959" t="s">
        <v>2</v>
      </c>
      <c r="G5" s="1999" t="s">
        <v>502</v>
      </c>
      <c r="H5" s="2000" t="s">
        <v>41</v>
      </c>
      <c r="I5" s="1999" t="s">
        <v>42</v>
      </c>
      <c r="J5" s="1999" t="s">
        <v>453</v>
      </c>
      <c r="K5" s="1997"/>
      <c r="L5" s="1999" t="s">
        <v>41</v>
      </c>
      <c r="M5" s="1959" t="s">
        <v>2</v>
      </c>
      <c r="N5" s="1999" t="s">
        <v>42</v>
      </c>
      <c r="O5" s="1999" t="s">
        <v>501</v>
      </c>
      <c r="P5" s="1999" t="s">
        <v>42</v>
      </c>
      <c r="Q5" s="1999" t="s">
        <v>42</v>
      </c>
      <c r="R5" s="1999" t="s">
        <v>42</v>
      </c>
      <c r="S5" s="1999" t="s">
        <v>42</v>
      </c>
      <c r="T5" s="1999" t="s">
        <v>42</v>
      </c>
      <c r="U5" s="1959" t="s">
        <v>2</v>
      </c>
      <c r="V5" s="1999" t="s">
        <v>42</v>
      </c>
      <c r="W5" s="1999" t="s">
        <v>42</v>
      </c>
      <c r="X5" s="1998"/>
      <c r="Y5" s="1997" t="s">
        <v>500</v>
      </c>
      <c r="Z5" s="1999" t="s">
        <v>42</v>
      </c>
      <c r="AA5" s="1959" t="s">
        <v>2</v>
      </c>
      <c r="AB5" s="1959"/>
      <c r="AC5" s="1959"/>
      <c r="AD5" s="1959"/>
      <c r="AE5" s="1959"/>
      <c r="AF5" s="1997"/>
      <c r="AG5" s="1997"/>
    </row>
    <row r="6" spans="1:36" ht="24" x14ac:dyDescent="0.2">
      <c r="A6" s="2129"/>
      <c r="B6" s="1997"/>
      <c r="C6" s="1997"/>
      <c r="D6" s="1998"/>
      <c r="E6" s="1997"/>
      <c r="F6" s="1959" t="s">
        <v>1</v>
      </c>
      <c r="G6" s="1997"/>
      <c r="H6" s="1997"/>
      <c r="I6" s="1997"/>
      <c r="J6" s="1997"/>
      <c r="K6" s="1997"/>
      <c r="L6" s="1997"/>
      <c r="M6" s="1959" t="s">
        <v>1</v>
      </c>
      <c r="N6" s="1997"/>
      <c r="O6" s="1997"/>
      <c r="P6" s="1997"/>
      <c r="Q6" s="1997"/>
      <c r="R6" s="1997"/>
      <c r="S6" s="1997"/>
      <c r="T6" s="1997"/>
      <c r="U6" s="1959" t="s">
        <v>1</v>
      </c>
      <c r="V6" s="1997"/>
      <c r="W6" s="1997"/>
      <c r="X6" s="1998"/>
      <c r="Y6" s="1997"/>
      <c r="Z6" s="1997"/>
      <c r="AA6" s="1959" t="s">
        <v>1</v>
      </c>
      <c r="AB6" s="1959"/>
      <c r="AC6" s="1959"/>
      <c r="AD6" s="1959"/>
      <c r="AE6" s="1959"/>
      <c r="AF6" s="1997"/>
      <c r="AG6" s="1997"/>
    </row>
    <row r="7" spans="1:36" x14ac:dyDescent="0.2">
      <c r="A7" s="1992" t="s">
        <v>38</v>
      </c>
      <c r="B7" s="1955"/>
      <c r="C7" s="1955"/>
      <c r="D7" s="1961"/>
      <c r="E7" s="1955"/>
      <c r="F7" s="1955"/>
      <c r="G7" s="1955"/>
      <c r="H7" s="1955"/>
      <c r="I7" s="1955"/>
      <c r="J7" s="1955"/>
      <c r="K7" s="1955"/>
      <c r="L7" s="1955"/>
      <c r="M7" s="1955"/>
      <c r="N7" s="1955"/>
      <c r="O7" s="1955"/>
      <c r="P7" s="1955"/>
      <c r="Q7" s="1955"/>
      <c r="R7" s="1955"/>
      <c r="S7" s="1955"/>
      <c r="T7" s="1955"/>
      <c r="U7" s="1955"/>
      <c r="V7" s="1955"/>
      <c r="W7" s="1955"/>
      <c r="X7" s="1961"/>
      <c r="Y7" s="1955"/>
      <c r="Z7" s="1955"/>
      <c r="AA7" s="1955"/>
      <c r="AB7" s="1955"/>
      <c r="AC7" s="1955"/>
      <c r="AD7" s="1955"/>
      <c r="AE7" s="1955"/>
      <c r="AF7" s="1955"/>
      <c r="AG7" s="1955"/>
    </row>
    <row r="8" spans="1:36" x14ac:dyDescent="0.2">
      <c r="A8" s="1992"/>
      <c r="B8" s="1992"/>
      <c r="C8" s="1992"/>
      <c r="D8" s="1993"/>
      <c r="E8" s="1992"/>
      <c r="F8" s="1992"/>
      <c r="G8" s="1992"/>
      <c r="H8" s="1992"/>
      <c r="I8" s="1992"/>
      <c r="J8" s="1992"/>
      <c r="K8" s="1992"/>
      <c r="L8" s="1992"/>
      <c r="M8" s="1992"/>
      <c r="N8" s="1992"/>
      <c r="O8" s="1992"/>
      <c r="P8" s="1992"/>
      <c r="Q8" s="1992"/>
      <c r="R8" s="1992"/>
      <c r="S8" s="1992"/>
      <c r="T8" s="1992"/>
      <c r="U8" s="1992"/>
      <c r="V8" s="1992"/>
      <c r="W8" s="1992"/>
      <c r="X8" s="1993"/>
      <c r="Y8" s="1992"/>
      <c r="Z8" s="1992"/>
      <c r="AA8" s="1992"/>
      <c r="AB8" s="1992"/>
      <c r="AC8" s="1992"/>
      <c r="AD8" s="1992"/>
      <c r="AE8" s="1992"/>
      <c r="AF8" s="1992"/>
      <c r="AG8" s="1992"/>
    </row>
    <row r="9" spans="1:36" ht="38.25" customHeight="1" x14ac:dyDescent="0.2">
      <c r="A9" s="2150" t="s">
        <v>2362</v>
      </c>
      <c r="B9" s="1953" t="s">
        <v>1858</v>
      </c>
      <c r="C9" s="1953" t="s">
        <v>2347</v>
      </c>
      <c r="D9" s="1935">
        <v>60000000</v>
      </c>
      <c r="E9" s="1934" t="s">
        <v>16</v>
      </c>
      <c r="F9" s="1933" t="s">
        <v>2</v>
      </c>
      <c r="G9" s="1934" t="s">
        <v>2339</v>
      </c>
      <c r="H9" s="1934" t="s">
        <v>2338</v>
      </c>
      <c r="I9" s="1934" t="s">
        <v>2337</v>
      </c>
      <c r="J9" s="1934" t="s">
        <v>2336</v>
      </c>
      <c r="K9" s="1934" t="s">
        <v>2335</v>
      </c>
      <c r="L9" s="1934" t="s">
        <v>2334</v>
      </c>
      <c r="M9" s="1933" t="s">
        <v>2</v>
      </c>
      <c r="N9" s="1934" t="s">
        <v>2333</v>
      </c>
      <c r="O9" s="1934" t="s">
        <v>2332</v>
      </c>
      <c r="P9" s="1934" t="s">
        <v>2331</v>
      </c>
      <c r="Q9" s="1934" t="s">
        <v>2330</v>
      </c>
      <c r="R9" s="1934" t="s">
        <v>2329</v>
      </c>
      <c r="S9" s="1934" t="s">
        <v>2328</v>
      </c>
      <c r="T9" s="1934" t="s">
        <v>2327</v>
      </c>
      <c r="U9" s="1933" t="s">
        <v>2</v>
      </c>
      <c r="V9" s="1934" t="s">
        <v>513</v>
      </c>
      <c r="W9" s="1934" t="s">
        <v>513</v>
      </c>
      <c r="X9" s="1935">
        <v>60000000</v>
      </c>
      <c r="Y9" s="1934" t="s">
        <v>2350</v>
      </c>
      <c r="Z9" s="1934" t="s">
        <v>2349</v>
      </c>
      <c r="AA9" s="1933" t="s">
        <v>2</v>
      </c>
      <c r="AB9" s="1977" t="s">
        <v>513</v>
      </c>
      <c r="AC9" s="1932" t="s">
        <v>2322</v>
      </c>
      <c r="AD9" s="1932" t="s">
        <v>2321</v>
      </c>
      <c r="AE9" s="1935">
        <v>60000000</v>
      </c>
      <c r="AF9" s="1942" t="s">
        <v>2066</v>
      </c>
      <c r="AG9" s="1931" t="s">
        <v>2320</v>
      </c>
      <c r="AI9" s="1978"/>
      <c r="AJ9" s="1978"/>
    </row>
    <row r="10" spans="1:36" ht="24" x14ac:dyDescent="0.2">
      <c r="A10" s="2151"/>
      <c r="B10" s="1953"/>
      <c r="C10" s="1941"/>
      <c r="D10" s="1996"/>
      <c r="E10" s="1995"/>
      <c r="F10" s="1933" t="s">
        <v>1</v>
      </c>
      <c r="G10" s="1931"/>
      <c r="H10" s="1931"/>
      <c r="I10" s="1934"/>
      <c r="J10" s="1931"/>
      <c r="K10" s="1931"/>
      <c r="L10" s="1934"/>
      <c r="M10" s="1933" t="s">
        <v>1</v>
      </c>
      <c r="N10" s="1931"/>
      <c r="O10" s="1931"/>
      <c r="P10" s="1931"/>
      <c r="Q10" s="1931"/>
      <c r="R10" s="1931"/>
      <c r="S10" s="1934"/>
      <c r="T10" s="1934"/>
      <c r="U10" s="1933" t="s">
        <v>1</v>
      </c>
      <c r="V10" s="1934"/>
      <c r="W10" s="1934"/>
      <c r="X10" s="1935"/>
      <c r="Y10" s="1934"/>
      <c r="Z10" s="1934"/>
      <c r="AA10" s="1933" t="s">
        <v>1</v>
      </c>
      <c r="AB10" s="1977"/>
      <c r="AC10" s="1977"/>
      <c r="AD10" s="1977"/>
      <c r="AE10" s="1935"/>
      <c r="AF10" s="1931"/>
      <c r="AG10" s="1931"/>
      <c r="AI10" s="1978"/>
      <c r="AJ10" s="1978"/>
    </row>
    <row r="11" spans="1:36" x14ac:dyDescent="0.2">
      <c r="A11" s="1992"/>
      <c r="B11" s="1962"/>
      <c r="C11" s="1992"/>
      <c r="D11" s="1993"/>
      <c r="E11" s="1992"/>
      <c r="F11" s="1992"/>
      <c r="G11" s="1992"/>
      <c r="H11" s="1992"/>
      <c r="I11" s="1992"/>
      <c r="J11" s="1992"/>
      <c r="K11" s="1992"/>
      <c r="L11" s="1992"/>
      <c r="M11" s="1992"/>
      <c r="N11" s="1992"/>
      <c r="O11" s="1992"/>
      <c r="P11" s="1992"/>
      <c r="Q11" s="1992"/>
      <c r="R11" s="1992"/>
      <c r="S11" s="1992"/>
      <c r="T11" s="1992"/>
      <c r="U11" s="1992"/>
      <c r="V11" s="1992"/>
      <c r="W11" s="1992"/>
      <c r="X11" s="1993"/>
      <c r="Y11" s="1980"/>
      <c r="Z11" s="1980"/>
      <c r="AA11" s="1980"/>
      <c r="AB11" s="1994"/>
      <c r="AC11" s="1994"/>
      <c r="AD11" s="1994"/>
      <c r="AE11" s="1993"/>
      <c r="AF11" s="1992"/>
      <c r="AG11" s="1992"/>
      <c r="AI11" s="1978"/>
      <c r="AJ11" s="1978"/>
    </row>
    <row r="12" spans="1:36" ht="26.25" customHeight="1" x14ac:dyDescent="0.2">
      <c r="A12" s="2126" t="s">
        <v>2361</v>
      </c>
      <c r="B12" s="1953" t="s">
        <v>1858</v>
      </c>
      <c r="C12" s="1953" t="s">
        <v>2347</v>
      </c>
      <c r="D12" s="1991">
        <v>35000000</v>
      </c>
      <c r="E12" s="1953" t="s">
        <v>16</v>
      </c>
      <c r="F12" s="1933" t="s">
        <v>2</v>
      </c>
      <c r="G12" s="1934" t="s">
        <v>2339</v>
      </c>
      <c r="H12" s="1934" t="s">
        <v>2338</v>
      </c>
      <c r="I12" s="1934" t="s">
        <v>2337</v>
      </c>
      <c r="J12" s="1934" t="s">
        <v>2336</v>
      </c>
      <c r="K12" s="1934" t="s">
        <v>2335</v>
      </c>
      <c r="L12" s="1934" t="s">
        <v>2334</v>
      </c>
      <c r="M12" s="1933" t="s">
        <v>2</v>
      </c>
      <c r="N12" s="1934" t="s">
        <v>2333</v>
      </c>
      <c r="O12" s="1934" t="s">
        <v>2332</v>
      </c>
      <c r="P12" s="1934" t="s">
        <v>2331</v>
      </c>
      <c r="Q12" s="1934" t="s">
        <v>2330</v>
      </c>
      <c r="R12" s="1934" t="s">
        <v>2329</v>
      </c>
      <c r="S12" s="1934" t="s">
        <v>2328</v>
      </c>
      <c r="T12" s="1934" t="s">
        <v>2327</v>
      </c>
      <c r="U12" s="1933" t="s">
        <v>2</v>
      </c>
      <c r="V12" s="1934" t="s">
        <v>513</v>
      </c>
      <c r="W12" s="1934" t="s">
        <v>513</v>
      </c>
      <c r="X12" s="1991">
        <v>35000000</v>
      </c>
      <c r="Y12" s="1934" t="s">
        <v>2350</v>
      </c>
      <c r="Z12" s="1934" t="s">
        <v>2349</v>
      </c>
      <c r="AA12" s="1933" t="s">
        <v>2</v>
      </c>
      <c r="AB12" s="1977" t="s">
        <v>513</v>
      </c>
      <c r="AC12" s="1932" t="s">
        <v>2322</v>
      </c>
      <c r="AD12" s="1932" t="s">
        <v>2321</v>
      </c>
      <c r="AE12" s="1991">
        <v>35000000</v>
      </c>
      <c r="AF12" s="1942" t="s">
        <v>2066</v>
      </c>
      <c r="AG12" s="1941" t="s">
        <v>2320</v>
      </c>
      <c r="AI12" s="1978"/>
      <c r="AJ12" s="1978"/>
    </row>
    <row r="13" spans="1:36" ht="15.75" customHeight="1" x14ac:dyDescent="0.2">
      <c r="A13" s="2127"/>
      <c r="B13" s="1953"/>
      <c r="C13" s="1941"/>
      <c r="D13" s="1991"/>
      <c r="E13" s="1953"/>
      <c r="F13" s="1933" t="s">
        <v>1</v>
      </c>
      <c r="G13" s="1941"/>
      <c r="H13" s="1941"/>
      <c r="I13" s="1941"/>
      <c r="J13" s="1941"/>
      <c r="K13" s="1941"/>
      <c r="L13" s="1941"/>
      <c r="M13" s="1933" t="s">
        <v>1</v>
      </c>
      <c r="N13" s="1941"/>
      <c r="O13" s="1941"/>
      <c r="P13" s="1941"/>
      <c r="Q13" s="1941"/>
      <c r="R13" s="1941"/>
      <c r="S13" s="1941"/>
      <c r="T13" s="1941"/>
      <c r="U13" s="1933" t="s">
        <v>1</v>
      </c>
      <c r="V13" s="1941"/>
      <c r="W13" s="1941"/>
      <c r="X13" s="1991"/>
      <c r="Y13" s="1941"/>
      <c r="Z13" s="1941"/>
      <c r="AA13" s="1933" t="s">
        <v>1</v>
      </c>
      <c r="AB13" s="1977"/>
      <c r="AC13" s="1977"/>
      <c r="AD13" s="1977"/>
      <c r="AE13" s="1991"/>
      <c r="AF13" s="1941"/>
      <c r="AG13" s="1941"/>
      <c r="AI13" s="1978"/>
      <c r="AJ13" s="1978"/>
    </row>
    <row r="14" spans="1:36" x14ac:dyDescent="0.2">
      <c r="A14" s="1992"/>
      <c r="B14" s="1962"/>
      <c r="C14" s="1992"/>
      <c r="D14" s="1993"/>
      <c r="E14" s="1962"/>
      <c r="F14" s="1992"/>
      <c r="G14" s="1992"/>
      <c r="H14" s="1992"/>
      <c r="I14" s="1992"/>
      <c r="J14" s="1992"/>
      <c r="K14" s="1992"/>
      <c r="L14" s="1992"/>
      <c r="M14" s="1992"/>
      <c r="N14" s="1992"/>
      <c r="O14" s="1992"/>
      <c r="P14" s="1992"/>
      <c r="Q14" s="1992"/>
      <c r="R14" s="1992"/>
      <c r="S14" s="1992"/>
      <c r="T14" s="1992"/>
      <c r="U14" s="1992"/>
      <c r="V14" s="1992"/>
      <c r="W14" s="1992"/>
      <c r="X14" s="1993"/>
      <c r="Y14" s="1992"/>
      <c r="Z14" s="1992"/>
      <c r="AA14" s="1992"/>
      <c r="AB14" s="1994"/>
      <c r="AC14" s="1994"/>
      <c r="AD14" s="1994"/>
      <c r="AE14" s="1993"/>
      <c r="AF14" s="1992"/>
      <c r="AG14" s="1992"/>
      <c r="AI14" s="1978"/>
      <c r="AJ14" s="1978"/>
    </row>
    <row r="15" spans="1:36" ht="40.5" customHeight="1" x14ac:dyDescent="0.2">
      <c r="A15" s="2126" t="s">
        <v>2360</v>
      </c>
      <c r="B15" s="1953" t="s">
        <v>1858</v>
      </c>
      <c r="C15" s="1953" t="s">
        <v>2347</v>
      </c>
      <c r="D15" s="1991">
        <v>5000000</v>
      </c>
      <c r="E15" s="1953" t="s">
        <v>16</v>
      </c>
      <c r="F15" s="1933" t="s">
        <v>2</v>
      </c>
      <c r="G15" s="1934" t="s">
        <v>2339</v>
      </c>
      <c r="H15" s="1934" t="s">
        <v>2338</v>
      </c>
      <c r="I15" s="1934" t="s">
        <v>2337</v>
      </c>
      <c r="J15" s="1934" t="s">
        <v>2336</v>
      </c>
      <c r="K15" s="1934" t="s">
        <v>2335</v>
      </c>
      <c r="L15" s="1934" t="s">
        <v>2334</v>
      </c>
      <c r="M15" s="1933" t="s">
        <v>2</v>
      </c>
      <c r="N15" s="1934" t="s">
        <v>2333</v>
      </c>
      <c r="O15" s="1934" t="s">
        <v>2332</v>
      </c>
      <c r="P15" s="1934" t="s">
        <v>2331</v>
      </c>
      <c r="Q15" s="1934" t="s">
        <v>2330</v>
      </c>
      <c r="R15" s="1934" t="s">
        <v>2329</v>
      </c>
      <c r="S15" s="1934" t="s">
        <v>2328</v>
      </c>
      <c r="T15" s="1934" t="s">
        <v>2327</v>
      </c>
      <c r="U15" s="1933" t="s">
        <v>2</v>
      </c>
      <c r="V15" s="1934" t="s">
        <v>513</v>
      </c>
      <c r="W15" s="1934" t="s">
        <v>513</v>
      </c>
      <c r="X15" s="1991">
        <v>5000000</v>
      </c>
      <c r="Y15" s="1934" t="s">
        <v>2350</v>
      </c>
      <c r="Z15" s="1934" t="s">
        <v>2349</v>
      </c>
      <c r="AA15" s="1932" t="s">
        <v>2</v>
      </c>
      <c r="AB15" s="1977" t="s">
        <v>513</v>
      </c>
      <c r="AC15" s="1932" t="s">
        <v>2322</v>
      </c>
      <c r="AD15" s="1932" t="s">
        <v>2321</v>
      </c>
      <c r="AE15" s="1991">
        <v>5000000</v>
      </c>
      <c r="AF15" s="1942" t="s">
        <v>2066</v>
      </c>
      <c r="AG15" s="1941" t="s">
        <v>2320</v>
      </c>
      <c r="AI15" s="1978"/>
      <c r="AJ15" s="1978"/>
    </row>
    <row r="16" spans="1:36" ht="18" customHeight="1" x14ac:dyDescent="0.2">
      <c r="A16" s="2127"/>
      <c r="B16" s="1953"/>
      <c r="C16" s="1941"/>
      <c r="D16" s="1991"/>
      <c r="E16" s="1941"/>
      <c r="F16" s="1933" t="s">
        <v>1</v>
      </c>
      <c r="G16" s="1941"/>
      <c r="H16" s="1941"/>
      <c r="I16" s="1941"/>
      <c r="J16" s="1941"/>
      <c r="K16" s="1941"/>
      <c r="L16" s="1941"/>
      <c r="M16" s="1933" t="s">
        <v>1</v>
      </c>
      <c r="N16" s="1941"/>
      <c r="O16" s="1941"/>
      <c r="P16" s="1941"/>
      <c r="Q16" s="1941"/>
      <c r="R16" s="1941"/>
      <c r="S16" s="1941"/>
      <c r="T16" s="1941"/>
      <c r="U16" s="1933" t="s">
        <v>1</v>
      </c>
      <c r="V16" s="1941"/>
      <c r="W16" s="1941"/>
      <c r="X16" s="1991"/>
      <c r="Y16" s="1941"/>
      <c r="Z16" s="1941"/>
      <c r="AA16" s="1932" t="s">
        <v>1</v>
      </c>
      <c r="AB16" s="1977"/>
      <c r="AC16" s="1932"/>
      <c r="AD16" s="1932"/>
      <c r="AE16" s="1991"/>
      <c r="AF16" s="1941"/>
      <c r="AG16" s="1941"/>
      <c r="AI16" s="1978"/>
      <c r="AJ16" s="1978"/>
    </row>
    <row r="17" spans="1:36" x14ac:dyDescent="0.2">
      <c r="A17" s="1937"/>
      <c r="B17" s="1990"/>
      <c r="C17" s="1987"/>
      <c r="D17" s="1988"/>
      <c r="E17" s="1987"/>
      <c r="F17" s="1987"/>
      <c r="G17" s="1987"/>
      <c r="H17" s="1987"/>
      <c r="I17" s="1987"/>
      <c r="J17" s="1987"/>
      <c r="K17" s="1987"/>
      <c r="L17" s="1987"/>
      <c r="M17" s="1987"/>
      <c r="N17" s="1987"/>
      <c r="O17" s="1987"/>
      <c r="P17" s="1987"/>
      <c r="Q17" s="1987"/>
      <c r="R17" s="1987"/>
      <c r="S17" s="1987"/>
      <c r="T17" s="1987"/>
      <c r="U17" s="1987"/>
      <c r="V17" s="1987"/>
      <c r="W17" s="1987"/>
      <c r="X17" s="1988"/>
      <c r="Y17" s="1987"/>
      <c r="Z17" s="1987"/>
      <c r="AA17" s="1987"/>
      <c r="AB17" s="1989"/>
      <c r="AC17" s="1987"/>
      <c r="AD17" s="1987"/>
      <c r="AE17" s="1988"/>
      <c r="AF17" s="1987"/>
      <c r="AG17" s="1987"/>
      <c r="AI17" s="1978"/>
      <c r="AJ17" s="1978"/>
    </row>
    <row r="18" spans="1:36" ht="14.25" customHeight="1" x14ac:dyDescent="0.2">
      <c r="A18" s="1984"/>
      <c r="B18" s="1986"/>
      <c r="C18" s="1984"/>
      <c r="D18" s="1983"/>
      <c r="E18" s="1984"/>
      <c r="F18" s="1933" t="s">
        <v>1</v>
      </c>
      <c r="G18" s="1984"/>
      <c r="H18" s="1984"/>
      <c r="I18" s="1984"/>
      <c r="J18" s="1984"/>
      <c r="K18" s="1984"/>
      <c r="L18" s="1984"/>
      <c r="M18" s="1933" t="s">
        <v>1</v>
      </c>
      <c r="N18" s="1984"/>
      <c r="O18" s="1984"/>
      <c r="P18" s="1984"/>
      <c r="Q18" s="1984"/>
      <c r="R18" s="1984"/>
      <c r="S18" s="1984"/>
      <c r="T18" s="1984"/>
      <c r="U18" s="1933" t="s">
        <v>1</v>
      </c>
      <c r="V18" s="1984"/>
      <c r="W18" s="1984"/>
      <c r="X18" s="1983"/>
      <c r="Y18" s="1984"/>
      <c r="Z18" s="1984"/>
      <c r="AA18" s="1933" t="s">
        <v>1</v>
      </c>
      <c r="AB18" s="1985"/>
      <c r="AC18" s="1933"/>
      <c r="AD18" s="1933"/>
      <c r="AE18" s="1983"/>
      <c r="AF18" s="1984"/>
      <c r="AG18" s="1983"/>
      <c r="AI18" s="1978"/>
      <c r="AJ18" s="1978"/>
    </row>
    <row r="19" spans="1:36" x14ac:dyDescent="0.2">
      <c r="A19" s="1981" t="s">
        <v>0</v>
      </c>
      <c r="B19" s="1982"/>
      <c r="C19" s="1980"/>
      <c r="D19" s="1980"/>
      <c r="E19" s="1980"/>
      <c r="F19" s="1980"/>
      <c r="G19" s="1980"/>
      <c r="H19" s="1980"/>
      <c r="I19" s="1980"/>
      <c r="J19" s="1980"/>
      <c r="K19" s="1980"/>
      <c r="L19" s="1980"/>
      <c r="M19" s="1980"/>
      <c r="N19" s="1980"/>
      <c r="O19" s="1980"/>
      <c r="P19" s="1980"/>
      <c r="Q19" s="1980"/>
      <c r="R19" s="1980"/>
      <c r="S19" s="1980"/>
      <c r="T19" s="1980"/>
      <c r="U19" s="1980"/>
      <c r="V19" s="1980"/>
      <c r="W19" s="1980"/>
      <c r="X19" s="1980"/>
      <c r="Y19" s="1980"/>
      <c r="Z19" s="1980"/>
      <c r="AA19" s="1980"/>
      <c r="AB19" s="1981"/>
      <c r="AC19" s="1980"/>
      <c r="AD19" s="1980"/>
      <c r="AE19" s="1980"/>
      <c r="AF19" s="1980"/>
      <c r="AG19" s="1980"/>
      <c r="AI19" s="1978"/>
      <c r="AJ19" s="1978"/>
    </row>
    <row r="20" spans="1:36" ht="38.25" customHeight="1" x14ac:dyDescent="0.2">
      <c r="A20" s="2136" t="s">
        <v>2359</v>
      </c>
      <c r="B20" s="1953" t="s">
        <v>1858</v>
      </c>
      <c r="C20" s="1953" t="s">
        <v>2347</v>
      </c>
      <c r="D20" s="1973">
        <v>17416546</v>
      </c>
      <c r="E20" s="1934" t="s">
        <v>16</v>
      </c>
      <c r="F20" s="1933" t="s">
        <v>2</v>
      </c>
      <c r="G20" s="1934" t="s">
        <v>2339</v>
      </c>
      <c r="H20" s="1934" t="s">
        <v>2338</v>
      </c>
      <c r="I20" s="1934" t="s">
        <v>2337</v>
      </c>
      <c r="J20" s="1934" t="s">
        <v>2336</v>
      </c>
      <c r="K20" s="1934" t="s">
        <v>2335</v>
      </c>
      <c r="L20" s="1934" t="s">
        <v>2334</v>
      </c>
      <c r="M20" s="1933" t="s">
        <v>2</v>
      </c>
      <c r="N20" s="1934" t="s">
        <v>2333</v>
      </c>
      <c r="O20" s="1934" t="s">
        <v>2332</v>
      </c>
      <c r="P20" s="1934" t="s">
        <v>2331</v>
      </c>
      <c r="Q20" s="1934" t="s">
        <v>2330</v>
      </c>
      <c r="R20" s="1934" t="s">
        <v>2329</v>
      </c>
      <c r="S20" s="1934" t="s">
        <v>2328</v>
      </c>
      <c r="T20" s="1934" t="s">
        <v>2327</v>
      </c>
      <c r="U20" s="1933" t="s">
        <v>2</v>
      </c>
      <c r="V20" s="1934" t="s">
        <v>513</v>
      </c>
      <c r="W20" s="1934" t="s">
        <v>513</v>
      </c>
      <c r="X20" s="1935">
        <v>15000000</v>
      </c>
      <c r="Y20" s="1934" t="s">
        <v>2350</v>
      </c>
      <c r="Z20" s="1934" t="s">
        <v>2349</v>
      </c>
      <c r="AA20" s="1933" t="s">
        <v>2</v>
      </c>
      <c r="AB20" s="1977" t="s">
        <v>513</v>
      </c>
      <c r="AC20" s="1932" t="s">
        <v>2322</v>
      </c>
      <c r="AD20" s="1932" t="s">
        <v>2321</v>
      </c>
      <c r="AE20" s="1935">
        <v>15000000</v>
      </c>
      <c r="AF20" s="1942" t="s">
        <v>2066</v>
      </c>
      <c r="AG20" s="1941" t="s">
        <v>2320</v>
      </c>
      <c r="AI20" s="1978"/>
      <c r="AJ20" s="1978"/>
    </row>
    <row r="21" spans="1:36" ht="14.25" customHeight="1" x14ac:dyDescent="0.2">
      <c r="A21" s="2137"/>
      <c r="B21" s="1953"/>
      <c r="C21" s="1953"/>
      <c r="D21" s="1973"/>
      <c r="E21" s="1934"/>
      <c r="F21" s="1933" t="s">
        <v>1</v>
      </c>
      <c r="G21" s="1934"/>
      <c r="H21" s="1934"/>
      <c r="I21" s="1936"/>
      <c r="J21" s="1934"/>
      <c r="K21" s="1934"/>
      <c r="L21" s="1934"/>
      <c r="M21" s="1933" t="s">
        <v>1</v>
      </c>
      <c r="N21" s="1934"/>
      <c r="O21" s="1934"/>
      <c r="P21" s="1934"/>
      <c r="Q21" s="1936"/>
      <c r="R21" s="1937"/>
      <c r="S21" s="1931"/>
      <c r="T21" s="1934"/>
      <c r="U21" s="1933"/>
      <c r="V21" s="1934"/>
      <c r="W21" s="1936"/>
      <c r="X21" s="1935"/>
      <c r="Y21" s="1934"/>
      <c r="Z21" s="1931"/>
      <c r="AA21" s="1933" t="s">
        <v>1</v>
      </c>
      <c r="AB21" s="1977"/>
      <c r="AC21" s="1932"/>
      <c r="AD21" s="1932"/>
      <c r="AE21" s="1935"/>
      <c r="AF21" s="1931"/>
      <c r="AG21" s="1931"/>
      <c r="AI21" s="1978"/>
      <c r="AJ21" s="1978"/>
    </row>
    <row r="22" spans="1:36" x14ac:dyDescent="0.2">
      <c r="A22" s="1964"/>
      <c r="B22" s="1962"/>
      <c r="C22" s="1962"/>
      <c r="D22" s="1961"/>
      <c r="E22" s="1958"/>
      <c r="F22" s="1957"/>
      <c r="G22" s="1958"/>
      <c r="H22" s="1960"/>
      <c r="I22" s="1957"/>
      <c r="J22" s="1958"/>
      <c r="K22" s="1958"/>
      <c r="L22" s="1959"/>
      <c r="M22" s="1955"/>
      <c r="N22" s="1955"/>
      <c r="O22" s="1959"/>
      <c r="P22" s="1958"/>
      <c r="Q22" s="1957"/>
      <c r="R22" s="1957"/>
      <c r="S22" s="1958"/>
      <c r="T22" s="1960"/>
      <c r="U22" s="1958"/>
      <c r="V22" s="1960"/>
      <c r="W22" s="1957"/>
      <c r="X22" s="1956"/>
      <c r="Y22" s="1960"/>
      <c r="Z22" s="1958"/>
      <c r="AA22" s="1957"/>
      <c r="AB22" s="1979"/>
      <c r="AC22" s="1957"/>
      <c r="AD22" s="1957"/>
      <c r="AE22" s="1956"/>
      <c r="AF22" s="1955"/>
      <c r="AG22" s="1955"/>
      <c r="AI22" s="1978"/>
      <c r="AJ22" s="1978"/>
    </row>
    <row r="23" spans="1:36" ht="28.5" customHeight="1" x14ac:dyDescent="0.2">
      <c r="A23" s="2136" t="s">
        <v>2358</v>
      </c>
      <c r="B23" s="1953" t="s">
        <v>1858</v>
      </c>
      <c r="C23" s="1953" t="s">
        <v>2347</v>
      </c>
      <c r="D23" s="1935">
        <v>8708273</v>
      </c>
      <c r="E23" s="1934" t="s">
        <v>16</v>
      </c>
      <c r="F23" s="1933" t="s">
        <v>2</v>
      </c>
      <c r="G23" s="1934" t="s">
        <v>2339</v>
      </c>
      <c r="H23" s="1934" t="s">
        <v>2338</v>
      </c>
      <c r="I23" s="1934" t="s">
        <v>2337</v>
      </c>
      <c r="J23" s="1934" t="s">
        <v>2336</v>
      </c>
      <c r="K23" s="1934" t="s">
        <v>2335</v>
      </c>
      <c r="L23" s="1934" t="s">
        <v>2334</v>
      </c>
      <c r="M23" s="1933" t="s">
        <v>2</v>
      </c>
      <c r="N23" s="1934" t="s">
        <v>2333</v>
      </c>
      <c r="O23" s="1934" t="s">
        <v>2332</v>
      </c>
      <c r="P23" s="1934" t="s">
        <v>2331</v>
      </c>
      <c r="Q23" s="1934" t="s">
        <v>2330</v>
      </c>
      <c r="R23" s="1934" t="s">
        <v>2329</v>
      </c>
      <c r="S23" s="1934" t="s">
        <v>2328</v>
      </c>
      <c r="T23" s="1934" t="s">
        <v>2327</v>
      </c>
      <c r="U23" s="1933" t="s">
        <v>2</v>
      </c>
      <c r="V23" s="1934" t="s">
        <v>513</v>
      </c>
      <c r="W23" s="1934" t="s">
        <v>513</v>
      </c>
      <c r="X23" s="1935">
        <v>10000000</v>
      </c>
      <c r="Y23" s="1934" t="s">
        <v>2350</v>
      </c>
      <c r="Z23" s="1934" t="s">
        <v>2349</v>
      </c>
      <c r="AA23" s="1933" t="s">
        <v>2</v>
      </c>
      <c r="AB23" s="1977" t="s">
        <v>513</v>
      </c>
      <c r="AC23" s="1932" t="s">
        <v>2322</v>
      </c>
      <c r="AD23" s="1932" t="s">
        <v>2321</v>
      </c>
      <c r="AE23" s="1935">
        <v>10000000</v>
      </c>
      <c r="AF23" s="1942" t="s">
        <v>2066</v>
      </c>
      <c r="AG23" s="1941" t="s">
        <v>2320</v>
      </c>
      <c r="AI23" s="1978"/>
      <c r="AJ23" s="1978"/>
    </row>
    <row r="24" spans="1:36" ht="14.25" customHeight="1" x14ac:dyDescent="0.2">
      <c r="A24" s="2137"/>
      <c r="B24" s="1953"/>
      <c r="C24" s="1953"/>
      <c r="D24" s="1935"/>
      <c r="E24" s="1934"/>
      <c r="F24" s="1933" t="s">
        <v>1</v>
      </c>
      <c r="G24" s="1934"/>
      <c r="H24" s="1934"/>
      <c r="I24" s="1936"/>
      <c r="J24" s="1934"/>
      <c r="K24" s="1934"/>
      <c r="L24" s="1934"/>
      <c r="M24" s="1933" t="s">
        <v>1</v>
      </c>
      <c r="N24" s="1934"/>
      <c r="O24" s="1934"/>
      <c r="P24" s="1934"/>
      <c r="Q24" s="1937"/>
      <c r="R24" s="1937"/>
      <c r="S24" s="1931"/>
      <c r="T24" s="1934"/>
      <c r="U24" s="1933"/>
      <c r="V24" s="1934"/>
      <c r="W24" s="1936"/>
      <c r="X24" s="1935"/>
      <c r="Y24" s="1934"/>
      <c r="Z24" s="1931"/>
      <c r="AA24" s="1933" t="s">
        <v>1</v>
      </c>
      <c r="AB24" s="1977"/>
      <c r="AC24" s="1932"/>
      <c r="AD24" s="1932"/>
      <c r="AE24" s="1935"/>
      <c r="AF24" s="1931"/>
      <c r="AG24" s="1931"/>
      <c r="AI24" s="1978"/>
      <c r="AJ24" s="1978"/>
    </row>
    <row r="25" spans="1:36" x14ac:dyDescent="0.2">
      <c r="A25" s="1964"/>
      <c r="B25" s="1962"/>
      <c r="C25" s="1962"/>
      <c r="D25" s="1961"/>
      <c r="E25" s="1958"/>
      <c r="F25" s="1957"/>
      <c r="G25" s="1958"/>
      <c r="H25" s="1960"/>
      <c r="I25" s="1957"/>
      <c r="J25" s="1958"/>
      <c r="K25" s="1955"/>
      <c r="L25" s="1959"/>
      <c r="M25" s="1955"/>
      <c r="N25" s="1955"/>
      <c r="O25" s="1959"/>
      <c r="P25" s="1958"/>
      <c r="Q25" s="1957"/>
      <c r="R25" s="1957"/>
      <c r="S25" s="1958"/>
      <c r="T25" s="1960"/>
      <c r="U25" s="1958"/>
      <c r="V25" s="1960"/>
      <c r="W25" s="1957"/>
      <c r="X25" s="1956"/>
      <c r="Y25" s="1960"/>
      <c r="Z25" s="1958"/>
      <c r="AA25" s="1957"/>
      <c r="AB25" s="1979"/>
      <c r="AC25" s="1957"/>
      <c r="AD25" s="1957"/>
      <c r="AE25" s="1956"/>
      <c r="AF25" s="1955"/>
      <c r="AG25" s="1955"/>
      <c r="AI25" s="1978"/>
      <c r="AJ25" s="1978"/>
    </row>
    <row r="26" spans="1:36" ht="30.75" customHeight="1" x14ac:dyDescent="0.2">
      <c r="A26" s="2136" t="s">
        <v>2357</v>
      </c>
      <c r="B26" s="1953" t="s">
        <v>1858</v>
      </c>
      <c r="C26" s="1953" t="s">
        <v>2347</v>
      </c>
      <c r="D26" s="1967">
        <v>8708273</v>
      </c>
      <c r="E26" s="1934" t="s">
        <v>16</v>
      </c>
      <c r="F26" s="1933" t="s">
        <v>2</v>
      </c>
      <c r="G26" s="1934" t="s">
        <v>2339</v>
      </c>
      <c r="H26" s="1934" t="s">
        <v>2338</v>
      </c>
      <c r="I26" s="1934" t="s">
        <v>2337</v>
      </c>
      <c r="J26" s="1934" t="s">
        <v>2336</v>
      </c>
      <c r="K26" s="1934" t="s">
        <v>2335</v>
      </c>
      <c r="L26" s="1934" t="s">
        <v>2334</v>
      </c>
      <c r="M26" s="1933" t="s">
        <v>2</v>
      </c>
      <c r="N26" s="1934" t="s">
        <v>2333</v>
      </c>
      <c r="O26" s="1934" t="s">
        <v>2332</v>
      </c>
      <c r="P26" s="1934" t="s">
        <v>2331</v>
      </c>
      <c r="Q26" s="1934" t="s">
        <v>2330</v>
      </c>
      <c r="R26" s="1934" t="s">
        <v>2329</v>
      </c>
      <c r="S26" s="1934" t="s">
        <v>2328</v>
      </c>
      <c r="T26" s="1934" t="s">
        <v>2327</v>
      </c>
      <c r="U26" s="1933" t="s">
        <v>2</v>
      </c>
      <c r="V26" s="1934" t="s">
        <v>513</v>
      </c>
      <c r="W26" s="1934" t="s">
        <v>513</v>
      </c>
      <c r="X26" s="1967">
        <v>10000000</v>
      </c>
      <c r="Y26" s="1934" t="s">
        <v>2350</v>
      </c>
      <c r="Z26" s="1934" t="s">
        <v>2349</v>
      </c>
      <c r="AA26" s="1933" t="s">
        <v>2</v>
      </c>
      <c r="AB26" s="1977" t="s">
        <v>513</v>
      </c>
      <c r="AC26" s="1932" t="s">
        <v>2322</v>
      </c>
      <c r="AD26" s="1932" t="s">
        <v>2321</v>
      </c>
      <c r="AE26" s="1967">
        <v>10000000</v>
      </c>
      <c r="AF26" s="1942" t="s">
        <v>2066</v>
      </c>
      <c r="AG26" s="1941" t="s">
        <v>2320</v>
      </c>
      <c r="AI26" s="1978"/>
      <c r="AJ26" s="1978"/>
    </row>
    <row r="27" spans="1:36" ht="12.75" customHeight="1" x14ac:dyDescent="0.2">
      <c r="A27" s="2137"/>
      <c r="B27" s="1953"/>
      <c r="C27" s="1953"/>
      <c r="D27" s="1967"/>
      <c r="E27" s="1934"/>
      <c r="F27" s="1933" t="s">
        <v>1</v>
      </c>
      <c r="G27" s="1934"/>
      <c r="H27" s="1934"/>
      <c r="I27" s="1936"/>
      <c r="J27" s="1934"/>
      <c r="K27" s="1934"/>
      <c r="L27" s="1934"/>
      <c r="M27" s="1933" t="s">
        <v>1</v>
      </c>
      <c r="N27" s="1934"/>
      <c r="O27" s="1934"/>
      <c r="P27" s="1934"/>
      <c r="Q27" s="1937"/>
      <c r="R27" s="1937"/>
      <c r="S27" s="1931"/>
      <c r="T27" s="1934"/>
      <c r="U27" s="1933"/>
      <c r="V27" s="1934"/>
      <c r="W27" s="1936"/>
      <c r="X27" s="1967"/>
      <c r="Y27" s="1934"/>
      <c r="Z27" s="1931"/>
      <c r="AA27" s="1933" t="s">
        <v>1</v>
      </c>
      <c r="AB27" s="1977"/>
      <c r="AC27" s="1977"/>
      <c r="AD27" s="1977"/>
      <c r="AE27" s="1967"/>
      <c r="AF27" s="1931"/>
      <c r="AG27" s="1931"/>
    </row>
    <row r="28" spans="1:36" x14ac:dyDescent="0.2">
      <c r="A28" s="1964"/>
      <c r="B28" s="1962"/>
      <c r="C28" s="1962"/>
      <c r="D28" s="1961"/>
      <c r="E28" s="1958"/>
      <c r="F28" s="1957"/>
      <c r="G28" s="1958"/>
      <c r="H28" s="1960"/>
      <c r="I28" s="1957"/>
      <c r="J28" s="1955"/>
      <c r="K28" s="1955"/>
      <c r="L28" s="1959"/>
      <c r="M28" s="1955"/>
      <c r="N28" s="1955"/>
      <c r="O28" s="1959"/>
      <c r="P28" s="1958"/>
      <c r="Q28" s="1957"/>
      <c r="R28" s="1957"/>
      <c r="S28" s="1958"/>
      <c r="T28" s="1960"/>
      <c r="U28" s="1958"/>
      <c r="V28" s="1960"/>
      <c r="W28" s="1957"/>
      <c r="X28" s="1956"/>
      <c r="Y28" s="1960"/>
      <c r="Z28" s="1958"/>
      <c r="AA28" s="1957"/>
      <c r="AB28" s="1957"/>
      <c r="AC28" s="1957"/>
      <c r="AD28" s="1957"/>
      <c r="AE28" s="1956"/>
      <c r="AF28" s="1955"/>
      <c r="AG28" s="1955"/>
    </row>
    <row r="29" spans="1:36" ht="38.25" customHeight="1" x14ac:dyDescent="0.2">
      <c r="A29" s="2136" t="s">
        <v>2356</v>
      </c>
      <c r="B29" s="1953" t="s">
        <v>1858</v>
      </c>
      <c r="C29" s="1953" t="s">
        <v>2347</v>
      </c>
      <c r="D29" s="1976">
        <v>8708273</v>
      </c>
      <c r="E29" s="1934" t="s">
        <v>16</v>
      </c>
      <c r="F29" s="1933" t="s">
        <v>2</v>
      </c>
      <c r="G29" s="1934" t="s">
        <v>2339</v>
      </c>
      <c r="H29" s="1934" t="s">
        <v>2338</v>
      </c>
      <c r="I29" s="1934" t="s">
        <v>2337</v>
      </c>
      <c r="J29" s="1934" t="s">
        <v>2336</v>
      </c>
      <c r="K29" s="1934" t="s">
        <v>2335</v>
      </c>
      <c r="L29" s="1934" t="s">
        <v>2334</v>
      </c>
      <c r="M29" s="1933" t="s">
        <v>2</v>
      </c>
      <c r="N29" s="1934" t="s">
        <v>2333</v>
      </c>
      <c r="O29" s="1934" t="s">
        <v>2332</v>
      </c>
      <c r="P29" s="1934" t="s">
        <v>2331</v>
      </c>
      <c r="Q29" s="1934" t="s">
        <v>2330</v>
      </c>
      <c r="R29" s="1934" t="s">
        <v>2329</v>
      </c>
      <c r="S29" s="1934" t="s">
        <v>2328</v>
      </c>
      <c r="T29" s="1934" t="s">
        <v>2327</v>
      </c>
      <c r="U29" s="1933" t="s">
        <v>2</v>
      </c>
      <c r="V29" s="1934" t="s">
        <v>513</v>
      </c>
      <c r="W29" s="1934" t="s">
        <v>513</v>
      </c>
      <c r="X29" s="1935">
        <v>10000000</v>
      </c>
      <c r="Y29" s="1934" t="s">
        <v>2350</v>
      </c>
      <c r="Z29" s="1934" t="s">
        <v>2349</v>
      </c>
      <c r="AA29" s="1933" t="s">
        <v>2</v>
      </c>
      <c r="AB29" s="1932" t="s">
        <v>513</v>
      </c>
      <c r="AC29" s="1932" t="s">
        <v>2322</v>
      </c>
      <c r="AD29" s="1932" t="s">
        <v>2321</v>
      </c>
      <c r="AE29" s="1935">
        <v>10000000</v>
      </c>
      <c r="AF29" s="1942" t="s">
        <v>2066</v>
      </c>
      <c r="AG29" s="1941" t="s">
        <v>2320</v>
      </c>
    </row>
    <row r="30" spans="1:36" ht="14.25" customHeight="1" x14ac:dyDescent="0.2">
      <c r="A30" s="2137"/>
      <c r="B30" s="1953"/>
      <c r="C30" s="1953"/>
      <c r="D30" s="1935"/>
      <c r="E30" s="1934"/>
      <c r="F30" s="1933" t="s">
        <v>1</v>
      </c>
      <c r="G30" s="1934"/>
      <c r="H30" s="1934"/>
      <c r="I30" s="1936"/>
      <c r="J30" s="1934"/>
      <c r="K30" s="1934"/>
      <c r="L30" s="1934"/>
      <c r="M30" s="1933" t="s">
        <v>1</v>
      </c>
      <c r="N30" s="1934"/>
      <c r="O30" s="1934"/>
      <c r="P30" s="1934"/>
      <c r="Q30" s="1937"/>
      <c r="R30" s="1937"/>
      <c r="S30" s="1931"/>
      <c r="T30" s="1934"/>
      <c r="U30" s="1933"/>
      <c r="V30" s="1934"/>
      <c r="W30" s="1936"/>
      <c r="X30" s="1935"/>
      <c r="Y30" s="1934"/>
      <c r="Z30" s="1931"/>
      <c r="AA30" s="1933" t="s">
        <v>1</v>
      </c>
      <c r="AB30" s="1932"/>
      <c r="AC30" s="1932"/>
      <c r="AD30" s="1932"/>
      <c r="AE30" s="1935"/>
      <c r="AF30" s="1931"/>
      <c r="AG30" s="1931"/>
    </row>
    <row r="31" spans="1:36" x14ac:dyDescent="0.2">
      <c r="A31" s="1975"/>
      <c r="B31" s="1974"/>
      <c r="C31" s="1974"/>
      <c r="D31" s="1973"/>
      <c r="E31" s="1968"/>
      <c r="F31" s="1957"/>
      <c r="G31" s="1968"/>
      <c r="H31" s="1968"/>
      <c r="I31" s="1957"/>
      <c r="J31" s="1968"/>
      <c r="K31" s="1968"/>
      <c r="L31" s="1968"/>
      <c r="M31" s="1960"/>
      <c r="N31" s="1968"/>
      <c r="O31" s="1968"/>
      <c r="P31" s="1968"/>
      <c r="Q31" s="1957"/>
      <c r="R31" s="1957"/>
      <c r="S31" s="1972"/>
      <c r="T31" s="1968"/>
      <c r="U31" s="1960"/>
      <c r="V31" s="1968"/>
      <c r="W31" s="1957"/>
      <c r="X31" s="1973"/>
      <c r="Y31" s="1968"/>
      <c r="Z31" s="1972"/>
      <c r="AA31" s="1957"/>
      <c r="AB31" s="1957"/>
      <c r="AC31" s="1957"/>
      <c r="AD31" s="1957"/>
      <c r="AE31" s="1973"/>
      <c r="AF31" s="1972"/>
      <c r="AG31" s="1972"/>
    </row>
    <row r="32" spans="1:36" ht="36" x14ac:dyDescent="0.2">
      <c r="A32" s="2138" t="s">
        <v>2355</v>
      </c>
      <c r="B32" s="1953" t="s">
        <v>1858</v>
      </c>
      <c r="C32" s="1971" t="s">
        <v>2347</v>
      </c>
      <c r="D32" s="1935">
        <v>3483309</v>
      </c>
      <c r="E32" s="1934" t="s">
        <v>16</v>
      </c>
      <c r="F32" s="1933" t="s">
        <v>2</v>
      </c>
      <c r="G32" s="1934" t="s">
        <v>2339</v>
      </c>
      <c r="H32" s="1934" t="s">
        <v>2338</v>
      </c>
      <c r="I32" s="1934" t="s">
        <v>2337</v>
      </c>
      <c r="J32" s="1934" t="s">
        <v>2336</v>
      </c>
      <c r="K32" s="1934" t="s">
        <v>2335</v>
      </c>
      <c r="L32" s="1934" t="s">
        <v>2334</v>
      </c>
      <c r="M32" s="1933" t="s">
        <v>2</v>
      </c>
      <c r="N32" s="1934" t="s">
        <v>2333</v>
      </c>
      <c r="O32" s="1934" t="s">
        <v>2332</v>
      </c>
      <c r="P32" s="1934" t="s">
        <v>2331</v>
      </c>
      <c r="Q32" s="1934" t="s">
        <v>2330</v>
      </c>
      <c r="R32" s="1934" t="s">
        <v>2329</v>
      </c>
      <c r="S32" s="1934" t="s">
        <v>2328</v>
      </c>
      <c r="T32" s="1934" t="s">
        <v>2327</v>
      </c>
      <c r="U32" s="1933" t="s">
        <v>2</v>
      </c>
      <c r="V32" s="1934" t="s">
        <v>513</v>
      </c>
      <c r="W32" s="1934" t="s">
        <v>513</v>
      </c>
      <c r="X32" s="1935">
        <v>15000000</v>
      </c>
      <c r="Y32" s="1934" t="s">
        <v>2350</v>
      </c>
      <c r="Z32" s="1934" t="s">
        <v>2349</v>
      </c>
      <c r="AA32" s="1933" t="s">
        <v>2</v>
      </c>
      <c r="AB32" s="1932" t="s">
        <v>513</v>
      </c>
      <c r="AC32" s="1932" t="s">
        <v>2322</v>
      </c>
      <c r="AD32" s="1932" t="s">
        <v>2321</v>
      </c>
      <c r="AE32" s="1935">
        <v>15000000</v>
      </c>
      <c r="AF32" s="1942" t="s">
        <v>2066</v>
      </c>
      <c r="AG32" s="1941" t="s">
        <v>2320</v>
      </c>
    </row>
    <row r="33" spans="1:33" ht="15.75" customHeight="1" x14ac:dyDescent="0.2">
      <c r="A33" s="2139"/>
      <c r="B33" s="1953"/>
      <c r="C33" s="1953"/>
      <c r="D33" s="1935"/>
      <c r="E33" s="1934"/>
      <c r="F33" s="1933" t="s">
        <v>1</v>
      </c>
      <c r="G33" s="1934"/>
      <c r="H33" s="1934"/>
      <c r="I33" s="1936"/>
      <c r="J33" s="1934"/>
      <c r="K33" s="1934"/>
      <c r="L33" s="1934"/>
      <c r="M33" s="1933" t="s">
        <v>1</v>
      </c>
      <c r="N33" s="1934"/>
      <c r="O33" s="1934"/>
      <c r="P33" s="1934"/>
      <c r="Q33" s="1937"/>
      <c r="R33" s="1937"/>
      <c r="S33" s="1931"/>
      <c r="T33" s="1934"/>
      <c r="U33" s="1933"/>
      <c r="V33" s="1934"/>
      <c r="W33" s="1936"/>
      <c r="X33" s="1935"/>
      <c r="Y33" s="1934"/>
      <c r="Z33" s="1931"/>
      <c r="AA33" s="1933" t="s">
        <v>1</v>
      </c>
      <c r="AB33" s="1932"/>
      <c r="AC33" s="1932"/>
      <c r="AD33" s="1932"/>
      <c r="AE33" s="1935"/>
      <c r="AF33" s="1931"/>
      <c r="AG33" s="1931"/>
    </row>
    <row r="34" spans="1:33" x14ac:dyDescent="0.2">
      <c r="A34" s="1964"/>
      <c r="B34" s="1962"/>
      <c r="C34" s="1962"/>
      <c r="D34" s="1961"/>
      <c r="E34" s="1958"/>
      <c r="F34" s="1966"/>
      <c r="G34" s="1958"/>
      <c r="H34" s="1960"/>
      <c r="I34" s="1966"/>
      <c r="J34" s="1955"/>
      <c r="K34" s="1955"/>
      <c r="L34" s="1959"/>
      <c r="M34" s="1955"/>
      <c r="N34" s="1955"/>
      <c r="O34" s="1959"/>
      <c r="P34" s="1958"/>
      <c r="Q34" s="1957"/>
      <c r="R34" s="1957"/>
      <c r="S34" s="1958"/>
      <c r="T34" s="1960"/>
      <c r="U34" s="1958"/>
      <c r="V34" s="1960"/>
      <c r="W34" s="1957"/>
      <c r="X34" s="1956"/>
      <c r="Y34" s="1959"/>
      <c r="Z34" s="1955"/>
      <c r="AA34" s="1970"/>
      <c r="AB34" s="1970"/>
      <c r="AC34" s="1970"/>
      <c r="AD34" s="1970"/>
      <c r="AE34" s="1961"/>
      <c r="AF34" s="1955"/>
      <c r="AG34" s="1955"/>
    </row>
    <row r="35" spans="1:33" ht="38.25" customHeight="1" x14ac:dyDescent="0.2">
      <c r="A35" s="2134" t="s">
        <v>2354</v>
      </c>
      <c r="B35" s="1953" t="s">
        <v>1858</v>
      </c>
      <c r="C35" s="1953" t="s">
        <v>2347</v>
      </c>
      <c r="D35" s="1967">
        <v>8708273</v>
      </c>
      <c r="E35" s="1934" t="s">
        <v>16</v>
      </c>
      <c r="F35" s="1933" t="s">
        <v>2</v>
      </c>
      <c r="G35" s="1934" t="s">
        <v>2339</v>
      </c>
      <c r="H35" s="1969" t="s">
        <v>2338</v>
      </c>
      <c r="I35" s="1934" t="s">
        <v>2337</v>
      </c>
      <c r="J35" s="1934" t="s">
        <v>2336</v>
      </c>
      <c r="K35" s="1934" t="s">
        <v>2335</v>
      </c>
      <c r="L35" s="1934" t="s">
        <v>2334</v>
      </c>
      <c r="M35" s="1933" t="s">
        <v>2</v>
      </c>
      <c r="N35" s="1934" t="s">
        <v>2333</v>
      </c>
      <c r="O35" s="1934" t="s">
        <v>2332</v>
      </c>
      <c r="P35" s="1934" t="s">
        <v>2331</v>
      </c>
      <c r="Q35" s="1934" t="s">
        <v>2330</v>
      </c>
      <c r="R35" s="1934" t="s">
        <v>2329</v>
      </c>
      <c r="S35" s="1934" t="s">
        <v>2328</v>
      </c>
      <c r="T35" s="1934" t="s">
        <v>2327</v>
      </c>
      <c r="U35" s="1933" t="s">
        <v>2</v>
      </c>
      <c r="V35" s="1934" t="s">
        <v>513</v>
      </c>
      <c r="W35" s="1934" t="s">
        <v>513</v>
      </c>
      <c r="X35" s="1965">
        <v>15000000</v>
      </c>
      <c r="Y35" s="1934" t="s">
        <v>2350</v>
      </c>
      <c r="Z35" s="1934" t="s">
        <v>2349</v>
      </c>
      <c r="AA35" s="1933" t="s">
        <v>2</v>
      </c>
      <c r="AB35" s="1932" t="s">
        <v>513</v>
      </c>
      <c r="AC35" s="1932" t="s">
        <v>2322</v>
      </c>
      <c r="AD35" s="1932" t="s">
        <v>2321</v>
      </c>
      <c r="AE35" s="1965">
        <v>15000000</v>
      </c>
      <c r="AF35" s="1942" t="s">
        <v>2066</v>
      </c>
      <c r="AG35" s="1941" t="s">
        <v>2320</v>
      </c>
    </row>
    <row r="36" spans="1:33" ht="24" x14ac:dyDescent="0.2">
      <c r="A36" s="2135"/>
      <c r="B36" s="1953"/>
      <c r="C36" s="1953"/>
      <c r="D36" s="1965"/>
      <c r="E36" s="1934"/>
      <c r="F36" s="1933" t="s">
        <v>1</v>
      </c>
      <c r="G36" s="1934"/>
      <c r="H36" s="1968"/>
      <c r="I36" s="1936"/>
      <c r="J36" s="1934"/>
      <c r="K36" s="1934"/>
      <c r="L36" s="1934"/>
      <c r="M36" s="1933" t="s">
        <v>1</v>
      </c>
      <c r="N36" s="1934"/>
      <c r="O36" s="1934"/>
      <c r="P36" s="1934"/>
      <c r="Q36" s="1937"/>
      <c r="R36" s="1937"/>
      <c r="S36" s="1931"/>
      <c r="T36" s="1934"/>
      <c r="U36" s="1933"/>
      <c r="V36" s="1934"/>
      <c r="W36" s="1936"/>
      <c r="X36" s="1965"/>
      <c r="Y36" s="1934"/>
      <c r="Z36" s="1931"/>
      <c r="AA36" s="1933" t="s">
        <v>1</v>
      </c>
      <c r="AB36" s="1932"/>
      <c r="AC36" s="1932"/>
      <c r="AD36" s="1932"/>
      <c r="AE36" s="1965"/>
      <c r="AF36" s="1931"/>
      <c r="AG36" s="1931"/>
    </row>
    <row r="37" spans="1:33" x14ac:dyDescent="0.2">
      <c r="A37" s="1964"/>
      <c r="B37" s="1962"/>
      <c r="C37" s="1962"/>
      <c r="D37" s="1961"/>
      <c r="E37" s="1958"/>
      <c r="F37" s="1957"/>
      <c r="G37" s="1958"/>
      <c r="H37" s="1960"/>
      <c r="I37" s="1966"/>
      <c r="J37" s="1955"/>
      <c r="K37" s="1955"/>
      <c r="L37" s="1959"/>
      <c r="M37" s="1955"/>
      <c r="N37" s="1955"/>
      <c r="O37" s="1959"/>
      <c r="P37" s="1958"/>
      <c r="Q37" s="1957"/>
      <c r="R37" s="1957"/>
      <c r="S37" s="1958"/>
      <c r="T37" s="1960"/>
      <c r="U37" s="1958"/>
      <c r="V37" s="1960"/>
      <c r="W37" s="1957"/>
      <c r="X37" s="1956"/>
      <c r="Y37" s="1959"/>
      <c r="Z37" s="1955"/>
      <c r="AA37" s="1957"/>
      <c r="AB37" s="1957"/>
      <c r="AC37" s="1957"/>
      <c r="AD37" s="1957"/>
      <c r="AE37" s="1961"/>
      <c r="AF37" s="1955"/>
      <c r="AG37" s="1955"/>
    </row>
    <row r="38" spans="1:33" ht="33.75" customHeight="1" x14ac:dyDescent="0.2">
      <c r="A38" s="2136" t="s">
        <v>2353</v>
      </c>
      <c r="B38" s="1953" t="s">
        <v>1858</v>
      </c>
      <c r="C38" s="1953" t="s">
        <v>2347</v>
      </c>
      <c r="D38" s="1967">
        <v>8708273</v>
      </c>
      <c r="E38" s="1934" t="s">
        <v>16</v>
      </c>
      <c r="F38" s="1933" t="s">
        <v>2</v>
      </c>
      <c r="G38" s="1934" t="s">
        <v>2339</v>
      </c>
      <c r="H38" s="1934" t="s">
        <v>2338</v>
      </c>
      <c r="I38" s="1934" t="s">
        <v>2337</v>
      </c>
      <c r="J38" s="1934" t="s">
        <v>2336</v>
      </c>
      <c r="K38" s="1934" t="s">
        <v>2335</v>
      </c>
      <c r="L38" s="1934" t="s">
        <v>2334</v>
      </c>
      <c r="M38" s="1933" t="s">
        <v>2</v>
      </c>
      <c r="N38" s="1934" t="s">
        <v>2333</v>
      </c>
      <c r="O38" s="1934" t="s">
        <v>2332</v>
      </c>
      <c r="P38" s="1934" t="s">
        <v>2331</v>
      </c>
      <c r="Q38" s="1934" t="s">
        <v>2330</v>
      </c>
      <c r="R38" s="1934" t="s">
        <v>2329</v>
      </c>
      <c r="S38" s="1934" t="s">
        <v>2328</v>
      </c>
      <c r="T38" s="1934" t="s">
        <v>2327</v>
      </c>
      <c r="U38" s="1933" t="s">
        <v>2</v>
      </c>
      <c r="V38" s="1934" t="s">
        <v>513</v>
      </c>
      <c r="W38" s="1934" t="s">
        <v>513</v>
      </c>
      <c r="X38" s="1965">
        <v>15000000</v>
      </c>
      <c r="Y38" s="1934" t="s">
        <v>2350</v>
      </c>
      <c r="Z38" s="1934" t="s">
        <v>2349</v>
      </c>
      <c r="AA38" s="1933" t="s">
        <v>2</v>
      </c>
      <c r="AB38" s="1932" t="s">
        <v>513</v>
      </c>
      <c r="AC38" s="1932" t="s">
        <v>2322</v>
      </c>
      <c r="AD38" s="1932" t="s">
        <v>2321</v>
      </c>
      <c r="AE38" s="1965">
        <v>15000000</v>
      </c>
      <c r="AF38" s="1942" t="s">
        <v>2066</v>
      </c>
      <c r="AG38" s="1941" t="s">
        <v>2320</v>
      </c>
    </row>
    <row r="39" spans="1:33" ht="16.5" customHeight="1" x14ac:dyDescent="0.2">
      <c r="A39" s="2137"/>
      <c r="B39" s="1953"/>
      <c r="C39" s="1953"/>
      <c r="D39" s="1965"/>
      <c r="E39" s="1934"/>
      <c r="F39" s="1933" t="s">
        <v>1</v>
      </c>
      <c r="G39" s="1934"/>
      <c r="H39" s="1934"/>
      <c r="I39" s="1936"/>
      <c r="J39" s="1934"/>
      <c r="K39" s="1934"/>
      <c r="L39" s="1934"/>
      <c r="M39" s="1933" t="s">
        <v>1</v>
      </c>
      <c r="N39" s="1934"/>
      <c r="O39" s="1934"/>
      <c r="P39" s="1934"/>
      <c r="Q39" s="1937"/>
      <c r="R39" s="1937"/>
      <c r="S39" s="1931"/>
      <c r="T39" s="1934"/>
      <c r="U39" s="1933"/>
      <c r="V39" s="1934"/>
      <c r="W39" s="1936"/>
      <c r="X39" s="1965"/>
      <c r="Y39" s="1934"/>
      <c r="Z39" s="1931"/>
      <c r="AA39" s="1933" t="s">
        <v>1</v>
      </c>
      <c r="AB39" s="1932"/>
      <c r="AC39" s="1932"/>
      <c r="AD39" s="1932"/>
      <c r="AE39" s="1965"/>
      <c r="AF39" s="1931"/>
      <c r="AG39" s="1931"/>
    </row>
    <row r="40" spans="1:33" x14ac:dyDescent="0.2">
      <c r="A40" s="1964"/>
      <c r="B40" s="1962"/>
      <c r="C40" s="1962"/>
      <c r="D40" s="1961"/>
      <c r="E40" s="1958"/>
      <c r="F40" s="1957"/>
      <c r="G40" s="1958"/>
      <c r="H40" s="1960"/>
      <c r="I40" s="1966"/>
      <c r="J40" s="1958"/>
      <c r="K40" s="1955"/>
      <c r="L40" s="1959"/>
      <c r="M40" s="1955"/>
      <c r="N40" s="1955"/>
      <c r="O40" s="1959"/>
      <c r="P40" s="1958"/>
      <c r="Q40" s="1957"/>
      <c r="R40" s="1957"/>
      <c r="S40" s="1958"/>
      <c r="T40" s="1960"/>
      <c r="U40" s="1958"/>
      <c r="V40" s="1960"/>
      <c r="W40" s="1957"/>
      <c r="X40" s="1956"/>
      <c r="Y40" s="1959"/>
      <c r="Z40" s="1958"/>
      <c r="AA40" s="1957"/>
      <c r="AB40" s="1957"/>
      <c r="AC40" s="1957"/>
      <c r="AD40" s="1957"/>
      <c r="AE40" s="1956"/>
      <c r="AF40" s="1955"/>
      <c r="AG40" s="1955"/>
    </row>
    <row r="41" spans="1:33" ht="38.25" customHeight="1" x14ac:dyDescent="0.2">
      <c r="A41" s="2136" t="s">
        <v>2352</v>
      </c>
      <c r="B41" s="1953" t="s">
        <v>1858</v>
      </c>
      <c r="C41" s="1953" t="s">
        <v>2347</v>
      </c>
      <c r="D41" s="1965">
        <v>12000000</v>
      </c>
      <c r="E41" s="1934" t="s">
        <v>16</v>
      </c>
      <c r="F41" s="1933" t="s">
        <v>2</v>
      </c>
      <c r="G41" s="1934" t="s">
        <v>2339</v>
      </c>
      <c r="H41" s="1934" t="s">
        <v>2338</v>
      </c>
      <c r="I41" s="1934" t="s">
        <v>2337</v>
      </c>
      <c r="J41" s="1934" t="s">
        <v>2336</v>
      </c>
      <c r="K41" s="1934" t="s">
        <v>2335</v>
      </c>
      <c r="L41" s="1934" t="s">
        <v>2334</v>
      </c>
      <c r="M41" s="1933" t="s">
        <v>2</v>
      </c>
      <c r="N41" s="1934" t="s">
        <v>2333</v>
      </c>
      <c r="O41" s="1934" t="s">
        <v>2332</v>
      </c>
      <c r="P41" s="1934" t="s">
        <v>2331</v>
      </c>
      <c r="Q41" s="1934" t="s">
        <v>2330</v>
      </c>
      <c r="R41" s="1934" t="s">
        <v>2329</v>
      </c>
      <c r="S41" s="1934" t="s">
        <v>2328</v>
      </c>
      <c r="T41" s="1934" t="s">
        <v>2327</v>
      </c>
      <c r="U41" s="1933" t="s">
        <v>2</v>
      </c>
      <c r="V41" s="1934" t="s">
        <v>513</v>
      </c>
      <c r="W41" s="1934" t="s">
        <v>513</v>
      </c>
      <c r="X41" s="1965">
        <v>15000000</v>
      </c>
      <c r="Y41" s="1934" t="s">
        <v>2350</v>
      </c>
      <c r="Z41" s="1934" t="s">
        <v>2349</v>
      </c>
      <c r="AA41" s="1933" t="s">
        <v>2</v>
      </c>
      <c r="AB41" s="1932" t="s">
        <v>513</v>
      </c>
      <c r="AC41" s="1932" t="s">
        <v>2322</v>
      </c>
      <c r="AD41" s="1932" t="s">
        <v>2321</v>
      </c>
      <c r="AE41" s="1965">
        <v>15000000</v>
      </c>
      <c r="AF41" s="1942" t="s">
        <v>2066</v>
      </c>
      <c r="AG41" s="1941" t="s">
        <v>2320</v>
      </c>
    </row>
    <row r="42" spans="1:33" ht="15.75" customHeight="1" x14ac:dyDescent="0.2">
      <c r="A42" s="2137"/>
      <c r="B42" s="1953"/>
      <c r="C42" s="1953"/>
      <c r="D42" s="1965"/>
      <c r="E42" s="1934"/>
      <c r="F42" s="1933" t="s">
        <v>1</v>
      </c>
      <c r="G42" s="1934"/>
      <c r="H42" s="1934"/>
      <c r="I42" s="1936"/>
      <c r="J42" s="1934"/>
      <c r="K42" s="1934"/>
      <c r="L42" s="1934"/>
      <c r="M42" s="1933" t="s">
        <v>1</v>
      </c>
      <c r="N42" s="1934"/>
      <c r="O42" s="1934"/>
      <c r="P42" s="1934"/>
      <c r="Q42" s="1937"/>
      <c r="R42" s="1937"/>
      <c r="S42" s="1931"/>
      <c r="T42" s="1934"/>
      <c r="U42" s="1933"/>
      <c r="V42" s="1934"/>
      <c r="W42" s="1936"/>
      <c r="X42" s="1965"/>
      <c r="Y42" s="1934"/>
      <c r="Z42" s="1931"/>
      <c r="AA42" s="1933" t="s">
        <v>1</v>
      </c>
      <c r="AB42" s="1932"/>
      <c r="AC42" s="1932"/>
      <c r="AD42" s="1932"/>
      <c r="AE42" s="1965"/>
      <c r="AF42" s="1931"/>
      <c r="AG42" s="1931"/>
    </row>
    <row r="43" spans="1:33" x14ac:dyDescent="0.2">
      <c r="A43" s="1964"/>
      <c r="B43" s="1962"/>
      <c r="C43" s="1962"/>
      <c r="D43" s="1961"/>
      <c r="E43" s="1958"/>
      <c r="F43" s="1957"/>
      <c r="G43" s="1958"/>
      <c r="H43" s="1960"/>
      <c r="I43" s="1957"/>
      <c r="J43" s="1958"/>
      <c r="K43" s="1955"/>
      <c r="L43" s="1959"/>
      <c r="M43" s="1955"/>
      <c r="N43" s="1955"/>
      <c r="O43" s="1959"/>
      <c r="P43" s="1958"/>
      <c r="Q43" s="1957"/>
      <c r="R43" s="1957"/>
      <c r="S43" s="1958"/>
      <c r="T43" s="1960"/>
      <c r="U43" s="1958"/>
      <c r="V43" s="1960"/>
      <c r="W43" s="1957"/>
      <c r="X43" s="1956"/>
      <c r="Y43" s="1959"/>
      <c r="Z43" s="1958"/>
      <c r="AA43" s="1957"/>
      <c r="AB43" s="1957"/>
      <c r="AC43" s="1957"/>
      <c r="AD43" s="1957"/>
      <c r="AE43" s="1956"/>
      <c r="AF43" s="1955"/>
      <c r="AG43" s="1955"/>
    </row>
    <row r="44" spans="1:33" ht="36.75" customHeight="1" x14ac:dyDescent="0.2">
      <c r="A44" s="2136" t="s">
        <v>2351</v>
      </c>
      <c r="B44" s="1953" t="s">
        <v>1858</v>
      </c>
      <c r="C44" s="1953" t="s">
        <v>2347</v>
      </c>
      <c r="D44" s="1935">
        <v>12000000</v>
      </c>
      <c r="E44" s="1934" t="s">
        <v>16</v>
      </c>
      <c r="F44" s="1933" t="s">
        <v>2</v>
      </c>
      <c r="G44" s="1934" t="s">
        <v>2339</v>
      </c>
      <c r="H44" s="1934" t="s">
        <v>2338</v>
      </c>
      <c r="I44" s="1934" t="s">
        <v>2337</v>
      </c>
      <c r="J44" s="1934" t="s">
        <v>2336</v>
      </c>
      <c r="K44" s="1934" t="s">
        <v>2335</v>
      </c>
      <c r="L44" s="1934" t="s">
        <v>2334</v>
      </c>
      <c r="M44" s="1933" t="s">
        <v>2</v>
      </c>
      <c r="N44" s="1934" t="s">
        <v>2333</v>
      </c>
      <c r="O44" s="1934" t="s">
        <v>2332</v>
      </c>
      <c r="P44" s="1934" t="s">
        <v>2331</v>
      </c>
      <c r="Q44" s="1934" t="s">
        <v>2330</v>
      </c>
      <c r="R44" s="1934" t="s">
        <v>2329</v>
      </c>
      <c r="S44" s="1934" t="s">
        <v>2328</v>
      </c>
      <c r="T44" s="1934" t="s">
        <v>2327</v>
      </c>
      <c r="U44" s="1933" t="s">
        <v>2</v>
      </c>
      <c r="V44" s="1934" t="s">
        <v>513</v>
      </c>
      <c r="W44" s="1934" t="s">
        <v>513</v>
      </c>
      <c r="X44" s="1935">
        <v>15000000</v>
      </c>
      <c r="Y44" s="1934" t="s">
        <v>2350</v>
      </c>
      <c r="Z44" s="1934" t="s">
        <v>2349</v>
      </c>
      <c r="AA44" s="1933" t="s">
        <v>2</v>
      </c>
      <c r="AB44" s="1932" t="s">
        <v>513</v>
      </c>
      <c r="AC44" s="1932" t="s">
        <v>2322</v>
      </c>
      <c r="AD44" s="1932" t="s">
        <v>2321</v>
      </c>
      <c r="AE44" s="1935">
        <v>15000000</v>
      </c>
      <c r="AF44" s="1942" t="s">
        <v>2066</v>
      </c>
      <c r="AG44" s="1941" t="s">
        <v>2320</v>
      </c>
    </row>
    <row r="45" spans="1:33" ht="16.5" customHeight="1" x14ac:dyDescent="0.2">
      <c r="A45" s="2137"/>
      <c r="B45" s="1953"/>
      <c r="C45" s="1953"/>
      <c r="D45" s="1935"/>
      <c r="E45" s="1934"/>
      <c r="F45" s="1933" t="s">
        <v>1</v>
      </c>
      <c r="G45" s="1934"/>
      <c r="H45" s="1934"/>
      <c r="I45" s="1936"/>
      <c r="J45" s="1934"/>
      <c r="K45" s="1934"/>
      <c r="L45" s="1934"/>
      <c r="M45" s="1933" t="s">
        <v>1</v>
      </c>
      <c r="N45" s="1934"/>
      <c r="O45" s="1934"/>
      <c r="P45" s="1934"/>
      <c r="Q45" s="1937"/>
      <c r="R45" s="1937"/>
      <c r="S45" s="1931"/>
      <c r="T45" s="1934"/>
      <c r="U45" s="1933"/>
      <c r="V45" s="1934"/>
      <c r="W45" s="1936"/>
      <c r="X45" s="1935"/>
      <c r="Y45" s="1934"/>
      <c r="Z45" s="1931"/>
      <c r="AA45" s="1933" t="s">
        <v>1</v>
      </c>
      <c r="AB45" s="1932"/>
      <c r="AC45" s="1932"/>
      <c r="AD45" s="1932"/>
      <c r="AE45" s="1935"/>
      <c r="AF45" s="1931"/>
      <c r="AG45" s="1931"/>
    </row>
    <row r="46" spans="1:33" x14ac:dyDescent="0.2">
      <c r="A46" s="1963"/>
      <c r="B46" s="1962"/>
      <c r="C46" s="1962"/>
      <c r="D46" s="1961"/>
      <c r="E46" s="1958"/>
      <c r="F46" s="1957"/>
      <c r="G46" s="1958"/>
      <c r="H46" s="1960"/>
      <c r="I46" s="1957"/>
      <c r="J46" s="1958"/>
      <c r="K46" s="1955"/>
      <c r="L46" s="1959"/>
      <c r="M46" s="1955"/>
      <c r="N46" s="1955"/>
      <c r="O46" s="1959"/>
      <c r="P46" s="1958"/>
      <c r="Q46" s="1957"/>
      <c r="R46" s="1957"/>
      <c r="S46" s="1958"/>
      <c r="T46" s="1960"/>
      <c r="U46" s="1958"/>
      <c r="V46" s="1960"/>
      <c r="W46" s="1957"/>
      <c r="X46" s="1956"/>
      <c r="Y46" s="1959"/>
      <c r="Z46" s="1958"/>
      <c r="AA46" s="1957"/>
      <c r="AB46" s="1957"/>
      <c r="AC46" s="1957"/>
      <c r="AD46" s="1957"/>
      <c r="AE46" s="1956"/>
      <c r="AF46" s="1955"/>
      <c r="AG46" s="1955"/>
    </row>
    <row r="47" spans="1:33" ht="38.25" customHeight="1" x14ac:dyDescent="0.2">
      <c r="A47" s="2134" t="s">
        <v>2348</v>
      </c>
      <c r="B47" s="1953" t="s">
        <v>1858</v>
      </c>
      <c r="C47" s="1953" t="s">
        <v>2347</v>
      </c>
      <c r="D47" s="1935">
        <v>500000000</v>
      </c>
      <c r="E47" s="1934" t="s">
        <v>130</v>
      </c>
      <c r="F47" s="1933" t="s">
        <v>2</v>
      </c>
      <c r="G47" s="1934" t="s">
        <v>2339</v>
      </c>
      <c r="H47" s="1934" t="s">
        <v>2338</v>
      </c>
      <c r="I47" s="1934" t="s">
        <v>2337</v>
      </c>
      <c r="J47" s="1934" t="s">
        <v>2336</v>
      </c>
      <c r="K47" s="1934" t="s">
        <v>2335</v>
      </c>
      <c r="L47" s="1934" t="s">
        <v>2334</v>
      </c>
      <c r="M47" s="1933" t="s">
        <v>2</v>
      </c>
      <c r="N47" s="1934" t="s">
        <v>2333</v>
      </c>
      <c r="O47" s="1934" t="s">
        <v>2332</v>
      </c>
      <c r="P47" s="1934" t="s">
        <v>2331</v>
      </c>
      <c r="Q47" s="1934" t="s">
        <v>2330</v>
      </c>
      <c r="R47" s="1934" t="s">
        <v>2329</v>
      </c>
      <c r="S47" s="1934" t="s">
        <v>2328</v>
      </c>
      <c r="T47" s="1934" t="s">
        <v>2327</v>
      </c>
      <c r="U47" s="1933" t="s">
        <v>2</v>
      </c>
      <c r="V47" s="1934" t="s">
        <v>2326</v>
      </c>
      <c r="W47" s="1934" t="s">
        <v>2325</v>
      </c>
      <c r="X47" s="1935">
        <v>15000000</v>
      </c>
      <c r="Y47" s="1934" t="s">
        <v>2324</v>
      </c>
      <c r="Z47" s="1934" t="s">
        <v>2323</v>
      </c>
      <c r="AA47" s="1933" t="s">
        <v>2</v>
      </c>
      <c r="AB47" s="1932" t="s">
        <v>513</v>
      </c>
      <c r="AC47" s="1932" t="s">
        <v>2322</v>
      </c>
      <c r="AD47" s="1932" t="s">
        <v>2321</v>
      </c>
      <c r="AE47" s="1935">
        <v>15000000</v>
      </c>
      <c r="AF47" s="1942" t="s">
        <v>2066</v>
      </c>
      <c r="AG47" s="1941" t="s">
        <v>2320</v>
      </c>
    </row>
    <row r="48" spans="1:33" ht="15" customHeight="1" x14ac:dyDescent="0.2">
      <c r="A48" s="2135"/>
      <c r="B48" s="1953"/>
      <c r="C48" s="1953"/>
      <c r="D48" s="1935"/>
      <c r="E48" s="1931"/>
      <c r="F48" s="1933" t="s">
        <v>1</v>
      </c>
      <c r="G48" s="1931"/>
      <c r="H48" s="1934"/>
      <c r="I48" s="1936"/>
      <c r="J48" s="1931"/>
      <c r="K48" s="1931"/>
      <c r="L48" s="1934"/>
      <c r="M48" s="1933" t="s">
        <v>1</v>
      </c>
      <c r="N48" s="1931"/>
      <c r="O48" s="1934"/>
      <c r="P48" s="1931"/>
      <c r="Q48" s="1937"/>
      <c r="R48" s="1936"/>
      <c r="S48" s="1931"/>
      <c r="T48" s="1934"/>
      <c r="U48" s="1933" t="s">
        <v>1</v>
      </c>
      <c r="V48" s="1934"/>
      <c r="W48" s="1936"/>
      <c r="X48" s="1935"/>
      <c r="Y48" s="1934"/>
      <c r="Z48" s="1931"/>
      <c r="AA48" s="1933" t="s">
        <v>1</v>
      </c>
      <c r="AB48" s="1932"/>
      <c r="AC48" s="1932"/>
      <c r="AD48" s="1932"/>
      <c r="AE48" s="1932"/>
      <c r="AF48" s="1931"/>
      <c r="AG48" s="1931"/>
    </row>
    <row r="49" spans="1:33" x14ac:dyDescent="0.2">
      <c r="A49" s="1954"/>
      <c r="B49" s="1953"/>
      <c r="C49" s="1953"/>
      <c r="D49" s="1935"/>
      <c r="E49" s="1931"/>
      <c r="F49" s="1933"/>
      <c r="G49" s="1931"/>
      <c r="H49" s="1934"/>
      <c r="I49" s="1936"/>
      <c r="J49" s="1931"/>
      <c r="K49" s="1931"/>
      <c r="L49" s="1934"/>
      <c r="M49" s="1933"/>
      <c r="N49" s="1931"/>
      <c r="O49" s="1934"/>
      <c r="P49" s="1931"/>
      <c r="Q49" s="1937"/>
      <c r="R49" s="1936"/>
      <c r="S49" s="1931"/>
      <c r="T49" s="1934"/>
      <c r="U49" s="1933"/>
      <c r="V49" s="1934"/>
      <c r="W49" s="1936"/>
      <c r="X49" s="1935"/>
      <c r="Y49" s="1934"/>
      <c r="Z49" s="1931"/>
      <c r="AA49" s="1933"/>
      <c r="AB49" s="1932"/>
      <c r="AC49" s="1932"/>
      <c r="AD49" s="1932"/>
      <c r="AE49" s="1932"/>
      <c r="AF49" s="1931"/>
      <c r="AG49" s="1931"/>
    </row>
    <row r="50" spans="1:33" ht="12.75" thickBot="1" x14ac:dyDescent="0.25">
      <c r="A50" s="1954"/>
      <c r="B50" s="1953"/>
      <c r="C50" s="1953"/>
      <c r="D50" s="1935"/>
      <c r="E50" s="1931"/>
      <c r="F50" s="1933"/>
      <c r="G50" s="1931"/>
      <c r="H50" s="1934"/>
      <c r="I50" s="1936"/>
      <c r="J50" s="1931"/>
      <c r="K50" s="1931"/>
      <c r="L50" s="1934"/>
      <c r="M50" s="1933"/>
      <c r="N50" s="1931"/>
      <c r="O50" s="1934"/>
      <c r="P50" s="1931"/>
      <c r="Q50" s="1937"/>
      <c r="R50" s="1936"/>
      <c r="S50" s="1931"/>
      <c r="T50" s="1934"/>
      <c r="U50" s="1933"/>
      <c r="V50" s="1934"/>
      <c r="W50" s="1936"/>
      <c r="X50" s="1935"/>
      <c r="Y50" s="1934"/>
      <c r="Z50" s="1931"/>
      <c r="AA50" s="1933"/>
      <c r="AB50" s="1932"/>
      <c r="AC50" s="1932"/>
      <c r="AD50" s="1932"/>
      <c r="AE50" s="1932"/>
      <c r="AF50" s="1931"/>
      <c r="AG50" s="1931"/>
    </row>
    <row r="51" spans="1:33" s="696" customFormat="1" ht="15.75" x14ac:dyDescent="0.25">
      <c r="A51" s="2140" t="s">
        <v>2346</v>
      </c>
      <c r="B51" s="1950" t="s">
        <v>9</v>
      </c>
      <c r="C51" s="730" t="s">
        <v>2340</v>
      </c>
      <c r="D51" s="740">
        <v>8000000</v>
      </c>
      <c r="E51" s="741" t="s">
        <v>16</v>
      </c>
      <c r="F51" s="1952" t="s">
        <v>2</v>
      </c>
      <c r="G51" s="1950" t="s">
        <v>9</v>
      </c>
      <c r="H51" s="1950" t="s">
        <v>9</v>
      </c>
      <c r="I51" s="1950" t="s">
        <v>2344</v>
      </c>
      <c r="J51" s="1950" t="s">
        <v>9</v>
      </c>
      <c r="K51" s="1950" t="s">
        <v>9</v>
      </c>
      <c r="L51" s="1950" t="s">
        <v>2344</v>
      </c>
      <c r="M51" s="1952"/>
      <c r="N51" s="1950" t="s">
        <v>9</v>
      </c>
      <c r="O51" s="1950" t="s">
        <v>9</v>
      </c>
      <c r="P51" s="1950" t="s">
        <v>9</v>
      </c>
      <c r="Q51" s="1950" t="s">
        <v>9</v>
      </c>
      <c r="R51" s="1950" t="s">
        <v>9</v>
      </c>
      <c r="S51" s="1950" t="s">
        <v>9</v>
      </c>
      <c r="T51" s="1950" t="s">
        <v>9</v>
      </c>
      <c r="U51" s="1951"/>
      <c r="V51" s="1950" t="s">
        <v>9</v>
      </c>
      <c r="W51" s="1950" t="s">
        <v>9</v>
      </c>
      <c r="X51" s="1950" t="s">
        <v>9</v>
      </c>
      <c r="Y51" s="1950" t="s">
        <v>9</v>
      </c>
      <c r="Z51" s="1950" t="s">
        <v>9</v>
      </c>
      <c r="AA51" s="1951"/>
      <c r="AB51" s="1950" t="s">
        <v>9</v>
      </c>
      <c r="AC51" s="1950" t="s">
        <v>9</v>
      </c>
      <c r="AD51" s="1950" t="s">
        <v>9</v>
      </c>
      <c r="AE51" s="740">
        <v>8000000</v>
      </c>
      <c r="AF51" s="730" t="s">
        <v>2343</v>
      </c>
      <c r="AG51" s="730" t="s">
        <v>2342</v>
      </c>
    </row>
    <row r="52" spans="1:33" s="696" customFormat="1" ht="45" customHeight="1" x14ac:dyDescent="0.25">
      <c r="A52" s="2141"/>
      <c r="B52" s="730"/>
      <c r="C52" s="730"/>
      <c r="D52" s="729"/>
      <c r="E52" s="730"/>
      <c r="F52" s="1948"/>
      <c r="G52" s="730"/>
      <c r="H52" s="1949"/>
      <c r="I52" s="1949"/>
      <c r="J52" s="1949"/>
      <c r="K52" s="730"/>
      <c r="L52" s="1947"/>
      <c r="M52" s="1948"/>
      <c r="N52" s="730"/>
      <c r="O52" s="730"/>
      <c r="P52" s="730"/>
      <c r="Q52" s="730"/>
      <c r="R52" s="730"/>
      <c r="S52" s="730"/>
      <c r="T52" s="730"/>
      <c r="U52" s="1810"/>
      <c r="V52" s="1947"/>
      <c r="W52" s="730"/>
      <c r="X52" s="729"/>
      <c r="Y52" s="1947"/>
      <c r="Z52" s="730"/>
      <c r="AA52" s="1810"/>
      <c r="AB52" s="741"/>
      <c r="AC52" s="741"/>
      <c r="AD52" s="741"/>
      <c r="AE52" s="729"/>
      <c r="AF52" s="730"/>
      <c r="AG52" s="730"/>
    </row>
    <row r="53" spans="1:33" s="696" customFormat="1" ht="15.75" x14ac:dyDescent="0.25">
      <c r="A53" s="723"/>
      <c r="B53" s="723"/>
      <c r="C53" s="723"/>
      <c r="D53" s="727"/>
      <c r="E53" s="723"/>
      <c r="F53" s="723"/>
      <c r="G53" s="723"/>
      <c r="H53" s="723"/>
      <c r="I53" s="723"/>
      <c r="J53" s="723"/>
      <c r="K53" s="723"/>
      <c r="L53" s="723"/>
      <c r="M53" s="723"/>
      <c r="N53" s="723"/>
      <c r="O53" s="723"/>
      <c r="P53" s="723"/>
      <c r="Q53" s="723"/>
      <c r="R53" s="723"/>
      <c r="S53" s="723"/>
      <c r="T53" s="723"/>
      <c r="U53" s="723"/>
      <c r="V53" s="725"/>
      <c r="W53" s="723"/>
      <c r="X53" s="727"/>
      <c r="Y53" s="723"/>
      <c r="Z53" s="723"/>
      <c r="AA53" s="723"/>
      <c r="AB53" s="723"/>
      <c r="AC53" s="723"/>
      <c r="AD53" s="723"/>
      <c r="AE53" s="727"/>
      <c r="AF53" s="723"/>
      <c r="AG53" s="723"/>
    </row>
    <row r="54" spans="1:33" customFormat="1" ht="47.25" customHeight="1" x14ac:dyDescent="0.25">
      <c r="A54" s="1946" t="s">
        <v>2345</v>
      </c>
      <c r="B54" s="1943" t="s">
        <v>9</v>
      </c>
      <c r="C54" s="1939" t="s">
        <v>2340</v>
      </c>
      <c r="D54" s="1940">
        <v>5000000</v>
      </c>
      <c r="E54" s="1939" t="s">
        <v>16</v>
      </c>
      <c r="F54" s="1938" t="s">
        <v>2</v>
      </c>
      <c r="G54" s="1943" t="s">
        <v>9</v>
      </c>
      <c r="H54" s="1943" t="s">
        <v>9</v>
      </c>
      <c r="I54" s="1943" t="s">
        <v>2344</v>
      </c>
      <c r="J54" s="1943" t="s">
        <v>9</v>
      </c>
      <c r="K54" s="1943" t="s">
        <v>9</v>
      </c>
      <c r="L54" s="1943" t="s">
        <v>2344</v>
      </c>
      <c r="M54" s="1938"/>
      <c r="N54" s="1943" t="s">
        <v>9</v>
      </c>
      <c r="O54" s="1943" t="s">
        <v>9</v>
      </c>
      <c r="P54" s="1943" t="s">
        <v>9</v>
      </c>
      <c r="Q54" s="1943" t="s">
        <v>9</v>
      </c>
      <c r="R54" s="1943" t="s">
        <v>9</v>
      </c>
      <c r="S54" s="1943" t="s">
        <v>9</v>
      </c>
      <c r="T54" s="1943" t="s">
        <v>9</v>
      </c>
      <c r="U54" s="1938"/>
      <c r="V54" s="1943" t="s">
        <v>9</v>
      </c>
      <c r="W54" s="1943" t="s">
        <v>9</v>
      </c>
      <c r="X54" s="1943" t="s">
        <v>9</v>
      </c>
      <c r="Y54" s="1943" t="s">
        <v>9</v>
      </c>
      <c r="Z54" s="1943" t="s">
        <v>9</v>
      </c>
      <c r="AA54" s="1938"/>
      <c r="AB54" s="1943" t="s">
        <v>9</v>
      </c>
      <c r="AC54" s="1943" t="s">
        <v>9</v>
      </c>
      <c r="AD54" s="1943" t="s">
        <v>9</v>
      </c>
      <c r="AE54" s="1940">
        <v>5000000</v>
      </c>
      <c r="AF54" s="1939" t="s">
        <v>2343</v>
      </c>
      <c r="AG54" s="1939" t="s">
        <v>2342</v>
      </c>
    </row>
    <row r="55" spans="1:33" s="696" customFormat="1" ht="15.75" x14ac:dyDescent="0.25">
      <c r="A55" s="1944"/>
      <c r="B55" s="1944"/>
      <c r="C55" s="1944"/>
      <c r="D55" s="1945"/>
      <c r="E55" s="1944"/>
      <c r="F55" s="1944"/>
      <c r="G55" s="1944"/>
      <c r="H55" s="1944"/>
      <c r="I55" s="1944"/>
      <c r="J55" s="1944"/>
      <c r="K55" s="1944"/>
      <c r="L55" s="1944"/>
      <c r="M55" s="1944"/>
      <c r="N55" s="1944"/>
      <c r="O55" s="1944"/>
      <c r="P55" s="1944"/>
      <c r="Q55" s="1944"/>
      <c r="R55" s="1944"/>
      <c r="S55" s="1944"/>
      <c r="T55" s="1944"/>
      <c r="U55" s="1944"/>
      <c r="V55" s="1944"/>
      <c r="W55" s="1944"/>
      <c r="X55" s="1945"/>
      <c r="Y55" s="1944"/>
      <c r="Z55" s="1944"/>
      <c r="AA55" s="1944"/>
      <c r="AB55" s="1944"/>
      <c r="AC55" s="1944"/>
      <c r="AD55" s="1944"/>
      <c r="AE55" s="1945"/>
      <c r="AF55" s="1944"/>
      <c r="AG55" s="1944"/>
    </row>
    <row r="56" spans="1:33" s="696" customFormat="1" ht="36" x14ac:dyDescent="0.25">
      <c r="A56" s="2142" t="s">
        <v>2341</v>
      </c>
      <c r="B56" s="1943" t="s">
        <v>9</v>
      </c>
      <c r="C56" s="1939" t="s">
        <v>2340</v>
      </c>
      <c r="D56" s="1940">
        <v>20000000</v>
      </c>
      <c r="E56" s="1939" t="s">
        <v>16</v>
      </c>
      <c r="F56" s="1938" t="s">
        <v>2</v>
      </c>
      <c r="G56" s="1934" t="s">
        <v>2339</v>
      </c>
      <c r="H56" s="1934" t="s">
        <v>2338</v>
      </c>
      <c r="I56" s="1934" t="s">
        <v>2337</v>
      </c>
      <c r="J56" s="1934" t="s">
        <v>2336</v>
      </c>
      <c r="K56" s="1934" t="s">
        <v>2335</v>
      </c>
      <c r="L56" s="1934" t="s">
        <v>2334</v>
      </c>
      <c r="M56" s="1933" t="s">
        <v>2</v>
      </c>
      <c r="N56" s="1934" t="s">
        <v>2333</v>
      </c>
      <c r="O56" s="1934" t="s">
        <v>2332</v>
      </c>
      <c r="P56" s="1934" t="s">
        <v>2331</v>
      </c>
      <c r="Q56" s="1934" t="s">
        <v>2330</v>
      </c>
      <c r="R56" s="1934" t="s">
        <v>2329</v>
      </c>
      <c r="S56" s="1934" t="s">
        <v>2328</v>
      </c>
      <c r="T56" s="1934" t="s">
        <v>2327</v>
      </c>
      <c r="U56" s="1933" t="s">
        <v>2</v>
      </c>
      <c r="V56" s="1934" t="s">
        <v>2326</v>
      </c>
      <c r="W56" s="1934" t="s">
        <v>2325</v>
      </c>
      <c r="X56" s="1940">
        <v>20000000</v>
      </c>
      <c r="Y56" s="1934" t="s">
        <v>2324</v>
      </c>
      <c r="Z56" s="1934" t="s">
        <v>2323</v>
      </c>
      <c r="AA56" s="1933" t="s">
        <v>2</v>
      </c>
      <c r="AB56" s="1932" t="s">
        <v>513</v>
      </c>
      <c r="AC56" s="1932" t="s">
        <v>2322</v>
      </c>
      <c r="AD56" s="1932" t="s">
        <v>2321</v>
      </c>
      <c r="AE56" s="1940">
        <v>20000000</v>
      </c>
      <c r="AF56" s="1942" t="s">
        <v>2066</v>
      </c>
      <c r="AG56" s="1941" t="s">
        <v>2320</v>
      </c>
    </row>
    <row r="57" spans="1:33" s="696" customFormat="1" ht="22.5" customHeight="1" x14ac:dyDescent="0.25">
      <c r="A57" s="2143"/>
      <c r="B57" s="1939"/>
      <c r="C57" s="1939"/>
      <c r="D57" s="1940"/>
      <c r="E57" s="1939"/>
      <c r="F57" s="1938"/>
      <c r="G57" s="1931"/>
      <c r="H57" s="1934"/>
      <c r="I57" s="1936"/>
      <c r="J57" s="1931"/>
      <c r="K57" s="1931"/>
      <c r="L57" s="1934"/>
      <c r="M57" s="1933" t="s">
        <v>1</v>
      </c>
      <c r="N57" s="1931"/>
      <c r="O57" s="1934"/>
      <c r="P57" s="1931"/>
      <c r="Q57" s="1937"/>
      <c r="R57" s="1936"/>
      <c r="S57" s="1931"/>
      <c r="T57" s="1934"/>
      <c r="U57" s="1933" t="s">
        <v>1</v>
      </c>
      <c r="V57" s="1934"/>
      <c r="W57" s="1936"/>
      <c r="X57" s="1935"/>
      <c r="Y57" s="1934"/>
      <c r="Z57" s="1931"/>
      <c r="AA57" s="1933" t="s">
        <v>1</v>
      </c>
      <c r="AB57" s="1932"/>
      <c r="AC57" s="1932"/>
      <c r="AD57" s="1932"/>
      <c r="AE57" s="1932"/>
      <c r="AF57" s="1931"/>
      <c r="AG57" s="1931"/>
    </row>
    <row r="58" spans="1:33" s="1929" customFormat="1" x14ac:dyDescent="0.2"/>
    <row r="59" spans="1:33" s="1929" customFormat="1" x14ac:dyDescent="0.2"/>
    <row r="60" spans="1:33" s="1929" customFormat="1" x14ac:dyDescent="0.2"/>
    <row r="61" spans="1:33" s="1929" customFormat="1" x14ac:dyDescent="0.2"/>
    <row r="62" spans="1:33" s="1929" customFormat="1" x14ac:dyDescent="0.2"/>
    <row r="63" spans="1:33" s="1929" customFormat="1" x14ac:dyDescent="0.2"/>
    <row r="64" spans="1:33" s="1929" customFormat="1" x14ac:dyDescent="0.2"/>
    <row r="65" s="1929" customFormat="1" x14ac:dyDescent="0.2"/>
    <row r="66" s="1929" customFormat="1" x14ac:dyDescent="0.2"/>
    <row r="67" s="1929" customFormat="1" x14ac:dyDescent="0.2"/>
    <row r="68" s="1929" customFormat="1" x14ac:dyDescent="0.2"/>
    <row r="69" s="1929" customFormat="1" x14ac:dyDescent="0.2"/>
    <row r="70" s="1929" customFormat="1" x14ac:dyDescent="0.2"/>
    <row r="71" s="1929" customFormat="1" x14ac:dyDescent="0.2"/>
    <row r="72" s="1929" customFormat="1" x14ac:dyDescent="0.2"/>
    <row r="73" s="1929" customFormat="1" x14ac:dyDescent="0.2"/>
    <row r="74" s="1929" customFormat="1" x14ac:dyDescent="0.2"/>
    <row r="75" s="1929" customFormat="1" x14ac:dyDescent="0.2"/>
    <row r="76" s="1929" customFormat="1" x14ac:dyDescent="0.2"/>
    <row r="77" s="1929" customFormat="1" x14ac:dyDescent="0.2"/>
    <row r="78" s="1929" customFormat="1" x14ac:dyDescent="0.2"/>
    <row r="79" s="1929" customFormat="1" x14ac:dyDescent="0.2"/>
    <row r="80" s="1929" customFormat="1" x14ac:dyDescent="0.2"/>
    <row r="81" s="1929" customFormat="1" x14ac:dyDescent="0.2"/>
    <row r="82" s="1929" customFormat="1" x14ac:dyDescent="0.2"/>
    <row r="83" s="1929" customFormat="1" x14ac:dyDescent="0.2"/>
    <row r="84" s="1929" customFormat="1" x14ac:dyDescent="0.2"/>
    <row r="85" s="1929" customFormat="1" x14ac:dyDescent="0.2"/>
    <row r="86" s="1929" customFormat="1" x14ac:dyDescent="0.2"/>
    <row r="87" s="1929" customFormat="1" x14ac:dyDescent="0.2"/>
    <row r="88" s="1929" customFormat="1" x14ac:dyDescent="0.2"/>
    <row r="89" s="1929" customFormat="1" x14ac:dyDescent="0.2"/>
    <row r="90" s="1929" customFormat="1" x14ac:dyDescent="0.2"/>
    <row r="91" s="1929" customFormat="1" x14ac:dyDescent="0.2"/>
    <row r="92" s="1929" customFormat="1" x14ac:dyDescent="0.2"/>
    <row r="93" s="1929" customFormat="1" x14ac:dyDescent="0.2"/>
    <row r="94" s="1929" customFormat="1" x14ac:dyDescent="0.2"/>
    <row r="95" s="1929" customFormat="1" x14ac:dyDescent="0.2"/>
    <row r="96" s="1929" customFormat="1" x14ac:dyDescent="0.2"/>
    <row r="97" s="1929" customFormat="1" x14ac:dyDescent="0.2"/>
    <row r="98" s="1929" customFormat="1" x14ac:dyDescent="0.2"/>
    <row r="99" s="1929" customFormat="1" x14ac:dyDescent="0.2"/>
    <row r="100" s="1929" customFormat="1" x14ac:dyDescent="0.2"/>
    <row r="101" s="1929" customFormat="1" x14ac:dyDescent="0.2"/>
    <row r="102" s="1929" customFormat="1" x14ac:dyDescent="0.2"/>
    <row r="103" s="1929" customFormat="1" x14ac:dyDescent="0.2"/>
    <row r="104" s="1929" customFormat="1" x14ac:dyDescent="0.2"/>
    <row r="105" s="1929" customFormat="1" x14ac:dyDescent="0.2"/>
    <row r="106" s="1929" customFormat="1" x14ac:dyDescent="0.2"/>
    <row r="107" s="1929" customFormat="1" x14ac:dyDescent="0.2"/>
    <row r="108" s="1929" customFormat="1" x14ac:dyDescent="0.2"/>
    <row r="109" s="1929" customFormat="1" x14ac:dyDescent="0.2"/>
    <row r="110" s="1929" customFormat="1" x14ac:dyDescent="0.2"/>
    <row r="111" s="1929" customFormat="1" x14ac:dyDescent="0.2"/>
    <row r="112" s="1929" customFormat="1" x14ac:dyDescent="0.2"/>
    <row r="113" s="1929" customFormat="1" x14ac:dyDescent="0.2"/>
    <row r="114" s="1929" customFormat="1" x14ac:dyDescent="0.2"/>
    <row r="115" s="1929" customFormat="1" x14ac:dyDescent="0.2"/>
    <row r="116" s="1929" customFormat="1" x14ac:dyDescent="0.2"/>
    <row r="117" s="1929" customFormat="1" x14ac:dyDescent="0.2"/>
    <row r="118" s="1929" customFormat="1" x14ac:dyDescent="0.2"/>
    <row r="119" s="1929" customFormat="1" x14ac:dyDescent="0.2"/>
    <row r="120" s="1929" customFormat="1" x14ac:dyDescent="0.2"/>
    <row r="121" s="1929" customFormat="1" x14ac:dyDescent="0.2"/>
    <row r="122" s="1929" customFormat="1" x14ac:dyDescent="0.2"/>
    <row r="123" s="1929" customFormat="1" x14ac:dyDescent="0.2"/>
    <row r="124" s="1929" customFormat="1" x14ac:dyDescent="0.2"/>
    <row r="125" s="1929" customFormat="1" x14ac:dyDescent="0.2"/>
    <row r="126" s="1929" customFormat="1" x14ac:dyDescent="0.2"/>
    <row r="127" s="1929" customFormat="1" x14ac:dyDescent="0.2"/>
    <row r="128" s="1929" customFormat="1" x14ac:dyDescent="0.2"/>
    <row r="129" s="1929" customFormat="1" x14ac:dyDescent="0.2"/>
    <row r="130" s="1929" customFormat="1" x14ac:dyDescent="0.2"/>
    <row r="131" s="1929" customFormat="1" x14ac:dyDescent="0.2"/>
    <row r="132" s="1929" customFormat="1" x14ac:dyDescent="0.2"/>
    <row r="133" s="1929" customFormat="1" x14ac:dyDescent="0.2"/>
    <row r="134" s="1929" customFormat="1" x14ac:dyDescent="0.2"/>
    <row r="135" s="1929" customFormat="1" x14ac:dyDescent="0.2"/>
    <row r="136" s="1929" customFormat="1" x14ac:dyDescent="0.2"/>
    <row r="137" s="1929" customFormat="1" x14ac:dyDescent="0.2"/>
    <row r="138" s="1929" customFormat="1" x14ac:dyDescent="0.2"/>
    <row r="139" s="1929" customFormat="1" x14ac:dyDescent="0.2"/>
    <row r="140" s="1929" customFormat="1" x14ac:dyDescent="0.2"/>
    <row r="141" s="1929" customFormat="1" x14ac:dyDescent="0.2"/>
    <row r="142" s="1929" customFormat="1" x14ac:dyDescent="0.2"/>
    <row r="143" s="1929" customFormat="1" x14ac:dyDescent="0.2"/>
    <row r="144" s="1929" customFormat="1" x14ac:dyDescent="0.2"/>
    <row r="145" s="1929" customFormat="1" x14ac:dyDescent="0.2"/>
    <row r="146" s="1929" customFormat="1" x14ac:dyDescent="0.2"/>
    <row r="147" s="1929" customFormat="1" x14ac:dyDescent="0.2"/>
    <row r="148" s="1929" customFormat="1" x14ac:dyDescent="0.2"/>
    <row r="149" s="1929" customFormat="1" x14ac:dyDescent="0.2"/>
    <row r="150" s="1929" customFormat="1" x14ac:dyDescent="0.2"/>
    <row r="151" s="1929" customFormat="1" x14ac:dyDescent="0.2"/>
    <row r="152" s="1929" customFormat="1" x14ac:dyDescent="0.2"/>
    <row r="153" s="1929" customFormat="1" x14ac:dyDescent="0.2"/>
    <row r="154" s="1929" customFormat="1" x14ac:dyDescent="0.2"/>
    <row r="155" s="1929" customFormat="1" x14ac:dyDescent="0.2"/>
    <row r="156" s="1929" customFormat="1" x14ac:dyDescent="0.2"/>
    <row r="157" s="1929" customFormat="1" x14ac:dyDescent="0.2"/>
    <row r="158" s="1929" customFormat="1" x14ac:dyDescent="0.2"/>
    <row r="159" s="1929" customFormat="1" x14ac:dyDescent="0.2"/>
    <row r="160" s="1929" customFormat="1" x14ac:dyDescent="0.2"/>
    <row r="161" s="1929" customFormat="1" x14ac:dyDescent="0.2"/>
    <row r="162" s="1929" customFormat="1" x14ac:dyDescent="0.2"/>
    <row r="163" s="1929" customFormat="1" x14ac:dyDescent="0.2"/>
    <row r="164" s="1929" customFormat="1" x14ac:dyDescent="0.2"/>
    <row r="165" s="1929" customFormat="1" x14ac:dyDescent="0.2"/>
    <row r="166" s="1929" customFormat="1" x14ac:dyDescent="0.2"/>
    <row r="167" s="1929" customFormat="1" x14ac:dyDescent="0.2"/>
    <row r="168" s="1929" customFormat="1" x14ac:dyDescent="0.2"/>
    <row r="169" s="1929" customFormat="1" x14ac:dyDescent="0.2"/>
    <row r="170" s="1929" customFormat="1" x14ac:dyDescent="0.2"/>
    <row r="171" s="1929" customFormat="1" x14ac:dyDescent="0.2"/>
    <row r="172" s="1929" customFormat="1" x14ac:dyDescent="0.2"/>
    <row r="173" s="1929" customFormat="1" x14ac:dyDescent="0.2"/>
    <row r="174" s="1929" customFormat="1" x14ac:dyDescent="0.2"/>
    <row r="175" s="1929" customFormat="1" x14ac:dyDescent="0.2"/>
    <row r="176" s="1929" customFormat="1" x14ac:dyDescent="0.2"/>
    <row r="177" s="1929" customFormat="1" x14ac:dyDescent="0.2"/>
    <row r="178" s="1929" customFormat="1" x14ac:dyDescent="0.2"/>
    <row r="179" s="1929" customFormat="1" x14ac:dyDescent="0.2"/>
    <row r="180" s="1929" customFormat="1" x14ac:dyDescent="0.2"/>
    <row r="181" s="1929" customFormat="1" x14ac:dyDescent="0.2"/>
    <row r="182" s="1929" customFormat="1" x14ac:dyDescent="0.2"/>
    <row r="183" s="1929" customFormat="1" x14ac:dyDescent="0.2"/>
    <row r="184" s="1929" customFormat="1" x14ac:dyDescent="0.2"/>
    <row r="185" s="1929" customFormat="1" x14ac:dyDescent="0.2"/>
    <row r="186" s="1929" customFormat="1" x14ac:dyDescent="0.2"/>
    <row r="187" s="1929" customFormat="1" x14ac:dyDescent="0.2"/>
    <row r="188" s="1929" customFormat="1" x14ac:dyDescent="0.2"/>
    <row r="189" s="1929" customFormat="1" x14ac:dyDescent="0.2"/>
    <row r="190" s="1929" customFormat="1" x14ac:dyDescent="0.2"/>
    <row r="191" s="1929" customFormat="1" x14ac:dyDescent="0.2"/>
    <row r="192" s="1929" customFormat="1" x14ac:dyDescent="0.2"/>
    <row r="193" s="1929" customFormat="1" x14ac:dyDescent="0.2"/>
    <row r="194" s="1929" customFormat="1" x14ac:dyDescent="0.2"/>
    <row r="195" s="1929" customFormat="1" x14ac:dyDescent="0.2"/>
    <row r="196" s="1929" customFormat="1" x14ac:dyDescent="0.2"/>
    <row r="197" s="1929" customFormat="1" x14ac:dyDescent="0.2"/>
    <row r="198" s="1929" customFormat="1" x14ac:dyDescent="0.2"/>
    <row r="199" s="1929" customFormat="1" x14ac:dyDescent="0.2"/>
    <row r="200" s="1929" customFormat="1" x14ac:dyDescent="0.2"/>
    <row r="201" s="1929" customFormat="1" x14ac:dyDescent="0.2"/>
    <row r="202" s="1929" customFormat="1" x14ac:dyDescent="0.2"/>
    <row r="203" s="1929" customFormat="1" x14ac:dyDescent="0.2"/>
    <row r="204" s="1929" customFormat="1" x14ac:dyDescent="0.2"/>
    <row r="205" s="1929" customFormat="1" x14ac:dyDescent="0.2"/>
    <row r="206" s="1929" customFormat="1" x14ac:dyDescent="0.2"/>
    <row r="207" s="1929" customFormat="1" x14ac:dyDescent="0.2"/>
    <row r="208" s="1929" customFormat="1" x14ac:dyDescent="0.2"/>
    <row r="209" s="1929" customFormat="1" x14ac:dyDescent="0.2"/>
    <row r="210" s="1929" customFormat="1" x14ac:dyDescent="0.2"/>
    <row r="211" s="1929" customFormat="1" x14ac:dyDescent="0.2"/>
    <row r="212" s="1929" customFormat="1" x14ac:dyDescent="0.2"/>
    <row r="213" s="1929" customFormat="1" x14ac:dyDescent="0.2"/>
    <row r="214" s="1929" customFormat="1" x14ac:dyDescent="0.2"/>
    <row r="215" s="1929" customFormat="1" x14ac:dyDescent="0.2"/>
    <row r="216" s="1929" customFormat="1" x14ac:dyDescent="0.2"/>
    <row r="217" s="1929" customFormat="1" x14ac:dyDescent="0.2"/>
    <row r="218" s="1929" customFormat="1" x14ac:dyDescent="0.2"/>
    <row r="219" s="1929" customFormat="1" x14ac:dyDescent="0.2"/>
    <row r="220" s="1929" customFormat="1" x14ac:dyDescent="0.2"/>
    <row r="221" s="1929" customFormat="1" x14ac:dyDescent="0.2"/>
    <row r="222" s="1929" customFormat="1" x14ac:dyDescent="0.2"/>
    <row r="223" s="1929" customFormat="1" x14ac:dyDescent="0.2"/>
    <row r="224" s="1929" customFormat="1" x14ac:dyDescent="0.2"/>
    <row r="225" s="1929" customFormat="1" x14ac:dyDescent="0.2"/>
    <row r="226" s="1929" customFormat="1" x14ac:dyDescent="0.2"/>
    <row r="227" s="1929" customFormat="1" x14ac:dyDescent="0.2"/>
    <row r="228" s="1929" customFormat="1" x14ac:dyDescent="0.2"/>
    <row r="229" s="1929" customFormat="1" x14ac:dyDescent="0.2"/>
    <row r="230" s="1929" customFormat="1" x14ac:dyDescent="0.2"/>
    <row r="231" s="1929" customFormat="1" x14ac:dyDescent="0.2"/>
    <row r="232" s="1929" customFormat="1" x14ac:dyDescent="0.2"/>
    <row r="233" s="1929" customFormat="1" x14ac:dyDescent="0.2"/>
    <row r="234" s="1929" customFormat="1" x14ac:dyDescent="0.2"/>
    <row r="235" s="1929" customFormat="1" x14ac:dyDescent="0.2"/>
    <row r="236" s="1929" customFormat="1" x14ac:dyDescent="0.2"/>
    <row r="237" s="1929" customFormat="1" x14ac:dyDescent="0.2"/>
    <row r="238" s="1929" customFormat="1" x14ac:dyDescent="0.2"/>
    <row r="239" s="1929" customFormat="1" x14ac:dyDescent="0.2"/>
    <row r="240" s="1929" customFormat="1" x14ac:dyDescent="0.2"/>
    <row r="241" s="1929" customFormat="1" x14ac:dyDescent="0.2"/>
    <row r="242" s="1929" customFormat="1" x14ac:dyDescent="0.2"/>
    <row r="243" s="1929" customFormat="1" x14ac:dyDescent="0.2"/>
    <row r="244" s="1929" customFormat="1" x14ac:dyDescent="0.2"/>
    <row r="245" s="1929" customFormat="1" x14ac:dyDescent="0.2"/>
    <row r="246" s="1929" customFormat="1" x14ac:dyDescent="0.2"/>
    <row r="247" s="1929" customFormat="1" x14ac:dyDescent="0.2"/>
    <row r="248" s="1929" customFormat="1" x14ac:dyDescent="0.2"/>
    <row r="249" s="1929" customFormat="1" x14ac:dyDescent="0.2"/>
    <row r="250" s="1929" customFormat="1" x14ac:dyDescent="0.2"/>
    <row r="251" s="1929" customFormat="1" x14ac:dyDescent="0.2"/>
    <row r="252" s="1929" customFormat="1" x14ac:dyDescent="0.2"/>
  </sheetData>
  <mergeCells count="25">
    <mergeCell ref="A51:A52"/>
    <mergeCell ref="A56:A57"/>
    <mergeCell ref="A15:A16"/>
    <mergeCell ref="A1:E1"/>
    <mergeCell ref="C2:F2"/>
    <mergeCell ref="A9:A10"/>
    <mergeCell ref="A35:A36"/>
    <mergeCell ref="A38:A39"/>
    <mergeCell ref="A41:A42"/>
    <mergeCell ref="A44:A45"/>
    <mergeCell ref="A47:A48"/>
    <mergeCell ref="A20:A21"/>
    <mergeCell ref="A23:A24"/>
    <mergeCell ref="A26:A27"/>
    <mergeCell ref="A29:A30"/>
    <mergeCell ref="A32:A33"/>
    <mergeCell ref="P3:T3"/>
    <mergeCell ref="V3:W3"/>
    <mergeCell ref="A12:A13"/>
    <mergeCell ref="X3:Z3"/>
    <mergeCell ref="A5:A6"/>
    <mergeCell ref="K3:L3"/>
    <mergeCell ref="N3:O3"/>
    <mergeCell ref="I2:J3"/>
    <mergeCell ref="G3:H3"/>
  </mergeCells>
  <pageMargins left="1.04" right="0.78" top="0.75" bottom="0.5" header="0.3" footer="0.3"/>
  <pageSetup paperSize="8" scale="60" orientation="landscape" r:id="rId1"/>
  <headerFooter>
    <oddHeader>&amp;LFEDERAL MINISTRY OF WORKS (FMW)
YR 2014 PROCUREMENT PLAN</oddHeader>
    <oddFooter>&amp;LFMW&amp;CPage &amp;P of &amp;N&amp;RCONSULTANCY</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6"/>
  <sheetViews>
    <sheetView workbookViewId="0">
      <selection activeCell="A21" sqref="A21"/>
    </sheetView>
  </sheetViews>
  <sheetFormatPr defaultRowHeight="15" x14ac:dyDescent="0.25"/>
  <cols>
    <col min="1" max="1" width="40" style="1459" customWidth="1"/>
    <col min="2" max="35" width="18" style="1459" customWidth="1"/>
    <col min="36" max="16384" width="9.140625" style="1459"/>
  </cols>
  <sheetData>
    <row r="1" spans="1:35" ht="30" x14ac:dyDescent="0.25">
      <c r="A1" s="1472" t="s">
        <v>2033</v>
      </c>
    </row>
    <row r="2" spans="1:35" x14ac:dyDescent="0.25">
      <c r="A2" s="1471" t="s">
        <v>1510</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c r="AG2" s="2087"/>
      <c r="AH2" s="2087"/>
      <c r="AI2" s="2087"/>
    </row>
    <row r="3" spans="1:35" x14ac:dyDescent="0.25">
      <c r="A3" s="1470"/>
      <c r="B3" s="1470"/>
      <c r="C3" s="2088" t="s">
        <v>1509</v>
      </c>
      <c r="D3" s="2089"/>
      <c r="E3" s="2089"/>
      <c r="F3" s="2089"/>
      <c r="G3" s="2089"/>
      <c r="H3" s="2089"/>
      <c r="I3" s="2089"/>
      <c r="J3" s="2089"/>
      <c r="K3" s="2090"/>
      <c r="L3" s="2088" t="s">
        <v>1508</v>
      </c>
      <c r="M3" s="2090"/>
      <c r="N3" s="2088" t="s">
        <v>1507</v>
      </c>
      <c r="O3" s="2090"/>
      <c r="P3" s="2088" t="s">
        <v>1506</v>
      </c>
      <c r="Q3" s="2090"/>
      <c r="R3" s="2088" t="s">
        <v>1505</v>
      </c>
      <c r="S3" s="2090"/>
      <c r="T3" s="2088" t="s">
        <v>1504</v>
      </c>
      <c r="U3" s="2089"/>
      <c r="V3" s="2089"/>
      <c r="W3" s="2089"/>
      <c r="X3" s="2089"/>
      <c r="Y3" s="2090"/>
      <c r="Z3" s="2088" t="s">
        <v>1503</v>
      </c>
      <c r="AA3" s="2089"/>
      <c r="AB3" s="2089"/>
      <c r="AC3" s="2090"/>
      <c r="AD3" s="2088" t="s">
        <v>1502</v>
      </c>
      <c r="AE3" s="2089"/>
      <c r="AF3" s="2089"/>
      <c r="AG3" s="2090"/>
      <c r="AH3" s="1469" t="s">
        <v>1501</v>
      </c>
      <c r="AI3" s="1469" t="s">
        <v>1500</v>
      </c>
    </row>
    <row r="4" spans="1:35" ht="60.75" thickBot="1" x14ac:dyDescent="0.3">
      <c r="A4" s="1467" t="s">
        <v>1499</v>
      </c>
      <c r="B4" s="1468"/>
      <c r="C4" s="1467" t="s">
        <v>1498</v>
      </c>
      <c r="D4" s="1467" t="s">
        <v>1497</v>
      </c>
      <c r="E4" s="1467" t="s">
        <v>1496</v>
      </c>
      <c r="F4" s="1467" t="s">
        <v>1495</v>
      </c>
      <c r="G4" s="1467" t="s">
        <v>1494</v>
      </c>
      <c r="H4" s="1467" t="s">
        <v>1493</v>
      </c>
      <c r="I4" s="1467" t="s">
        <v>1492</v>
      </c>
      <c r="J4" s="1467" t="s">
        <v>1491</v>
      </c>
      <c r="K4" s="1467" t="s">
        <v>1490</v>
      </c>
      <c r="L4" s="1467" t="s">
        <v>1489</v>
      </c>
      <c r="M4" s="1467" t="s">
        <v>1482</v>
      </c>
      <c r="N4" s="1467" t="s">
        <v>1488</v>
      </c>
      <c r="O4" s="1467" t="s">
        <v>1487</v>
      </c>
      <c r="P4" s="1467" t="s">
        <v>1486</v>
      </c>
      <c r="Q4" s="1467" t="s">
        <v>1482</v>
      </c>
      <c r="R4" s="1467" t="s">
        <v>1485</v>
      </c>
      <c r="S4" s="1467" t="s">
        <v>1484</v>
      </c>
      <c r="T4" s="1467" t="s">
        <v>1483</v>
      </c>
      <c r="U4" s="1467" t="s">
        <v>1482</v>
      </c>
      <c r="V4" s="1467" t="s">
        <v>1481</v>
      </c>
      <c r="W4" s="1467" t="s">
        <v>1480</v>
      </c>
      <c r="X4" s="1467" t="s">
        <v>1479</v>
      </c>
      <c r="Y4" s="1467" t="s">
        <v>1478</v>
      </c>
      <c r="Z4" s="1467" t="s">
        <v>1477</v>
      </c>
      <c r="AA4" s="1467" t="s">
        <v>1476</v>
      </c>
      <c r="AB4" s="1467" t="s">
        <v>1475</v>
      </c>
      <c r="AC4" s="1467" t="s">
        <v>1474</v>
      </c>
      <c r="AD4" s="1467" t="s">
        <v>1473</v>
      </c>
      <c r="AE4" s="1467" t="s">
        <v>1472</v>
      </c>
      <c r="AF4" s="1467" t="s">
        <v>1471</v>
      </c>
      <c r="AG4" s="1467" t="s">
        <v>1470</v>
      </c>
      <c r="AH4" s="1467" t="s">
        <v>1469</v>
      </c>
      <c r="AI4" s="1467" t="s">
        <v>1469</v>
      </c>
    </row>
    <row r="5" spans="1:35" ht="45.75" thickTop="1" x14ac:dyDescent="0.25">
      <c r="A5" s="1466" t="s">
        <v>1468</v>
      </c>
      <c r="B5" s="1465"/>
      <c r="C5" s="1465"/>
      <c r="D5" s="1465"/>
      <c r="E5" s="1465"/>
      <c r="F5" s="1465"/>
      <c r="G5" s="1465"/>
      <c r="H5" s="1465"/>
      <c r="I5" s="1465"/>
      <c r="J5" s="1465" t="s">
        <v>1467</v>
      </c>
      <c r="K5" s="1465"/>
      <c r="L5" s="1465" t="s">
        <v>1462</v>
      </c>
      <c r="M5" s="1465" t="s">
        <v>1463</v>
      </c>
      <c r="N5" s="1465" t="s">
        <v>1949</v>
      </c>
      <c r="O5" s="1465" t="s">
        <v>1948</v>
      </c>
      <c r="P5" s="1465" t="s">
        <v>1465</v>
      </c>
      <c r="Q5" s="1465" t="s">
        <v>1463</v>
      </c>
      <c r="R5" s="1465" t="s">
        <v>1580</v>
      </c>
      <c r="S5" s="1465"/>
      <c r="T5" s="1465" t="s">
        <v>1463</v>
      </c>
      <c r="U5" s="1465" t="s">
        <v>1463</v>
      </c>
      <c r="V5" s="1465" t="s">
        <v>1463</v>
      </c>
      <c r="W5" s="1465" t="s">
        <v>1463</v>
      </c>
      <c r="X5" s="1465" t="s">
        <v>1463</v>
      </c>
      <c r="Y5" s="1465" t="s">
        <v>1465</v>
      </c>
      <c r="Z5" s="1465"/>
      <c r="AA5" s="1465" t="s">
        <v>1463</v>
      </c>
      <c r="AB5" s="1465" t="s">
        <v>1464</v>
      </c>
      <c r="AC5" s="1465" t="s">
        <v>1463</v>
      </c>
      <c r="AD5" s="1465" t="s">
        <v>1462</v>
      </c>
      <c r="AE5" s="1465"/>
      <c r="AF5" s="1465"/>
      <c r="AG5" s="1465"/>
      <c r="AH5" s="1465"/>
      <c r="AI5" s="1465"/>
    </row>
    <row r="6" spans="1:35" ht="15.75" thickBot="1" x14ac:dyDescent="0.3">
      <c r="A6" s="1464"/>
      <c r="B6" s="1464" t="s">
        <v>1461</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c r="AD6" s="1464"/>
      <c r="AE6" s="1464"/>
      <c r="AF6" s="1464"/>
      <c r="AG6" s="1464"/>
      <c r="AH6" s="1464"/>
      <c r="AI6" s="1464"/>
    </row>
    <row r="7" spans="1:35" ht="45.75" thickTop="1" x14ac:dyDescent="0.25">
      <c r="A7" s="1461" t="s">
        <v>2032</v>
      </c>
      <c r="B7" s="1461" t="s">
        <v>1392</v>
      </c>
      <c r="C7" s="1461" t="s">
        <v>2031</v>
      </c>
      <c r="D7" s="1463" t="s">
        <v>1822</v>
      </c>
      <c r="E7" s="1461" t="s">
        <v>1777</v>
      </c>
      <c r="F7" s="1462">
        <v>60000000</v>
      </c>
      <c r="G7" s="1461" t="s">
        <v>1388</v>
      </c>
      <c r="H7" s="1461" t="s">
        <v>1387</v>
      </c>
      <c r="I7" s="1461" t="s">
        <v>1386</v>
      </c>
      <c r="J7" s="1461" t="s">
        <v>1385</v>
      </c>
      <c r="K7" s="1461" t="s">
        <v>1384</v>
      </c>
      <c r="L7" s="1461" t="s">
        <v>1542</v>
      </c>
      <c r="M7" s="1461" t="s">
        <v>2021</v>
      </c>
      <c r="N7" s="1461" t="s">
        <v>2020</v>
      </c>
      <c r="O7" s="1461" t="s">
        <v>2019</v>
      </c>
      <c r="P7" s="1461" t="s">
        <v>2018</v>
      </c>
      <c r="Q7" s="1461" t="s">
        <v>2017</v>
      </c>
      <c r="R7" s="1461" t="s">
        <v>2016</v>
      </c>
      <c r="S7" s="1461" t="s">
        <v>2015</v>
      </c>
      <c r="T7" s="1461" t="s">
        <v>2014</v>
      </c>
      <c r="U7" s="1461" t="s">
        <v>2013</v>
      </c>
      <c r="V7" s="1461" t="s">
        <v>1930</v>
      </c>
      <c r="W7" s="1461" t="s">
        <v>2012</v>
      </c>
      <c r="X7" s="1461" t="s">
        <v>2011</v>
      </c>
      <c r="Y7" s="1461" t="s">
        <v>2010</v>
      </c>
      <c r="Z7" s="1462">
        <v>60000000</v>
      </c>
      <c r="AA7" s="1461" t="s">
        <v>1370</v>
      </c>
      <c r="AB7" s="1461" t="s">
        <v>2009</v>
      </c>
      <c r="AC7" s="1461" t="s">
        <v>2008</v>
      </c>
      <c r="AD7" s="1461" t="s">
        <v>2007</v>
      </c>
      <c r="AE7" s="1461" t="s">
        <v>2006</v>
      </c>
      <c r="AF7" s="1461" t="s">
        <v>2005</v>
      </c>
      <c r="AG7" s="1462">
        <v>60000000</v>
      </c>
      <c r="AH7" s="1461" t="s">
        <v>2024</v>
      </c>
      <c r="AI7" s="1461" t="s">
        <v>2003</v>
      </c>
    </row>
    <row r="8" spans="1:35" x14ac:dyDescent="0.25">
      <c r="A8" s="1461"/>
      <c r="B8" s="1461" t="s">
        <v>1362</v>
      </c>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row>
    <row r="9" spans="1:35" ht="45" x14ac:dyDescent="0.25">
      <c r="A9" s="1461" t="s">
        <v>2030</v>
      </c>
      <c r="B9" s="1461" t="s">
        <v>1392</v>
      </c>
      <c r="C9" s="1461" t="s">
        <v>2029</v>
      </c>
      <c r="D9" s="1463" t="s">
        <v>1543</v>
      </c>
      <c r="E9" s="1461"/>
      <c r="F9" s="1462">
        <v>30000000</v>
      </c>
      <c r="G9" s="1461" t="s">
        <v>1388</v>
      </c>
      <c r="H9" s="1461" t="s">
        <v>1387</v>
      </c>
      <c r="I9" s="1461" t="s">
        <v>1386</v>
      </c>
      <c r="J9" s="1461" t="s">
        <v>1385</v>
      </c>
      <c r="K9" s="1461" t="s">
        <v>1384</v>
      </c>
      <c r="L9" s="1461" t="s">
        <v>1527</v>
      </c>
      <c r="M9" s="1461" t="s">
        <v>2021</v>
      </c>
      <c r="N9" s="1461" t="s">
        <v>2020</v>
      </c>
      <c r="O9" s="1461" t="s">
        <v>2019</v>
      </c>
      <c r="P9" s="1461" t="s">
        <v>2018</v>
      </c>
      <c r="Q9" s="1461" t="s">
        <v>2017</v>
      </c>
      <c r="R9" s="1461" t="s">
        <v>2016</v>
      </c>
      <c r="S9" s="1461" t="s">
        <v>2015</v>
      </c>
      <c r="T9" s="1461" t="s">
        <v>2014</v>
      </c>
      <c r="U9" s="1461" t="s">
        <v>2013</v>
      </c>
      <c r="V9" s="1461" t="s">
        <v>1930</v>
      </c>
      <c r="W9" s="1461" t="s">
        <v>2012</v>
      </c>
      <c r="X9" s="1461" t="s">
        <v>2011</v>
      </c>
      <c r="Y9" s="1461" t="s">
        <v>2010</v>
      </c>
      <c r="Z9" s="1462">
        <v>30000000</v>
      </c>
      <c r="AA9" s="1461" t="s">
        <v>1370</v>
      </c>
      <c r="AB9" s="1461" t="s">
        <v>2009</v>
      </c>
      <c r="AC9" s="1461" t="s">
        <v>2008</v>
      </c>
      <c r="AD9" s="1461" t="s">
        <v>2007</v>
      </c>
      <c r="AE9" s="1461" t="s">
        <v>2006</v>
      </c>
      <c r="AF9" s="1461" t="s">
        <v>2005</v>
      </c>
      <c r="AG9" s="1462">
        <v>30000000</v>
      </c>
      <c r="AH9" s="1461" t="s">
        <v>2028</v>
      </c>
      <c r="AI9" s="1461" t="s">
        <v>2003</v>
      </c>
    </row>
    <row r="10" spans="1:35" x14ac:dyDescent="0.25">
      <c r="A10" s="1461"/>
      <c r="B10" s="1461" t="s">
        <v>1362</v>
      </c>
      <c r="C10" s="1461"/>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row>
    <row r="11" spans="1:35" ht="45" x14ac:dyDescent="0.25">
      <c r="A11" s="1461" t="s">
        <v>2027</v>
      </c>
      <c r="B11" s="1461" t="s">
        <v>1392</v>
      </c>
      <c r="C11" s="1461" t="s">
        <v>2026</v>
      </c>
      <c r="D11" s="1463" t="s">
        <v>1458</v>
      </c>
      <c r="E11" s="1461" t="s">
        <v>1777</v>
      </c>
      <c r="F11" s="1462">
        <v>8000000</v>
      </c>
      <c r="G11" s="1461" t="s">
        <v>1388</v>
      </c>
      <c r="H11" s="1461" t="s">
        <v>1387</v>
      </c>
      <c r="I11" s="1461" t="s">
        <v>1386</v>
      </c>
      <c r="J11" s="1461" t="s">
        <v>1385</v>
      </c>
      <c r="K11" s="1461" t="s">
        <v>1384</v>
      </c>
      <c r="L11" s="1461" t="s">
        <v>1527</v>
      </c>
      <c r="M11" s="1461" t="s">
        <v>2021</v>
      </c>
      <c r="N11" s="1461" t="s">
        <v>2020</v>
      </c>
      <c r="O11" s="1461" t="s">
        <v>2019</v>
      </c>
      <c r="P11" s="1461" t="s">
        <v>2018</v>
      </c>
      <c r="Q11" s="1461" t="s">
        <v>2017</v>
      </c>
      <c r="R11" s="1461" t="s">
        <v>2016</v>
      </c>
      <c r="S11" s="1461" t="s">
        <v>2015</v>
      </c>
      <c r="T11" s="1461" t="s">
        <v>2014</v>
      </c>
      <c r="U11" s="1461" t="s">
        <v>2013</v>
      </c>
      <c r="V11" s="1461" t="s">
        <v>1930</v>
      </c>
      <c r="W11" s="1461" t="s">
        <v>2012</v>
      </c>
      <c r="X11" s="1461" t="s">
        <v>2011</v>
      </c>
      <c r="Y11" s="1461" t="s">
        <v>2010</v>
      </c>
      <c r="Z11" s="1462">
        <v>8000000</v>
      </c>
      <c r="AA11" s="1461" t="s">
        <v>1370</v>
      </c>
      <c r="AB11" s="1461" t="s">
        <v>2009</v>
      </c>
      <c r="AC11" s="1461" t="s">
        <v>2008</v>
      </c>
      <c r="AD11" s="1461" t="s">
        <v>2007</v>
      </c>
      <c r="AE11" s="1461" t="s">
        <v>2006</v>
      </c>
      <c r="AF11" s="1461" t="s">
        <v>2005</v>
      </c>
      <c r="AG11" s="1462">
        <v>8000000</v>
      </c>
      <c r="AH11" s="1461" t="s">
        <v>2025</v>
      </c>
      <c r="AI11" s="1461" t="s">
        <v>2024</v>
      </c>
    </row>
    <row r="12" spans="1:35" x14ac:dyDescent="0.25">
      <c r="A12" s="1461"/>
      <c r="B12" s="1461" t="s">
        <v>1362</v>
      </c>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row>
    <row r="13" spans="1:35" ht="45" x14ac:dyDescent="0.25">
      <c r="A13" s="1461" t="s">
        <v>2023</v>
      </c>
      <c r="B13" s="1461" t="s">
        <v>1392</v>
      </c>
      <c r="C13" s="1461" t="s">
        <v>2022</v>
      </c>
      <c r="D13" s="1463" t="s">
        <v>1450</v>
      </c>
      <c r="E13" s="1461" t="s">
        <v>1389</v>
      </c>
      <c r="F13" s="1462">
        <v>10000000</v>
      </c>
      <c r="G13" s="1461" t="s">
        <v>1388</v>
      </c>
      <c r="H13" s="1461" t="s">
        <v>1387</v>
      </c>
      <c r="I13" s="1461" t="s">
        <v>1386</v>
      </c>
      <c r="J13" s="1461" t="s">
        <v>1385</v>
      </c>
      <c r="K13" s="1461" t="s">
        <v>1384</v>
      </c>
      <c r="L13" s="1461" t="s">
        <v>1542</v>
      </c>
      <c r="M13" s="1461" t="s">
        <v>2021</v>
      </c>
      <c r="N13" s="1461" t="s">
        <v>2020</v>
      </c>
      <c r="O13" s="1461" t="s">
        <v>2019</v>
      </c>
      <c r="P13" s="1461" t="s">
        <v>2018</v>
      </c>
      <c r="Q13" s="1461" t="s">
        <v>2017</v>
      </c>
      <c r="R13" s="1461" t="s">
        <v>2016</v>
      </c>
      <c r="S13" s="1461" t="s">
        <v>2015</v>
      </c>
      <c r="T13" s="1461" t="s">
        <v>2014</v>
      </c>
      <c r="U13" s="1461" t="s">
        <v>2013</v>
      </c>
      <c r="V13" s="1461" t="s">
        <v>1930</v>
      </c>
      <c r="W13" s="1461" t="s">
        <v>2012</v>
      </c>
      <c r="X13" s="1461" t="s">
        <v>2011</v>
      </c>
      <c r="Y13" s="1461" t="s">
        <v>2010</v>
      </c>
      <c r="Z13" s="1462">
        <v>10000000</v>
      </c>
      <c r="AA13" s="1461" t="s">
        <v>1370</v>
      </c>
      <c r="AB13" s="1461" t="s">
        <v>2009</v>
      </c>
      <c r="AC13" s="1461" t="s">
        <v>2008</v>
      </c>
      <c r="AD13" s="1461" t="s">
        <v>2007</v>
      </c>
      <c r="AE13" s="1461" t="s">
        <v>2006</v>
      </c>
      <c r="AF13" s="1461" t="s">
        <v>2005</v>
      </c>
      <c r="AG13" s="1462">
        <v>10000000</v>
      </c>
      <c r="AH13" s="1461" t="s">
        <v>2004</v>
      </c>
      <c r="AI13" s="1461" t="s">
        <v>2003</v>
      </c>
    </row>
    <row r="14" spans="1:35" ht="15.75" thickBot="1" x14ac:dyDescent="0.3">
      <c r="A14" s="1461"/>
      <c r="B14" s="1461" t="s">
        <v>1362</v>
      </c>
      <c r="C14" s="1461"/>
      <c r="D14" s="1461"/>
      <c r="E14" s="1461"/>
      <c r="F14" s="1461"/>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row>
    <row r="15" spans="1:35" ht="15.75" thickTop="1" x14ac:dyDescent="0.25">
      <c r="A15" s="1460" t="s">
        <v>1361</v>
      </c>
      <c r="B15" s="1460"/>
      <c r="C15" s="1460"/>
      <c r="D15" s="1460"/>
      <c r="E15" s="1460"/>
      <c r="F15" s="1460">
        <f>SUM(F7,F9,F11,F13)</f>
        <v>108000000</v>
      </c>
      <c r="G15" s="1460"/>
      <c r="H15" s="1460"/>
      <c r="I15" s="1460"/>
      <c r="J15" s="1460"/>
      <c r="K15" s="1460"/>
      <c r="L15" s="1460"/>
      <c r="M15" s="1460"/>
      <c r="N15" s="1460"/>
      <c r="O15" s="1460"/>
      <c r="P15" s="1460"/>
      <c r="Q15" s="1460"/>
      <c r="R15" s="1460"/>
      <c r="S15" s="1460"/>
      <c r="T15" s="1460"/>
      <c r="U15" s="1460"/>
      <c r="V15" s="1460"/>
      <c r="W15" s="1460"/>
      <c r="X15" s="1460"/>
      <c r="Y15" s="1460"/>
      <c r="Z15" s="1460">
        <f>SUM(Z7,Z9,Z11,Z13)</f>
        <v>108000000</v>
      </c>
      <c r="AA15" s="1460"/>
      <c r="AB15" s="1460"/>
      <c r="AC15" s="1460"/>
      <c r="AD15" s="1460"/>
      <c r="AE15" s="1460"/>
      <c r="AF15" s="1460"/>
      <c r="AG15" s="1460">
        <f>SUM(AG7,AG9,AG11,AG13)</f>
        <v>108000000</v>
      </c>
      <c r="AH15" s="1460"/>
      <c r="AI15" s="1460"/>
    </row>
    <row r="16" spans="1:35" x14ac:dyDescent="0.25">
      <c r="A16" s="1459" t="s">
        <v>1360</v>
      </c>
    </row>
  </sheetData>
  <sheetProtection formatCells="0" formatColumns="0" formatRows="0" insertColumns="0" insertRows="0" insertHyperlinks="0" deleteColumns="0" deleteRows="0" sort="0" autoFilter="0" pivotTables="0"/>
  <mergeCells count="9">
    <mergeCell ref="B2:AI2"/>
    <mergeCell ref="C3:K3"/>
    <mergeCell ref="L3:M3"/>
    <mergeCell ref="N3:O3"/>
    <mergeCell ref="P3:Q3"/>
    <mergeCell ref="R3:S3"/>
    <mergeCell ref="T3:Y3"/>
    <mergeCell ref="Z3:AC3"/>
    <mergeCell ref="AD3:AG3"/>
  </mergeCells>
  <pageMargins left="0.7" right="0.7" top="0.75" bottom="0.75" header="0.3" footer="0.3"/>
  <pageSetup paperSize="9" orientation="landscape"/>
  <headerFooter>
    <oddHeader>&amp;L&amp;B&amp;G&amp;C&amp;HProcurement Plan - Consultancy Services</oddHeader>
    <oddFooter>&amp;L&amp;FBPP Procurement Plan2014&amp;C&amp;P of &amp;N &amp;R&amp;D &amp;T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
  <sheetViews>
    <sheetView workbookViewId="0">
      <selection activeCell="A21" sqref="A21"/>
    </sheetView>
  </sheetViews>
  <sheetFormatPr defaultRowHeight="15" x14ac:dyDescent="0.25"/>
  <cols>
    <col min="1" max="1" width="40" style="1459" customWidth="1"/>
    <col min="2" max="29" width="18" style="1459" customWidth="1"/>
    <col min="30" max="16384" width="9.140625" style="1459"/>
  </cols>
  <sheetData>
    <row r="1" spans="1:29" ht="30" x14ac:dyDescent="0.25">
      <c r="A1" s="1472" t="s">
        <v>2033</v>
      </c>
    </row>
    <row r="2" spans="1:29" x14ac:dyDescent="0.25">
      <c r="A2" s="1471" t="s">
        <v>1510</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row>
    <row r="3" spans="1:29" ht="45" x14ac:dyDescent="0.25">
      <c r="A3" s="1470"/>
      <c r="B3" s="1470"/>
      <c r="C3" s="2088" t="s">
        <v>1509</v>
      </c>
      <c r="D3" s="2089"/>
      <c r="E3" s="2089"/>
      <c r="F3" s="2089"/>
      <c r="G3" s="2089"/>
      <c r="H3" s="2089"/>
      <c r="I3" s="2089"/>
      <c r="J3" s="2089"/>
      <c r="K3" s="2090"/>
      <c r="L3" s="2088" t="s">
        <v>1597</v>
      </c>
      <c r="M3" s="2090"/>
      <c r="N3" s="1469" t="s">
        <v>1596</v>
      </c>
      <c r="O3" s="2088" t="s">
        <v>1595</v>
      </c>
      <c r="P3" s="2090"/>
      <c r="Q3" s="2088" t="s">
        <v>1593</v>
      </c>
      <c r="R3" s="2090"/>
      <c r="S3" s="2088" t="s">
        <v>1592</v>
      </c>
      <c r="T3" s="2090"/>
      <c r="U3" s="2088" t="s">
        <v>1503</v>
      </c>
      <c r="V3" s="2089"/>
      <c r="W3" s="2089"/>
      <c r="X3" s="2090"/>
      <c r="Y3" s="2088" t="s">
        <v>1830</v>
      </c>
      <c r="Z3" s="2089"/>
      <c r="AA3" s="2090"/>
      <c r="AB3" s="1469" t="s">
        <v>1501</v>
      </c>
      <c r="AC3" s="1469" t="s">
        <v>1500</v>
      </c>
    </row>
    <row r="4" spans="1:29" ht="45.75" thickBot="1" x14ac:dyDescent="0.3">
      <c r="A4" s="1467" t="s">
        <v>1499</v>
      </c>
      <c r="B4" s="1468"/>
      <c r="C4" s="1467" t="s">
        <v>1498</v>
      </c>
      <c r="D4" s="1467" t="s">
        <v>1497</v>
      </c>
      <c r="E4" s="1467" t="s">
        <v>1496</v>
      </c>
      <c r="F4" s="1467" t="s">
        <v>1495</v>
      </c>
      <c r="G4" s="1467" t="s">
        <v>1494</v>
      </c>
      <c r="H4" s="1467" t="s">
        <v>1493</v>
      </c>
      <c r="I4" s="1467" t="s">
        <v>1492</v>
      </c>
      <c r="J4" s="1467" t="s">
        <v>1491</v>
      </c>
      <c r="K4" s="1467" t="s">
        <v>1490</v>
      </c>
      <c r="L4" s="1467" t="s">
        <v>1489</v>
      </c>
      <c r="M4" s="1467" t="s">
        <v>1482</v>
      </c>
      <c r="N4" s="1467" t="s">
        <v>1590</v>
      </c>
      <c r="O4" s="1467" t="s">
        <v>1589</v>
      </c>
      <c r="P4" s="1467" t="s">
        <v>1478</v>
      </c>
      <c r="Q4" s="1467" t="s">
        <v>1586</v>
      </c>
      <c r="R4" s="1467" t="s">
        <v>1585</v>
      </c>
      <c r="S4" s="1467" t="s">
        <v>1584</v>
      </c>
      <c r="T4" s="1467" t="s">
        <v>1583</v>
      </c>
      <c r="U4" s="1467" t="s">
        <v>1477</v>
      </c>
      <c r="V4" s="1467" t="s">
        <v>1476</v>
      </c>
      <c r="W4" s="1467" t="s">
        <v>1475</v>
      </c>
      <c r="X4" s="1467" t="s">
        <v>1474</v>
      </c>
      <c r="Y4" s="1467" t="s">
        <v>1473</v>
      </c>
      <c r="Z4" s="1467" t="s">
        <v>1828</v>
      </c>
      <c r="AA4" s="1467" t="s">
        <v>1827</v>
      </c>
      <c r="AB4" s="1467" t="s">
        <v>1469</v>
      </c>
      <c r="AC4" s="1467" t="s">
        <v>1469</v>
      </c>
    </row>
    <row r="5" spans="1:29" ht="45.75" thickTop="1" x14ac:dyDescent="0.25">
      <c r="A5" s="1466" t="s">
        <v>1468</v>
      </c>
      <c r="B5" s="1465"/>
      <c r="C5" s="1465"/>
      <c r="D5" s="1465"/>
      <c r="E5" s="1465"/>
      <c r="F5" s="1465"/>
      <c r="G5" s="1465"/>
      <c r="H5" s="1465"/>
      <c r="I5" s="1465"/>
      <c r="J5" s="1465" t="s">
        <v>1467</v>
      </c>
      <c r="K5" s="1465"/>
      <c r="L5" s="1465" t="s">
        <v>1462</v>
      </c>
      <c r="M5" s="1465" t="s">
        <v>1463</v>
      </c>
      <c r="N5" s="1465" t="s">
        <v>1465</v>
      </c>
      <c r="O5" s="1465" t="s">
        <v>1463</v>
      </c>
      <c r="P5" s="1465" t="s">
        <v>1465</v>
      </c>
      <c r="Q5" s="1465" t="s">
        <v>1580</v>
      </c>
      <c r="R5" s="1465" t="s">
        <v>1580</v>
      </c>
      <c r="S5" s="1465" t="s">
        <v>1462</v>
      </c>
      <c r="T5" s="1465" t="s">
        <v>1465</v>
      </c>
      <c r="U5" s="1465"/>
      <c r="V5" s="1465" t="s">
        <v>1463</v>
      </c>
      <c r="W5" s="1465" t="s">
        <v>1464</v>
      </c>
      <c r="X5" s="1465" t="s">
        <v>1463</v>
      </c>
      <c r="Y5" s="1465" t="s">
        <v>1462</v>
      </c>
      <c r="Z5" s="1465"/>
      <c r="AA5" s="1465" t="s">
        <v>1463</v>
      </c>
      <c r="AB5" s="1465"/>
      <c r="AC5" s="1465"/>
    </row>
    <row r="6" spans="1:29" ht="15.75" thickBot="1" x14ac:dyDescent="0.3">
      <c r="A6" s="1464"/>
      <c r="B6" s="1464" t="s">
        <v>1461</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row>
    <row r="7" spans="1:29" ht="45.75" thickTop="1" x14ac:dyDescent="0.25">
      <c r="A7" s="1461" t="s">
        <v>2044</v>
      </c>
      <c r="B7" s="1461" t="s">
        <v>1392</v>
      </c>
      <c r="C7" s="1461" t="s">
        <v>2043</v>
      </c>
      <c r="D7" s="1463" t="s">
        <v>1565</v>
      </c>
      <c r="E7" s="1461" t="s">
        <v>1916</v>
      </c>
      <c r="F7" s="1462">
        <v>30000000</v>
      </c>
      <c r="G7" s="1461" t="s">
        <v>1388</v>
      </c>
      <c r="H7" s="1461" t="s">
        <v>1387</v>
      </c>
      <c r="I7" s="1461" t="s">
        <v>1514</v>
      </c>
      <c r="J7" s="1461" t="s">
        <v>1385</v>
      </c>
      <c r="K7" s="1461" t="s">
        <v>1384</v>
      </c>
      <c r="L7" s="1461" t="s">
        <v>2042</v>
      </c>
      <c r="M7" s="1461" t="s">
        <v>1440</v>
      </c>
      <c r="N7" s="1461" t="s">
        <v>1370</v>
      </c>
      <c r="O7" s="1461" t="s">
        <v>1370</v>
      </c>
      <c r="P7" s="1461" t="s">
        <v>1370</v>
      </c>
      <c r="Q7" s="1461" t="s">
        <v>1439</v>
      </c>
      <c r="R7" s="1461" t="s">
        <v>2041</v>
      </c>
      <c r="S7" s="1461" t="s">
        <v>2040</v>
      </c>
      <c r="T7" s="1461" t="s">
        <v>2039</v>
      </c>
      <c r="U7" s="1462">
        <v>30000000</v>
      </c>
      <c r="V7" s="1461" t="s">
        <v>1370</v>
      </c>
      <c r="W7" s="1461" t="s">
        <v>2038</v>
      </c>
      <c r="X7" s="1461" t="s">
        <v>2037</v>
      </c>
      <c r="Y7" s="1461" t="s">
        <v>2036</v>
      </c>
      <c r="Z7" s="1461" t="s">
        <v>2035</v>
      </c>
      <c r="AA7" s="1461" t="s">
        <v>2034</v>
      </c>
      <c r="AB7" s="1461" t="s">
        <v>2004</v>
      </c>
      <c r="AC7" s="1461" t="s">
        <v>2003</v>
      </c>
    </row>
    <row r="8" spans="1:29" ht="15.75" thickBot="1" x14ac:dyDescent="0.3">
      <c r="A8" s="1461"/>
      <c r="B8" s="1461" t="s">
        <v>1362</v>
      </c>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row>
    <row r="9" spans="1:29" ht="15.75" thickTop="1" x14ac:dyDescent="0.25">
      <c r="A9" s="1460" t="s">
        <v>1361</v>
      </c>
      <c r="B9" s="1460"/>
      <c r="C9" s="1460"/>
      <c r="D9" s="1460"/>
      <c r="E9" s="1460"/>
      <c r="F9" s="1460">
        <f>SUM(F7)</f>
        <v>30000000</v>
      </c>
      <c r="G9" s="1460"/>
      <c r="H9" s="1460"/>
      <c r="I9" s="1460"/>
      <c r="J9" s="1460"/>
      <c r="K9" s="1460"/>
      <c r="L9" s="1460"/>
      <c r="M9" s="1460"/>
      <c r="N9" s="1460"/>
      <c r="O9" s="1460"/>
      <c r="P9" s="1460"/>
      <c r="Q9" s="1460"/>
      <c r="R9" s="1460"/>
      <c r="S9" s="1460"/>
      <c r="T9" s="1460"/>
      <c r="U9" s="1460">
        <f>SUM(U7)</f>
        <v>30000000</v>
      </c>
      <c r="V9" s="1460"/>
      <c r="W9" s="1460"/>
      <c r="X9" s="1460"/>
      <c r="Y9" s="1460"/>
      <c r="Z9" s="1460"/>
      <c r="AA9" s="1460"/>
      <c r="AB9" s="1460"/>
      <c r="AC9" s="1460"/>
    </row>
    <row r="10" spans="1:29" x14ac:dyDescent="0.25">
      <c r="A10" s="1459" t="s">
        <v>1360</v>
      </c>
    </row>
  </sheetData>
  <sheetProtection formatCells="0" formatColumns="0" formatRows="0" insertColumns="0" insertRows="0" insertHyperlinks="0" deleteColumns="0" deleteRows="0" sort="0" autoFilter="0" pivotTables="0"/>
  <mergeCells count="8">
    <mergeCell ref="B2:AC2"/>
    <mergeCell ref="C3:K3"/>
    <mergeCell ref="L3:M3"/>
    <mergeCell ref="O3:P3"/>
    <mergeCell ref="Q3:R3"/>
    <mergeCell ref="S3:T3"/>
    <mergeCell ref="U3:X3"/>
    <mergeCell ref="Y3:AA3"/>
  </mergeCells>
  <pageMargins left="0.7" right="0.7" top="0.75" bottom="0.75" header="0.3" footer="0.3"/>
  <pageSetup paperSize="9" orientation="landscape"/>
  <headerFooter>
    <oddHeader>&amp;L&amp;B&amp;G&amp;C&amp;HProcurement Plan - Goods</oddHeader>
    <oddFooter>&amp;L&amp;FBPP Procurement Plan2014&amp;C&amp;P of &amp;N &amp;R&amp;D &amp;T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4"/>
  <sheetViews>
    <sheetView workbookViewId="0">
      <selection activeCell="A21" sqref="A21"/>
    </sheetView>
  </sheetViews>
  <sheetFormatPr defaultRowHeight="15" x14ac:dyDescent="0.25"/>
  <cols>
    <col min="1" max="1" width="40" style="1459" customWidth="1"/>
    <col min="2" max="35" width="18" style="1459" customWidth="1"/>
    <col min="36" max="16384" width="9.140625" style="1459"/>
  </cols>
  <sheetData>
    <row r="1" spans="1:35" ht="30" x14ac:dyDescent="0.25">
      <c r="A1" s="1472" t="s">
        <v>2033</v>
      </c>
    </row>
    <row r="2" spans="1:35" x14ac:dyDescent="0.25">
      <c r="A2" s="1471" t="s">
        <v>1510</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c r="AG2" s="2087"/>
      <c r="AH2" s="2087"/>
      <c r="AI2" s="2087"/>
    </row>
    <row r="3" spans="1:35" x14ac:dyDescent="0.25">
      <c r="A3" s="1470"/>
      <c r="B3" s="1470"/>
      <c r="C3" s="2088" t="s">
        <v>1509</v>
      </c>
      <c r="D3" s="2089"/>
      <c r="E3" s="2089"/>
      <c r="F3" s="2089"/>
      <c r="G3" s="2089"/>
      <c r="H3" s="2089"/>
      <c r="I3" s="2089"/>
      <c r="J3" s="2089"/>
      <c r="K3" s="2090"/>
      <c r="L3" s="2088" t="s">
        <v>1508</v>
      </c>
      <c r="M3" s="2090"/>
      <c r="N3" s="2088" t="s">
        <v>1507</v>
      </c>
      <c r="O3" s="2090"/>
      <c r="P3" s="2088" t="s">
        <v>1506</v>
      </c>
      <c r="Q3" s="2090"/>
      <c r="R3" s="2088" t="s">
        <v>1505</v>
      </c>
      <c r="S3" s="2090"/>
      <c r="T3" s="2088" t="s">
        <v>1504</v>
      </c>
      <c r="U3" s="2089"/>
      <c r="V3" s="2089"/>
      <c r="W3" s="2089"/>
      <c r="X3" s="2089"/>
      <c r="Y3" s="2090"/>
      <c r="Z3" s="2088" t="s">
        <v>1503</v>
      </c>
      <c r="AA3" s="2089"/>
      <c r="AB3" s="2089"/>
      <c r="AC3" s="2090"/>
      <c r="AD3" s="2088" t="s">
        <v>1502</v>
      </c>
      <c r="AE3" s="2089"/>
      <c r="AF3" s="2089"/>
      <c r="AG3" s="2090"/>
      <c r="AH3" s="1469" t="s">
        <v>1501</v>
      </c>
      <c r="AI3" s="1469" t="s">
        <v>1500</v>
      </c>
    </row>
    <row r="4" spans="1:35" ht="60.75" thickBot="1" x14ac:dyDescent="0.3">
      <c r="A4" s="1467" t="s">
        <v>1499</v>
      </c>
      <c r="B4" s="1468"/>
      <c r="C4" s="1467" t="s">
        <v>1498</v>
      </c>
      <c r="D4" s="1467" t="s">
        <v>1497</v>
      </c>
      <c r="E4" s="1467" t="s">
        <v>1496</v>
      </c>
      <c r="F4" s="1467" t="s">
        <v>1495</v>
      </c>
      <c r="G4" s="1467" t="s">
        <v>1494</v>
      </c>
      <c r="H4" s="1467" t="s">
        <v>1493</v>
      </c>
      <c r="I4" s="1467" t="s">
        <v>1492</v>
      </c>
      <c r="J4" s="1467" t="s">
        <v>1491</v>
      </c>
      <c r="K4" s="1467" t="s">
        <v>1490</v>
      </c>
      <c r="L4" s="1467" t="s">
        <v>1489</v>
      </c>
      <c r="M4" s="1467" t="s">
        <v>1482</v>
      </c>
      <c r="N4" s="1467" t="s">
        <v>1488</v>
      </c>
      <c r="O4" s="1467" t="s">
        <v>1487</v>
      </c>
      <c r="P4" s="1467" t="s">
        <v>1486</v>
      </c>
      <c r="Q4" s="1467" t="s">
        <v>1482</v>
      </c>
      <c r="R4" s="1467" t="s">
        <v>1485</v>
      </c>
      <c r="S4" s="1467" t="s">
        <v>1484</v>
      </c>
      <c r="T4" s="1467" t="s">
        <v>1483</v>
      </c>
      <c r="U4" s="1467" t="s">
        <v>1482</v>
      </c>
      <c r="V4" s="1467" t="s">
        <v>1481</v>
      </c>
      <c r="W4" s="1467" t="s">
        <v>1480</v>
      </c>
      <c r="X4" s="1467" t="s">
        <v>1479</v>
      </c>
      <c r="Y4" s="1467" t="s">
        <v>1478</v>
      </c>
      <c r="Z4" s="1467" t="s">
        <v>1477</v>
      </c>
      <c r="AA4" s="1467" t="s">
        <v>1476</v>
      </c>
      <c r="AB4" s="1467" t="s">
        <v>1475</v>
      </c>
      <c r="AC4" s="1467" t="s">
        <v>1474</v>
      </c>
      <c r="AD4" s="1467" t="s">
        <v>1473</v>
      </c>
      <c r="AE4" s="1467" t="s">
        <v>1472</v>
      </c>
      <c r="AF4" s="1467" t="s">
        <v>1471</v>
      </c>
      <c r="AG4" s="1467" t="s">
        <v>1470</v>
      </c>
      <c r="AH4" s="1467" t="s">
        <v>1469</v>
      </c>
      <c r="AI4" s="1467" t="s">
        <v>1469</v>
      </c>
    </row>
    <row r="5" spans="1:35" ht="45.75" thickTop="1" x14ac:dyDescent="0.25">
      <c r="A5" s="1466" t="s">
        <v>1468</v>
      </c>
      <c r="B5" s="1465"/>
      <c r="C5" s="1465"/>
      <c r="D5" s="1465"/>
      <c r="E5" s="1465"/>
      <c r="F5" s="1465"/>
      <c r="G5" s="1465"/>
      <c r="H5" s="1465"/>
      <c r="I5" s="1465"/>
      <c r="J5" s="1465" t="s">
        <v>1467</v>
      </c>
      <c r="K5" s="1465"/>
      <c r="L5" s="1465" t="s">
        <v>1462</v>
      </c>
      <c r="M5" s="1465" t="s">
        <v>1463</v>
      </c>
      <c r="N5" s="1465" t="s">
        <v>1949</v>
      </c>
      <c r="O5" s="1465" t="s">
        <v>1948</v>
      </c>
      <c r="P5" s="1465" t="s">
        <v>1465</v>
      </c>
      <c r="Q5" s="1465" t="s">
        <v>1463</v>
      </c>
      <c r="R5" s="1465" t="s">
        <v>1580</v>
      </c>
      <c r="S5" s="1465"/>
      <c r="T5" s="1465" t="s">
        <v>1463</v>
      </c>
      <c r="U5" s="1465" t="s">
        <v>1463</v>
      </c>
      <c r="V5" s="1465" t="s">
        <v>1463</v>
      </c>
      <c r="W5" s="1465" t="s">
        <v>1463</v>
      </c>
      <c r="X5" s="1465" t="s">
        <v>1463</v>
      </c>
      <c r="Y5" s="1465" t="s">
        <v>1465</v>
      </c>
      <c r="Z5" s="1465"/>
      <c r="AA5" s="1465" t="s">
        <v>1463</v>
      </c>
      <c r="AB5" s="1465" t="s">
        <v>1464</v>
      </c>
      <c r="AC5" s="1465" t="s">
        <v>1463</v>
      </c>
      <c r="AD5" s="1465" t="s">
        <v>1462</v>
      </c>
      <c r="AE5" s="1465"/>
      <c r="AF5" s="1465"/>
      <c r="AG5" s="1465"/>
      <c r="AH5" s="1465"/>
      <c r="AI5" s="1465"/>
    </row>
    <row r="6" spans="1:35" ht="15.75" thickBot="1" x14ac:dyDescent="0.3">
      <c r="A6" s="1464"/>
      <c r="B6" s="1464" t="s">
        <v>1461</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c r="AD6" s="1464"/>
      <c r="AE6" s="1464"/>
      <c r="AF6" s="1464"/>
      <c r="AG6" s="1464"/>
      <c r="AH6" s="1464"/>
      <c r="AI6" s="1464"/>
    </row>
    <row r="7" spans="1:35" ht="45.75" thickTop="1" x14ac:dyDescent="0.25">
      <c r="A7" s="1461" t="s">
        <v>2051</v>
      </c>
      <c r="B7" s="1461" t="s">
        <v>1392</v>
      </c>
      <c r="C7" s="1461" t="s">
        <v>2050</v>
      </c>
      <c r="D7" s="1463" t="s">
        <v>1443</v>
      </c>
      <c r="E7" s="1461" t="s">
        <v>1777</v>
      </c>
      <c r="F7" s="1462">
        <v>10000000</v>
      </c>
      <c r="G7" s="1461" t="s">
        <v>1794</v>
      </c>
      <c r="H7" s="1461" t="s">
        <v>1387</v>
      </c>
      <c r="I7" s="1461" t="s">
        <v>1772</v>
      </c>
      <c r="J7" s="1461" t="s">
        <v>1385</v>
      </c>
      <c r="K7" s="1461" t="s">
        <v>1384</v>
      </c>
      <c r="L7" s="1461" t="s">
        <v>1442</v>
      </c>
      <c r="M7" s="1461" t="s">
        <v>2021</v>
      </c>
      <c r="N7" s="1461" t="s">
        <v>2020</v>
      </c>
      <c r="O7" s="1461" t="s">
        <v>2019</v>
      </c>
      <c r="P7" s="1461" t="s">
        <v>2018</v>
      </c>
      <c r="Q7" s="1461" t="s">
        <v>2017</v>
      </c>
      <c r="R7" s="1461" t="s">
        <v>2016</v>
      </c>
      <c r="S7" s="1461" t="s">
        <v>2015</v>
      </c>
      <c r="T7" s="1461" t="s">
        <v>2014</v>
      </c>
      <c r="U7" s="1461" t="s">
        <v>2013</v>
      </c>
      <c r="V7" s="1461" t="s">
        <v>1930</v>
      </c>
      <c r="W7" s="1461" t="s">
        <v>2012</v>
      </c>
      <c r="X7" s="1461" t="s">
        <v>2011</v>
      </c>
      <c r="Y7" s="1461" t="s">
        <v>2010</v>
      </c>
      <c r="Z7" s="1462">
        <v>10000000</v>
      </c>
      <c r="AA7" s="1461" t="s">
        <v>1370</v>
      </c>
      <c r="AB7" s="1461" t="s">
        <v>2009</v>
      </c>
      <c r="AC7" s="1461" t="s">
        <v>2008</v>
      </c>
      <c r="AD7" s="1461" t="s">
        <v>2007</v>
      </c>
      <c r="AE7" s="1461" t="s">
        <v>2006</v>
      </c>
      <c r="AF7" s="1461" t="s">
        <v>2005</v>
      </c>
      <c r="AG7" s="1462">
        <v>10000000</v>
      </c>
      <c r="AH7" s="1461" t="s">
        <v>2049</v>
      </c>
      <c r="AI7" s="1461" t="s">
        <v>2024</v>
      </c>
    </row>
    <row r="8" spans="1:35" x14ac:dyDescent="0.25">
      <c r="A8" s="1461"/>
      <c r="B8" s="1461" t="s">
        <v>1362</v>
      </c>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row>
    <row r="9" spans="1:35" ht="45" x14ac:dyDescent="0.25">
      <c r="A9" s="1461" t="s">
        <v>2048</v>
      </c>
      <c r="B9" s="1461" t="s">
        <v>1392</v>
      </c>
      <c r="C9" s="1461" t="s">
        <v>2047</v>
      </c>
      <c r="D9" s="1463" t="s">
        <v>1528</v>
      </c>
      <c r="E9" s="1461" t="s">
        <v>1777</v>
      </c>
      <c r="F9" s="1462">
        <v>20000000</v>
      </c>
      <c r="G9" s="1461" t="s">
        <v>1388</v>
      </c>
      <c r="H9" s="1461" t="s">
        <v>1387</v>
      </c>
      <c r="I9" s="1461" t="s">
        <v>1386</v>
      </c>
      <c r="J9" s="1461" t="s">
        <v>1385</v>
      </c>
      <c r="K9" s="1461" t="s">
        <v>1384</v>
      </c>
      <c r="L9" s="1461" t="s">
        <v>1442</v>
      </c>
      <c r="M9" s="1461" t="s">
        <v>2021</v>
      </c>
      <c r="N9" s="1461" t="s">
        <v>2020</v>
      </c>
      <c r="O9" s="1461" t="s">
        <v>2019</v>
      </c>
      <c r="P9" s="1461" t="s">
        <v>2018</v>
      </c>
      <c r="Q9" s="1461" t="s">
        <v>2017</v>
      </c>
      <c r="R9" s="1461" t="s">
        <v>2016</v>
      </c>
      <c r="S9" s="1461" t="s">
        <v>2015</v>
      </c>
      <c r="T9" s="1461" t="s">
        <v>2014</v>
      </c>
      <c r="U9" s="1461" t="s">
        <v>2013</v>
      </c>
      <c r="V9" s="1461" t="s">
        <v>1930</v>
      </c>
      <c r="W9" s="1461" t="s">
        <v>2012</v>
      </c>
      <c r="X9" s="1461" t="s">
        <v>2011</v>
      </c>
      <c r="Y9" s="1461" t="s">
        <v>2010</v>
      </c>
      <c r="Z9" s="1462">
        <v>20000000</v>
      </c>
      <c r="AA9" s="1461" t="s">
        <v>1370</v>
      </c>
      <c r="AB9" s="1461" t="s">
        <v>2009</v>
      </c>
      <c r="AC9" s="1461" t="s">
        <v>2008</v>
      </c>
      <c r="AD9" s="1461" t="s">
        <v>2007</v>
      </c>
      <c r="AE9" s="1461" t="s">
        <v>2006</v>
      </c>
      <c r="AF9" s="1461" t="s">
        <v>2005</v>
      </c>
      <c r="AG9" s="1462">
        <v>20000000</v>
      </c>
      <c r="AH9" s="1461" t="s">
        <v>2025</v>
      </c>
      <c r="AI9" s="1461" t="s">
        <v>2004</v>
      </c>
    </row>
    <row r="10" spans="1:35" x14ac:dyDescent="0.25">
      <c r="A10" s="1461"/>
      <c r="B10" s="1461" t="s">
        <v>1362</v>
      </c>
      <c r="C10" s="1461"/>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row>
    <row r="11" spans="1:35" ht="45" x14ac:dyDescent="0.25">
      <c r="A11" s="1461" t="s">
        <v>2046</v>
      </c>
      <c r="B11" s="1461" t="s">
        <v>1392</v>
      </c>
      <c r="C11" s="1461" t="s">
        <v>2045</v>
      </c>
      <c r="D11" s="1463" t="s">
        <v>1802</v>
      </c>
      <c r="E11" s="1461" t="s">
        <v>1389</v>
      </c>
      <c r="F11" s="1462">
        <v>80000000</v>
      </c>
      <c r="G11" s="1461" t="s">
        <v>1388</v>
      </c>
      <c r="H11" s="1461" t="s">
        <v>1387</v>
      </c>
      <c r="I11" s="1461" t="s">
        <v>1386</v>
      </c>
      <c r="J11" s="1461" t="s">
        <v>1385</v>
      </c>
      <c r="K11" s="1461" t="s">
        <v>1384</v>
      </c>
      <c r="L11" s="1461" t="s">
        <v>1442</v>
      </c>
      <c r="M11" s="1461" t="s">
        <v>2021</v>
      </c>
      <c r="N11" s="1461" t="s">
        <v>2020</v>
      </c>
      <c r="O11" s="1461" t="s">
        <v>2019</v>
      </c>
      <c r="P11" s="1461" t="s">
        <v>2018</v>
      </c>
      <c r="Q11" s="1461" t="s">
        <v>2017</v>
      </c>
      <c r="R11" s="1461" t="s">
        <v>2016</v>
      </c>
      <c r="S11" s="1461" t="s">
        <v>2015</v>
      </c>
      <c r="T11" s="1461" t="s">
        <v>2014</v>
      </c>
      <c r="U11" s="1461" t="s">
        <v>2013</v>
      </c>
      <c r="V11" s="1461" t="s">
        <v>1930</v>
      </c>
      <c r="W11" s="1461" t="s">
        <v>2012</v>
      </c>
      <c r="X11" s="1461" t="s">
        <v>2011</v>
      </c>
      <c r="Y11" s="1461" t="s">
        <v>2010</v>
      </c>
      <c r="Z11" s="1462">
        <v>80000000</v>
      </c>
      <c r="AA11" s="1461" t="s">
        <v>1370</v>
      </c>
      <c r="AB11" s="1461" t="s">
        <v>2009</v>
      </c>
      <c r="AC11" s="1461" t="s">
        <v>2008</v>
      </c>
      <c r="AD11" s="1461" t="s">
        <v>2007</v>
      </c>
      <c r="AE11" s="1461" t="s">
        <v>2006</v>
      </c>
      <c r="AF11" s="1461" t="s">
        <v>2005</v>
      </c>
      <c r="AG11" s="1462">
        <v>80000000</v>
      </c>
      <c r="AH11" s="1461" t="s">
        <v>2004</v>
      </c>
      <c r="AI11" s="1461" t="s">
        <v>2003</v>
      </c>
    </row>
    <row r="12" spans="1:35" ht="15.75" thickBot="1" x14ac:dyDescent="0.3">
      <c r="A12" s="1461"/>
      <c r="B12" s="1461" t="s">
        <v>1362</v>
      </c>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row>
    <row r="13" spans="1:35" ht="15.75" thickTop="1" x14ac:dyDescent="0.25">
      <c r="A13" s="1460" t="s">
        <v>1361</v>
      </c>
      <c r="B13" s="1460"/>
      <c r="C13" s="1460"/>
      <c r="D13" s="1460"/>
      <c r="E13" s="1460"/>
      <c r="F13" s="1460">
        <f>SUM(F7,F9,F11)</f>
        <v>110000000</v>
      </c>
      <c r="G13" s="1460"/>
      <c r="H13" s="1460"/>
      <c r="I13" s="1460"/>
      <c r="J13" s="1460"/>
      <c r="K13" s="1460"/>
      <c r="L13" s="1460"/>
      <c r="M13" s="1460"/>
      <c r="N13" s="1460"/>
      <c r="O13" s="1460"/>
      <c r="P13" s="1460"/>
      <c r="Q13" s="1460"/>
      <c r="R13" s="1460"/>
      <c r="S13" s="1460"/>
      <c r="T13" s="1460"/>
      <c r="U13" s="1460"/>
      <c r="V13" s="1460"/>
      <c r="W13" s="1460"/>
      <c r="X13" s="1460"/>
      <c r="Y13" s="1460"/>
      <c r="Z13" s="1460">
        <f>SUM(Z7,Z9,Z11)</f>
        <v>110000000</v>
      </c>
      <c r="AA13" s="1460"/>
      <c r="AB13" s="1460"/>
      <c r="AC13" s="1460"/>
      <c r="AD13" s="1460"/>
      <c r="AE13" s="1460"/>
      <c r="AF13" s="1460"/>
      <c r="AG13" s="1460">
        <f>SUM(AG7,AG9,AG11)</f>
        <v>110000000</v>
      </c>
      <c r="AH13" s="1460"/>
      <c r="AI13" s="1460"/>
    </row>
    <row r="14" spans="1:35" x14ac:dyDescent="0.25">
      <c r="A14" s="1459" t="s">
        <v>1360</v>
      </c>
    </row>
  </sheetData>
  <sheetProtection formatCells="0" formatColumns="0" formatRows="0" insertColumns="0" insertRows="0" insertHyperlinks="0" deleteColumns="0" deleteRows="0" sort="0" autoFilter="0" pivotTables="0"/>
  <mergeCells count="9">
    <mergeCell ref="B2:AI2"/>
    <mergeCell ref="C3:K3"/>
    <mergeCell ref="L3:M3"/>
    <mergeCell ref="N3:O3"/>
    <mergeCell ref="P3:Q3"/>
    <mergeCell ref="R3:S3"/>
    <mergeCell ref="T3:Y3"/>
    <mergeCell ref="Z3:AC3"/>
    <mergeCell ref="AD3:AG3"/>
  </mergeCells>
  <pageMargins left="0.7" right="0.7" top="0.75" bottom="0.75" header="0.3" footer="0.3"/>
  <pageSetup paperSize="9" orientation="landscape"/>
  <headerFooter>
    <oddHeader>&amp;L&amp;B&amp;G&amp;C&amp;HProcurement Plan - Non-Consultancy Services</oddHeader>
    <oddFooter>&amp;L&amp;FBPP Procurement Plan2014&amp;C&amp;P of &amp;N &amp;R&amp;D &amp;T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
  <sheetViews>
    <sheetView topLeftCell="A7" workbookViewId="0">
      <selection activeCell="A21" sqref="A21"/>
    </sheetView>
  </sheetViews>
  <sheetFormatPr defaultRowHeight="15" x14ac:dyDescent="0.25"/>
  <cols>
    <col min="1" max="1" width="40" style="1459" customWidth="1"/>
    <col min="2" max="32" width="18" style="1459" customWidth="1"/>
    <col min="33" max="16384" width="9.140625" style="1459"/>
  </cols>
  <sheetData>
    <row r="1" spans="1:32" ht="30" x14ac:dyDescent="0.25">
      <c r="A1" s="1472" t="s">
        <v>2033</v>
      </c>
    </row>
    <row r="2" spans="1:32" x14ac:dyDescent="0.25">
      <c r="A2" s="1471" t="s">
        <v>1510</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row>
    <row r="3" spans="1:32" ht="45" x14ac:dyDescent="0.25">
      <c r="A3" s="1470"/>
      <c r="B3" s="1470"/>
      <c r="C3" s="2088" t="s">
        <v>1509</v>
      </c>
      <c r="D3" s="2089"/>
      <c r="E3" s="2089"/>
      <c r="F3" s="2089"/>
      <c r="G3" s="2089"/>
      <c r="H3" s="2089"/>
      <c r="I3" s="2089"/>
      <c r="J3" s="2089"/>
      <c r="K3" s="2090"/>
      <c r="L3" s="2088" t="s">
        <v>1597</v>
      </c>
      <c r="M3" s="2090"/>
      <c r="N3" s="1469" t="s">
        <v>1596</v>
      </c>
      <c r="O3" s="2088" t="s">
        <v>1595</v>
      </c>
      <c r="P3" s="2090"/>
      <c r="Q3" s="2088" t="s">
        <v>1594</v>
      </c>
      <c r="R3" s="2090"/>
      <c r="S3" s="2088" t="s">
        <v>1593</v>
      </c>
      <c r="T3" s="2090"/>
      <c r="U3" s="2088" t="s">
        <v>1592</v>
      </c>
      <c r="V3" s="2090"/>
      <c r="W3" s="2088" t="s">
        <v>1503</v>
      </c>
      <c r="X3" s="2089"/>
      <c r="Y3" s="2089"/>
      <c r="Z3" s="2090"/>
      <c r="AA3" s="2088" t="s">
        <v>1591</v>
      </c>
      <c r="AB3" s="2089"/>
      <c r="AC3" s="2089"/>
      <c r="AD3" s="2090"/>
      <c r="AE3" s="1469" t="s">
        <v>1501</v>
      </c>
      <c r="AF3" s="1469" t="s">
        <v>1500</v>
      </c>
    </row>
    <row r="4" spans="1:32" ht="60.75" thickBot="1" x14ac:dyDescent="0.3">
      <c r="A4" s="1467" t="s">
        <v>1499</v>
      </c>
      <c r="B4" s="1468"/>
      <c r="C4" s="1467" t="s">
        <v>1498</v>
      </c>
      <c r="D4" s="1467" t="s">
        <v>1497</v>
      </c>
      <c r="E4" s="1467" t="s">
        <v>1496</v>
      </c>
      <c r="F4" s="1467" t="s">
        <v>1495</v>
      </c>
      <c r="G4" s="1467" t="s">
        <v>1494</v>
      </c>
      <c r="H4" s="1467" t="s">
        <v>1493</v>
      </c>
      <c r="I4" s="1467" t="s">
        <v>1492</v>
      </c>
      <c r="J4" s="1467" t="s">
        <v>1491</v>
      </c>
      <c r="K4" s="1467" t="s">
        <v>1490</v>
      </c>
      <c r="L4" s="1467" t="s">
        <v>1489</v>
      </c>
      <c r="M4" s="1467" t="s">
        <v>1482</v>
      </c>
      <c r="N4" s="1467" t="s">
        <v>1590</v>
      </c>
      <c r="O4" s="1467" t="s">
        <v>1589</v>
      </c>
      <c r="P4" s="1467" t="s">
        <v>1478</v>
      </c>
      <c r="Q4" s="1467" t="s">
        <v>1588</v>
      </c>
      <c r="R4" s="1467" t="s">
        <v>1587</v>
      </c>
      <c r="S4" s="1467" t="s">
        <v>1586</v>
      </c>
      <c r="T4" s="1467" t="s">
        <v>1585</v>
      </c>
      <c r="U4" s="1467" t="s">
        <v>1584</v>
      </c>
      <c r="V4" s="1467" t="s">
        <v>1583</v>
      </c>
      <c r="W4" s="1467" t="s">
        <v>1477</v>
      </c>
      <c r="X4" s="1467" t="s">
        <v>1476</v>
      </c>
      <c r="Y4" s="1467" t="s">
        <v>1475</v>
      </c>
      <c r="Z4" s="1467" t="s">
        <v>1474</v>
      </c>
      <c r="AA4" s="1467" t="s">
        <v>1473</v>
      </c>
      <c r="AB4" s="1467" t="s">
        <v>1582</v>
      </c>
      <c r="AC4" s="1467" t="s">
        <v>1581</v>
      </c>
      <c r="AD4" s="1467" t="s">
        <v>1470</v>
      </c>
      <c r="AE4" s="1467" t="s">
        <v>1469</v>
      </c>
      <c r="AF4" s="1467" t="s">
        <v>1469</v>
      </c>
    </row>
    <row r="5" spans="1:32" ht="45.75" thickTop="1" x14ac:dyDescent="0.25">
      <c r="A5" s="1466" t="s">
        <v>1468</v>
      </c>
      <c r="B5" s="1465"/>
      <c r="C5" s="1465"/>
      <c r="D5" s="1465"/>
      <c r="E5" s="1465"/>
      <c r="F5" s="1465"/>
      <c r="G5" s="1465"/>
      <c r="H5" s="1465"/>
      <c r="I5" s="1465"/>
      <c r="J5" s="1465" t="s">
        <v>1467</v>
      </c>
      <c r="K5" s="1465"/>
      <c r="L5" s="1465" t="s">
        <v>1462</v>
      </c>
      <c r="M5" s="1465" t="s">
        <v>1463</v>
      </c>
      <c r="N5" s="1465" t="s">
        <v>1465</v>
      </c>
      <c r="O5" s="1465" t="s">
        <v>1463</v>
      </c>
      <c r="P5" s="1465" t="s">
        <v>1465</v>
      </c>
      <c r="Q5" s="1465" t="s">
        <v>1462</v>
      </c>
      <c r="R5" s="1465" t="s">
        <v>1580</v>
      </c>
      <c r="S5" s="1465" t="s">
        <v>1580</v>
      </c>
      <c r="T5" s="1465" t="s">
        <v>1580</v>
      </c>
      <c r="U5" s="1465" t="s">
        <v>1462</v>
      </c>
      <c r="V5" s="1465" t="s">
        <v>1465</v>
      </c>
      <c r="W5" s="1465"/>
      <c r="X5" s="1465" t="s">
        <v>1463</v>
      </c>
      <c r="Y5" s="1465" t="s">
        <v>1464</v>
      </c>
      <c r="Z5" s="1465" t="s">
        <v>1463</v>
      </c>
      <c r="AA5" s="1465" t="s">
        <v>1462</v>
      </c>
      <c r="AB5" s="1465"/>
      <c r="AC5" s="1465" t="s">
        <v>1579</v>
      </c>
      <c r="AD5" s="1465"/>
      <c r="AE5" s="1465"/>
      <c r="AF5" s="1465"/>
    </row>
    <row r="6" spans="1:32" ht="15.75" thickBot="1" x14ac:dyDescent="0.3">
      <c r="A6" s="1464"/>
      <c r="B6" s="1464" t="s">
        <v>1461</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c r="AD6" s="1464"/>
      <c r="AE6" s="1464"/>
      <c r="AF6" s="1464"/>
    </row>
    <row r="7" spans="1:32" ht="45.75" thickTop="1" x14ac:dyDescent="0.25">
      <c r="A7" s="1461" t="s">
        <v>2064</v>
      </c>
      <c r="B7" s="1461" t="s">
        <v>1392</v>
      </c>
      <c r="C7" s="1461" t="s">
        <v>2063</v>
      </c>
      <c r="D7" s="1463" t="s">
        <v>1804</v>
      </c>
      <c r="E7" s="1461" t="s">
        <v>1389</v>
      </c>
      <c r="F7" s="1462">
        <v>30624570</v>
      </c>
      <c r="G7" s="1461" t="s">
        <v>1388</v>
      </c>
      <c r="H7" s="1461" t="s">
        <v>1387</v>
      </c>
      <c r="I7" s="1461" t="s">
        <v>1514</v>
      </c>
      <c r="J7" s="1461" t="s">
        <v>1385</v>
      </c>
      <c r="K7" s="1461" t="s">
        <v>1384</v>
      </c>
      <c r="L7" s="1461" t="s">
        <v>2042</v>
      </c>
      <c r="M7" s="1461" t="s">
        <v>1440</v>
      </c>
      <c r="N7" s="1461" t="s">
        <v>1370</v>
      </c>
      <c r="O7" s="1461" t="s">
        <v>1370</v>
      </c>
      <c r="P7" s="1461" t="s">
        <v>1370</v>
      </c>
      <c r="Q7" s="1461" t="s">
        <v>1370</v>
      </c>
      <c r="R7" s="1461" t="s">
        <v>1370</v>
      </c>
      <c r="S7" s="1461" t="s">
        <v>1439</v>
      </c>
      <c r="T7" s="1461" t="s">
        <v>2041</v>
      </c>
      <c r="U7" s="1461" t="s">
        <v>2040</v>
      </c>
      <c r="V7" s="1461" t="s">
        <v>2039</v>
      </c>
      <c r="W7" s="1462">
        <v>30624570</v>
      </c>
      <c r="X7" s="1461" t="s">
        <v>1370</v>
      </c>
      <c r="Y7" s="1461" t="s">
        <v>2038</v>
      </c>
      <c r="Z7" s="1461" t="s">
        <v>2037</v>
      </c>
      <c r="AA7" s="1461" t="s">
        <v>2036</v>
      </c>
      <c r="AB7" s="1461" t="s">
        <v>2054</v>
      </c>
      <c r="AC7" s="1461" t="s">
        <v>1395</v>
      </c>
      <c r="AD7" s="1462">
        <v>30624570</v>
      </c>
      <c r="AE7" s="1461" t="s">
        <v>2049</v>
      </c>
      <c r="AF7" s="1461" t="s">
        <v>2003</v>
      </c>
    </row>
    <row r="8" spans="1:32" x14ac:dyDescent="0.25">
      <c r="A8" s="1461"/>
      <c r="B8" s="1461" t="s">
        <v>1362</v>
      </c>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row>
    <row r="9" spans="1:32" ht="60" x14ac:dyDescent="0.25">
      <c r="A9" s="1461" t="s">
        <v>2062</v>
      </c>
      <c r="B9" s="1461" t="s">
        <v>1392</v>
      </c>
      <c r="C9" s="1461" t="s">
        <v>2061</v>
      </c>
      <c r="D9" s="1463" t="s">
        <v>1561</v>
      </c>
      <c r="E9" s="1461" t="s">
        <v>1389</v>
      </c>
      <c r="F9" s="1462">
        <v>80000000</v>
      </c>
      <c r="G9" s="1461" t="s">
        <v>1388</v>
      </c>
      <c r="H9" s="1461" t="s">
        <v>1387</v>
      </c>
      <c r="I9" s="1461" t="s">
        <v>1514</v>
      </c>
      <c r="J9" s="1461" t="s">
        <v>1385</v>
      </c>
      <c r="K9" s="1461" t="s">
        <v>1384</v>
      </c>
      <c r="L9" s="1461" t="s">
        <v>2042</v>
      </c>
      <c r="M9" s="1461" t="s">
        <v>1440</v>
      </c>
      <c r="N9" s="1461" t="s">
        <v>1370</v>
      </c>
      <c r="O9" s="1461" t="s">
        <v>1370</v>
      </c>
      <c r="P9" s="1461" t="s">
        <v>1370</v>
      </c>
      <c r="Q9" s="1461" t="s">
        <v>1370</v>
      </c>
      <c r="R9" s="1461" t="s">
        <v>1370</v>
      </c>
      <c r="S9" s="1461" t="s">
        <v>1439</v>
      </c>
      <c r="T9" s="1461" t="s">
        <v>2041</v>
      </c>
      <c r="U9" s="1461" t="s">
        <v>2040</v>
      </c>
      <c r="V9" s="1461" t="s">
        <v>2039</v>
      </c>
      <c r="W9" s="1462">
        <v>80000000</v>
      </c>
      <c r="X9" s="1461" t="s">
        <v>1370</v>
      </c>
      <c r="Y9" s="1461" t="s">
        <v>2038</v>
      </c>
      <c r="Z9" s="1461" t="s">
        <v>2037</v>
      </c>
      <c r="AA9" s="1461" t="s">
        <v>2036</v>
      </c>
      <c r="AB9" s="1461" t="s">
        <v>2054</v>
      </c>
      <c r="AC9" s="1461" t="s">
        <v>1395</v>
      </c>
      <c r="AD9" s="1462">
        <v>80000000</v>
      </c>
      <c r="AE9" s="1461" t="s">
        <v>2052</v>
      </c>
      <c r="AF9" s="1461" t="s">
        <v>2003</v>
      </c>
    </row>
    <row r="10" spans="1:32" x14ac:dyDescent="0.25">
      <c r="A10" s="1461"/>
      <c r="B10" s="1461" t="s">
        <v>1362</v>
      </c>
      <c r="C10" s="1461"/>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row>
    <row r="11" spans="1:32" ht="45" x14ac:dyDescent="0.25">
      <c r="A11" s="1461" t="s">
        <v>2060</v>
      </c>
      <c r="B11" s="1461" t="s">
        <v>1392</v>
      </c>
      <c r="C11" s="1461" t="s">
        <v>2059</v>
      </c>
      <c r="D11" s="1463" t="s">
        <v>1551</v>
      </c>
      <c r="E11" s="1461" t="s">
        <v>1389</v>
      </c>
      <c r="F11" s="1462">
        <v>20000000</v>
      </c>
      <c r="G11" s="1461" t="s">
        <v>1388</v>
      </c>
      <c r="H11" s="1461" t="s">
        <v>1387</v>
      </c>
      <c r="I11" s="1461" t="s">
        <v>1514</v>
      </c>
      <c r="J11" s="1461" t="s">
        <v>1385</v>
      </c>
      <c r="K11" s="1461" t="s">
        <v>1384</v>
      </c>
      <c r="L11" s="1461" t="s">
        <v>2042</v>
      </c>
      <c r="M11" s="1461" t="s">
        <v>1440</v>
      </c>
      <c r="N11" s="1461" t="s">
        <v>1370</v>
      </c>
      <c r="O11" s="1461" t="s">
        <v>1370</v>
      </c>
      <c r="P11" s="1461" t="s">
        <v>1370</v>
      </c>
      <c r="Q11" s="1461" t="s">
        <v>1370</v>
      </c>
      <c r="R11" s="1461" t="s">
        <v>1370</v>
      </c>
      <c r="S11" s="1461" t="s">
        <v>1439</v>
      </c>
      <c r="T11" s="1461" t="s">
        <v>2041</v>
      </c>
      <c r="U11" s="1461" t="s">
        <v>2040</v>
      </c>
      <c r="V11" s="1461" t="s">
        <v>2039</v>
      </c>
      <c r="W11" s="1462">
        <v>20000000</v>
      </c>
      <c r="X11" s="1461" t="s">
        <v>1370</v>
      </c>
      <c r="Y11" s="1461" t="s">
        <v>2038</v>
      </c>
      <c r="Z11" s="1461" t="s">
        <v>2037</v>
      </c>
      <c r="AA11" s="1461" t="s">
        <v>2036</v>
      </c>
      <c r="AB11" s="1461" t="s">
        <v>2054</v>
      </c>
      <c r="AC11" s="1461" t="s">
        <v>1395</v>
      </c>
      <c r="AD11" s="1462">
        <v>20000000</v>
      </c>
      <c r="AE11" s="1461" t="s">
        <v>2053</v>
      </c>
      <c r="AF11" s="1461" t="s">
        <v>2003</v>
      </c>
    </row>
    <row r="12" spans="1:32" x14ac:dyDescent="0.25">
      <c r="A12" s="1461"/>
      <c r="B12" s="1461" t="s">
        <v>1362</v>
      </c>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row>
    <row r="13" spans="1:32" ht="45" x14ac:dyDescent="0.25">
      <c r="A13" s="1461" t="s">
        <v>2058</v>
      </c>
      <c r="B13" s="1461" t="s">
        <v>1392</v>
      </c>
      <c r="C13" s="1461" t="s">
        <v>2057</v>
      </c>
      <c r="D13" s="1463" t="s">
        <v>1547</v>
      </c>
      <c r="E13" s="1461" t="s">
        <v>1389</v>
      </c>
      <c r="F13" s="1462">
        <v>20000000</v>
      </c>
      <c r="G13" s="1461" t="s">
        <v>1388</v>
      </c>
      <c r="H13" s="1461" t="s">
        <v>1387</v>
      </c>
      <c r="I13" s="1461" t="s">
        <v>1514</v>
      </c>
      <c r="J13" s="1461" t="s">
        <v>1385</v>
      </c>
      <c r="K13" s="1461" t="s">
        <v>1384</v>
      </c>
      <c r="L13" s="1461" t="s">
        <v>2042</v>
      </c>
      <c r="M13" s="1461" t="s">
        <v>1440</v>
      </c>
      <c r="N13" s="1461" t="s">
        <v>1370</v>
      </c>
      <c r="O13" s="1461" t="s">
        <v>1370</v>
      </c>
      <c r="P13" s="1461" t="s">
        <v>1370</v>
      </c>
      <c r="Q13" s="1461" t="s">
        <v>1370</v>
      </c>
      <c r="R13" s="1461" t="s">
        <v>1370</v>
      </c>
      <c r="S13" s="1461" t="s">
        <v>1439</v>
      </c>
      <c r="T13" s="1461" t="s">
        <v>2041</v>
      </c>
      <c r="U13" s="1461" t="s">
        <v>2040</v>
      </c>
      <c r="V13" s="1461" t="s">
        <v>2039</v>
      </c>
      <c r="W13" s="1462">
        <v>20000000</v>
      </c>
      <c r="X13" s="1461" t="s">
        <v>1370</v>
      </c>
      <c r="Y13" s="1461" t="s">
        <v>2038</v>
      </c>
      <c r="Z13" s="1461" t="s">
        <v>2037</v>
      </c>
      <c r="AA13" s="1461" t="s">
        <v>2036</v>
      </c>
      <c r="AB13" s="1461" t="s">
        <v>2054</v>
      </c>
      <c r="AC13" s="1461" t="s">
        <v>1395</v>
      </c>
      <c r="AD13" s="1462">
        <v>20000000</v>
      </c>
      <c r="AE13" s="1461" t="s">
        <v>2025</v>
      </c>
      <c r="AF13" s="1461" t="s">
        <v>2003</v>
      </c>
    </row>
    <row r="14" spans="1:32" x14ac:dyDescent="0.25">
      <c r="A14" s="1461"/>
      <c r="B14" s="1461" t="s">
        <v>1362</v>
      </c>
      <c r="C14" s="1461"/>
      <c r="D14" s="1461"/>
      <c r="E14" s="1461"/>
      <c r="F14" s="1461"/>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row>
    <row r="15" spans="1:32" ht="60" x14ac:dyDescent="0.25">
      <c r="A15" s="1461" t="s">
        <v>2056</v>
      </c>
      <c r="B15" s="1461" t="s">
        <v>1392</v>
      </c>
      <c r="C15" s="1461" t="s">
        <v>2055</v>
      </c>
      <c r="D15" s="1463" t="s">
        <v>1455</v>
      </c>
      <c r="E15" s="1461" t="s">
        <v>1389</v>
      </c>
      <c r="F15" s="1462">
        <v>7000000</v>
      </c>
      <c r="G15" s="1461" t="s">
        <v>1388</v>
      </c>
      <c r="H15" s="1461" t="s">
        <v>1793</v>
      </c>
      <c r="I15" s="1461" t="s">
        <v>1514</v>
      </c>
      <c r="J15" s="1461" t="s">
        <v>1385</v>
      </c>
      <c r="K15" s="1461" t="s">
        <v>1384</v>
      </c>
      <c r="L15" s="1461" t="s">
        <v>2042</v>
      </c>
      <c r="M15" s="1461" t="s">
        <v>1440</v>
      </c>
      <c r="N15" s="1461" t="s">
        <v>1370</v>
      </c>
      <c r="O15" s="1461" t="s">
        <v>1370</v>
      </c>
      <c r="P15" s="1461" t="s">
        <v>1370</v>
      </c>
      <c r="Q15" s="1461" t="s">
        <v>1370</v>
      </c>
      <c r="R15" s="1461" t="s">
        <v>1370</v>
      </c>
      <c r="S15" s="1461" t="s">
        <v>1439</v>
      </c>
      <c r="T15" s="1461" t="s">
        <v>2041</v>
      </c>
      <c r="U15" s="1461" t="s">
        <v>2040</v>
      </c>
      <c r="V15" s="1461" t="s">
        <v>2039</v>
      </c>
      <c r="W15" s="1462">
        <v>7000000</v>
      </c>
      <c r="X15" s="1461" t="s">
        <v>1370</v>
      </c>
      <c r="Y15" s="1461" t="s">
        <v>2038</v>
      </c>
      <c r="Z15" s="1461" t="s">
        <v>2037</v>
      </c>
      <c r="AA15" s="1461" t="s">
        <v>2036</v>
      </c>
      <c r="AB15" s="1461" t="s">
        <v>2054</v>
      </c>
      <c r="AC15" s="1461" t="s">
        <v>1395</v>
      </c>
      <c r="AD15" s="1462">
        <v>7000000</v>
      </c>
      <c r="AE15" s="1461" t="s">
        <v>2053</v>
      </c>
      <c r="AF15" s="1461" t="s">
        <v>2052</v>
      </c>
    </row>
    <row r="16" spans="1:32" ht="15.75" thickBot="1" x14ac:dyDescent="0.3">
      <c r="A16" s="1461"/>
      <c r="B16" s="1461" t="s">
        <v>1362</v>
      </c>
      <c r="C16" s="1461"/>
      <c r="D16" s="1461"/>
      <c r="E16" s="1461"/>
      <c r="F16" s="1461"/>
      <c r="G16" s="1461"/>
      <c r="H16" s="1461"/>
      <c r="I16" s="1461"/>
      <c r="J16" s="1461"/>
      <c r="K16" s="146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row>
    <row r="17" spans="1:32" ht="15.75" thickTop="1" x14ac:dyDescent="0.25">
      <c r="A17" s="1460" t="s">
        <v>1361</v>
      </c>
      <c r="B17" s="1460"/>
      <c r="C17" s="1460"/>
      <c r="D17" s="1460"/>
      <c r="E17" s="1460"/>
      <c r="F17" s="1460">
        <f>SUM(F7,F9,F11,F13,F15)</f>
        <v>157624570</v>
      </c>
      <c r="G17" s="1460"/>
      <c r="H17" s="1460"/>
      <c r="I17" s="1460"/>
      <c r="J17" s="1460"/>
      <c r="K17" s="1460"/>
      <c r="L17" s="1460"/>
      <c r="M17" s="1460"/>
      <c r="N17" s="1460"/>
      <c r="O17" s="1460"/>
      <c r="P17" s="1460"/>
      <c r="Q17" s="1460"/>
      <c r="R17" s="1460"/>
      <c r="S17" s="1460"/>
      <c r="T17" s="1460"/>
      <c r="U17" s="1460"/>
      <c r="V17" s="1460"/>
      <c r="W17" s="1460">
        <f>SUM(W7,W9,W11,W13,W15)</f>
        <v>157624570</v>
      </c>
      <c r="X17" s="1460"/>
      <c r="Y17" s="1460"/>
      <c r="Z17" s="1460"/>
      <c r="AA17" s="1460"/>
      <c r="AB17" s="1460"/>
      <c r="AC17" s="1460"/>
      <c r="AD17" s="1460">
        <f>SUM(AD7,AD9,AD11,AD13,AD15)</f>
        <v>157624570</v>
      </c>
      <c r="AE17" s="1460"/>
      <c r="AF17" s="1460"/>
    </row>
    <row r="18" spans="1:32" x14ac:dyDescent="0.25">
      <c r="A18" s="1459" t="s">
        <v>1360</v>
      </c>
    </row>
  </sheetData>
  <sheetProtection formatCells="0" formatColumns="0" formatRows="0" insertColumns="0" insertRows="0" insertHyperlinks="0" deleteColumns="0" deleteRows="0" sort="0" autoFilter="0" pivotTables="0"/>
  <mergeCells count="9">
    <mergeCell ref="B2:AF2"/>
    <mergeCell ref="C3:K3"/>
    <mergeCell ref="L3:M3"/>
    <mergeCell ref="O3:P3"/>
    <mergeCell ref="Q3:R3"/>
    <mergeCell ref="S3:T3"/>
    <mergeCell ref="U3:V3"/>
    <mergeCell ref="W3:Z3"/>
    <mergeCell ref="AA3:AD3"/>
  </mergeCells>
  <pageMargins left="0.7" right="0.7" top="0.75" bottom="0.75" header="0.3" footer="0.3"/>
  <pageSetup paperSize="9" orientation="landscape"/>
  <headerFooter>
    <oddHeader>&amp;L&amp;B&amp;G&amp;C&amp;HProcurement Plan - Works</oddHeader>
    <oddFooter>&amp;L&amp;FBPP Procurement Plan2014&amp;C&amp;P of &amp;N &amp;R&amp;D &amp;T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07"/>
  <sheetViews>
    <sheetView zoomScale="51" zoomScaleNormal="51" workbookViewId="0">
      <selection activeCell="B20" sqref="B20:B21"/>
    </sheetView>
  </sheetViews>
  <sheetFormatPr defaultRowHeight="15" x14ac:dyDescent="0.25"/>
  <cols>
    <col min="2" max="2" width="148.28515625" style="3444" customWidth="1"/>
    <col min="3" max="4" width="30.7109375" style="3443" customWidth="1"/>
    <col min="5" max="5" width="30.7109375" style="3442" customWidth="1"/>
    <col min="6" max="26" width="30.7109375" customWidth="1"/>
    <col min="27" max="27" width="38.85546875" customWidth="1"/>
    <col min="28" max="29" width="30.7109375" customWidth="1"/>
  </cols>
  <sheetData>
    <row r="1" spans="1:29" ht="62.25" customHeight="1" x14ac:dyDescent="0.25">
      <c r="A1" s="3472"/>
      <c r="B1" s="3558" t="s">
        <v>4711</v>
      </c>
      <c r="C1" s="3557"/>
      <c r="D1" s="3556"/>
      <c r="E1" s="3555"/>
      <c r="F1" s="3541"/>
      <c r="G1" s="3541"/>
      <c r="H1" s="3468"/>
      <c r="I1" s="3542" t="s">
        <v>438</v>
      </c>
      <c r="J1" s="3541"/>
      <c r="K1" s="3541"/>
      <c r="L1" s="3541"/>
      <c r="M1" s="3541"/>
      <c r="N1" s="3541"/>
      <c r="O1" s="3541"/>
      <c r="P1" s="3541"/>
      <c r="Q1" s="3541"/>
      <c r="R1" s="3541"/>
      <c r="S1" s="3541"/>
      <c r="T1" s="3541"/>
      <c r="U1" s="3541"/>
      <c r="V1" s="3541"/>
      <c r="W1" s="3541"/>
      <c r="X1" s="3541"/>
      <c r="Y1" s="3551"/>
      <c r="Z1" s="3551"/>
      <c r="AA1" s="3551"/>
      <c r="AB1" s="3550"/>
      <c r="AC1" s="3549"/>
    </row>
    <row r="2" spans="1:29" ht="36.75" customHeight="1" x14ac:dyDescent="0.25">
      <c r="A2" s="3472"/>
      <c r="B2" s="3558" t="s">
        <v>4710</v>
      </c>
      <c r="C2" s="3557"/>
      <c r="D2" s="3556"/>
      <c r="E2" s="3555"/>
      <c r="F2" s="3541"/>
      <c r="G2" s="3541"/>
      <c r="H2" s="3468"/>
      <c r="I2" s="3542"/>
      <c r="J2" s="3540" t="s">
        <v>77</v>
      </c>
      <c r="K2" s="3540"/>
      <c r="L2" s="3554" t="s">
        <v>437</v>
      </c>
      <c r="M2" s="3553"/>
      <c r="N2" s="3553"/>
      <c r="O2" s="3552"/>
      <c r="P2" s="3541"/>
      <c r="Q2" s="3541"/>
      <c r="R2" s="3541"/>
      <c r="S2" s="3541"/>
      <c r="T2" s="3541"/>
      <c r="U2" s="3541"/>
      <c r="V2" s="3541"/>
      <c r="W2" s="3541"/>
      <c r="X2" s="3541"/>
      <c r="Y2" s="3551"/>
      <c r="Z2" s="3551"/>
      <c r="AA2" s="3551"/>
      <c r="AB2" s="3550"/>
      <c r="AC2" s="3549"/>
    </row>
    <row r="3" spans="1:29" ht="56.25" customHeight="1" x14ac:dyDescent="0.25">
      <c r="A3" s="3472"/>
      <c r="B3" s="3548" t="s">
        <v>4709</v>
      </c>
      <c r="C3" s="3547"/>
      <c r="D3" s="3546" t="s">
        <v>74</v>
      </c>
      <c r="E3" s="3545"/>
      <c r="F3" s="3544"/>
      <c r="G3" s="3544"/>
      <c r="H3" s="3543"/>
      <c r="I3" s="3542"/>
      <c r="J3" s="3540"/>
      <c r="K3" s="3540"/>
      <c r="L3" s="3531" t="s">
        <v>73</v>
      </c>
      <c r="M3" s="3540" t="s">
        <v>72</v>
      </c>
      <c r="N3" s="3540"/>
      <c r="O3" s="3540" t="s">
        <v>71</v>
      </c>
      <c r="P3" s="3540"/>
      <c r="Q3" s="3541"/>
      <c r="R3" s="3540" t="s">
        <v>70</v>
      </c>
      <c r="S3" s="3540"/>
      <c r="T3" s="3540"/>
      <c r="U3" s="3540"/>
      <c r="V3" s="3531"/>
      <c r="W3" s="3531" t="s">
        <v>69</v>
      </c>
      <c r="X3" s="3531"/>
      <c r="Y3" s="3539"/>
      <c r="Z3" s="3531" t="s">
        <v>69</v>
      </c>
      <c r="AA3" s="3539"/>
      <c r="AB3" s="3538"/>
      <c r="AC3" s="3537"/>
    </row>
    <row r="4" spans="1:29" ht="63" customHeight="1" x14ac:dyDescent="0.25">
      <c r="A4" s="3472"/>
      <c r="B4" s="3536" t="s">
        <v>68</v>
      </c>
      <c r="C4" s="3518" t="s">
        <v>67</v>
      </c>
      <c r="D4" s="3518" t="s">
        <v>66</v>
      </c>
      <c r="E4" s="3535" t="s">
        <v>65</v>
      </c>
      <c r="F4" s="3534" t="s">
        <v>64</v>
      </c>
      <c r="G4" s="3531" t="s">
        <v>435</v>
      </c>
      <c r="H4" s="3534" t="s">
        <v>434</v>
      </c>
      <c r="I4" s="3531" t="s">
        <v>55</v>
      </c>
      <c r="J4" s="3531" t="s">
        <v>61</v>
      </c>
      <c r="K4" s="3533" t="s">
        <v>433</v>
      </c>
      <c r="L4" s="3531" t="s">
        <v>60</v>
      </c>
      <c r="M4" s="3531" t="s">
        <v>59</v>
      </c>
      <c r="N4" s="3531" t="s">
        <v>58</v>
      </c>
      <c r="O4" s="3531" t="s">
        <v>57</v>
      </c>
      <c r="P4" s="3532" t="s">
        <v>432</v>
      </c>
      <c r="Q4" s="3531" t="s">
        <v>55</v>
      </c>
      <c r="R4" s="3531" t="s">
        <v>431</v>
      </c>
      <c r="S4" s="3531" t="s">
        <v>53</v>
      </c>
      <c r="T4" s="3531" t="s">
        <v>52</v>
      </c>
      <c r="U4" s="3531" t="s">
        <v>51</v>
      </c>
      <c r="V4" s="3530" t="s">
        <v>50</v>
      </c>
      <c r="W4" s="3530" t="s">
        <v>49</v>
      </c>
      <c r="X4" s="3530" t="s">
        <v>48</v>
      </c>
      <c r="Y4" s="3529" t="s">
        <v>50</v>
      </c>
      <c r="Z4" s="3529" t="s">
        <v>49</v>
      </c>
      <c r="AA4" s="3529" t="s">
        <v>48</v>
      </c>
      <c r="AB4" s="3529" t="s">
        <v>430</v>
      </c>
      <c r="AC4" s="3528" t="s">
        <v>429</v>
      </c>
    </row>
    <row r="5" spans="1:29" ht="58.5" customHeight="1" x14ac:dyDescent="0.25">
      <c r="A5" s="3527"/>
      <c r="B5" s="3526" t="s">
        <v>47</v>
      </c>
      <c r="C5" s="3518"/>
      <c r="D5" s="3518"/>
      <c r="E5" s="3517"/>
      <c r="F5" s="3516"/>
      <c r="G5" s="3523" t="s">
        <v>46</v>
      </c>
      <c r="H5" s="3516"/>
      <c r="I5" s="3525" t="s">
        <v>2</v>
      </c>
      <c r="J5" s="3523" t="s">
        <v>43</v>
      </c>
      <c r="K5" s="3523" t="s">
        <v>41</v>
      </c>
      <c r="L5" s="3523" t="s">
        <v>42</v>
      </c>
      <c r="M5" s="3523" t="s">
        <v>428</v>
      </c>
      <c r="N5" s="3523" t="s">
        <v>44</v>
      </c>
      <c r="O5" s="3523" t="s">
        <v>42</v>
      </c>
      <c r="P5" s="3523" t="s">
        <v>41</v>
      </c>
      <c r="Q5" s="3525" t="s">
        <v>2</v>
      </c>
      <c r="R5" s="3524"/>
      <c r="S5" s="3523" t="s">
        <v>42</v>
      </c>
      <c r="T5" s="3523" t="s">
        <v>41</v>
      </c>
      <c r="U5" s="3523" t="s">
        <v>1055</v>
      </c>
      <c r="V5" s="3523" t="s">
        <v>43</v>
      </c>
      <c r="W5" s="3523" t="s">
        <v>427</v>
      </c>
      <c r="X5" s="3523" t="s">
        <v>42</v>
      </c>
      <c r="Y5" s="3522" t="s">
        <v>43</v>
      </c>
      <c r="Z5" s="3522" t="s">
        <v>427</v>
      </c>
      <c r="AA5" s="3522" t="s">
        <v>42</v>
      </c>
      <c r="AB5" s="3522"/>
      <c r="AC5" s="3521"/>
    </row>
    <row r="6" spans="1:29" ht="21" hidden="1" customHeight="1" x14ac:dyDescent="0.25">
      <c r="A6" s="3520"/>
      <c r="B6" s="3519"/>
      <c r="C6" s="3518"/>
      <c r="D6" s="3518"/>
      <c r="E6" s="3517"/>
      <c r="F6" s="3516"/>
      <c r="G6" s="3513"/>
      <c r="H6" s="3516"/>
      <c r="I6" s="3515"/>
      <c r="J6" s="3513"/>
      <c r="K6" s="3513"/>
      <c r="L6" s="3513"/>
      <c r="M6" s="3513"/>
      <c r="N6" s="3513"/>
      <c r="O6" s="3513"/>
      <c r="P6" s="3513"/>
      <c r="Q6" s="3515"/>
      <c r="R6" s="3514"/>
      <c r="S6" s="3513"/>
      <c r="T6" s="3513"/>
      <c r="U6" s="3513"/>
      <c r="V6" s="3513"/>
      <c r="W6" s="3513"/>
      <c r="X6" s="3513"/>
      <c r="Y6" s="3512"/>
      <c r="Z6" s="3512"/>
      <c r="AA6" s="3512"/>
      <c r="AB6" s="3512"/>
      <c r="AC6" s="3511"/>
    </row>
    <row r="7" spans="1:29" ht="36.75" customHeight="1" x14ac:dyDescent="0.25">
      <c r="A7" s="3472"/>
      <c r="B7" s="3510" t="s">
        <v>38</v>
      </c>
      <c r="C7" s="3509"/>
      <c r="D7" s="3509"/>
      <c r="E7" s="3508"/>
      <c r="F7" s="3507"/>
      <c r="G7" s="3504"/>
      <c r="H7" s="3507"/>
      <c r="I7" s="3506"/>
      <c r="J7" s="3504"/>
      <c r="K7" s="3504"/>
      <c r="L7" s="3504"/>
      <c r="M7" s="3504"/>
      <c r="N7" s="3504"/>
      <c r="O7" s="3504"/>
      <c r="P7" s="3504"/>
      <c r="Q7" s="3506"/>
      <c r="R7" s="3505"/>
      <c r="S7" s="3504"/>
      <c r="T7" s="3504"/>
      <c r="U7" s="3504"/>
      <c r="V7" s="3504"/>
      <c r="W7" s="3504"/>
      <c r="X7" s="3504"/>
      <c r="Y7" s="3503"/>
      <c r="Z7" s="3503"/>
      <c r="AA7" s="3503"/>
      <c r="AB7" s="3503"/>
      <c r="AC7" s="3502"/>
    </row>
    <row r="8" spans="1:29" ht="32.1" customHeight="1" x14ac:dyDescent="0.25">
      <c r="A8" s="3482" t="s">
        <v>1851</v>
      </c>
      <c r="B8" s="3484" t="s">
        <v>4708</v>
      </c>
      <c r="C8" s="3462" t="s">
        <v>4707</v>
      </c>
      <c r="D8" s="3467" t="s">
        <v>1053</v>
      </c>
      <c r="E8" s="3481">
        <v>25690571</v>
      </c>
      <c r="F8" s="3501" t="s">
        <v>18</v>
      </c>
      <c r="G8" s="3460"/>
      <c r="H8" s="3460" t="s">
        <v>3544</v>
      </c>
      <c r="I8" s="3460" t="s">
        <v>4636</v>
      </c>
      <c r="J8" s="3460" t="s">
        <v>3543</v>
      </c>
      <c r="K8" s="3460" t="s">
        <v>3542</v>
      </c>
      <c r="L8" s="3460" t="s">
        <v>3541</v>
      </c>
      <c r="M8" s="3460" t="s">
        <v>3540</v>
      </c>
      <c r="N8" s="3460" t="s">
        <v>3539</v>
      </c>
      <c r="O8" s="3460" t="s">
        <v>3538</v>
      </c>
      <c r="P8" s="3460" t="s">
        <v>3537</v>
      </c>
      <c r="Q8" s="3460" t="s">
        <v>3536</v>
      </c>
      <c r="R8" s="3497"/>
      <c r="S8" s="3460" t="s">
        <v>3535</v>
      </c>
      <c r="T8" s="3460" t="s">
        <v>3535</v>
      </c>
      <c r="U8" s="3460" t="s">
        <v>3534</v>
      </c>
      <c r="V8" s="3460" t="s">
        <v>3533</v>
      </c>
      <c r="W8" s="3497"/>
      <c r="X8" s="3497"/>
      <c r="Y8" s="3457" t="s">
        <v>3532</v>
      </c>
      <c r="Z8" s="3457"/>
      <c r="AA8" s="3457"/>
      <c r="AB8" s="3457" t="s">
        <v>3531</v>
      </c>
      <c r="AC8" s="3457" t="s">
        <v>4472</v>
      </c>
    </row>
    <row r="9" spans="1:29" ht="32.1" customHeight="1" x14ac:dyDescent="0.25">
      <c r="A9" s="3480"/>
      <c r="B9" s="3483"/>
      <c r="C9" s="3462"/>
      <c r="D9" s="3467"/>
      <c r="E9" s="3479"/>
      <c r="F9" s="3501"/>
      <c r="G9" s="3460"/>
      <c r="H9" s="3460"/>
      <c r="I9" s="3460" t="s">
        <v>1</v>
      </c>
      <c r="J9" s="3460"/>
      <c r="K9" s="3460"/>
      <c r="L9" s="3460"/>
      <c r="M9" s="3460"/>
      <c r="N9" s="3460"/>
      <c r="O9" s="3460"/>
      <c r="P9" s="3460"/>
      <c r="Q9" s="3460" t="s">
        <v>1</v>
      </c>
      <c r="R9" s="3497"/>
      <c r="S9" s="3460"/>
      <c r="T9" s="3460"/>
      <c r="U9" s="3460"/>
      <c r="V9" s="3460"/>
      <c r="W9" s="3497"/>
      <c r="X9" s="3497"/>
      <c r="Y9" s="3457"/>
      <c r="Z9" s="3457"/>
      <c r="AA9" s="3457"/>
      <c r="AB9" s="3457"/>
      <c r="AC9" s="3457"/>
    </row>
    <row r="10" spans="1:29" ht="32.1" customHeight="1" x14ac:dyDescent="0.25">
      <c r="A10" s="3482" t="s">
        <v>1859</v>
      </c>
      <c r="B10" s="3484" t="s">
        <v>4706</v>
      </c>
      <c r="C10" s="3462" t="s">
        <v>4705</v>
      </c>
      <c r="D10" s="3467" t="s">
        <v>1047</v>
      </c>
      <c r="E10" s="3481">
        <v>41696000</v>
      </c>
      <c r="F10" s="3501" t="s">
        <v>18</v>
      </c>
      <c r="G10" s="3460"/>
      <c r="H10" s="3460" t="s">
        <v>3544</v>
      </c>
      <c r="I10" s="3460" t="s">
        <v>4636</v>
      </c>
      <c r="J10" s="3460" t="s">
        <v>3543</v>
      </c>
      <c r="K10" s="3460" t="s">
        <v>3542</v>
      </c>
      <c r="L10" s="3460" t="s">
        <v>3541</v>
      </c>
      <c r="M10" s="3460" t="s">
        <v>3540</v>
      </c>
      <c r="N10" s="3460" t="s">
        <v>3539</v>
      </c>
      <c r="O10" s="3460" t="s">
        <v>3538</v>
      </c>
      <c r="P10" s="3460" t="s">
        <v>3537</v>
      </c>
      <c r="Q10" s="3460" t="s">
        <v>3536</v>
      </c>
      <c r="R10" s="3497"/>
      <c r="S10" s="3460" t="s">
        <v>3535</v>
      </c>
      <c r="T10" s="3460" t="s">
        <v>3535</v>
      </c>
      <c r="U10" s="3460" t="s">
        <v>3534</v>
      </c>
      <c r="V10" s="3460" t="s">
        <v>3533</v>
      </c>
      <c r="W10" s="3497"/>
      <c r="X10" s="3497"/>
      <c r="Y10" s="3457" t="s">
        <v>3532</v>
      </c>
      <c r="Z10" s="3497"/>
      <c r="AA10" s="3497"/>
      <c r="AB10" s="3457" t="s">
        <v>3531</v>
      </c>
      <c r="AC10" s="3457" t="s">
        <v>4472</v>
      </c>
    </row>
    <row r="11" spans="1:29" ht="32.1" customHeight="1" x14ac:dyDescent="0.25">
      <c r="A11" s="3480"/>
      <c r="B11" s="3483"/>
      <c r="C11" s="3462"/>
      <c r="D11" s="3462"/>
      <c r="E11" s="3479"/>
      <c r="F11" s="3462"/>
      <c r="G11" s="3460"/>
      <c r="H11" s="3460"/>
      <c r="I11" s="3460" t="s">
        <v>4640</v>
      </c>
      <c r="J11" s="3460"/>
      <c r="K11" s="3460"/>
      <c r="L11" s="3460"/>
      <c r="M11" s="3460"/>
      <c r="N11" s="3460"/>
      <c r="O11" s="3460"/>
      <c r="P11" s="3460"/>
      <c r="Q11" s="3460" t="s">
        <v>1</v>
      </c>
      <c r="R11" s="3497"/>
      <c r="S11" s="3460"/>
      <c r="T11" s="3460"/>
      <c r="U11" s="3460"/>
      <c r="V11" s="3460"/>
      <c r="W11" s="3497"/>
      <c r="X11" s="3497"/>
      <c r="Y11" s="3457"/>
      <c r="Z11" s="3497"/>
      <c r="AA11" s="3497"/>
      <c r="AB11" s="3457"/>
      <c r="AC11" s="3457"/>
    </row>
    <row r="12" spans="1:29" ht="32.1" customHeight="1" x14ac:dyDescent="0.25">
      <c r="A12" s="3482" t="s">
        <v>1869</v>
      </c>
      <c r="B12" s="3484" t="s">
        <v>4704</v>
      </c>
      <c r="C12" s="3462" t="s">
        <v>4703</v>
      </c>
      <c r="D12" s="3462" t="s">
        <v>1042</v>
      </c>
      <c r="E12" s="3481">
        <v>42455150</v>
      </c>
      <c r="F12" s="3462" t="s">
        <v>18</v>
      </c>
      <c r="G12" s="3460"/>
      <c r="H12" s="3460" t="s">
        <v>3544</v>
      </c>
      <c r="I12" s="3460" t="s">
        <v>4636</v>
      </c>
      <c r="J12" s="3460" t="s">
        <v>3543</v>
      </c>
      <c r="K12" s="3460" t="s">
        <v>3542</v>
      </c>
      <c r="L12" s="3460" t="s">
        <v>3541</v>
      </c>
      <c r="M12" s="3460" t="s">
        <v>3540</v>
      </c>
      <c r="N12" s="3460" t="s">
        <v>3539</v>
      </c>
      <c r="O12" s="3460" t="s">
        <v>3538</v>
      </c>
      <c r="P12" s="3460" t="s">
        <v>3537</v>
      </c>
      <c r="Q12" s="3460" t="s">
        <v>3536</v>
      </c>
      <c r="R12" s="3497"/>
      <c r="S12" s="3460" t="s">
        <v>3535</v>
      </c>
      <c r="T12" s="3460" t="s">
        <v>3535</v>
      </c>
      <c r="U12" s="3460" t="s">
        <v>3534</v>
      </c>
      <c r="V12" s="3460" t="s">
        <v>3533</v>
      </c>
      <c r="W12" s="3497"/>
      <c r="X12" s="3497"/>
      <c r="Y12" s="3457" t="s">
        <v>3532</v>
      </c>
      <c r="Z12" s="3497"/>
      <c r="AA12" s="3497"/>
      <c r="AB12" s="3457" t="s">
        <v>3531</v>
      </c>
      <c r="AC12" s="3457" t="s">
        <v>4472</v>
      </c>
    </row>
    <row r="13" spans="1:29" ht="32.1" customHeight="1" x14ac:dyDescent="0.25">
      <c r="A13" s="3480"/>
      <c r="B13" s="3483"/>
      <c r="C13" s="3462"/>
      <c r="D13" s="3462"/>
      <c r="E13" s="3479"/>
      <c r="F13" s="3462"/>
      <c r="G13" s="3460"/>
      <c r="H13" s="3460"/>
      <c r="I13" s="3460" t="s">
        <v>4640</v>
      </c>
      <c r="J13" s="3460"/>
      <c r="K13" s="3460"/>
      <c r="L13" s="3460"/>
      <c r="M13" s="3460"/>
      <c r="N13" s="3460"/>
      <c r="O13" s="3460"/>
      <c r="P13" s="3460"/>
      <c r="Q13" s="3460" t="s">
        <v>1</v>
      </c>
      <c r="R13" s="3497"/>
      <c r="S13" s="3460"/>
      <c r="T13" s="3460"/>
      <c r="U13" s="3460"/>
      <c r="V13" s="3460"/>
      <c r="W13" s="3497"/>
      <c r="X13" s="3497"/>
      <c r="Y13" s="3457"/>
      <c r="Z13" s="3497"/>
      <c r="AA13" s="3497"/>
      <c r="AB13" s="3457"/>
      <c r="AC13" s="3457"/>
    </row>
    <row r="14" spans="1:29" ht="32.1" customHeight="1" x14ac:dyDescent="0.25">
      <c r="A14" s="3482" t="s">
        <v>1866</v>
      </c>
      <c r="B14" s="3484" t="s">
        <v>4702</v>
      </c>
      <c r="C14" s="3462" t="s">
        <v>4701</v>
      </c>
      <c r="D14" s="3462" t="s">
        <v>1037</v>
      </c>
      <c r="E14" s="3481">
        <v>42700000</v>
      </c>
      <c r="F14" s="3462" t="s">
        <v>18</v>
      </c>
      <c r="G14" s="3460"/>
      <c r="H14" s="3460" t="s">
        <v>3544</v>
      </c>
      <c r="I14" s="3460" t="s">
        <v>4636</v>
      </c>
      <c r="J14" s="3460" t="s">
        <v>3543</v>
      </c>
      <c r="K14" s="3460" t="s">
        <v>3542</v>
      </c>
      <c r="L14" s="3460" t="s">
        <v>3541</v>
      </c>
      <c r="M14" s="3460" t="s">
        <v>3540</v>
      </c>
      <c r="N14" s="3460" t="s">
        <v>3539</v>
      </c>
      <c r="O14" s="3460" t="s">
        <v>3538</v>
      </c>
      <c r="P14" s="3460" t="s">
        <v>3537</v>
      </c>
      <c r="Q14" s="3460" t="s">
        <v>3536</v>
      </c>
      <c r="R14" s="3497"/>
      <c r="S14" s="3460" t="s">
        <v>3535</v>
      </c>
      <c r="T14" s="3460" t="s">
        <v>3535</v>
      </c>
      <c r="U14" s="3460" t="s">
        <v>3534</v>
      </c>
      <c r="V14" s="3460" t="s">
        <v>3533</v>
      </c>
      <c r="W14" s="3497"/>
      <c r="X14" s="3497"/>
      <c r="Y14" s="3457" t="s">
        <v>3532</v>
      </c>
      <c r="Z14" s="3497"/>
      <c r="AA14" s="3497"/>
      <c r="AB14" s="3457" t="s">
        <v>3531</v>
      </c>
      <c r="AC14" s="3457" t="s">
        <v>4472</v>
      </c>
    </row>
    <row r="15" spans="1:29" ht="32.1" customHeight="1" x14ac:dyDescent="0.25">
      <c r="A15" s="3480"/>
      <c r="B15" s="3483"/>
      <c r="C15" s="3462"/>
      <c r="D15" s="3462"/>
      <c r="E15" s="3479"/>
      <c r="F15" s="3462"/>
      <c r="G15" s="3460"/>
      <c r="H15" s="3460"/>
      <c r="I15" s="3460" t="s">
        <v>4640</v>
      </c>
      <c r="J15" s="3460"/>
      <c r="K15" s="3460"/>
      <c r="L15" s="3460"/>
      <c r="M15" s="3460"/>
      <c r="N15" s="3460"/>
      <c r="O15" s="3460"/>
      <c r="P15" s="3460"/>
      <c r="Q15" s="3460" t="s">
        <v>1</v>
      </c>
      <c r="R15" s="3497"/>
      <c r="S15" s="3460"/>
      <c r="T15" s="3460"/>
      <c r="U15" s="3460"/>
      <c r="V15" s="3460"/>
      <c r="W15" s="3497"/>
      <c r="X15" s="3497"/>
      <c r="Y15" s="3457"/>
      <c r="Z15" s="3497"/>
      <c r="AA15" s="3497"/>
      <c r="AB15" s="3457"/>
      <c r="AC15" s="3457"/>
    </row>
    <row r="16" spans="1:29" ht="32.1" customHeight="1" x14ac:dyDescent="0.25">
      <c r="A16" s="3482" t="s">
        <v>1864</v>
      </c>
      <c r="B16" s="3484" t="s">
        <v>4700</v>
      </c>
      <c r="C16" s="3462" t="s">
        <v>4699</v>
      </c>
      <c r="D16" s="3462" t="s">
        <v>1019</v>
      </c>
      <c r="E16" s="3481">
        <v>60000000</v>
      </c>
      <c r="F16" s="3462" t="s">
        <v>18</v>
      </c>
      <c r="G16" s="3460"/>
      <c r="H16" s="3460" t="s">
        <v>3544</v>
      </c>
      <c r="I16" s="3460" t="s">
        <v>4636</v>
      </c>
      <c r="J16" s="3460" t="s">
        <v>3543</v>
      </c>
      <c r="K16" s="3460" t="s">
        <v>3542</v>
      </c>
      <c r="L16" s="3460" t="s">
        <v>3541</v>
      </c>
      <c r="M16" s="3460" t="s">
        <v>3540</v>
      </c>
      <c r="N16" s="3460" t="s">
        <v>3539</v>
      </c>
      <c r="O16" s="3460" t="s">
        <v>3538</v>
      </c>
      <c r="P16" s="3460" t="s">
        <v>3537</v>
      </c>
      <c r="Q16" s="3460" t="s">
        <v>3536</v>
      </c>
      <c r="R16" s="3497"/>
      <c r="S16" s="3460" t="s">
        <v>3535</v>
      </c>
      <c r="T16" s="3460" t="s">
        <v>3535</v>
      </c>
      <c r="U16" s="3460" t="s">
        <v>3534</v>
      </c>
      <c r="V16" s="3460" t="s">
        <v>3533</v>
      </c>
      <c r="W16" s="3497"/>
      <c r="X16" s="3497"/>
      <c r="Y16" s="3457" t="s">
        <v>3532</v>
      </c>
      <c r="Z16" s="3497"/>
      <c r="AA16" s="3497"/>
      <c r="AB16" s="3457" t="s">
        <v>3531</v>
      </c>
      <c r="AC16" s="3457" t="s">
        <v>4472</v>
      </c>
    </row>
    <row r="17" spans="1:29" ht="32.1" customHeight="1" x14ac:dyDescent="0.25">
      <c r="A17" s="3480"/>
      <c r="B17" s="3483"/>
      <c r="C17" s="3462"/>
      <c r="D17" s="3462"/>
      <c r="E17" s="3479"/>
      <c r="F17" s="3462"/>
      <c r="G17" s="3460"/>
      <c r="H17" s="3460"/>
      <c r="I17" s="3460" t="s">
        <v>4640</v>
      </c>
      <c r="J17" s="3460"/>
      <c r="K17" s="3460"/>
      <c r="L17" s="3460"/>
      <c r="M17" s="3460"/>
      <c r="N17" s="3460"/>
      <c r="O17" s="3460"/>
      <c r="P17" s="3460"/>
      <c r="Q17" s="3460" t="s">
        <v>1</v>
      </c>
      <c r="R17" s="3497"/>
      <c r="S17" s="3460"/>
      <c r="T17" s="3460"/>
      <c r="U17" s="3460"/>
      <c r="V17" s="3460"/>
      <c r="W17" s="3497"/>
      <c r="X17" s="3497"/>
      <c r="Y17" s="3457"/>
      <c r="Z17" s="3497"/>
      <c r="AA17" s="3497"/>
      <c r="AB17" s="3457"/>
      <c r="AC17" s="3457"/>
    </row>
    <row r="18" spans="1:29" ht="32.1" customHeight="1" x14ac:dyDescent="0.25">
      <c r="A18" s="3482" t="s">
        <v>1862</v>
      </c>
      <c r="B18" s="3484" t="s">
        <v>4698</v>
      </c>
      <c r="C18" s="3462" t="s">
        <v>4697</v>
      </c>
      <c r="D18" s="3462" t="s">
        <v>1017</v>
      </c>
      <c r="E18" s="3481">
        <v>37500000</v>
      </c>
      <c r="F18" s="3462" t="s">
        <v>18</v>
      </c>
      <c r="G18" s="3460"/>
      <c r="H18" s="3460" t="s">
        <v>3544</v>
      </c>
      <c r="I18" s="3460" t="s">
        <v>4636</v>
      </c>
      <c r="J18" s="3460" t="s">
        <v>3543</v>
      </c>
      <c r="K18" s="3460" t="s">
        <v>3542</v>
      </c>
      <c r="L18" s="3460" t="s">
        <v>3541</v>
      </c>
      <c r="M18" s="3460" t="s">
        <v>3540</v>
      </c>
      <c r="N18" s="3460" t="s">
        <v>3539</v>
      </c>
      <c r="O18" s="3460" t="s">
        <v>3538</v>
      </c>
      <c r="P18" s="3460" t="s">
        <v>3537</v>
      </c>
      <c r="Q18" s="3460" t="s">
        <v>3536</v>
      </c>
      <c r="R18" s="3497"/>
      <c r="S18" s="3460" t="s">
        <v>3535</v>
      </c>
      <c r="T18" s="3460" t="s">
        <v>3535</v>
      </c>
      <c r="U18" s="3460" t="s">
        <v>3534</v>
      </c>
      <c r="V18" s="3460" t="s">
        <v>3533</v>
      </c>
      <c r="W18" s="3497"/>
      <c r="X18" s="3497"/>
      <c r="Y18" s="3457" t="s">
        <v>3532</v>
      </c>
      <c r="Z18" s="3497"/>
      <c r="AA18" s="3497"/>
      <c r="AB18" s="3457" t="s">
        <v>3531</v>
      </c>
      <c r="AC18" s="3457" t="s">
        <v>4472</v>
      </c>
    </row>
    <row r="19" spans="1:29" ht="32.1" customHeight="1" x14ac:dyDescent="0.25">
      <c r="A19" s="3480"/>
      <c r="B19" s="3483"/>
      <c r="C19" s="3462"/>
      <c r="D19" s="3462"/>
      <c r="E19" s="3479"/>
      <c r="F19" s="3462"/>
      <c r="G19" s="3460"/>
      <c r="H19" s="3460"/>
      <c r="I19" s="3460" t="s">
        <v>1</v>
      </c>
      <c r="J19" s="3460"/>
      <c r="K19" s="3460"/>
      <c r="L19" s="3460"/>
      <c r="M19" s="3460"/>
      <c r="N19" s="3460"/>
      <c r="O19" s="3460"/>
      <c r="P19" s="3460"/>
      <c r="Q19" s="3460" t="s">
        <v>1</v>
      </c>
      <c r="R19" s="3497"/>
      <c r="S19" s="3460"/>
      <c r="T19" s="3460"/>
      <c r="U19" s="3460"/>
      <c r="V19" s="3460"/>
      <c r="W19" s="3497"/>
      <c r="X19" s="3497"/>
      <c r="Y19" s="3457"/>
      <c r="Z19" s="3497"/>
      <c r="AA19" s="3497"/>
      <c r="AB19" s="3457"/>
      <c r="AC19" s="3457"/>
    </row>
    <row r="20" spans="1:29" ht="32.1" customHeight="1" x14ac:dyDescent="0.25">
      <c r="A20" s="3482" t="s">
        <v>1860</v>
      </c>
      <c r="B20" s="3484" t="s">
        <v>4696</v>
      </c>
      <c r="C20" s="3462" t="s">
        <v>4695</v>
      </c>
      <c r="D20" s="3462" t="s">
        <v>1015</v>
      </c>
      <c r="E20" s="3481">
        <v>25000000</v>
      </c>
      <c r="F20" s="3462" t="s">
        <v>18</v>
      </c>
      <c r="G20" s="3460"/>
      <c r="H20" s="3460" t="s">
        <v>3544</v>
      </c>
      <c r="I20" s="3460" t="s">
        <v>4636</v>
      </c>
      <c r="J20" s="3460" t="s">
        <v>3543</v>
      </c>
      <c r="K20" s="3460" t="s">
        <v>3542</v>
      </c>
      <c r="L20" s="3460" t="s">
        <v>3541</v>
      </c>
      <c r="M20" s="3460" t="s">
        <v>3540</v>
      </c>
      <c r="N20" s="3460" t="s">
        <v>3539</v>
      </c>
      <c r="O20" s="3460" t="s">
        <v>3538</v>
      </c>
      <c r="P20" s="3460" t="s">
        <v>3537</v>
      </c>
      <c r="Q20" s="3460" t="s">
        <v>3536</v>
      </c>
      <c r="R20" s="3497"/>
      <c r="S20" s="3460" t="s">
        <v>3535</v>
      </c>
      <c r="T20" s="3460" t="s">
        <v>3535</v>
      </c>
      <c r="U20" s="3460" t="s">
        <v>3534</v>
      </c>
      <c r="V20" s="3460" t="s">
        <v>3533</v>
      </c>
      <c r="W20" s="3497"/>
      <c r="X20" s="3497"/>
      <c r="Y20" s="3457" t="s">
        <v>3532</v>
      </c>
      <c r="Z20" s="3497"/>
      <c r="AA20" s="3497"/>
      <c r="AB20" s="3457" t="s">
        <v>3531</v>
      </c>
      <c r="AC20" s="3457" t="s">
        <v>4472</v>
      </c>
    </row>
    <row r="21" spans="1:29" ht="32.1" customHeight="1" x14ac:dyDescent="0.25">
      <c r="A21" s="3480"/>
      <c r="B21" s="3483"/>
      <c r="C21" s="3462"/>
      <c r="D21" s="3462"/>
      <c r="E21" s="3479"/>
      <c r="F21" s="3462"/>
      <c r="G21" s="3460"/>
      <c r="H21" s="3460"/>
      <c r="I21" s="3460" t="s">
        <v>1</v>
      </c>
      <c r="J21" s="3460"/>
      <c r="K21" s="3460"/>
      <c r="L21" s="3460"/>
      <c r="M21" s="3460"/>
      <c r="N21" s="3460"/>
      <c r="O21" s="3460"/>
      <c r="P21" s="3460"/>
      <c r="Q21" s="3460" t="s">
        <v>1</v>
      </c>
      <c r="R21" s="3497"/>
      <c r="S21" s="3460"/>
      <c r="T21" s="3460"/>
      <c r="U21" s="3460"/>
      <c r="V21" s="3460"/>
      <c r="W21" s="3497"/>
      <c r="X21" s="3497"/>
      <c r="Y21" s="3457"/>
      <c r="Z21" s="3497"/>
      <c r="AA21" s="3497"/>
      <c r="AB21" s="3457"/>
      <c r="AC21" s="3457"/>
    </row>
    <row r="22" spans="1:29" ht="32.1" customHeight="1" x14ac:dyDescent="0.25">
      <c r="A22" s="3482" t="s">
        <v>1855</v>
      </c>
      <c r="B22" s="3484" t="s">
        <v>4694</v>
      </c>
      <c r="C22" s="3462" t="s">
        <v>4693</v>
      </c>
      <c r="D22" s="3462" t="s">
        <v>1013</v>
      </c>
      <c r="E22" s="3481">
        <v>25000000</v>
      </c>
      <c r="F22" s="3462" t="s">
        <v>18</v>
      </c>
      <c r="G22" s="3460"/>
      <c r="H22" s="3460" t="s">
        <v>3544</v>
      </c>
      <c r="I22" s="3460" t="s">
        <v>4636</v>
      </c>
      <c r="J22" s="3460" t="s">
        <v>3543</v>
      </c>
      <c r="K22" s="3460" t="s">
        <v>3542</v>
      </c>
      <c r="L22" s="3460" t="s">
        <v>3541</v>
      </c>
      <c r="M22" s="3460" t="s">
        <v>3540</v>
      </c>
      <c r="N22" s="3460" t="s">
        <v>3539</v>
      </c>
      <c r="O22" s="3460" t="s">
        <v>3538</v>
      </c>
      <c r="P22" s="3460" t="s">
        <v>3537</v>
      </c>
      <c r="Q22" s="3460" t="s">
        <v>3536</v>
      </c>
      <c r="R22" s="3497"/>
      <c r="S22" s="3460" t="s">
        <v>3535</v>
      </c>
      <c r="T22" s="3460" t="s">
        <v>3535</v>
      </c>
      <c r="U22" s="3460" t="s">
        <v>3534</v>
      </c>
      <c r="V22" s="3460" t="s">
        <v>3533</v>
      </c>
      <c r="W22" s="3497"/>
      <c r="X22" s="3497"/>
      <c r="Y22" s="3457" t="s">
        <v>3532</v>
      </c>
      <c r="Z22" s="3497"/>
      <c r="AA22" s="3497"/>
      <c r="AB22" s="3457" t="s">
        <v>3531</v>
      </c>
      <c r="AC22" s="3457" t="s">
        <v>4472</v>
      </c>
    </row>
    <row r="23" spans="1:29" ht="32.1" customHeight="1" x14ac:dyDescent="0.25">
      <c r="A23" s="3480"/>
      <c r="B23" s="3483"/>
      <c r="C23" s="3462"/>
      <c r="D23" s="3462"/>
      <c r="E23" s="3479"/>
      <c r="F23" s="3462"/>
      <c r="G23" s="3460"/>
      <c r="H23" s="3460"/>
      <c r="I23" s="3460" t="s">
        <v>1</v>
      </c>
      <c r="J23" s="3460"/>
      <c r="K23" s="3460"/>
      <c r="L23" s="3460"/>
      <c r="M23" s="3460"/>
      <c r="N23" s="3460"/>
      <c r="O23" s="3460"/>
      <c r="P23" s="3460"/>
      <c r="Q23" s="3460" t="s">
        <v>1</v>
      </c>
      <c r="R23" s="3497"/>
      <c r="S23" s="3460"/>
      <c r="T23" s="3460"/>
      <c r="U23" s="3460"/>
      <c r="V23" s="3460"/>
      <c r="W23" s="3497"/>
      <c r="X23" s="3497"/>
      <c r="Y23" s="3457"/>
      <c r="Z23" s="3497"/>
      <c r="AA23" s="3497"/>
      <c r="AB23" s="3457"/>
      <c r="AC23" s="3457"/>
    </row>
    <row r="24" spans="1:29" ht="32.1" customHeight="1" x14ac:dyDescent="0.25">
      <c r="A24" s="3482" t="s">
        <v>1852</v>
      </c>
      <c r="B24" s="3484" t="s">
        <v>4692</v>
      </c>
      <c r="C24" s="3462" t="s">
        <v>4691</v>
      </c>
      <c r="D24" s="3462" t="s">
        <v>1011</v>
      </c>
      <c r="E24" s="3481">
        <v>21285000</v>
      </c>
      <c r="F24" s="3462" t="s">
        <v>18</v>
      </c>
      <c r="G24" s="3460"/>
      <c r="H24" s="3460" t="s">
        <v>3544</v>
      </c>
      <c r="I24" s="3460" t="s">
        <v>4636</v>
      </c>
      <c r="J24" s="3460" t="s">
        <v>3543</v>
      </c>
      <c r="K24" s="3460" t="s">
        <v>3542</v>
      </c>
      <c r="L24" s="3460" t="s">
        <v>3541</v>
      </c>
      <c r="M24" s="3460" t="s">
        <v>3540</v>
      </c>
      <c r="N24" s="3460" t="s">
        <v>3539</v>
      </c>
      <c r="O24" s="3460" t="s">
        <v>3538</v>
      </c>
      <c r="P24" s="3460" t="s">
        <v>3537</v>
      </c>
      <c r="Q24" s="3460" t="s">
        <v>3536</v>
      </c>
      <c r="R24" s="3497"/>
      <c r="S24" s="3460" t="s">
        <v>3535</v>
      </c>
      <c r="T24" s="3460" t="s">
        <v>3535</v>
      </c>
      <c r="U24" s="3460" t="s">
        <v>3534</v>
      </c>
      <c r="V24" s="3460" t="s">
        <v>3533</v>
      </c>
      <c r="W24" s="3497"/>
      <c r="X24" s="3497"/>
      <c r="Y24" s="3457" t="s">
        <v>3532</v>
      </c>
      <c r="Z24" s="3497"/>
      <c r="AA24" s="3497"/>
      <c r="AB24" s="3457" t="s">
        <v>3531</v>
      </c>
      <c r="AC24" s="3457" t="s">
        <v>4472</v>
      </c>
    </row>
    <row r="25" spans="1:29" ht="32.1" customHeight="1" x14ac:dyDescent="0.25">
      <c r="A25" s="3480"/>
      <c r="B25" s="3483"/>
      <c r="C25" s="3462"/>
      <c r="D25" s="3462"/>
      <c r="E25" s="3479"/>
      <c r="F25" s="3462"/>
      <c r="G25" s="3460"/>
      <c r="H25" s="3460"/>
      <c r="I25" s="3460" t="s">
        <v>1</v>
      </c>
      <c r="J25" s="3460"/>
      <c r="K25" s="3460"/>
      <c r="L25" s="3460"/>
      <c r="M25" s="3460"/>
      <c r="N25" s="3460"/>
      <c r="O25" s="3460"/>
      <c r="P25" s="3460"/>
      <c r="Q25" s="3460" t="s">
        <v>1</v>
      </c>
      <c r="R25" s="3497"/>
      <c r="S25" s="3460"/>
      <c r="T25" s="3460"/>
      <c r="U25" s="3460"/>
      <c r="V25" s="3460"/>
      <c r="W25" s="3497"/>
      <c r="X25" s="3497"/>
      <c r="Y25" s="3457"/>
      <c r="Z25" s="3497"/>
      <c r="AA25" s="3497"/>
      <c r="AB25" s="3457"/>
      <c r="AC25" s="3457"/>
    </row>
    <row r="26" spans="1:29" ht="32.1" customHeight="1" x14ac:dyDescent="0.25">
      <c r="A26" s="3482" t="s">
        <v>2308</v>
      </c>
      <c r="B26" s="3484" t="s">
        <v>4690</v>
      </c>
      <c r="C26" s="3462" t="s">
        <v>4689</v>
      </c>
      <c r="D26" s="3462" t="s">
        <v>1008</v>
      </c>
      <c r="E26" s="3481">
        <v>30000000</v>
      </c>
      <c r="F26" s="3462" t="s">
        <v>18</v>
      </c>
      <c r="G26" s="3460"/>
      <c r="H26" s="3460" t="s">
        <v>3544</v>
      </c>
      <c r="I26" s="3460" t="s">
        <v>4636</v>
      </c>
      <c r="J26" s="3460" t="s">
        <v>3543</v>
      </c>
      <c r="K26" s="3460" t="s">
        <v>3542</v>
      </c>
      <c r="L26" s="3460" t="s">
        <v>3541</v>
      </c>
      <c r="M26" s="3460" t="s">
        <v>3540</v>
      </c>
      <c r="N26" s="3460" t="s">
        <v>3539</v>
      </c>
      <c r="O26" s="3460" t="s">
        <v>3538</v>
      </c>
      <c r="P26" s="3460" t="s">
        <v>3537</v>
      </c>
      <c r="Q26" s="3460" t="s">
        <v>3536</v>
      </c>
      <c r="R26" s="3497"/>
      <c r="S26" s="3460" t="s">
        <v>3535</v>
      </c>
      <c r="T26" s="3460" t="s">
        <v>3535</v>
      </c>
      <c r="U26" s="3460" t="s">
        <v>3534</v>
      </c>
      <c r="V26" s="3460" t="s">
        <v>3533</v>
      </c>
      <c r="W26" s="3497"/>
      <c r="X26" s="3497"/>
      <c r="Y26" s="3457" t="s">
        <v>3532</v>
      </c>
      <c r="Z26" s="3497"/>
      <c r="AA26" s="3497"/>
      <c r="AB26" s="3457" t="s">
        <v>3531</v>
      </c>
      <c r="AC26" s="3457" t="s">
        <v>4472</v>
      </c>
    </row>
    <row r="27" spans="1:29" ht="32.1" customHeight="1" x14ac:dyDescent="0.25">
      <c r="A27" s="3480"/>
      <c r="B27" s="3483"/>
      <c r="C27" s="3462"/>
      <c r="D27" s="3462"/>
      <c r="E27" s="3479"/>
      <c r="F27" s="3462"/>
      <c r="G27" s="3460"/>
      <c r="H27" s="3460"/>
      <c r="I27" s="3460" t="s">
        <v>1</v>
      </c>
      <c r="J27" s="3460"/>
      <c r="K27" s="3460"/>
      <c r="L27" s="3460"/>
      <c r="M27" s="3460"/>
      <c r="N27" s="3460"/>
      <c r="O27" s="3460"/>
      <c r="P27" s="3460"/>
      <c r="Q27" s="3460" t="s">
        <v>1</v>
      </c>
      <c r="R27" s="3497"/>
      <c r="S27" s="3460"/>
      <c r="T27" s="3460"/>
      <c r="U27" s="3460"/>
      <c r="V27" s="3460"/>
      <c r="W27" s="3497"/>
      <c r="X27" s="3497"/>
      <c r="Y27" s="3457"/>
      <c r="Z27" s="3497"/>
      <c r="AA27" s="3497"/>
      <c r="AB27" s="3457"/>
      <c r="AC27" s="3457"/>
    </row>
    <row r="28" spans="1:29" ht="32.1" customHeight="1" x14ac:dyDescent="0.25">
      <c r="A28" s="3482" t="s">
        <v>2145</v>
      </c>
      <c r="B28" s="3484" t="s">
        <v>4688</v>
      </c>
      <c r="C28" s="3462" t="s">
        <v>4687</v>
      </c>
      <c r="D28" s="3462" t="s">
        <v>1006</v>
      </c>
      <c r="E28" s="3481">
        <v>15000000</v>
      </c>
      <c r="F28" s="3462" t="s">
        <v>18</v>
      </c>
      <c r="G28" s="3460"/>
      <c r="H28" s="3460" t="s">
        <v>3544</v>
      </c>
      <c r="I28" s="3460" t="s">
        <v>4636</v>
      </c>
      <c r="J28" s="3460" t="s">
        <v>3543</v>
      </c>
      <c r="K28" s="3460" t="s">
        <v>3542</v>
      </c>
      <c r="L28" s="3460" t="s">
        <v>3541</v>
      </c>
      <c r="M28" s="3460" t="s">
        <v>3540</v>
      </c>
      <c r="N28" s="3460" t="s">
        <v>3539</v>
      </c>
      <c r="O28" s="3460" t="s">
        <v>3538</v>
      </c>
      <c r="P28" s="3460" t="s">
        <v>3537</v>
      </c>
      <c r="Q28" s="3460" t="s">
        <v>3536</v>
      </c>
      <c r="R28" s="3497"/>
      <c r="S28" s="3460" t="s">
        <v>3535</v>
      </c>
      <c r="T28" s="3460" t="s">
        <v>3535</v>
      </c>
      <c r="U28" s="3460" t="s">
        <v>3534</v>
      </c>
      <c r="V28" s="3460" t="s">
        <v>3533</v>
      </c>
      <c r="W28" s="3497"/>
      <c r="X28" s="3497"/>
      <c r="Y28" s="3457" t="s">
        <v>3532</v>
      </c>
      <c r="Z28" s="3497"/>
      <c r="AA28" s="3497"/>
      <c r="AB28" s="3457" t="s">
        <v>3531</v>
      </c>
      <c r="AC28" s="3457" t="s">
        <v>4472</v>
      </c>
    </row>
    <row r="29" spans="1:29" ht="32.1" customHeight="1" x14ac:dyDescent="0.25">
      <c r="A29" s="3480"/>
      <c r="B29" s="3483"/>
      <c r="C29" s="3462"/>
      <c r="D29" s="3462"/>
      <c r="E29" s="3479"/>
      <c r="F29" s="3462"/>
      <c r="G29" s="3460"/>
      <c r="H29" s="3460"/>
      <c r="I29" s="3460" t="s">
        <v>4640</v>
      </c>
      <c r="J29" s="3460"/>
      <c r="K29" s="3460"/>
      <c r="L29" s="3460"/>
      <c r="M29" s="3460"/>
      <c r="N29" s="3460"/>
      <c r="O29" s="3460"/>
      <c r="P29" s="3460"/>
      <c r="Q29" s="3460" t="s">
        <v>1</v>
      </c>
      <c r="R29" s="3460"/>
      <c r="S29" s="3460"/>
      <c r="T29" s="3460"/>
      <c r="U29" s="3460"/>
      <c r="V29" s="3460"/>
      <c r="W29" s="3460"/>
      <c r="X29" s="3460"/>
      <c r="Y29" s="3457"/>
      <c r="Z29" s="3460"/>
      <c r="AA29" s="3460"/>
      <c r="AB29" s="3457"/>
      <c r="AC29" s="3457"/>
    </row>
    <row r="30" spans="1:29" ht="32.1" customHeight="1" x14ac:dyDescent="0.25">
      <c r="A30" s="3482" t="s">
        <v>2143</v>
      </c>
      <c r="B30" s="3484" t="s">
        <v>4686</v>
      </c>
      <c r="C30" s="3462" t="s">
        <v>4685</v>
      </c>
      <c r="D30" s="3462" t="s">
        <v>1004</v>
      </c>
      <c r="E30" s="3500">
        <v>30000000</v>
      </c>
      <c r="F30" s="3462" t="s">
        <v>18</v>
      </c>
      <c r="G30" s="3460"/>
      <c r="H30" s="3460" t="s">
        <v>3544</v>
      </c>
      <c r="I30" s="3460" t="s">
        <v>4636</v>
      </c>
      <c r="J30" s="3460" t="s">
        <v>3543</v>
      </c>
      <c r="K30" s="3460" t="s">
        <v>3542</v>
      </c>
      <c r="L30" s="3460" t="s">
        <v>3541</v>
      </c>
      <c r="M30" s="3460" t="s">
        <v>3540</v>
      </c>
      <c r="N30" s="3460" t="s">
        <v>3539</v>
      </c>
      <c r="O30" s="3460" t="s">
        <v>3538</v>
      </c>
      <c r="P30" s="3460" t="s">
        <v>3537</v>
      </c>
      <c r="Q30" s="3460" t="s">
        <v>3536</v>
      </c>
      <c r="R30" s="3460"/>
      <c r="S30" s="3460" t="s">
        <v>3535</v>
      </c>
      <c r="T30" s="3460" t="s">
        <v>3535</v>
      </c>
      <c r="U30" s="3460" t="s">
        <v>3534</v>
      </c>
      <c r="V30" s="3460" t="s">
        <v>3533</v>
      </c>
      <c r="W30" s="3460"/>
      <c r="X30" s="3460"/>
      <c r="Y30" s="3457" t="s">
        <v>3532</v>
      </c>
      <c r="Z30" s="3460"/>
      <c r="AA30" s="3460"/>
      <c r="AB30" s="3457" t="s">
        <v>3531</v>
      </c>
      <c r="AC30" s="3457" t="s">
        <v>4472</v>
      </c>
    </row>
    <row r="31" spans="1:29" ht="32.1" customHeight="1" x14ac:dyDescent="0.25">
      <c r="A31" s="3480"/>
      <c r="B31" s="3483"/>
      <c r="C31" s="3462"/>
      <c r="D31" s="3462"/>
      <c r="E31" s="3474"/>
      <c r="F31" s="3462"/>
      <c r="G31" s="3460"/>
      <c r="H31" s="3460"/>
      <c r="I31" s="3460" t="s">
        <v>4640</v>
      </c>
      <c r="J31" s="3460"/>
      <c r="K31" s="3460"/>
      <c r="L31" s="3460"/>
      <c r="M31" s="3460"/>
      <c r="N31" s="3460"/>
      <c r="O31" s="3460"/>
      <c r="P31" s="3460"/>
      <c r="Q31" s="3460" t="s">
        <v>1</v>
      </c>
      <c r="R31" s="3460"/>
      <c r="S31" s="3460"/>
      <c r="T31" s="3460"/>
      <c r="U31" s="3460"/>
      <c r="V31" s="3460"/>
      <c r="W31" s="3460"/>
      <c r="X31" s="3460"/>
      <c r="Y31" s="3457"/>
      <c r="Z31" s="3460"/>
      <c r="AA31" s="3460"/>
      <c r="AB31" s="3457"/>
      <c r="AC31" s="3457"/>
    </row>
    <row r="32" spans="1:29" ht="32.1" customHeight="1" x14ac:dyDescent="0.25">
      <c r="A32" s="3482" t="s">
        <v>2141</v>
      </c>
      <c r="B32" s="3484" t="s">
        <v>4684</v>
      </c>
      <c r="C32" s="3462" t="s">
        <v>4683</v>
      </c>
      <c r="D32" s="3462" t="s">
        <v>1002</v>
      </c>
      <c r="E32" s="3481">
        <v>35000000</v>
      </c>
      <c r="F32" s="3462" t="s">
        <v>18</v>
      </c>
      <c r="G32" s="3460"/>
      <c r="H32" s="3460" t="s">
        <v>3544</v>
      </c>
      <c r="I32" s="3460" t="s">
        <v>4636</v>
      </c>
      <c r="J32" s="3460" t="s">
        <v>3543</v>
      </c>
      <c r="K32" s="3460" t="s">
        <v>3542</v>
      </c>
      <c r="L32" s="3460" t="s">
        <v>3541</v>
      </c>
      <c r="M32" s="3460" t="s">
        <v>3540</v>
      </c>
      <c r="N32" s="3460" t="s">
        <v>3539</v>
      </c>
      <c r="O32" s="3460" t="s">
        <v>3538</v>
      </c>
      <c r="P32" s="3460" t="s">
        <v>3537</v>
      </c>
      <c r="Q32" s="3460" t="s">
        <v>3536</v>
      </c>
      <c r="R32" s="3460"/>
      <c r="S32" s="3460" t="s">
        <v>3535</v>
      </c>
      <c r="T32" s="3460" t="s">
        <v>3535</v>
      </c>
      <c r="U32" s="3460" t="s">
        <v>3534</v>
      </c>
      <c r="V32" s="3460" t="s">
        <v>3533</v>
      </c>
      <c r="W32" s="3460"/>
      <c r="X32" s="3460"/>
      <c r="Y32" s="3457" t="s">
        <v>3532</v>
      </c>
      <c r="Z32" s="3460"/>
      <c r="AA32" s="3460"/>
      <c r="AB32" s="3457" t="s">
        <v>3531</v>
      </c>
      <c r="AC32" s="3457" t="s">
        <v>4472</v>
      </c>
    </row>
    <row r="33" spans="1:29" ht="32.1" customHeight="1" x14ac:dyDescent="0.25">
      <c r="A33" s="3480"/>
      <c r="B33" s="3483"/>
      <c r="C33" s="3462"/>
      <c r="D33" s="3462"/>
      <c r="E33" s="3479"/>
      <c r="F33" s="3462"/>
      <c r="G33" s="3460"/>
      <c r="H33" s="3460"/>
      <c r="I33" s="3460" t="s">
        <v>4640</v>
      </c>
      <c r="J33" s="3460"/>
      <c r="K33" s="3460"/>
      <c r="L33" s="3460"/>
      <c r="M33" s="3460"/>
      <c r="N33" s="3460"/>
      <c r="O33" s="3460"/>
      <c r="P33" s="3460"/>
      <c r="Q33" s="3460" t="s">
        <v>1</v>
      </c>
      <c r="R33" s="3460"/>
      <c r="S33" s="3460"/>
      <c r="T33" s="3460"/>
      <c r="U33" s="3460"/>
      <c r="V33" s="3460"/>
      <c r="W33" s="3460"/>
      <c r="X33" s="3460"/>
      <c r="Y33" s="3457"/>
      <c r="Z33" s="3460"/>
      <c r="AA33" s="3460"/>
      <c r="AB33" s="3457"/>
      <c r="AC33" s="3457"/>
    </row>
    <row r="34" spans="1:29" ht="32.1" customHeight="1" x14ac:dyDescent="0.25">
      <c r="A34" s="3482" t="s">
        <v>2139</v>
      </c>
      <c r="B34" s="3484" t="s">
        <v>4682</v>
      </c>
      <c r="C34" s="3462" t="s">
        <v>4681</v>
      </c>
      <c r="D34" s="3462" t="s">
        <v>1000</v>
      </c>
      <c r="E34" s="3481">
        <v>25000000</v>
      </c>
      <c r="F34" s="3462" t="s">
        <v>18</v>
      </c>
      <c r="G34" s="3460"/>
      <c r="H34" s="3460" t="s">
        <v>3544</v>
      </c>
      <c r="I34" s="3460" t="s">
        <v>4636</v>
      </c>
      <c r="J34" s="3460" t="s">
        <v>3543</v>
      </c>
      <c r="K34" s="3460" t="s">
        <v>3542</v>
      </c>
      <c r="L34" s="3460" t="s">
        <v>3541</v>
      </c>
      <c r="M34" s="3460" t="s">
        <v>3540</v>
      </c>
      <c r="N34" s="3460" t="s">
        <v>3539</v>
      </c>
      <c r="O34" s="3460" t="s">
        <v>3538</v>
      </c>
      <c r="P34" s="3460" t="s">
        <v>3537</v>
      </c>
      <c r="Q34" s="3460" t="s">
        <v>3536</v>
      </c>
      <c r="R34" s="3460"/>
      <c r="S34" s="3460" t="s">
        <v>3535</v>
      </c>
      <c r="T34" s="3460" t="s">
        <v>3535</v>
      </c>
      <c r="U34" s="3460" t="s">
        <v>3534</v>
      </c>
      <c r="V34" s="3460" t="s">
        <v>3533</v>
      </c>
      <c r="W34" s="3460"/>
      <c r="X34" s="3460"/>
      <c r="Y34" s="3457" t="s">
        <v>3532</v>
      </c>
      <c r="Z34" s="3460"/>
      <c r="AA34" s="3460"/>
      <c r="AB34" s="3457" t="s">
        <v>3531</v>
      </c>
      <c r="AC34" s="3457" t="s">
        <v>4472</v>
      </c>
    </row>
    <row r="35" spans="1:29" ht="32.1" customHeight="1" x14ac:dyDescent="0.25">
      <c r="A35" s="3480"/>
      <c r="B35" s="3483"/>
      <c r="C35" s="3462"/>
      <c r="D35" s="3462"/>
      <c r="E35" s="3479"/>
      <c r="F35" s="3462"/>
      <c r="G35" s="3460"/>
      <c r="H35" s="3460"/>
      <c r="I35" s="3460" t="s">
        <v>4640</v>
      </c>
      <c r="J35" s="3460"/>
      <c r="K35" s="3460"/>
      <c r="L35" s="3460"/>
      <c r="M35" s="3460"/>
      <c r="N35" s="3460"/>
      <c r="O35" s="3460"/>
      <c r="P35" s="3460"/>
      <c r="Q35" s="3460" t="s">
        <v>1</v>
      </c>
      <c r="R35" s="3460"/>
      <c r="S35" s="3460"/>
      <c r="T35" s="3460"/>
      <c r="U35" s="3460"/>
      <c r="V35" s="3460"/>
      <c r="W35" s="3460"/>
      <c r="X35" s="3460"/>
      <c r="Y35" s="3457"/>
      <c r="Z35" s="3460"/>
      <c r="AA35" s="3460"/>
      <c r="AB35" s="3457"/>
      <c r="AC35" s="3457"/>
    </row>
    <row r="36" spans="1:29" ht="32.1" customHeight="1" x14ac:dyDescent="0.25">
      <c r="A36" s="3482" t="s">
        <v>2137</v>
      </c>
      <c r="B36" s="3484" t="s">
        <v>4680</v>
      </c>
      <c r="C36" s="3462" t="s">
        <v>4679</v>
      </c>
      <c r="D36" s="3462" t="s">
        <v>992</v>
      </c>
      <c r="E36" s="3481">
        <v>22500000</v>
      </c>
      <c r="F36" s="3462" t="s">
        <v>18</v>
      </c>
      <c r="G36" s="3460"/>
      <c r="H36" s="3460" t="s">
        <v>3544</v>
      </c>
      <c r="I36" s="3460" t="s">
        <v>4636</v>
      </c>
      <c r="J36" s="3460" t="s">
        <v>3543</v>
      </c>
      <c r="K36" s="3460" t="s">
        <v>3542</v>
      </c>
      <c r="L36" s="3460" t="s">
        <v>3541</v>
      </c>
      <c r="M36" s="3460" t="s">
        <v>3540</v>
      </c>
      <c r="N36" s="3460" t="s">
        <v>3539</v>
      </c>
      <c r="O36" s="3460" t="s">
        <v>3538</v>
      </c>
      <c r="P36" s="3460" t="s">
        <v>3537</v>
      </c>
      <c r="Q36" s="3460" t="s">
        <v>3536</v>
      </c>
      <c r="R36" s="3460"/>
      <c r="S36" s="3460" t="s">
        <v>3535</v>
      </c>
      <c r="T36" s="3460" t="s">
        <v>3535</v>
      </c>
      <c r="U36" s="3460" t="s">
        <v>3534</v>
      </c>
      <c r="V36" s="3460" t="s">
        <v>3533</v>
      </c>
      <c r="W36" s="3460"/>
      <c r="X36" s="3460"/>
      <c r="Y36" s="3457" t="s">
        <v>3532</v>
      </c>
      <c r="Z36" s="3460"/>
      <c r="AA36" s="3460"/>
      <c r="AB36" s="3457" t="s">
        <v>3531</v>
      </c>
      <c r="AC36" s="3457" t="s">
        <v>4472</v>
      </c>
    </row>
    <row r="37" spans="1:29" ht="32.1" customHeight="1" x14ac:dyDescent="0.25">
      <c r="A37" s="3480"/>
      <c r="B37" s="3483"/>
      <c r="C37" s="3462"/>
      <c r="D37" s="3462"/>
      <c r="E37" s="3479"/>
      <c r="F37" s="3462"/>
      <c r="G37" s="3460"/>
      <c r="H37" s="3460"/>
      <c r="I37" s="3460" t="s">
        <v>4640</v>
      </c>
      <c r="J37" s="3460"/>
      <c r="K37" s="3460"/>
      <c r="L37" s="3460"/>
      <c r="M37" s="3460"/>
      <c r="N37" s="3460"/>
      <c r="O37" s="3460"/>
      <c r="P37" s="3460"/>
      <c r="Q37" s="3460" t="s">
        <v>1</v>
      </c>
      <c r="R37" s="3460"/>
      <c r="S37" s="3460"/>
      <c r="T37" s="3460"/>
      <c r="U37" s="3460"/>
      <c r="V37" s="3460"/>
      <c r="W37" s="3460"/>
      <c r="X37" s="3460"/>
      <c r="Y37" s="3457"/>
      <c r="Z37" s="3460"/>
      <c r="AA37" s="3460"/>
      <c r="AB37" s="3457"/>
      <c r="AC37" s="3457"/>
    </row>
    <row r="38" spans="1:29" ht="32.1" customHeight="1" x14ac:dyDescent="0.25">
      <c r="A38" s="3482" t="s">
        <v>2135</v>
      </c>
      <c r="B38" s="3484" t="s">
        <v>4678</v>
      </c>
      <c r="C38" s="3462" t="s">
        <v>4677</v>
      </c>
      <c r="D38" s="3462" t="s">
        <v>990</v>
      </c>
      <c r="E38" s="3481">
        <v>30000000</v>
      </c>
      <c r="F38" s="3462" t="s">
        <v>18</v>
      </c>
      <c r="G38" s="3460"/>
      <c r="H38" s="3460" t="s">
        <v>3544</v>
      </c>
      <c r="I38" s="3460" t="s">
        <v>4636</v>
      </c>
      <c r="J38" s="3460" t="s">
        <v>3543</v>
      </c>
      <c r="K38" s="3460" t="s">
        <v>3542</v>
      </c>
      <c r="L38" s="3460" t="s">
        <v>3541</v>
      </c>
      <c r="M38" s="3460" t="s">
        <v>3540</v>
      </c>
      <c r="N38" s="3460" t="s">
        <v>3539</v>
      </c>
      <c r="O38" s="3460" t="s">
        <v>3538</v>
      </c>
      <c r="P38" s="3460" t="s">
        <v>3537</v>
      </c>
      <c r="Q38" s="3460" t="s">
        <v>3536</v>
      </c>
      <c r="R38" s="3460"/>
      <c r="S38" s="3460" t="s">
        <v>3535</v>
      </c>
      <c r="T38" s="3460" t="s">
        <v>3535</v>
      </c>
      <c r="U38" s="3460" t="s">
        <v>3534</v>
      </c>
      <c r="V38" s="3460" t="s">
        <v>3533</v>
      </c>
      <c r="W38" s="3460"/>
      <c r="X38" s="3460"/>
      <c r="Y38" s="3457" t="s">
        <v>3532</v>
      </c>
      <c r="Z38" s="3460"/>
      <c r="AA38" s="3460"/>
      <c r="AB38" s="3457" t="s">
        <v>3531</v>
      </c>
      <c r="AC38" s="3457" t="s">
        <v>4472</v>
      </c>
    </row>
    <row r="39" spans="1:29" ht="32.1" customHeight="1" x14ac:dyDescent="0.25">
      <c r="A39" s="3480"/>
      <c r="B39" s="3483"/>
      <c r="C39" s="3462"/>
      <c r="D39" s="3462"/>
      <c r="E39" s="3479"/>
      <c r="F39" s="3462"/>
      <c r="G39" s="3460"/>
      <c r="H39" s="3460"/>
      <c r="I39" s="3460" t="s">
        <v>4640</v>
      </c>
      <c r="J39" s="3460"/>
      <c r="K39" s="3460"/>
      <c r="L39" s="3460"/>
      <c r="M39" s="3460"/>
      <c r="N39" s="3460"/>
      <c r="O39" s="3460"/>
      <c r="P39" s="3460"/>
      <c r="Q39" s="3460" t="s">
        <v>1</v>
      </c>
      <c r="R39" s="3460"/>
      <c r="S39" s="3460"/>
      <c r="T39" s="3460"/>
      <c r="U39" s="3460"/>
      <c r="V39" s="3460"/>
      <c r="W39" s="3460"/>
      <c r="X39" s="3460"/>
      <c r="Y39" s="3457"/>
      <c r="Z39" s="3460"/>
      <c r="AA39" s="3460"/>
      <c r="AB39" s="3457"/>
      <c r="AC39" s="3457"/>
    </row>
    <row r="40" spans="1:29" ht="32.1" customHeight="1" x14ac:dyDescent="0.25">
      <c r="A40" s="3482" t="s">
        <v>2129</v>
      </c>
      <c r="B40" s="3484" t="s">
        <v>4676</v>
      </c>
      <c r="C40" s="3462" t="s">
        <v>4675</v>
      </c>
      <c r="D40" s="3462" t="s">
        <v>988</v>
      </c>
      <c r="E40" s="3481">
        <v>25000000</v>
      </c>
      <c r="F40" s="3462" t="s">
        <v>18</v>
      </c>
      <c r="G40" s="3460"/>
      <c r="H40" s="3460" t="s">
        <v>3544</v>
      </c>
      <c r="I40" s="3460" t="s">
        <v>4636</v>
      </c>
      <c r="J40" s="3460" t="s">
        <v>3543</v>
      </c>
      <c r="K40" s="3460" t="s">
        <v>3542</v>
      </c>
      <c r="L40" s="3460" t="s">
        <v>3541</v>
      </c>
      <c r="M40" s="3460" t="s">
        <v>3540</v>
      </c>
      <c r="N40" s="3460" t="s">
        <v>3539</v>
      </c>
      <c r="O40" s="3460" t="s">
        <v>3538</v>
      </c>
      <c r="P40" s="3460" t="s">
        <v>3537</v>
      </c>
      <c r="Q40" s="3460" t="s">
        <v>3536</v>
      </c>
      <c r="R40" s="3460"/>
      <c r="S40" s="3460" t="s">
        <v>3535</v>
      </c>
      <c r="T40" s="3460" t="s">
        <v>3535</v>
      </c>
      <c r="U40" s="3460" t="s">
        <v>3534</v>
      </c>
      <c r="V40" s="3460" t="s">
        <v>3533</v>
      </c>
      <c r="W40" s="3460"/>
      <c r="X40" s="3460"/>
      <c r="Y40" s="3457" t="s">
        <v>3532</v>
      </c>
      <c r="Z40" s="3460"/>
      <c r="AA40" s="3460"/>
      <c r="AB40" s="3457" t="s">
        <v>3531</v>
      </c>
      <c r="AC40" s="3457" t="s">
        <v>4472</v>
      </c>
    </row>
    <row r="41" spans="1:29" ht="32.1" customHeight="1" x14ac:dyDescent="0.25">
      <c r="A41" s="3480"/>
      <c r="B41" s="3483"/>
      <c r="C41" s="3462"/>
      <c r="D41" s="3462"/>
      <c r="E41" s="3479"/>
      <c r="F41" s="3462"/>
      <c r="G41" s="3460"/>
      <c r="H41" s="3460"/>
      <c r="I41" s="3460" t="s">
        <v>4640</v>
      </c>
      <c r="J41" s="3460"/>
      <c r="K41" s="3460"/>
      <c r="L41" s="3460"/>
      <c r="M41" s="3460"/>
      <c r="N41" s="3460"/>
      <c r="O41" s="3460"/>
      <c r="P41" s="3460"/>
      <c r="Q41" s="3460" t="s">
        <v>1</v>
      </c>
      <c r="R41" s="3460"/>
      <c r="S41" s="3460"/>
      <c r="T41" s="3460"/>
      <c r="U41" s="3460"/>
      <c r="V41" s="3460"/>
      <c r="W41" s="3460"/>
      <c r="X41" s="3460"/>
      <c r="Y41" s="3457"/>
      <c r="Z41" s="3460"/>
      <c r="AA41" s="3460"/>
      <c r="AB41" s="3457"/>
      <c r="AC41" s="3457"/>
    </row>
    <row r="42" spans="1:29" ht="32.1" customHeight="1" x14ac:dyDescent="0.25">
      <c r="A42" s="3482" t="s">
        <v>2127</v>
      </c>
      <c r="B42" s="3484" t="s">
        <v>4674</v>
      </c>
      <c r="C42" s="3462" t="s">
        <v>4673</v>
      </c>
      <c r="D42" s="3462" t="s">
        <v>986</v>
      </c>
      <c r="E42" s="3481">
        <v>35000000</v>
      </c>
      <c r="F42" s="3462" t="s">
        <v>18</v>
      </c>
      <c r="G42" s="3460"/>
      <c r="H42" s="3460" t="s">
        <v>3544</v>
      </c>
      <c r="I42" s="3460" t="s">
        <v>4636</v>
      </c>
      <c r="J42" s="3460" t="s">
        <v>3543</v>
      </c>
      <c r="K42" s="3460" t="s">
        <v>3542</v>
      </c>
      <c r="L42" s="3460" t="s">
        <v>3541</v>
      </c>
      <c r="M42" s="3460" t="s">
        <v>3540</v>
      </c>
      <c r="N42" s="3460" t="s">
        <v>3539</v>
      </c>
      <c r="O42" s="3460" t="s">
        <v>3538</v>
      </c>
      <c r="P42" s="3460" t="s">
        <v>3537</v>
      </c>
      <c r="Q42" s="3460" t="s">
        <v>3536</v>
      </c>
      <c r="R42" s="3460"/>
      <c r="S42" s="3460" t="s">
        <v>3535</v>
      </c>
      <c r="T42" s="3460" t="s">
        <v>3535</v>
      </c>
      <c r="U42" s="3460" t="s">
        <v>3534</v>
      </c>
      <c r="V42" s="3460" t="s">
        <v>3533</v>
      </c>
      <c r="W42" s="3460"/>
      <c r="X42" s="3460"/>
      <c r="Y42" s="3457" t="s">
        <v>3532</v>
      </c>
      <c r="Z42" s="3460"/>
      <c r="AA42" s="3460"/>
      <c r="AB42" s="3457" t="s">
        <v>3531</v>
      </c>
      <c r="AC42" s="3457" t="s">
        <v>4472</v>
      </c>
    </row>
    <row r="43" spans="1:29" ht="32.1" customHeight="1" x14ac:dyDescent="0.25">
      <c r="A43" s="3480"/>
      <c r="B43" s="3483"/>
      <c r="C43" s="3462"/>
      <c r="D43" s="3462"/>
      <c r="E43" s="3479"/>
      <c r="F43" s="3462"/>
      <c r="G43" s="3460"/>
      <c r="H43" s="3460"/>
      <c r="I43" s="3460" t="s">
        <v>4640</v>
      </c>
      <c r="J43" s="3460"/>
      <c r="K43" s="3460"/>
      <c r="L43" s="3460"/>
      <c r="M43" s="3460"/>
      <c r="N43" s="3460"/>
      <c r="O43" s="3460"/>
      <c r="P43" s="3460"/>
      <c r="Q43" s="3460" t="s">
        <v>1</v>
      </c>
      <c r="R43" s="3460"/>
      <c r="S43" s="3460"/>
      <c r="T43" s="3460"/>
      <c r="U43" s="3460"/>
      <c r="V43" s="3460"/>
      <c r="W43" s="3460"/>
      <c r="X43" s="3460"/>
      <c r="Y43" s="3457"/>
      <c r="Z43" s="3460"/>
      <c r="AA43" s="3460"/>
      <c r="AB43" s="3457"/>
      <c r="AC43" s="3457"/>
    </row>
    <row r="44" spans="1:29" ht="32.1" customHeight="1" x14ac:dyDescent="0.25">
      <c r="A44" s="3482" t="s">
        <v>2125</v>
      </c>
      <c r="B44" s="3484" t="s">
        <v>4672</v>
      </c>
      <c r="C44" s="3462" t="s">
        <v>4671</v>
      </c>
      <c r="D44" s="3462" t="s">
        <v>984</v>
      </c>
      <c r="E44" s="3481">
        <v>20000000</v>
      </c>
      <c r="F44" s="3462" t="s">
        <v>18</v>
      </c>
      <c r="G44" s="3460"/>
      <c r="H44" s="3460" t="s">
        <v>3544</v>
      </c>
      <c r="I44" s="3460" t="s">
        <v>4636</v>
      </c>
      <c r="J44" s="3460" t="s">
        <v>3543</v>
      </c>
      <c r="K44" s="3460" t="s">
        <v>3542</v>
      </c>
      <c r="L44" s="3460" t="s">
        <v>3541</v>
      </c>
      <c r="M44" s="3460" t="s">
        <v>3540</v>
      </c>
      <c r="N44" s="3460" t="s">
        <v>3539</v>
      </c>
      <c r="O44" s="3460" t="s">
        <v>3538</v>
      </c>
      <c r="P44" s="3460" t="s">
        <v>3537</v>
      </c>
      <c r="Q44" s="3460" t="s">
        <v>3536</v>
      </c>
      <c r="R44" s="3460"/>
      <c r="S44" s="3460" t="s">
        <v>3535</v>
      </c>
      <c r="T44" s="3460" t="s">
        <v>3535</v>
      </c>
      <c r="U44" s="3460" t="s">
        <v>3534</v>
      </c>
      <c r="V44" s="3460" t="s">
        <v>3533</v>
      </c>
      <c r="W44" s="3460"/>
      <c r="X44" s="3460"/>
      <c r="Y44" s="3457" t="s">
        <v>3532</v>
      </c>
      <c r="Z44" s="3460"/>
      <c r="AA44" s="3460"/>
      <c r="AB44" s="3457" t="s">
        <v>3531</v>
      </c>
      <c r="AC44" s="3457" t="s">
        <v>4472</v>
      </c>
    </row>
    <row r="45" spans="1:29" ht="32.1" customHeight="1" x14ac:dyDescent="0.25">
      <c r="A45" s="3480"/>
      <c r="B45" s="3483"/>
      <c r="C45" s="3462"/>
      <c r="D45" s="3462"/>
      <c r="E45" s="3479"/>
      <c r="F45" s="3462"/>
      <c r="G45" s="3460"/>
      <c r="H45" s="3460"/>
      <c r="I45" s="3460" t="s">
        <v>4640</v>
      </c>
      <c r="J45" s="3460"/>
      <c r="K45" s="3460"/>
      <c r="L45" s="3460"/>
      <c r="M45" s="3460"/>
      <c r="N45" s="3460"/>
      <c r="O45" s="3460"/>
      <c r="P45" s="3460"/>
      <c r="Q45" s="3460" t="s">
        <v>1</v>
      </c>
      <c r="R45" s="3460"/>
      <c r="S45" s="3460"/>
      <c r="T45" s="3460"/>
      <c r="U45" s="3460"/>
      <c r="V45" s="3460"/>
      <c r="W45" s="3460"/>
      <c r="X45" s="3460"/>
      <c r="Y45" s="3457"/>
      <c r="Z45" s="3460"/>
      <c r="AA45" s="3460"/>
      <c r="AB45" s="3457"/>
      <c r="AC45" s="3457"/>
    </row>
    <row r="46" spans="1:29" ht="32.1" customHeight="1" x14ac:dyDescent="0.25">
      <c r="A46" s="3482" t="s">
        <v>2123</v>
      </c>
      <c r="B46" s="3484" t="s">
        <v>4670</v>
      </c>
      <c r="C46" s="3462" t="s">
        <v>4669</v>
      </c>
      <c r="D46" s="3462" t="s">
        <v>982</v>
      </c>
      <c r="E46" s="3481">
        <v>30000000</v>
      </c>
      <c r="F46" s="3462" t="s">
        <v>18</v>
      </c>
      <c r="G46" s="3460"/>
      <c r="H46" s="3460" t="s">
        <v>3544</v>
      </c>
      <c r="I46" s="3460" t="s">
        <v>4636</v>
      </c>
      <c r="J46" s="3460" t="s">
        <v>3543</v>
      </c>
      <c r="K46" s="3460" t="s">
        <v>3542</v>
      </c>
      <c r="L46" s="3460" t="s">
        <v>3541</v>
      </c>
      <c r="M46" s="3460" t="s">
        <v>3540</v>
      </c>
      <c r="N46" s="3460" t="s">
        <v>3539</v>
      </c>
      <c r="O46" s="3460" t="s">
        <v>3538</v>
      </c>
      <c r="P46" s="3460" t="s">
        <v>3537</v>
      </c>
      <c r="Q46" s="3460" t="s">
        <v>3536</v>
      </c>
      <c r="R46" s="3460"/>
      <c r="S46" s="3460" t="s">
        <v>3535</v>
      </c>
      <c r="T46" s="3460" t="s">
        <v>3535</v>
      </c>
      <c r="U46" s="3460" t="s">
        <v>3534</v>
      </c>
      <c r="V46" s="3460" t="s">
        <v>3533</v>
      </c>
      <c r="W46" s="3460"/>
      <c r="X46" s="3460"/>
      <c r="Y46" s="3457" t="s">
        <v>3532</v>
      </c>
      <c r="Z46" s="3460"/>
      <c r="AA46" s="3460"/>
      <c r="AB46" s="3457" t="s">
        <v>3531</v>
      </c>
      <c r="AC46" s="3457" t="s">
        <v>4472</v>
      </c>
    </row>
    <row r="47" spans="1:29" ht="32.1" customHeight="1" x14ac:dyDescent="0.25">
      <c r="A47" s="3480"/>
      <c r="B47" s="3483"/>
      <c r="C47" s="3462"/>
      <c r="D47" s="3462"/>
      <c r="E47" s="3479"/>
      <c r="F47" s="3462"/>
      <c r="G47" s="3460"/>
      <c r="H47" s="3460"/>
      <c r="I47" s="3460" t="s">
        <v>4640</v>
      </c>
      <c r="J47" s="3460"/>
      <c r="K47" s="3460"/>
      <c r="L47" s="3460"/>
      <c r="M47" s="3460"/>
      <c r="N47" s="3460"/>
      <c r="O47" s="3460"/>
      <c r="P47" s="3460"/>
      <c r="Q47" s="3460" t="s">
        <v>1</v>
      </c>
      <c r="R47" s="3460"/>
      <c r="S47" s="3460"/>
      <c r="T47" s="3460"/>
      <c r="U47" s="3460"/>
      <c r="V47" s="3460"/>
      <c r="W47" s="3460"/>
      <c r="X47" s="3460"/>
      <c r="Y47" s="3457"/>
      <c r="Z47" s="3460"/>
      <c r="AA47" s="3460"/>
      <c r="AB47" s="3457"/>
      <c r="AC47" s="3457"/>
    </row>
    <row r="48" spans="1:29" ht="32.1" customHeight="1" x14ac:dyDescent="0.25">
      <c r="A48" s="3482" t="s">
        <v>2121</v>
      </c>
      <c r="B48" s="3484" t="s">
        <v>4668</v>
      </c>
      <c r="C48" s="3462" t="s">
        <v>4667</v>
      </c>
      <c r="D48" s="3462" t="s">
        <v>980</v>
      </c>
      <c r="E48" s="3481">
        <v>20000000</v>
      </c>
      <c r="F48" s="3462" t="s">
        <v>18</v>
      </c>
      <c r="G48" s="3460"/>
      <c r="H48" s="3460" t="s">
        <v>3544</v>
      </c>
      <c r="I48" s="3460" t="s">
        <v>4636</v>
      </c>
      <c r="J48" s="3460" t="s">
        <v>3543</v>
      </c>
      <c r="K48" s="3460" t="s">
        <v>3542</v>
      </c>
      <c r="L48" s="3460" t="s">
        <v>3541</v>
      </c>
      <c r="M48" s="3460" t="s">
        <v>3540</v>
      </c>
      <c r="N48" s="3460" t="s">
        <v>3539</v>
      </c>
      <c r="O48" s="3460" t="s">
        <v>3538</v>
      </c>
      <c r="P48" s="3460" t="s">
        <v>3537</v>
      </c>
      <c r="Q48" s="3460" t="s">
        <v>3536</v>
      </c>
      <c r="R48" s="3460"/>
      <c r="S48" s="3460" t="s">
        <v>3535</v>
      </c>
      <c r="T48" s="3460" t="s">
        <v>3535</v>
      </c>
      <c r="U48" s="3460" t="s">
        <v>3534</v>
      </c>
      <c r="V48" s="3460" t="s">
        <v>3533</v>
      </c>
      <c r="W48" s="3460"/>
      <c r="X48" s="3460"/>
      <c r="Y48" s="3457" t="s">
        <v>3532</v>
      </c>
      <c r="Z48" s="3460"/>
      <c r="AA48" s="3460"/>
      <c r="AB48" s="3457" t="s">
        <v>3531</v>
      </c>
      <c r="AC48" s="3457" t="s">
        <v>4472</v>
      </c>
    </row>
    <row r="49" spans="1:29" ht="32.1" customHeight="1" x14ac:dyDescent="0.25">
      <c r="A49" s="3480"/>
      <c r="B49" s="3483"/>
      <c r="C49" s="3462"/>
      <c r="D49" s="3462"/>
      <c r="E49" s="3479"/>
      <c r="F49" s="3462"/>
      <c r="G49" s="3460"/>
      <c r="H49" s="3460"/>
      <c r="I49" s="3460" t="s">
        <v>1</v>
      </c>
      <c r="J49" s="3460"/>
      <c r="K49" s="3460"/>
      <c r="L49" s="3460"/>
      <c r="M49" s="3460"/>
      <c r="N49" s="3460"/>
      <c r="O49" s="3460"/>
      <c r="P49" s="3460"/>
      <c r="Q49" s="3460" t="s">
        <v>1</v>
      </c>
      <c r="R49" s="3460"/>
      <c r="S49" s="3460"/>
      <c r="T49" s="3460"/>
      <c r="U49" s="3460"/>
      <c r="V49" s="3460"/>
      <c r="W49" s="3460"/>
      <c r="X49" s="3460"/>
      <c r="Y49" s="3457"/>
      <c r="Z49" s="3460"/>
      <c r="AA49" s="3460"/>
      <c r="AB49" s="3457"/>
      <c r="AC49" s="3457"/>
    </row>
    <row r="50" spans="1:29" ht="32.1" customHeight="1" x14ac:dyDescent="0.25">
      <c r="A50" s="3482" t="s">
        <v>2119</v>
      </c>
      <c r="B50" s="3484" t="s">
        <v>4666</v>
      </c>
      <c r="C50" s="3462" t="s">
        <v>4665</v>
      </c>
      <c r="D50" s="3462" t="s">
        <v>977</v>
      </c>
      <c r="E50" s="3481">
        <v>35000000</v>
      </c>
      <c r="F50" s="3462" t="s">
        <v>18</v>
      </c>
      <c r="G50" s="3460"/>
      <c r="H50" s="3460" t="s">
        <v>3544</v>
      </c>
      <c r="I50" s="3460" t="s">
        <v>4636</v>
      </c>
      <c r="J50" s="3460" t="s">
        <v>3543</v>
      </c>
      <c r="K50" s="3460" t="s">
        <v>3542</v>
      </c>
      <c r="L50" s="3460" t="s">
        <v>3541</v>
      </c>
      <c r="M50" s="3460" t="s">
        <v>3540</v>
      </c>
      <c r="N50" s="3460" t="s">
        <v>3539</v>
      </c>
      <c r="O50" s="3460" t="s">
        <v>3538</v>
      </c>
      <c r="P50" s="3460" t="s">
        <v>3537</v>
      </c>
      <c r="Q50" s="3460" t="s">
        <v>3536</v>
      </c>
      <c r="R50" s="3497"/>
      <c r="S50" s="3460" t="s">
        <v>3535</v>
      </c>
      <c r="T50" s="3460" t="s">
        <v>3535</v>
      </c>
      <c r="U50" s="3460" t="s">
        <v>3534</v>
      </c>
      <c r="V50" s="3460" t="s">
        <v>3533</v>
      </c>
      <c r="W50" s="3460"/>
      <c r="X50" s="3460"/>
      <c r="Y50" s="3457" t="s">
        <v>3532</v>
      </c>
      <c r="Z50" s="3457"/>
      <c r="AA50" s="3457"/>
      <c r="AB50" s="3457" t="s">
        <v>3531</v>
      </c>
      <c r="AC50" s="3457" t="s">
        <v>4472</v>
      </c>
    </row>
    <row r="51" spans="1:29" ht="32.1" customHeight="1" x14ac:dyDescent="0.25">
      <c r="A51" s="3480"/>
      <c r="B51" s="3483"/>
      <c r="C51" s="3462"/>
      <c r="D51" s="3462"/>
      <c r="E51" s="3479"/>
      <c r="F51" s="3462"/>
      <c r="G51" s="3460"/>
      <c r="H51" s="3460"/>
      <c r="I51" s="3460" t="s">
        <v>4640</v>
      </c>
      <c r="J51" s="3460"/>
      <c r="K51" s="3460"/>
      <c r="L51" s="3460"/>
      <c r="M51" s="3460"/>
      <c r="N51" s="3460"/>
      <c r="O51" s="3460"/>
      <c r="P51" s="3460"/>
      <c r="Q51" s="3460" t="s">
        <v>1</v>
      </c>
      <c r="R51" s="3497"/>
      <c r="S51" s="3460"/>
      <c r="T51" s="3460"/>
      <c r="U51" s="3460"/>
      <c r="V51" s="3460"/>
      <c r="W51" s="3460"/>
      <c r="X51" s="3460"/>
      <c r="Y51" s="3457"/>
      <c r="Z51" s="3457"/>
      <c r="AA51" s="3457"/>
      <c r="AB51" s="3457"/>
      <c r="AC51" s="3457"/>
    </row>
    <row r="52" spans="1:29" ht="32.1" customHeight="1" x14ac:dyDescent="0.25">
      <c r="A52" s="3482" t="s">
        <v>2117</v>
      </c>
      <c r="B52" s="3484" t="s">
        <v>4664</v>
      </c>
      <c r="C52" s="3462" t="s">
        <v>4663</v>
      </c>
      <c r="D52" s="3462" t="s">
        <v>4662</v>
      </c>
      <c r="E52" s="3481">
        <v>12500000</v>
      </c>
      <c r="F52" s="3462" t="s">
        <v>18</v>
      </c>
      <c r="G52" s="3460"/>
      <c r="H52" s="3460" t="s">
        <v>3544</v>
      </c>
      <c r="I52" s="3460" t="s">
        <v>4636</v>
      </c>
      <c r="J52" s="3460" t="s">
        <v>3543</v>
      </c>
      <c r="K52" s="3460" t="s">
        <v>3542</v>
      </c>
      <c r="L52" s="3460" t="s">
        <v>3541</v>
      </c>
      <c r="M52" s="3460" t="s">
        <v>3540</v>
      </c>
      <c r="N52" s="3460" t="s">
        <v>3539</v>
      </c>
      <c r="O52" s="3460" t="s">
        <v>3538</v>
      </c>
      <c r="P52" s="3460" t="s">
        <v>3537</v>
      </c>
      <c r="Q52" s="3460" t="s">
        <v>3536</v>
      </c>
      <c r="R52" s="3497"/>
      <c r="S52" s="3460" t="s">
        <v>3535</v>
      </c>
      <c r="T52" s="3460" t="s">
        <v>3535</v>
      </c>
      <c r="U52" s="3460" t="s">
        <v>3534</v>
      </c>
      <c r="V52" s="3460" t="s">
        <v>3533</v>
      </c>
      <c r="W52" s="3460"/>
      <c r="X52" s="3460"/>
      <c r="Y52" s="3457" t="s">
        <v>3532</v>
      </c>
      <c r="Z52" s="3457"/>
      <c r="AA52" s="3457"/>
      <c r="AB52" s="3457" t="s">
        <v>3531</v>
      </c>
      <c r="AC52" s="3457" t="s">
        <v>4472</v>
      </c>
    </row>
    <row r="53" spans="1:29" ht="32.1" customHeight="1" x14ac:dyDescent="0.25">
      <c r="A53" s="3480"/>
      <c r="B53" s="3483"/>
      <c r="C53" s="3462"/>
      <c r="D53" s="3462"/>
      <c r="E53" s="3479"/>
      <c r="F53" s="3462"/>
      <c r="G53" s="3460"/>
      <c r="H53" s="3460"/>
      <c r="I53" s="3460" t="s">
        <v>4640</v>
      </c>
      <c r="J53" s="3460"/>
      <c r="K53" s="3460"/>
      <c r="L53" s="3460"/>
      <c r="M53" s="3460"/>
      <c r="N53" s="3460"/>
      <c r="O53" s="3460"/>
      <c r="P53" s="3460"/>
      <c r="Q53" s="3460" t="s">
        <v>1</v>
      </c>
      <c r="R53" s="3461"/>
      <c r="S53" s="3460"/>
      <c r="T53" s="3460"/>
      <c r="U53" s="3460"/>
      <c r="V53" s="3460"/>
      <c r="W53" s="3459"/>
      <c r="X53" s="3459"/>
      <c r="Y53" s="3457"/>
      <c r="Z53" s="3487"/>
      <c r="AA53" s="3487"/>
      <c r="AB53" s="3457"/>
      <c r="AC53" s="3457"/>
    </row>
    <row r="54" spans="1:29" ht="32.1" customHeight="1" x14ac:dyDescent="0.25">
      <c r="A54" s="3482" t="s">
        <v>2115</v>
      </c>
      <c r="B54" s="3484" t="s">
        <v>4661</v>
      </c>
      <c r="C54" s="3462" t="s">
        <v>4660</v>
      </c>
      <c r="D54" s="3462" t="s">
        <v>973</v>
      </c>
      <c r="E54" s="3481">
        <v>12500000</v>
      </c>
      <c r="F54" s="3462" t="s">
        <v>18</v>
      </c>
      <c r="G54" s="3460"/>
      <c r="H54" s="3460" t="s">
        <v>3544</v>
      </c>
      <c r="I54" s="3460" t="s">
        <v>4636</v>
      </c>
      <c r="J54" s="3460" t="s">
        <v>3543</v>
      </c>
      <c r="K54" s="3460" t="s">
        <v>3542</v>
      </c>
      <c r="L54" s="3460" t="s">
        <v>3541</v>
      </c>
      <c r="M54" s="3460" t="s">
        <v>3540</v>
      </c>
      <c r="N54" s="3460" t="s">
        <v>3539</v>
      </c>
      <c r="O54" s="3460" t="s">
        <v>3538</v>
      </c>
      <c r="P54" s="3460" t="s">
        <v>3537</v>
      </c>
      <c r="Q54" s="3460" t="s">
        <v>3536</v>
      </c>
      <c r="R54" s="3461"/>
      <c r="S54" s="3460" t="s">
        <v>3535</v>
      </c>
      <c r="T54" s="3460" t="s">
        <v>3535</v>
      </c>
      <c r="U54" s="3460" t="s">
        <v>3534</v>
      </c>
      <c r="V54" s="3460" t="s">
        <v>3533</v>
      </c>
      <c r="W54" s="3459"/>
      <c r="X54" s="3459"/>
      <c r="Y54" s="3457" t="s">
        <v>3532</v>
      </c>
      <c r="Z54" s="3487"/>
      <c r="AA54" s="3487"/>
      <c r="AB54" s="3457" t="s">
        <v>3531</v>
      </c>
      <c r="AC54" s="3457" t="s">
        <v>4472</v>
      </c>
    </row>
    <row r="55" spans="1:29" ht="32.1" customHeight="1" x14ac:dyDescent="0.25">
      <c r="A55" s="3480"/>
      <c r="B55" s="3483"/>
      <c r="C55" s="3462"/>
      <c r="D55" s="3462"/>
      <c r="E55" s="3479"/>
      <c r="F55" s="3462"/>
      <c r="G55" s="3460"/>
      <c r="H55" s="3460"/>
      <c r="I55" s="3460" t="s">
        <v>4640</v>
      </c>
      <c r="J55" s="3460"/>
      <c r="K55" s="3460"/>
      <c r="L55" s="3460"/>
      <c r="M55" s="3460"/>
      <c r="N55" s="3460"/>
      <c r="O55" s="3460"/>
      <c r="P55" s="3460"/>
      <c r="Q55" s="3460" t="s">
        <v>1</v>
      </c>
      <c r="R55" s="3461"/>
      <c r="S55" s="3460"/>
      <c r="T55" s="3460"/>
      <c r="U55" s="3460"/>
      <c r="V55" s="3460"/>
      <c r="W55" s="3459"/>
      <c r="X55" s="3459"/>
      <c r="Y55" s="3457"/>
      <c r="Z55" s="3487"/>
      <c r="AA55" s="3487"/>
      <c r="AB55" s="3457"/>
      <c r="AC55" s="3457"/>
    </row>
    <row r="56" spans="1:29" ht="32.1" customHeight="1" x14ac:dyDescent="0.25">
      <c r="A56" s="3482" t="s">
        <v>2113</v>
      </c>
      <c r="B56" s="3484" t="s">
        <v>4659</v>
      </c>
      <c r="C56" s="3462" t="s">
        <v>4658</v>
      </c>
      <c r="D56" s="3462" t="s">
        <v>971</v>
      </c>
      <c r="E56" s="3499">
        <v>15000000</v>
      </c>
      <c r="F56" s="3462" t="s">
        <v>18</v>
      </c>
      <c r="G56" s="3460"/>
      <c r="H56" s="3460" t="s">
        <v>3544</v>
      </c>
      <c r="I56" s="3460" t="s">
        <v>4636</v>
      </c>
      <c r="J56" s="3460" t="s">
        <v>3543</v>
      </c>
      <c r="K56" s="3460" t="s">
        <v>3542</v>
      </c>
      <c r="L56" s="3460" t="s">
        <v>3541</v>
      </c>
      <c r="M56" s="3460" t="s">
        <v>3540</v>
      </c>
      <c r="N56" s="3460" t="s">
        <v>3539</v>
      </c>
      <c r="O56" s="3460" t="s">
        <v>3538</v>
      </c>
      <c r="P56" s="3460" t="s">
        <v>3537</v>
      </c>
      <c r="Q56" s="3460" t="s">
        <v>3536</v>
      </c>
      <c r="R56" s="3461"/>
      <c r="S56" s="3460" t="s">
        <v>3535</v>
      </c>
      <c r="T56" s="3460" t="s">
        <v>3535</v>
      </c>
      <c r="U56" s="3460" t="s">
        <v>3534</v>
      </c>
      <c r="V56" s="3460" t="s">
        <v>3533</v>
      </c>
      <c r="W56" s="3459"/>
      <c r="X56" s="3459"/>
      <c r="Y56" s="3457" t="s">
        <v>3532</v>
      </c>
      <c r="Z56" s="3487"/>
      <c r="AA56" s="3487"/>
      <c r="AB56" s="3457" t="s">
        <v>3531</v>
      </c>
      <c r="AC56" s="3457" t="s">
        <v>4472</v>
      </c>
    </row>
    <row r="57" spans="1:29" ht="32.1" customHeight="1" x14ac:dyDescent="0.25">
      <c r="A57" s="3480"/>
      <c r="B57" s="3483"/>
      <c r="C57" s="3462"/>
      <c r="D57" s="3462"/>
      <c r="E57" s="3498"/>
      <c r="F57" s="3462"/>
      <c r="G57" s="3460"/>
      <c r="H57" s="3460"/>
      <c r="I57" s="3460" t="s">
        <v>4640</v>
      </c>
      <c r="J57" s="3460"/>
      <c r="K57" s="3460"/>
      <c r="L57" s="3460"/>
      <c r="M57" s="3460"/>
      <c r="N57" s="3460"/>
      <c r="O57" s="3460"/>
      <c r="P57" s="3460"/>
      <c r="Q57" s="3460" t="s">
        <v>1</v>
      </c>
      <c r="R57" s="3461"/>
      <c r="S57" s="3460"/>
      <c r="T57" s="3460"/>
      <c r="U57" s="3460"/>
      <c r="V57" s="3460"/>
      <c r="W57" s="3459"/>
      <c r="X57" s="3459"/>
      <c r="Y57" s="3457"/>
      <c r="Z57" s="3487"/>
      <c r="AA57" s="3487"/>
      <c r="AB57" s="3457"/>
      <c r="AC57" s="3457"/>
    </row>
    <row r="58" spans="1:29" ht="32.1" customHeight="1" x14ac:dyDescent="0.25">
      <c r="A58" s="3482" t="s">
        <v>2111</v>
      </c>
      <c r="B58" s="3484" t="s">
        <v>4657</v>
      </c>
      <c r="C58" s="3462" t="s">
        <v>4656</v>
      </c>
      <c r="D58" s="3462" t="s">
        <v>968</v>
      </c>
      <c r="E58" s="3481">
        <v>15000000</v>
      </c>
      <c r="F58" s="3462" t="s">
        <v>18</v>
      </c>
      <c r="G58" s="3460"/>
      <c r="H58" s="3460" t="s">
        <v>3544</v>
      </c>
      <c r="I58" s="3460" t="s">
        <v>4636</v>
      </c>
      <c r="J58" s="3460" t="s">
        <v>3543</v>
      </c>
      <c r="K58" s="3460" t="s">
        <v>3542</v>
      </c>
      <c r="L58" s="3460" t="s">
        <v>3541</v>
      </c>
      <c r="M58" s="3460" t="s">
        <v>3540</v>
      </c>
      <c r="N58" s="3460" t="s">
        <v>3539</v>
      </c>
      <c r="O58" s="3460" t="s">
        <v>3538</v>
      </c>
      <c r="P58" s="3460" t="s">
        <v>3537</v>
      </c>
      <c r="Q58" s="3460" t="s">
        <v>3536</v>
      </c>
      <c r="R58" s="3461"/>
      <c r="S58" s="3460" t="s">
        <v>3535</v>
      </c>
      <c r="T58" s="3460" t="s">
        <v>3535</v>
      </c>
      <c r="U58" s="3460" t="s">
        <v>3534</v>
      </c>
      <c r="V58" s="3460" t="s">
        <v>3533</v>
      </c>
      <c r="W58" s="3459"/>
      <c r="X58" s="3459"/>
      <c r="Y58" s="3457" t="s">
        <v>3532</v>
      </c>
      <c r="Z58" s="3487"/>
      <c r="AA58" s="3487"/>
      <c r="AB58" s="3457" t="s">
        <v>3531</v>
      </c>
      <c r="AC58" s="3457" t="s">
        <v>4472</v>
      </c>
    </row>
    <row r="59" spans="1:29" ht="32.1" customHeight="1" x14ac:dyDescent="0.25">
      <c r="A59" s="3480"/>
      <c r="B59" s="3483"/>
      <c r="C59" s="3462"/>
      <c r="D59" s="3462"/>
      <c r="E59" s="3479"/>
      <c r="F59" s="3462"/>
      <c r="G59" s="3460"/>
      <c r="H59" s="3460"/>
      <c r="I59" s="3460" t="s">
        <v>4640</v>
      </c>
      <c r="J59" s="3460"/>
      <c r="K59" s="3460"/>
      <c r="L59" s="3460"/>
      <c r="M59" s="3460"/>
      <c r="N59" s="3460"/>
      <c r="O59" s="3460"/>
      <c r="P59" s="3460"/>
      <c r="Q59" s="3460" t="s">
        <v>1</v>
      </c>
      <c r="R59" s="3497"/>
      <c r="S59" s="3460"/>
      <c r="T59" s="3460"/>
      <c r="U59" s="3460"/>
      <c r="V59" s="3460"/>
      <c r="W59" s="3460"/>
      <c r="X59" s="3460"/>
      <c r="Y59" s="3457"/>
      <c r="Z59" s="3457"/>
      <c r="AA59" s="3457"/>
      <c r="AB59" s="3457"/>
      <c r="AC59" s="3457"/>
    </row>
    <row r="60" spans="1:29" ht="32.1" customHeight="1" x14ac:dyDescent="0.25">
      <c r="A60" s="3482" t="s">
        <v>2109</v>
      </c>
      <c r="B60" s="3484" t="s">
        <v>4655</v>
      </c>
      <c r="C60" s="3462" t="s">
        <v>4654</v>
      </c>
      <c r="D60" s="3462" t="s">
        <v>965</v>
      </c>
      <c r="E60" s="3481">
        <v>25000000</v>
      </c>
      <c r="F60" s="3462" t="s">
        <v>18</v>
      </c>
      <c r="G60" s="3460"/>
      <c r="H60" s="3460" t="s">
        <v>3544</v>
      </c>
      <c r="I60" s="3460" t="s">
        <v>4636</v>
      </c>
      <c r="J60" s="3460" t="s">
        <v>3543</v>
      </c>
      <c r="K60" s="3460" t="s">
        <v>3542</v>
      </c>
      <c r="L60" s="3460" t="s">
        <v>3541</v>
      </c>
      <c r="M60" s="3460" t="s">
        <v>3540</v>
      </c>
      <c r="N60" s="3460" t="s">
        <v>3539</v>
      </c>
      <c r="O60" s="3460" t="s">
        <v>3538</v>
      </c>
      <c r="P60" s="3460" t="s">
        <v>3537</v>
      </c>
      <c r="Q60" s="3460" t="s">
        <v>3536</v>
      </c>
      <c r="R60" s="3461"/>
      <c r="S60" s="3460" t="s">
        <v>3535</v>
      </c>
      <c r="T60" s="3460" t="s">
        <v>3535</v>
      </c>
      <c r="U60" s="3460" t="s">
        <v>3534</v>
      </c>
      <c r="V60" s="3460" t="s">
        <v>3533</v>
      </c>
      <c r="W60" s="3459"/>
      <c r="X60" s="3459"/>
      <c r="Y60" s="3457" t="s">
        <v>3532</v>
      </c>
      <c r="Z60" s="3487"/>
      <c r="AA60" s="3487"/>
      <c r="AB60" s="3457" t="s">
        <v>3531</v>
      </c>
      <c r="AC60" s="3457" t="s">
        <v>4472</v>
      </c>
    </row>
    <row r="61" spans="1:29" ht="32.1" customHeight="1" x14ac:dyDescent="0.25">
      <c r="A61" s="3480"/>
      <c r="B61" s="3483"/>
      <c r="C61" s="3462"/>
      <c r="D61" s="3462"/>
      <c r="E61" s="3479"/>
      <c r="F61" s="3462"/>
      <c r="G61" s="3460"/>
      <c r="H61" s="3460"/>
      <c r="I61" s="3460" t="s">
        <v>4640</v>
      </c>
      <c r="J61" s="3460"/>
      <c r="K61" s="3460"/>
      <c r="L61" s="3460"/>
      <c r="M61" s="3460"/>
      <c r="N61" s="3460"/>
      <c r="O61" s="3460"/>
      <c r="P61" s="3460"/>
      <c r="Q61" s="3460" t="s">
        <v>1</v>
      </c>
      <c r="R61" s="3461"/>
      <c r="S61" s="3460"/>
      <c r="T61" s="3460"/>
      <c r="U61" s="3460"/>
      <c r="V61" s="3460"/>
      <c r="W61" s="3459"/>
      <c r="X61" s="3459"/>
      <c r="Y61" s="3457"/>
      <c r="Z61" s="3487"/>
      <c r="AA61" s="3487"/>
      <c r="AB61" s="3457"/>
      <c r="AC61" s="3457"/>
    </row>
    <row r="62" spans="1:29" ht="32.1" customHeight="1" x14ac:dyDescent="0.25">
      <c r="A62" s="3482" t="s">
        <v>2107</v>
      </c>
      <c r="B62" s="3484" t="s">
        <v>4653</v>
      </c>
      <c r="C62" s="3462" t="s">
        <v>4652</v>
      </c>
      <c r="D62" s="3462" t="s">
        <v>962</v>
      </c>
      <c r="E62" s="3481">
        <v>30000000</v>
      </c>
      <c r="F62" s="3462" t="s">
        <v>18</v>
      </c>
      <c r="G62" s="3460"/>
      <c r="H62" s="3460" t="s">
        <v>3544</v>
      </c>
      <c r="I62" s="3460" t="s">
        <v>4636</v>
      </c>
      <c r="J62" s="3460" t="s">
        <v>3543</v>
      </c>
      <c r="K62" s="3460" t="s">
        <v>3542</v>
      </c>
      <c r="L62" s="3460" t="s">
        <v>3541</v>
      </c>
      <c r="M62" s="3460" t="s">
        <v>3540</v>
      </c>
      <c r="N62" s="3460" t="s">
        <v>3539</v>
      </c>
      <c r="O62" s="3460" t="s">
        <v>3538</v>
      </c>
      <c r="P62" s="3460" t="s">
        <v>3537</v>
      </c>
      <c r="Q62" s="3460" t="s">
        <v>3536</v>
      </c>
      <c r="R62" s="3461"/>
      <c r="S62" s="3460" t="s">
        <v>3535</v>
      </c>
      <c r="T62" s="3460" t="s">
        <v>3535</v>
      </c>
      <c r="U62" s="3460" t="s">
        <v>3534</v>
      </c>
      <c r="V62" s="3460" t="s">
        <v>3533</v>
      </c>
      <c r="W62" s="3459"/>
      <c r="X62" s="3459"/>
      <c r="Y62" s="3457" t="s">
        <v>3532</v>
      </c>
      <c r="Z62" s="3487"/>
      <c r="AA62" s="3487"/>
      <c r="AB62" s="3457" t="s">
        <v>3531</v>
      </c>
      <c r="AC62" s="3457" t="s">
        <v>4472</v>
      </c>
    </row>
    <row r="63" spans="1:29" ht="32.1" customHeight="1" x14ac:dyDescent="0.25">
      <c r="A63" s="3480"/>
      <c r="B63" s="3483"/>
      <c r="C63" s="3462"/>
      <c r="D63" s="3462"/>
      <c r="E63" s="3479"/>
      <c r="F63" s="3462"/>
      <c r="G63" s="3460"/>
      <c r="H63" s="3460"/>
      <c r="I63" s="3460" t="s">
        <v>4640</v>
      </c>
      <c r="J63" s="3460"/>
      <c r="K63" s="3460"/>
      <c r="L63" s="3460"/>
      <c r="M63" s="3460"/>
      <c r="N63" s="3460"/>
      <c r="O63" s="3460"/>
      <c r="P63" s="3460"/>
      <c r="Q63" s="3460" t="s">
        <v>1</v>
      </c>
      <c r="R63" s="3497"/>
      <c r="S63" s="3460"/>
      <c r="T63" s="3460"/>
      <c r="U63" s="3460"/>
      <c r="V63" s="3460"/>
      <c r="W63" s="3460"/>
      <c r="X63" s="3460"/>
      <c r="Y63" s="3457"/>
      <c r="Z63" s="3457"/>
      <c r="AA63" s="3457"/>
      <c r="AB63" s="3457"/>
      <c r="AC63" s="3457"/>
    </row>
    <row r="64" spans="1:29" ht="32.1" customHeight="1" x14ac:dyDescent="0.25">
      <c r="A64" s="3482" t="s">
        <v>2105</v>
      </c>
      <c r="B64" s="3484" t="s">
        <v>4651</v>
      </c>
      <c r="C64" s="3462" t="s">
        <v>4650</v>
      </c>
      <c r="D64" s="3462" t="s">
        <v>959</v>
      </c>
      <c r="E64" s="3481">
        <v>15000000</v>
      </c>
      <c r="F64" s="3462" t="s">
        <v>18</v>
      </c>
      <c r="G64" s="3460"/>
      <c r="H64" s="3460" t="s">
        <v>3544</v>
      </c>
      <c r="I64" s="3460" t="s">
        <v>4636</v>
      </c>
      <c r="J64" s="3460" t="s">
        <v>3543</v>
      </c>
      <c r="K64" s="3460" t="s">
        <v>3542</v>
      </c>
      <c r="L64" s="3460" t="s">
        <v>3541</v>
      </c>
      <c r="M64" s="3460" t="s">
        <v>3540</v>
      </c>
      <c r="N64" s="3460" t="s">
        <v>3539</v>
      </c>
      <c r="O64" s="3460" t="s">
        <v>3538</v>
      </c>
      <c r="P64" s="3460" t="s">
        <v>3537</v>
      </c>
      <c r="Q64" s="3460" t="s">
        <v>3536</v>
      </c>
      <c r="R64" s="3497"/>
      <c r="S64" s="3460" t="s">
        <v>3535</v>
      </c>
      <c r="T64" s="3460" t="s">
        <v>3535</v>
      </c>
      <c r="U64" s="3460" t="s">
        <v>3534</v>
      </c>
      <c r="V64" s="3460" t="s">
        <v>3533</v>
      </c>
      <c r="W64" s="3460"/>
      <c r="X64" s="3460"/>
      <c r="Y64" s="3457" t="s">
        <v>3532</v>
      </c>
      <c r="Z64" s="3457"/>
      <c r="AA64" s="3457"/>
      <c r="AB64" s="3457" t="s">
        <v>3531</v>
      </c>
      <c r="AC64" s="3457" t="s">
        <v>4472</v>
      </c>
    </row>
    <row r="65" spans="1:29" ht="32.1" customHeight="1" x14ac:dyDescent="0.25">
      <c r="A65" s="3480"/>
      <c r="B65" s="3483"/>
      <c r="C65" s="3462"/>
      <c r="D65" s="3462"/>
      <c r="E65" s="3479"/>
      <c r="F65" s="3462"/>
      <c r="G65" s="3460"/>
      <c r="H65" s="3460"/>
      <c r="I65" s="3460" t="s">
        <v>4640</v>
      </c>
      <c r="J65" s="3460"/>
      <c r="K65" s="3460"/>
      <c r="L65" s="3460"/>
      <c r="M65" s="3460"/>
      <c r="N65" s="3460"/>
      <c r="O65" s="3460"/>
      <c r="P65" s="3460"/>
      <c r="Q65" s="3460" t="s">
        <v>1</v>
      </c>
      <c r="R65" s="3461"/>
      <c r="S65" s="3460"/>
      <c r="T65" s="3460"/>
      <c r="U65" s="3460"/>
      <c r="V65" s="3460"/>
      <c r="W65" s="3459"/>
      <c r="X65" s="3459"/>
      <c r="Y65" s="3457"/>
      <c r="Z65" s="3487"/>
      <c r="AA65" s="3487"/>
      <c r="AB65" s="3457"/>
      <c r="AC65" s="3457"/>
    </row>
    <row r="66" spans="1:29" ht="32.1" customHeight="1" x14ac:dyDescent="0.25">
      <c r="A66" s="3482" t="s">
        <v>2103</v>
      </c>
      <c r="B66" s="3484" t="s">
        <v>4649</v>
      </c>
      <c r="C66" s="3462" t="s">
        <v>4648</v>
      </c>
      <c r="D66" s="3462" t="s">
        <v>4647</v>
      </c>
      <c r="E66" s="3481">
        <v>25000000</v>
      </c>
      <c r="F66" s="3462" t="s">
        <v>18</v>
      </c>
      <c r="G66" s="3460"/>
      <c r="H66" s="3460" t="s">
        <v>3544</v>
      </c>
      <c r="I66" s="3460" t="s">
        <v>4636</v>
      </c>
      <c r="J66" s="3460" t="s">
        <v>3543</v>
      </c>
      <c r="K66" s="3460" t="s">
        <v>3542</v>
      </c>
      <c r="L66" s="3460" t="s">
        <v>3541</v>
      </c>
      <c r="M66" s="3460" t="s">
        <v>3540</v>
      </c>
      <c r="N66" s="3460" t="s">
        <v>3539</v>
      </c>
      <c r="O66" s="3460" t="s">
        <v>3538</v>
      </c>
      <c r="P66" s="3460" t="s">
        <v>3537</v>
      </c>
      <c r="Q66" s="3460" t="s">
        <v>3536</v>
      </c>
      <c r="R66" s="3461"/>
      <c r="S66" s="3460" t="s">
        <v>3535</v>
      </c>
      <c r="T66" s="3460" t="s">
        <v>3535</v>
      </c>
      <c r="U66" s="3460" t="s">
        <v>3534</v>
      </c>
      <c r="V66" s="3460" t="s">
        <v>3533</v>
      </c>
      <c r="W66" s="3459"/>
      <c r="X66" s="3459"/>
      <c r="Y66" s="3457" t="s">
        <v>3532</v>
      </c>
      <c r="Z66" s="3487"/>
      <c r="AA66" s="3487"/>
      <c r="AB66" s="3457" t="s">
        <v>3531</v>
      </c>
      <c r="AC66" s="3457" t="s">
        <v>4472</v>
      </c>
    </row>
    <row r="67" spans="1:29" ht="32.1" customHeight="1" x14ac:dyDescent="0.25">
      <c r="A67" s="3480"/>
      <c r="B67" s="3483"/>
      <c r="C67" s="3462"/>
      <c r="D67" s="3462"/>
      <c r="E67" s="3479"/>
      <c r="F67" s="3462"/>
      <c r="G67" s="3460"/>
      <c r="H67" s="3460"/>
      <c r="I67" s="3460" t="s">
        <v>4640</v>
      </c>
      <c r="J67" s="3460"/>
      <c r="K67" s="3460"/>
      <c r="L67" s="3460"/>
      <c r="M67" s="3460"/>
      <c r="N67" s="3460"/>
      <c r="O67" s="3460"/>
      <c r="P67" s="3460"/>
      <c r="Q67" s="3460" t="s">
        <v>1</v>
      </c>
      <c r="R67" s="3461"/>
      <c r="S67" s="3460"/>
      <c r="T67" s="3460"/>
      <c r="U67" s="3460"/>
      <c r="V67" s="3460"/>
      <c r="W67" s="3459"/>
      <c r="X67" s="3459"/>
      <c r="Y67" s="3457"/>
      <c r="Z67" s="3487"/>
      <c r="AA67" s="3487"/>
      <c r="AB67" s="3457"/>
      <c r="AC67" s="3457"/>
    </row>
    <row r="68" spans="1:29" ht="32.1" customHeight="1" x14ac:dyDescent="0.25">
      <c r="A68" s="3482" t="s">
        <v>2101</v>
      </c>
      <c r="B68" s="3484" t="s">
        <v>4646</v>
      </c>
      <c r="C68" s="3462" t="s">
        <v>4645</v>
      </c>
      <c r="D68" s="3462" t="s">
        <v>4644</v>
      </c>
      <c r="E68" s="3481">
        <v>25000000</v>
      </c>
      <c r="F68" s="3462" t="s">
        <v>18</v>
      </c>
      <c r="G68" s="3460"/>
      <c r="H68" s="3460" t="s">
        <v>3544</v>
      </c>
      <c r="I68" s="3460" t="s">
        <v>4636</v>
      </c>
      <c r="J68" s="3460" t="s">
        <v>3543</v>
      </c>
      <c r="K68" s="3460" t="s">
        <v>3542</v>
      </c>
      <c r="L68" s="3460" t="s">
        <v>3541</v>
      </c>
      <c r="M68" s="3460" t="s">
        <v>3540</v>
      </c>
      <c r="N68" s="3460" t="s">
        <v>3539</v>
      </c>
      <c r="O68" s="3460" t="s">
        <v>3538</v>
      </c>
      <c r="P68" s="3460" t="s">
        <v>3537</v>
      </c>
      <c r="Q68" s="3460" t="s">
        <v>3536</v>
      </c>
      <c r="R68" s="3461"/>
      <c r="S68" s="3460" t="s">
        <v>3535</v>
      </c>
      <c r="T68" s="3460" t="s">
        <v>3535</v>
      </c>
      <c r="U68" s="3460" t="s">
        <v>3534</v>
      </c>
      <c r="V68" s="3460" t="s">
        <v>3533</v>
      </c>
      <c r="W68" s="3459"/>
      <c r="X68" s="3459"/>
      <c r="Y68" s="3457" t="s">
        <v>3532</v>
      </c>
      <c r="Z68" s="3487"/>
      <c r="AA68" s="3487"/>
      <c r="AB68" s="3457" t="s">
        <v>3531</v>
      </c>
      <c r="AC68" s="3457" t="s">
        <v>4472</v>
      </c>
    </row>
    <row r="69" spans="1:29" ht="32.1" customHeight="1" x14ac:dyDescent="0.25">
      <c r="A69" s="3480"/>
      <c r="B69" s="3483"/>
      <c r="C69" s="3462"/>
      <c r="D69" s="3462"/>
      <c r="E69" s="3479"/>
      <c r="F69" s="3462"/>
      <c r="G69" s="3460"/>
      <c r="H69" s="3460"/>
      <c r="I69" s="3460" t="s">
        <v>4640</v>
      </c>
      <c r="J69" s="3460"/>
      <c r="K69" s="3460"/>
      <c r="L69" s="3460"/>
      <c r="M69" s="3460"/>
      <c r="N69" s="3460"/>
      <c r="O69" s="3460"/>
      <c r="P69" s="3460"/>
      <c r="Q69" s="3460" t="s">
        <v>1</v>
      </c>
      <c r="R69" s="3461"/>
      <c r="S69" s="3460"/>
      <c r="T69" s="3460"/>
      <c r="U69" s="3460"/>
      <c r="V69" s="3460"/>
      <c r="W69" s="3459"/>
      <c r="X69" s="3459"/>
      <c r="Y69" s="3457"/>
      <c r="Z69" s="3487"/>
      <c r="AA69" s="3487"/>
      <c r="AB69" s="3457"/>
      <c r="AC69" s="3457"/>
    </row>
    <row r="70" spans="1:29" ht="32.1" customHeight="1" x14ac:dyDescent="0.25">
      <c r="A70" s="3482" t="s">
        <v>2099</v>
      </c>
      <c r="B70" s="3484" t="s">
        <v>4643</v>
      </c>
      <c r="C70" s="3462" t="s">
        <v>4642</v>
      </c>
      <c r="D70" s="3462" t="s">
        <v>4641</v>
      </c>
      <c r="E70" s="3481">
        <v>30000000</v>
      </c>
      <c r="F70" s="3462" t="s">
        <v>18</v>
      </c>
      <c r="G70" s="3460"/>
      <c r="H70" s="3460" t="s">
        <v>3544</v>
      </c>
      <c r="I70" s="3460" t="s">
        <v>4636</v>
      </c>
      <c r="J70" s="3460" t="s">
        <v>3543</v>
      </c>
      <c r="K70" s="3460" t="s">
        <v>3542</v>
      </c>
      <c r="L70" s="3460" t="s">
        <v>3541</v>
      </c>
      <c r="M70" s="3460" t="s">
        <v>3540</v>
      </c>
      <c r="N70" s="3460" t="s">
        <v>3539</v>
      </c>
      <c r="O70" s="3460" t="s">
        <v>3538</v>
      </c>
      <c r="P70" s="3460" t="s">
        <v>3537</v>
      </c>
      <c r="Q70" s="3460" t="s">
        <v>3536</v>
      </c>
      <c r="R70" s="3497"/>
      <c r="S70" s="3460" t="s">
        <v>3535</v>
      </c>
      <c r="T70" s="3460" t="s">
        <v>3535</v>
      </c>
      <c r="U70" s="3460" t="s">
        <v>3534</v>
      </c>
      <c r="V70" s="3460" t="s">
        <v>3533</v>
      </c>
      <c r="W70" s="3460"/>
      <c r="X70" s="3460"/>
      <c r="Y70" s="3457" t="s">
        <v>3532</v>
      </c>
      <c r="Z70" s="3457"/>
      <c r="AA70" s="3457"/>
      <c r="AB70" s="3457"/>
      <c r="AC70" s="3457"/>
    </row>
    <row r="71" spans="1:29" ht="32.1" customHeight="1" x14ac:dyDescent="0.25">
      <c r="A71" s="3480"/>
      <c r="B71" s="3483"/>
      <c r="C71" s="3462"/>
      <c r="D71" s="3462"/>
      <c r="E71" s="3479"/>
      <c r="F71" s="3462"/>
      <c r="G71" s="3460"/>
      <c r="H71" s="3460"/>
      <c r="I71" s="3460" t="s">
        <v>4640</v>
      </c>
      <c r="J71" s="3460"/>
      <c r="K71" s="3460"/>
      <c r="L71" s="3460"/>
      <c r="M71" s="3460"/>
      <c r="N71" s="3460"/>
      <c r="O71" s="3460"/>
      <c r="P71" s="3460"/>
      <c r="Q71" s="3460" t="s">
        <v>1</v>
      </c>
      <c r="R71" s="3497"/>
      <c r="S71" s="3460"/>
      <c r="T71" s="3460"/>
      <c r="U71" s="3460"/>
      <c r="V71" s="3460"/>
      <c r="W71" s="3460"/>
      <c r="X71" s="3460"/>
      <c r="Y71" s="3457"/>
      <c r="Z71" s="3457"/>
      <c r="AA71" s="3457"/>
      <c r="AB71" s="3457"/>
      <c r="AC71" s="3457"/>
    </row>
    <row r="72" spans="1:29" ht="32.1" customHeight="1" x14ac:dyDescent="0.25">
      <c r="A72" s="3482" t="s">
        <v>2097</v>
      </c>
      <c r="B72" s="3484" t="s">
        <v>4639</v>
      </c>
      <c r="C72" s="3462" t="s">
        <v>4638</v>
      </c>
      <c r="D72" s="3462" t="s">
        <v>4637</v>
      </c>
      <c r="E72" s="3481">
        <v>60000000</v>
      </c>
      <c r="F72" s="3462" t="s">
        <v>18</v>
      </c>
      <c r="G72" s="3460"/>
      <c r="H72" s="3460" t="s">
        <v>3544</v>
      </c>
      <c r="I72" s="3460" t="s">
        <v>4636</v>
      </c>
      <c r="J72" s="3460" t="s">
        <v>3543</v>
      </c>
      <c r="K72" s="3460" t="s">
        <v>3542</v>
      </c>
      <c r="L72" s="3460" t="s">
        <v>3541</v>
      </c>
      <c r="M72" s="3460" t="s">
        <v>3540</v>
      </c>
      <c r="N72" s="3460" t="s">
        <v>3539</v>
      </c>
      <c r="O72" s="3460" t="s">
        <v>3538</v>
      </c>
      <c r="P72" s="3460" t="s">
        <v>3537</v>
      </c>
      <c r="Q72" s="3460" t="s">
        <v>3536</v>
      </c>
      <c r="R72" s="3497"/>
      <c r="S72" s="3460" t="s">
        <v>3535</v>
      </c>
      <c r="T72" s="3460" t="s">
        <v>3535</v>
      </c>
      <c r="U72" s="3460" t="s">
        <v>3534</v>
      </c>
      <c r="V72" s="3460" t="s">
        <v>3533</v>
      </c>
      <c r="W72" s="3460"/>
      <c r="X72" s="3460"/>
      <c r="Y72" s="3457" t="s">
        <v>3532</v>
      </c>
      <c r="Z72" s="3457"/>
      <c r="AA72" s="3457"/>
      <c r="AB72" s="3457" t="s">
        <v>3531</v>
      </c>
      <c r="AC72" s="3457" t="s">
        <v>4472</v>
      </c>
    </row>
    <row r="73" spans="1:29" ht="32.1" customHeight="1" x14ac:dyDescent="0.25">
      <c r="A73" s="3480"/>
      <c r="B73" s="3483"/>
      <c r="C73" s="3462"/>
      <c r="D73" s="3462"/>
      <c r="E73" s="3479"/>
      <c r="F73" s="3462"/>
      <c r="G73" s="3460"/>
      <c r="H73" s="3460"/>
      <c r="I73" s="3460" t="s">
        <v>1</v>
      </c>
      <c r="J73" s="3460"/>
      <c r="K73" s="3460"/>
      <c r="L73" s="3460"/>
      <c r="M73" s="3460"/>
      <c r="N73" s="3460"/>
      <c r="O73" s="3460"/>
      <c r="P73" s="3460"/>
      <c r="Q73" s="3460" t="s">
        <v>1</v>
      </c>
      <c r="R73" s="3497"/>
      <c r="S73" s="3460"/>
      <c r="T73" s="3460"/>
      <c r="U73" s="3460"/>
      <c r="V73" s="3460"/>
      <c r="W73" s="3460"/>
      <c r="X73" s="3460"/>
      <c r="Y73" s="3457"/>
      <c r="Z73" s="3457"/>
      <c r="AA73" s="3457"/>
      <c r="AB73" s="3457"/>
      <c r="AC73" s="3457"/>
    </row>
    <row r="74" spans="1:29" ht="32.1" customHeight="1" x14ac:dyDescent="0.25">
      <c r="A74" s="3482" t="s">
        <v>2095</v>
      </c>
      <c r="B74" s="3484" t="s">
        <v>4635</v>
      </c>
      <c r="C74" s="3462" t="s">
        <v>4634</v>
      </c>
      <c r="D74" s="3462" t="s">
        <v>4633</v>
      </c>
      <c r="E74" s="3481">
        <v>22500000</v>
      </c>
      <c r="F74" s="3462" t="s">
        <v>18</v>
      </c>
      <c r="G74" s="3460"/>
      <c r="H74" s="3460" t="s">
        <v>3544</v>
      </c>
      <c r="I74" s="3460" t="s">
        <v>2</v>
      </c>
      <c r="J74" s="3460" t="s">
        <v>3543</v>
      </c>
      <c r="K74" s="3460" t="s">
        <v>3542</v>
      </c>
      <c r="L74" s="3460" t="s">
        <v>3541</v>
      </c>
      <c r="M74" s="3460" t="s">
        <v>3540</v>
      </c>
      <c r="N74" s="3460" t="s">
        <v>3539</v>
      </c>
      <c r="O74" s="3460" t="s">
        <v>3538</v>
      </c>
      <c r="P74" s="3460" t="s">
        <v>3537</v>
      </c>
      <c r="Q74" s="3460" t="s">
        <v>3536</v>
      </c>
      <c r="R74" s="3497"/>
      <c r="S74" s="3460"/>
      <c r="T74" s="3460"/>
      <c r="U74" s="3460" t="s">
        <v>3534</v>
      </c>
      <c r="V74" s="3460" t="s">
        <v>3533</v>
      </c>
      <c r="W74" s="3460"/>
      <c r="X74" s="3460"/>
      <c r="Y74" s="3457" t="s">
        <v>3532</v>
      </c>
      <c r="Z74" s="3457"/>
      <c r="AA74" s="3457"/>
      <c r="AB74" s="3457" t="s">
        <v>3531</v>
      </c>
      <c r="AC74" s="3457" t="s">
        <v>4472</v>
      </c>
    </row>
    <row r="75" spans="1:29" ht="32.1" customHeight="1" x14ac:dyDescent="0.25">
      <c r="A75" s="3480"/>
      <c r="B75" s="3483"/>
      <c r="C75" s="3462"/>
      <c r="D75" s="3462"/>
      <c r="E75" s="3479"/>
      <c r="F75" s="3462"/>
      <c r="G75" s="3460"/>
      <c r="H75" s="3460"/>
      <c r="I75" s="3460" t="s">
        <v>1</v>
      </c>
      <c r="J75" s="3460"/>
      <c r="K75" s="3460"/>
      <c r="L75" s="3460"/>
      <c r="M75" s="3460"/>
      <c r="N75" s="3460"/>
      <c r="O75" s="3460"/>
      <c r="P75" s="3460"/>
      <c r="Q75" s="3460" t="s">
        <v>1</v>
      </c>
      <c r="R75" s="3497"/>
      <c r="S75" s="3460"/>
      <c r="T75" s="3460"/>
      <c r="U75" s="3460"/>
      <c r="V75" s="3460"/>
      <c r="W75" s="3460"/>
      <c r="X75" s="3460"/>
      <c r="Y75" s="3457"/>
      <c r="Z75" s="3457"/>
      <c r="AA75" s="3457"/>
      <c r="AB75" s="3457"/>
      <c r="AC75" s="3457"/>
    </row>
    <row r="76" spans="1:29" ht="32.1" customHeight="1" x14ac:dyDescent="0.25">
      <c r="A76" s="3482" t="s">
        <v>2093</v>
      </c>
      <c r="B76" s="3484" t="s">
        <v>4632</v>
      </c>
      <c r="C76" s="3462" t="s">
        <v>4631</v>
      </c>
      <c r="D76" s="3462" t="s">
        <v>4630</v>
      </c>
      <c r="E76" s="3481">
        <v>12500000</v>
      </c>
      <c r="F76" s="3462" t="s">
        <v>18</v>
      </c>
      <c r="G76" s="3460"/>
      <c r="H76" s="3460" t="s">
        <v>3544</v>
      </c>
      <c r="I76" s="3460" t="s">
        <v>2</v>
      </c>
      <c r="J76" s="3460" t="s">
        <v>3543</v>
      </c>
      <c r="K76" s="3460" t="s">
        <v>3542</v>
      </c>
      <c r="L76" s="3460" t="s">
        <v>3541</v>
      </c>
      <c r="M76" s="3460" t="s">
        <v>3540</v>
      </c>
      <c r="N76" s="3460" t="s">
        <v>3539</v>
      </c>
      <c r="O76" s="3460" t="s">
        <v>3538</v>
      </c>
      <c r="P76" s="3460" t="s">
        <v>3537</v>
      </c>
      <c r="Q76" s="3460" t="s">
        <v>3536</v>
      </c>
      <c r="R76" s="3461"/>
      <c r="S76" s="3460" t="s">
        <v>3535</v>
      </c>
      <c r="T76" s="3460" t="s">
        <v>3535</v>
      </c>
      <c r="U76" s="3460" t="s">
        <v>3534</v>
      </c>
      <c r="V76" s="3460" t="s">
        <v>3533</v>
      </c>
      <c r="W76" s="3459"/>
      <c r="X76" s="3459"/>
      <c r="Y76" s="3457" t="s">
        <v>3532</v>
      </c>
      <c r="Z76" s="3487"/>
      <c r="AA76" s="3487"/>
      <c r="AB76" s="3457" t="s">
        <v>3531</v>
      </c>
      <c r="AC76" s="3457" t="s">
        <v>4472</v>
      </c>
    </row>
    <row r="77" spans="1:29" ht="32.1" customHeight="1" x14ac:dyDescent="0.25">
      <c r="A77" s="3480"/>
      <c r="B77" s="3483"/>
      <c r="C77" s="3462"/>
      <c r="D77" s="3462"/>
      <c r="E77" s="3479"/>
      <c r="F77" s="3462"/>
      <c r="G77" s="3460"/>
      <c r="H77" s="3460"/>
      <c r="I77" s="3460" t="s">
        <v>1</v>
      </c>
      <c r="J77" s="3460"/>
      <c r="K77" s="3460"/>
      <c r="L77" s="3460"/>
      <c r="M77" s="3460"/>
      <c r="N77" s="3460"/>
      <c r="O77" s="3460"/>
      <c r="P77" s="3460"/>
      <c r="Q77" s="3460" t="s">
        <v>1</v>
      </c>
      <c r="R77" s="3461"/>
      <c r="S77" s="3460"/>
      <c r="T77" s="3460"/>
      <c r="U77" s="3460"/>
      <c r="V77" s="3460"/>
      <c r="W77" s="3459"/>
      <c r="X77" s="3459"/>
      <c r="Y77" s="3457"/>
      <c r="Z77" s="3487"/>
      <c r="AA77" s="3487"/>
      <c r="AB77" s="3457"/>
      <c r="AC77" s="3457"/>
    </row>
    <row r="78" spans="1:29" ht="32.1" customHeight="1" x14ac:dyDescent="0.25">
      <c r="A78" s="3482" t="s">
        <v>2091</v>
      </c>
      <c r="B78" s="3484" t="s">
        <v>4629</v>
      </c>
      <c r="C78" s="3462" t="s">
        <v>4628</v>
      </c>
      <c r="D78" s="3462" t="s">
        <v>4627</v>
      </c>
      <c r="E78" s="3481">
        <v>19500000</v>
      </c>
      <c r="F78" s="3462" t="s">
        <v>18</v>
      </c>
      <c r="G78" s="3460"/>
      <c r="H78" s="3460" t="s">
        <v>3544</v>
      </c>
      <c r="I78" s="3460" t="s">
        <v>2</v>
      </c>
      <c r="J78" s="3460" t="s">
        <v>3543</v>
      </c>
      <c r="K78" s="3460" t="s">
        <v>3542</v>
      </c>
      <c r="L78" s="3460" t="s">
        <v>3541</v>
      </c>
      <c r="M78" s="3460" t="s">
        <v>3540</v>
      </c>
      <c r="N78" s="3460" t="s">
        <v>3539</v>
      </c>
      <c r="O78" s="3460" t="s">
        <v>3538</v>
      </c>
      <c r="P78" s="3460" t="s">
        <v>3537</v>
      </c>
      <c r="Q78" s="3460" t="s">
        <v>3536</v>
      </c>
      <c r="R78" s="3497"/>
      <c r="S78" s="3460"/>
      <c r="T78" s="3460"/>
      <c r="U78" s="3460" t="s">
        <v>3534</v>
      </c>
      <c r="V78" s="3460" t="s">
        <v>3533</v>
      </c>
      <c r="W78" s="3460"/>
      <c r="X78" s="3460"/>
      <c r="Y78" s="3457" t="s">
        <v>3532</v>
      </c>
      <c r="Z78" s="3457"/>
      <c r="AA78" s="3457"/>
      <c r="AB78" s="3457" t="s">
        <v>3531</v>
      </c>
      <c r="AC78" s="3457" t="s">
        <v>4472</v>
      </c>
    </row>
    <row r="79" spans="1:29" ht="32.1" customHeight="1" x14ac:dyDescent="0.25">
      <c r="A79" s="3480"/>
      <c r="B79" s="3483"/>
      <c r="C79" s="3462"/>
      <c r="D79" s="3462"/>
      <c r="E79" s="3479"/>
      <c r="F79" s="3462"/>
      <c r="G79" s="3460"/>
      <c r="H79" s="3460"/>
      <c r="I79" s="3460" t="s">
        <v>1</v>
      </c>
      <c r="J79" s="3460"/>
      <c r="K79" s="3460"/>
      <c r="L79" s="3460"/>
      <c r="M79" s="3460"/>
      <c r="N79" s="3460"/>
      <c r="O79" s="3460"/>
      <c r="P79" s="3460"/>
      <c r="Q79" s="3460" t="s">
        <v>1</v>
      </c>
      <c r="R79" s="3497"/>
      <c r="S79" s="3460"/>
      <c r="T79" s="3460"/>
      <c r="U79" s="3460"/>
      <c r="V79" s="3460"/>
      <c r="W79" s="3460"/>
      <c r="X79" s="3460"/>
      <c r="Y79" s="3457"/>
      <c r="Z79" s="3457"/>
      <c r="AA79" s="3457"/>
      <c r="AB79" s="3457"/>
      <c r="AC79" s="3457"/>
    </row>
    <row r="80" spans="1:29" ht="32.1" customHeight="1" x14ac:dyDescent="0.25">
      <c r="A80" s="3482" t="s">
        <v>2089</v>
      </c>
      <c r="B80" s="3484" t="s">
        <v>4626</v>
      </c>
      <c r="C80" s="3462" t="s">
        <v>4625</v>
      </c>
      <c r="D80" s="3462" t="s">
        <v>4624</v>
      </c>
      <c r="E80" s="3481">
        <v>12500000</v>
      </c>
      <c r="F80" s="3462" t="s">
        <v>18</v>
      </c>
      <c r="G80" s="3460"/>
      <c r="H80" s="3460" t="s">
        <v>3544</v>
      </c>
      <c r="I80" s="3460" t="s">
        <v>2</v>
      </c>
      <c r="J80" s="3460" t="s">
        <v>3543</v>
      </c>
      <c r="K80" s="3460" t="s">
        <v>3542</v>
      </c>
      <c r="L80" s="3460" t="s">
        <v>3541</v>
      </c>
      <c r="M80" s="3460" t="s">
        <v>3540</v>
      </c>
      <c r="N80" s="3460" t="s">
        <v>3539</v>
      </c>
      <c r="O80" s="3460" t="s">
        <v>3538</v>
      </c>
      <c r="P80" s="3460" t="s">
        <v>3537</v>
      </c>
      <c r="Q80" s="3460" t="s">
        <v>3536</v>
      </c>
      <c r="R80" s="3497"/>
      <c r="S80" s="3460"/>
      <c r="T80" s="3460"/>
      <c r="U80" s="3460" t="s">
        <v>3534</v>
      </c>
      <c r="V80" s="3460" t="s">
        <v>3533</v>
      </c>
      <c r="W80" s="3460"/>
      <c r="X80" s="3460"/>
      <c r="Y80" s="3457" t="s">
        <v>3532</v>
      </c>
      <c r="Z80" s="3457"/>
      <c r="AA80" s="3457"/>
      <c r="AB80" s="3457" t="s">
        <v>3531</v>
      </c>
      <c r="AC80" s="3457" t="s">
        <v>4472</v>
      </c>
    </row>
    <row r="81" spans="1:29" ht="32.1" customHeight="1" x14ac:dyDescent="0.25">
      <c r="A81" s="3480"/>
      <c r="B81" s="3483"/>
      <c r="C81" s="3462"/>
      <c r="D81" s="3462"/>
      <c r="E81" s="3479"/>
      <c r="F81" s="3462"/>
      <c r="G81" s="3460"/>
      <c r="H81" s="3460"/>
      <c r="I81" s="3460" t="s">
        <v>1</v>
      </c>
      <c r="J81" s="3460"/>
      <c r="K81" s="3460"/>
      <c r="L81" s="3460"/>
      <c r="M81" s="3460"/>
      <c r="N81" s="3460"/>
      <c r="O81" s="3460"/>
      <c r="P81" s="3460"/>
      <c r="Q81" s="3460" t="s">
        <v>1</v>
      </c>
      <c r="R81" s="3461"/>
      <c r="S81" s="3460"/>
      <c r="T81" s="3460"/>
      <c r="U81" s="3460"/>
      <c r="V81" s="3460"/>
      <c r="W81" s="3459"/>
      <c r="X81" s="3459"/>
      <c r="Y81" s="3457"/>
      <c r="Z81" s="3487"/>
      <c r="AA81" s="3487"/>
      <c r="AB81" s="3457"/>
      <c r="AC81" s="3457"/>
    </row>
    <row r="82" spans="1:29" ht="32.1" customHeight="1" x14ac:dyDescent="0.25">
      <c r="A82" s="3482" t="s">
        <v>2087</v>
      </c>
      <c r="B82" s="3484" t="s">
        <v>4623</v>
      </c>
      <c r="C82" s="3462" t="s">
        <v>4622</v>
      </c>
      <c r="D82" s="3462" t="s">
        <v>4621</v>
      </c>
      <c r="E82" s="3481">
        <v>15000000</v>
      </c>
      <c r="F82" s="3462" t="s">
        <v>18</v>
      </c>
      <c r="G82" s="3460"/>
      <c r="H82" s="3460" t="s">
        <v>3544</v>
      </c>
      <c r="I82" s="3460" t="s">
        <v>2</v>
      </c>
      <c r="J82" s="3460" t="s">
        <v>3543</v>
      </c>
      <c r="K82" s="3460" t="s">
        <v>3542</v>
      </c>
      <c r="L82" s="3460" t="s">
        <v>3541</v>
      </c>
      <c r="M82" s="3460" t="s">
        <v>3540</v>
      </c>
      <c r="N82" s="3460" t="s">
        <v>3539</v>
      </c>
      <c r="O82" s="3460" t="s">
        <v>3538</v>
      </c>
      <c r="P82" s="3460" t="s">
        <v>3537</v>
      </c>
      <c r="Q82" s="3460" t="s">
        <v>3536</v>
      </c>
      <c r="R82" s="3461"/>
      <c r="S82" s="3460" t="s">
        <v>3535</v>
      </c>
      <c r="T82" s="3460" t="s">
        <v>3535</v>
      </c>
      <c r="U82" s="3460" t="s">
        <v>3534</v>
      </c>
      <c r="V82" s="3460" t="s">
        <v>3533</v>
      </c>
      <c r="W82" s="3459"/>
      <c r="X82" s="3459"/>
      <c r="Y82" s="3457" t="s">
        <v>3532</v>
      </c>
      <c r="Z82" s="3487"/>
      <c r="AA82" s="3487"/>
      <c r="AB82" s="3457" t="s">
        <v>3531</v>
      </c>
      <c r="AC82" s="3457" t="s">
        <v>4472</v>
      </c>
    </row>
    <row r="83" spans="1:29" ht="32.1" customHeight="1" x14ac:dyDescent="0.25">
      <c r="A83" s="3480"/>
      <c r="B83" s="3483"/>
      <c r="C83" s="3462"/>
      <c r="D83" s="3462"/>
      <c r="E83" s="3479"/>
      <c r="F83" s="3462"/>
      <c r="G83" s="3460"/>
      <c r="H83" s="3460"/>
      <c r="I83" s="3460" t="s">
        <v>1</v>
      </c>
      <c r="J83" s="3460"/>
      <c r="K83" s="3460"/>
      <c r="L83" s="3460"/>
      <c r="M83" s="3460"/>
      <c r="N83" s="3460"/>
      <c r="O83" s="3460"/>
      <c r="P83" s="3460"/>
      <c r="Q83" s="3460" t="s">
        <v>1</v>
      </c>
      <c r="R83" s="3461"/>
      <c r="S83" s="3460"/>
      <c r="T83" s="3460"/>
      <c r="U83" s="3460"/>
      <c r="V83" s="3460"/>
      <c r="W83" s="3459"/>
      <c r="X83" s="3459"/>
      <c r="Y83" s="3457"/>
      <c r="Z83" s="3487"/>
      <c r="AA83" s="3487"/>
      <c r="AB83" s="3457"/>
      <c r="AC83" s="3457"/>
    </row>
    <row r="84" spans="1:29" ht="32.1" customHeight="1" x14ac:dyDescent="0.25">
      <c r="A84" s="3482" t="s">
        <v>2075</v>
      </c>
      <c r="B84" s="3484" t="s">
        <v>4620</v>
      </c>
      <c r="C84" s="3462" t="s">
        <v>4619</v>
      </c>
      <c r="D84" s="3462" t="s">
        <v>4618</v>
      </c>
      <c r="E84" s="3481">
        <v>12500000</v>
      </c>
      <c r="F84" s="3462" t="s">
        <v>18</v>
      </c>
      <c r="G84" s="3460"/>
      <c r="H84" s="3460" t="s">
        <v>3544</v>
      </c>
      <c r="I84" s="3460" t="s">
        <v>2</v>
      </c>
      <c r="J84" s="3460" t="s">
        <v>3543</v>
      </c>
      <c r="K84" s="3460" t="s">
        <v>3542</v>
      </c>
      <c r="L84" s="3460" t="s">
        <v>3541</v>
      </c>
      <c r="M84" s="3460" t="s">
        <v>3540</v>
      </c>
      <c r="N84" s="3460" t="s">
        <v>3539</v>
      </c>
      <c r="O84" s="3460" t="s">
        <v>3538</v>
      </c>
      <c r="P84" s="3460" t="s">
        <v>3537</v>
      </c>
      <c r="Q84" s="3460" t="s">
        <v>3536</v>
      </c>
      <c r="R84" s="3461"/>
      <c r="S84" s="3460" t="s">
        <v>3535</v>
      </c>
      <c r="T84" s="3460" t="s">
        <v>3535</v>
      </c>
      <c r="U84" s="3460" t="s">
        <v>3534</v>
      </c>
      <c r="V84" s="3460" t="s">
        <v>3533</v>
      </c>
      <c r="W84" s="3459"/>
      <c r="X84" s="3459"/>
      <c r="Y84" s="3457" t="s">
        <v>3532</v>
      </c>
      <c r="Z84" s="3487"/>
      <c r="AA84" s="3487"/>
      <c r="AB84" s="3457" t="s">
        <v>3531</v>
      </c>
      <c r="AC84" s="3457" t="s">
        <v>4472</v>
      </c>
    </row>
    <row r="85" spans="1:29" ht="32.1" customHeight="1" x14ac:dyDescent="0.25">
      <c r="A85" s="3480"/>
      <c r="B85" s="3483"/>
      <c r="C85" s="3462"/>
      <c r="D85" s="3462"/>
      <c r="E85" s="3479"/>
      <c r="F85" s="3462"/>
      <c r="G85" s="3460"/>
      <c r="H85" s="3460"/>
      <c r="I85" s="3460" t="s">
        <v>1</v>
      </c>
      <c r="J85" s="3460"/>
      <c r="K85" s="3460"/>
      <c r="L85" s="3460"/>
      <c r="M85" s="3460"/>
      <c r="N85" s="3460"/>
      <c r="O85" s="3460"/>
      <c r="P85" s="3460"/>
      <c r="Q85" s="3460" t="s">
        <v>1</v>
      </c>
      <c r="R85" s="3461"/>
      <c r="S85" s="3460"/>
      <c r="T85" s="3460"/>
      <c r="U85" s="3460"/>
      <c r="V85" s="3460"/>
      <c r="W85" s="3459"/>
      <c r="X85" s="3459"/>
      <c r="Y85" s="3457"/>
      <c r="Z85" s="3457"/>
      <c r="AA85" s="3457"/>
      <c r="AB85" s="3457"/>
      <c r="AC85" s="3457"/>
    </row>
    <row r="86" spans="1:29" ht="32.1" customHeight="1" x14ac:dyDescent="0.25">
      <c r="A86" s="3482" t="s">
        <v>2274</v>
      </c>
      <c r="B86" s="3484" t="s">
        <v>4617</v>
      </c>
      <c r="C86" s="3462" t="s">
        <v>4616</v>
      </c>
      <c r="D86" s="3462" t="s">
        <v>4615</v>
      </c>
      <c r="E86" s="3481">
        <v>10000000</v>
      </c>
      <c r="F86" s="3462" t="s">
        <v>18</v>
      </c>
      <c r="G86" s="3460"/>
      <c r="H86" s="3460" t="s">
        <v>3544</v>
      </c>
      <c r="I86" s="3460" t="s">
        <v>2</v>
      </c>
      <c r="J86" s="3460" t="s">
        <v>3543</v>
      </c>
      <c r="K86" s="3460" t="s">
        <v>3542</v>
      </c>
      <c r="L86" s="3460" t="s">
        <v>3541</v>
      </c>
      <c r="M86" s="3460" t="s">
        <v>3540</v>
      </c>
      <c r="N86" s="3460" t="s">
        <v>3539</v>
      </c>
      <c r="O86" s="3460" t="s">
        <v>3538</v>
      </c>
      <c r="P86" s="3460" t="s">
        <v>3537</v>
      </c>
      <c r="Q86" s="3460" t="s">
        <v>3536</v>
      </c>
      <c r="R86" s="3461"/>
      <c r="S86" s="3460" t="s">
        <v>3535</v>
      </c>
      <c r="T86" s="3460" t="s">
        <v>3535</v>
      </c>
      <c r="U86" s="3460" t="s">
        <v>3534</v>
      </c>
      <c r="V86" s="3460" t="s">
        <v>3533</v>
      </c>
      <c r="W86" s="3459"/>
      <c r="X86" s="3459"/>
      <c r="Y86" s="3457" t="s">
        <v>3532</v>
      </c>
      <c r="Z86" s="3457"/>
      <c r="AA86" s="3457"/>
      <c r="AB86" s="3457" t="s">
        <v>3531</v>
      </c>
      <c r="AC86" s="3457" t="s">
        <v>4472</v>
      </c>
    </row>
    <row r="87" spans="1:29" ht="32.1" customHeight="1" x14ac:dyDescent="0.25">
      <c r="A87" s="3480"/>
      <c r="B87" s="3483"/>
      <c r="C87" s="3462"/>
      <c r="D87" s="3462"/>
      <c r="E87" s="3496"/>
      <c r="F87" s="3462"/>
      <c r="G87" s="3460"/>
      <c r="H87" s="3460"/>
      <c r="I87" s="3460" t="s">
        <v>1</v>
      </c>
      <c r="J87" s="3460"/>
      <c r="K87" s="3460"/>
      <c r="L87" s="3460"/>
      <c r="M87" s="3460"/>
      <c r="N87" s="3460"/>
      <c r="O87" s="3460"/>
      <c r="P87" s="3460"/>
      <c r="Q87" s="3460" t="s">
        <v>1</v>
      </c>
      <c r="R87" s="3461"/>
      <c r="S87" s="3460"/>
      <c r="T87" s="3460"/>
      <c r="U87" s="3460"/>
      <c r="V87" s="3460"/>
      <c r="W87" s="3459"/>
      <c r="X87" s="3459"/>
      <c r="Y87" s="3457"/>
      <c r="Z87" s="3487"/>
      <c r="AA87" s="3487"/>
      <c r="AB87" s="3457"/>
      <c r="AC87" s="3457"/>
    </row>
    <row r="88" spans="1:29" ht="32.1" customHeight="1" x14ac:dyDescent="0.25">
      <c r="A88" s="3482" t="s">
        <v>2272</v>
      </c>
      <c r="B88" s="3477" t="s">
        <v>4614</v>
      </c>
      <c r="C88" s="3462" t="s">
        <v>4613</v>
      </c>
      <c r="D88" s="3462" t="s">
        <v>4612</v>
      </c>
      <c r="E88" s="3481">
        <v>10544727.088</v>
      </c>
      <c r="F88" s="3462" t="s">
        <v>18</v>
      </c>
      <c r="G88" s="3460"/>
      <c r="H88" s="3460" t="s">
        <v>3544</v>
      </c>
      <c r="I88" s="3460" t="s">
        <v>2</v>
      </c>
      <c r="J88" s="3460" t="s">
        <v>3543</v>
      </c>
      <c r="K88" s="3460" t="s">
        <v>3542</v>
      </c>
      <c r="L88" s="3460" t="s">
        <v>3541</v>
      </c>
      <c r="M88" s="3460" t="s">
        <v>3540</v>
      </c>
      <c r="N88" s="3460" t="s">
        <v>3539</v>
      </c>
      <c r="O88" s="3460" t="s">
        <v>3538</v>
      </c>
      <c r="P88" s="3460" t="s">
        <v>3537</v>
      </c>
      <c r="Q88" s="3460" t="s">
        <v>3536</v>
      </c>
      <c r="R88" s="3461"/>
      <c r="S88" s="3460" t="s">
        <v>3535</v>
      </c>
      <c r="T88" s="3460" t="s">
        <v>3535</v>
      </c>
      <c r="U88" s="3460" t="s">
        <v>3534</v>
      </c>
      <c r="V88" s="3460" t="s">
        <v>3533</v>
      </c>
      <c r="W88" s="3459"/>
      <c r="X88" s="3459"/>
      <c r="Y88" s="3457" t="s">
        <v>3532</v>
      </c>
      <c r="Z88" s="3487"/>
      <c r="AA88" s="3487"/>
      <c r="AB88" s="3457" t="s">
        <v>3531</v>
      </c>
      <c r="AC88" s="3457" t="s">
        <v>4472</v>
      </c>
    </row>
    <row r="89" spans="1:29" ht="32.1" customHeight="1" x14ac:dyDescent="0.25">
      <c r="A89" s="3480"/>
      <c r="B89" s="3477"/>
      <c r="C89" s="3462"/>
      <c r="D89" s="3462"/>
      <c r="E89" s="3479"/>
      <c r="F89" s="3462"/>
      <c r="G89" s="3460"/>
      <c r="H89" s="3460"/>
      <c r="I89" s="3460" t="s">
        <v>1</v>
      </c>
      <c r="J89" s="3460"/>
      <c r="K89" s="3460"/>
      <c r="L89" s="3460"/>
      <c r="M89" s="3460"/>
      <c r="N89" s="3460"/>
      <c r="O89" s="3460"/>
      <c r="P89" s="3460"/>
      <c r="Q89" s="3460" t="s">
        <v>1</v>
      </c>
      <c r="R89" s="3461"/>
      <c r="S89" s="3460"/>
      <c r="T89" s="3460"/>
      <c r="U89" s="3460"/>
      <c r="V89" s="3460"/>
      <c r="W89" s="3459"/>
      <c r="X89" s="3459"/>
      <c r="Y89" s="3457"/>
      <c r="Z89" s="3487"/>
      <c r="AA89" s="3487"/>
      <c r="AB89" s="3457"/>
      <c r="AC89" s="3457"/>
    </row>
    <row r="90" spans="1:29" ht="32.1" customHeight="1" x14ac:dyDescent="0.25">
      <c r="A90" s="3482" t="s">
        <v>2269</v>
      </c>
      <c r="B90" s="3477" t="s">
        <v>4611</v>
      </c>
      <c r="C90" s="3462" t="s">
        <v>4610</v>
      </c>
      <c r="D90" s="3462" t="s">
        <v>4609</v>
      </c>
      <c r="E90" s="3481">
        <v>20000000</v>
      </c>
      <c r="F90" s="3462" t="s">
        <v>18</v>
      </c>
      <c r="G90" s="3460"/>
      <c r="H90" s="3460" t="s">
        <v>3544</v>
      </c>
      <c r="I90" s="3460" t="s">
        <v>2</v>
      </c>
      <c r="J90" s="3460" t="s">
        <v>3543</v>
      </c>
      <c r="K90" s="3460" t="s">
        <v>3542</v>
      </c>
      <c r="L90" s="3460" t="s">
        <v>3541</v>
      </c>
      <c r="M90" s="3460" t="s">
        <v>3540</v>
      </c>
      <c r="N90" s="3460" t="s">
        <v>3539</v>
      </c>
      <c r="O90" s="3460" t="s">
        <v>3538</v>
      </c>
      <c r="P90" s="3460" t="s">
        <v>3537</v>
      </c>
      <c r="Q90" s="3460" t="s">
        <v>3536</v>
      </c>
      <c r="R90" s="3461"/>
      <c r="S90" s="3460" t="s">
        <v>3535</v>
      </c>
      <c r="T90" s="3460" t="s">
        <v>3535</v>
      </c>
      <c r="U90" s="3460" t="s">
        <v>3534</v>
      </c>
      <c r="V90" s="3460" t="s">
        <v>3533</v>
      </c>
      <c r="W90" s="3459"/>
      <c r="X90" s="3459"/>
      <c r="Y90" s="3457" t="s">
        <v>3532</v>
      </c>
      <c r="Z90" s="3487"/>
      <c r="AA90" s="3487"/>
      <c r="AB90" s="3457" t="s">
        <v>3531</v>
      </c>
      <c r="AC90" s="3457" t="s">
        <v>4472</v>
      </c>
    </row>
    <row r="91" spans="1:29" ht="32.1" customHeight="1" x14ac:dyDescent="0.25">
      <c r="A91" s="3480"/>
      <c r="B91" s="3477"/>
      <c r="C91" s="3462"/>
      <c r="D91" s="3462"/>
      <c r="E91" s="3479"/>
      <c r="F91" s="3462"/>
      <c r="G91" s="3460"/>
      <c r="H91" s="3460"/>
      <c r="I91" s="3460" t="s">
        <v>1</v>
      </c>
      <c r="J91" s="3460"/>
      <c r="K91" s="3460"/>
      <c r="L91" s="3460"/>
      <c r="M91" s="3460"/>
      <c r="N91" s="3460"/>
      <c r="O91" s="3460"/>
      <c r="P91" s="3460"/>
      <c r="Q91" s="3460" t="s">
        <v>1</v>
      </c>
      <c r="R91" s="3461"/>
      <c r="S91" s="3460"/>
      <c r="T91" s="3460"/>
      <c r="U91" s="3460"/>
      <c r="V91" s="3460"/>
      <c r="W91" s="3459"/>
      <c r="X91" s="3459"/>
      <c r="Y91" s="3457"/>
      <c r="Z91" s="3457"/>
      <c r="AA91" s="3457"/>
      <c r="AB91" s="3457"/>
      <c r="AC91" s="3457"/>
    </row>
    <row r="92" spans="1:29" ht="32.1" customHeight="1" x14ac:dyDescent="0.25">
      <c r="A92" s="3482" t="s">
        <v>2267</v>
      </c>
      <c r="B92" s="3477" t="s">
        <v>4608</v>
      </c>
      <c r="C92" s="3462" t="s">
        <v>4607</v>
      </c>
      <c r="D92" s="3462" t="s">
        <v>4606</v>
      </c>
      <c r="E92" s="3481">
        <v>20000000</v>
      </c>
      <c r="F92" s="3462" t="s">
        <v>18</v>
      </c>
      <c r="G92" s="3460"/>
      <c r="H92" s="3460" t="s">
        <v>3544</v>
      </c>
      <c r="I92" s="3460" t="s">
        <v>2</v>
      </c>
      <c r="J92" s="3460" t="s">
        <v>3543</v>
      </c>
      <c r="K92" s="3460" t="s">
        <v>3542</v>
      </c>
      <c r="L92" s="3460" t="s">
        <v>3541</v>
      </c>
      <c r="M92" s="3460" t="s">
        <v>3540</v>
      </c>
      <c r="N92" s="3460" t="s">
        <v>3539</v>
      </c>
      <c r="O92" s="3460" t="s">
        <v>3538</v>
      </c>
      <c r="P92" s="3460" t="s">
        <v>3537</v>
      </c>
      <c r="Q92" s="3460" t="s">
        <v>3536</v>
      </c>
      <c r="R92" s="3461"/>
      <c r="S92" s="3460" t="s">
        <v>3535</v>
      </c>
      <c r="T92" s="3460" t="s">
        <v>3535</v>
      </c>
      <c r="U92" s="3460" t="s">
        <v>3534</v>
      </c>
      <c r="V92" s="3460" t="s">
        <v>3533</v>
      </c>
      <c r="W92" s="3459"/>
      <c r="X92" s="3459"/>
      <c r="Y92" s="3457" t="s">
        <v>3532</v>
      </c>
      <c r="Z92" s="3457"/>
      <c r="AA92" s="3457"/>
      <c r="AB92" s="3457" t="s">
        <v>3531</v>
      </c>
      <c r="AC92" s="3457" t="s">
        <v>4472</v>
      </c>
    </row>
    <row r="93" spans="1:29" ht="32.1" customHeight="1" x14ac:dyDescent="0.25">
      <c r="A93" s="3480"/>
      <c r="B93" s="3477"/>
      <c r="C93" s="3462"/>
      <c r="D93" s="3462"/>
      <c r="E93" s="3479"/>
      <c r="F93" s="3462"/>
      <c r="G93" s="3460"/>
      <c r="H93" s="3460"/>
      <c r="I93" s="3460" t="s">
        <v>1</v>
      </c>
      <c r="J93" s="3460"/>
      <c r="K93" s="3460"/>
      <c r="L93" s="3460"/>
      <c r="M93" s="3460"/>
      <c r="N93" s="3460"/>
      <c r="O93" s="3460"/>
      <c r="P93" s="3460"/>
      <c r="Q93" s="3460" t="s">
        <v>1</v>
      </c>
      <c r="R93" s="3461"/>
      <c r="S93" s="3460"/>
      <c r="T93" s="3460"/>
      <c r="U93" s="3460"/>
      <c r="V93" s="3460"/>
      <c r="W93" s="3459"/>
      <c r="X93" s="3459"/>
      <c r="Y93" s="3457"/>
      <c r="Z93" s="3487"/>
      <c r="AA93" s="3487"/>
      <c r="AB93" s="3457"/>
      <c r="AC93" s="3457"/>
    </row>
    <row r="94" spans="1:29" ht="32.1" customHeight="1" x14ac:dyDescent="0.25">
      <c r="A94" s="3482" t="s">
        <v>2265</v>
      </c>
      <c r="B94" s="3477" t="s">
        <v>4605</v>
      </c>
      <c r="C94" s="3462" t="s">
        <v>4604</v>
      </c>
      <c r="D94" s="3462" t="s">
        <v>4603</v>
      </c>
      <c r="E94" s="3481">
        <v>26305753.710000001</v>
      </c>
      <c r="F94" s="3462" t="s">
        <v>18</v>
      </c>
      <c r="G94" s="3460"/>
      <c r="H94" s="3460" t="s">
        <v>3544</v>
      </c>
      <c r="I94" s="3460" t="s">
        <v>2</v>
      </c>
      <c r="J94" s="3460" t="s">
        <v>3543</v>
      </c>
      <c r="K94" s="3460" t="s">
        <v>3542</v>
      </c>
      <c r="L94" s="3460" t="s">
        <v>3541</v>
      </c>
      <c r="M94" s="3460" t="s">
        <v>3540</v>
      </c>
      <c r="N94" s="3460" t="s">
        <v>3539</v>
      </c>
      <c r="O94" s="3460" t="s">
        <v>3538</v>
      </c>
      <c r="P94" s="3460" t="s">
        <v>3537</v>
      </c>
      <c r="Q94" s="3460" t="s">
        <v>3536</v>
      </c>
      <c r="R94" s="3461"/>
      <c r="S94" s="3460" t="s">
        <v>3535</v>
      </c>
      <c r="T94" s="3460" t="s">
        <v>3535</v>
      </c>
      <c r="U94" s="3460" t="s">
        <v>3534</v>
      </c>
      <c r="V94" s="3460" t="s">
        <v>3533</v>
      </c>
      <c r="W94" s="3459"/>
      <c r="X94" s="3459"/>
      <c r="Y94" s="3457" t="s">
        <v>3532</v>
      </c>
      <c r="Z94" s="3487"/>
      <c r="AA94" s="3487"/>
      <c r="AB94" s="3457" t="s">
        <v>3531</v>
      </c>
      <c r="AC94" s="3457" t="s">
        <v>4472</v>
      </c>
    </row>
    <row r="95" spans="1:29" ht="32.1" customHeight="1" x14ac:dyDescent="0.25">
      <c r="A95" s="3480"/>
      <c r="B95" s="3477"/>
      <c r="C95" s="3462"/>
      <c r="D95" s="3462"/>
      <c r="E95" s="3479"/>
      <c r="F95" s="3462"/>
      <c r="G95" s="3460"/>
      <c r="H95" s="3460"/>
      <c r="I95" s="3460" t="s">
        <v>1</v>
      </c>
      <c r="J95" s="3460"/>
      <c r="K95" s="3460"/>
      <c r="L95" s="3460"/>
      <c r="M95" s="3460"/>
      <c r="N95" s="3460"/>
      <c r="O95" s="3460"/>
      <c r="P95" s="3460"/>
      <c r="Q95" s="3460" t="s">
        <v>1</v>
      </c>
      <c r="R95" s="3461"/>
      <c r="S95" s="3460"/>
      <c r="T95" s="3460"/>
      <c r="U95" s="3460"/>
      <c r="V95" s="3460"/>
      <c r="W95" s="3459"/>
      <c r="X95" s="3459"/>
      <c r="Y95" s="3457"/>
      <c r="Z95" s="3487"/>
      <c r="AA95" s="3487"/>
      <c r="AB95" s="3457"/>
      <c r="AC95" s="3457"/>
    </row>
    <row r="96" spans="1:29" ht="32.1" customHeight="1" x14ac:dyDescent="0.25">
      <c r="A96" s="3482" t="s">
        <v>2263</v>
      </c>
      <c r="B96" s="3477" t="s">
        <v>4602</v>
      </c>
      <c r="C96" s="3462" t="s">
        <v>4601</v>
      </c>
      <c r="D96" s="3462" t="s">
        <v>4600</v>
      </c>
      <c r="E96" s="3481">
        <v>21858637</v>
      </c>
      <c r="F96" s="3462" t="s">
        <v>18</v>
      </c>
      <c r="G96" s="3460"/>
      <c r="H96" s="3460" t="s">
        <v>3544</v>
      </c>
      <c r="I96" s="3460" t="s">
        <v>2</v>
      </c>
      <c r="J96" s="3460" t="s">
        <v>3543</v>
      </c>
      <c r="K96" s="3460" t="s">
        <v>3542</v>
      </c>
      <c r="L96" s="3460" t="s">
        <v>3541</v>
      </c>
      <c r="M96" s="3460" t="s">
        <v>3540</v>
      </c>
      <c r="N96" s="3460" t="s">
        <v>3539</v>
      </c>
      <c r="O96" s="3460" t="s">
        <v>3538</v>
      </c>
      <c r="P96" s="3460" t="s">
        <v>3537</v>
      </c>
      <c r="Q96" s="3460" t="s">
        <v>3536</v>
      </c>
      <c r="R96" s="3461"/>
      <c r="S96" s="3460" t="s">
        <v>3535</v>
      </c>
      <c r="T96" s="3460" t="s">
        <v>3535</v>
      </c>
      <c r="U96" s="3460" t="s">
        <v>3534</v>
      </c>
      <c r="V96" s="3460" t="s">
        <v>3533</v>
      </c>
      <c r="W96" s="3459"/>
      <c r="X96" s="3459"/>
      <c r="Y96" s="3457" t="s">
        <v>3532</v>
      </c>
      <c r="Z96" s="3487"/>
      <c r="AA96" s="3487"/>
      <c r="AB96" s="3457" t="s">
        <v>3531</v>
      </c>
      <c r="AC96" s="3457" t="s">
        <v>4472</v>
      </c>
    </row>
    <row r="97" spans="1:29" ht="32.1" customHeight="1" x14ac:dyDescent="0.25">
      <c r="A97" s="3480"/>
      <c r="B97" s="3477"/>
      <c r="C97" s="3462"/>
      <c r="D97" s="3462"/>
      <c r="E97" s="3479"/>
      <c r="F97" s="3462"/>
      <c r="G97" s="3460"/>
      <c r="H97" s="3460"/>
      <c r="I97" s="3460" t="s">
        <v>1</v>
      </c>
      <c r="J97" s="3460"/>
      <c r="K97" s="3460"/>
      <c r="L97" s="3460"/>
      <c r="M97" s="3460"/>
      <c r="N97" s="3460"/>
      <c r="O97" s="3460"/>
      <c r="P97" s="3460"/>
      <c r="Q97" s="3460" t="s">
        <v>1</v>
      </c>
      <c r="R97" s="3461"/>
      <c r="S97" s="3460"/>
      <c r="T97" s="3460"/>
      <c r="U97" s="3460"/>
      <c r="V97" s="3460"/>
      <c r="W97" s="3459"/>
      <c r="X97" s="3459"/>
      <c r="Y97" s="3457"/>
      <c r="Z97" s="3457"/>
      <c r="AA97" s="3457"/>
      <c r="AB97" s="3457"/>
      <c r="AC97" s="3457"/>
    </row>
    <row r="98" spans="1:29" ht="32.1" customHeight="1" x14ac:dyDescent="0.25">
      <c r="A98" s="3482" t="s">
        <v>2261</v>
      </c>
      <c r="B98" s="3477" t="s">
        <v>4599</v>
      </c>
      <c r="C98" s="3462" t="s">
        <v>4598</v>
      </c>
      <c r="D98" s="3462" t="s">
        <v>4597</v>
      </c>
      <c r="E98" s="3481">
        <v>25000000</v>
      </c>
      <c r="F98" s="3462" t="s">
        <v>18</v>
      </c>
      <c r="G98" s="3460"/>
      <c r="H98" s="3460" t="s">
        <v>3544</v>
      </c>
      <c r="I98" s="3460" t="s">
        <v>2</v>
      </c>
      <c r="J98" s="3460" t="s">
        <v>3543</v>
      </c>
      <c r="K98" s="3460" t="s">
        <v>3542</v>
      </c>
      <c r="L98" s="3460" t="s">
        <v>3541</v>
      </c>
      <c r="M98" s="3460" t="s">
        <v>3540</v>
      </c>
      <c r="N98" s="3460" t="s">
        <v>3539</v>
      </c>
      <c r="O98" s="3460" t="s">
        <v>3538</v>
      </c>
      <c r="P98" s="3460" t="s">
        <v>3537</v>
      </c>
      <c r="Q98" s="3460" t="s">
        <v>3536</v>
      </c>
      <c r="R98" s="3461"/>
      <c r="S98" s="3460" t="s">
        <v>3535</v>
      </c>
      <c r="T98" s="3460" t="s">
        <v>3535</v>
      </c>
      <c r="U98" s="3460" t="s">
        <v>3534</v>
      </c>
      <c r="V98" s="3460" t="s">
        <v>3533</v>
      </c>
      <c r="W98" s="3459"/>
      <c r="X98" s="3459"/>
      <c r="Y98" s="3457" t="s">
        <v>3532</v>
      </c>
      <c r="Z98" s="3457"/>
      <c r="AA98" s="3457"/>
      <c r="AB98" s="3457" t="s">
        <v>3531</v>
      </c>
      <c r="AC98" s="3457" t="s">
        <v>4472</v>
      </c>
    </row>
    <row r="99" spans="1:29" ht="32.1" customHeight="1" x14ac:dyDescent="0.25">
      <c r="A99" s="3480"/>
      <c r="B99" s="3477"/>
      <c r="C99" s="3462"/>
      <c r="D99" s="3462"/>
      <c r="E99" s="3479"/>
      <c r="F99" s="3462"/>
      <c r="G99" s="3460"/>
      <c r="H99" s="3460"/>
      <c r="I99" s="3460" t="s">
        <v>1</v>
      </c>
      <c r="J99" s="3460"/>
      <c r="K99" s="3460"/>
      <c r="L99" s="3460"/>
      <c r="M99" s="3460"/>
      <c r="N99" s="3460"/>
      <c r="O99" s="3460"/>
      <c r="P99" s="3460"/>
      <c r="Q99" s="3460" t="s">
        <v>1</v>
      </c>
      <c r="R99" s="3461"/>
      <c r="S99" s="3460"/>
      <c r="T99" s="3460"/>
      <c r="U99" s="3460"/>
      <c r="V99" s="3460"/>
      <c r="W99" s="3459"/>
      <c r="X99" s="3459"/>
      <c r="Y99" s="3457"/>
      <c r="Z99" s="3487"/>
      <c r="AA99" s="3487"/>
      <c r="AB99" s="3457"/>
      <c r="AC99" s="3457"/>
    </row>
    <row r="100" spans="1:29" ht="32.1" customHeight="1" x14ac:dyDescent="0.25">
      <c r="A100" s="3482" t="s">
        <v>2251</v>
      </c>
      <c r="B100" s="3477" t="s">
        <v>4596</v>
      </c>
      <c r="C100" s="3462" t="s">
        <v>4595</v>
      </c>
      <c r="D100" s="3462" t="s">
        <v>4594</v>
      </c>
      <c r="E100" s="3481">
        <v>15000000</v>
      </c>
      <c r="F100" s="3462" t="s">
        <v>18</v>
      </c>
      <c r="G100" s="3460"/>
      <c r="H100" s="3460" t="s">
        <v>3544</v>
      </c>
      <c r="I100" s="3460" t="s">
        <v>2</v>
      </c>
      <c r="J100" s="3460" t="s">
        <v>3543</v>
      </c>
      <c r="K100" s="3460" t="s">
        <v>3542</v>
      </c>
      <c r="L100" s="3460" t="s">
        <v>3541</v>
      </c>
      <c r="M100" s="3460" t="s">
        <v>3540</v>
      </c>
      <c r="N100" s="3460" t="s">
        <v>3539</v>
      </c>
      <c r="O100" s="3460" t="s">
        <v>3538</v>
      </c>
      <c r="P100" s="3460" t="s">
        <v>3537</v>
      </c>
      <c r="Q100" s="3460" t="s">
        <v>3536</v>
      </c>
      <c r="R100" s="3461"/>
      <c r="S100" s="3460" t="s">
        <v>3535</v>
      </c>
      <c r="T100" s="3460" t="s">
        <v>3535</v>
      </c>
      <c r="U100" s="3460" t="s">
        <v>3534</v>
      </c>
      <c r="V100" s="3460" t="s">
        <v>3533</v>
      </c>
      <c r="W100" s="3459"/>
      <c r="X100" s="3459"/>
      <c r="Y100" s="3457" t="s">
        <v>3532</v>
      </c>
      <c r="Z100" s="3487"/>
      <c r="AA100" s="3487"/>
      <c r="AB100" s="3457" t="s">
        <v>3531</v>
      </c>
      <c r="AC100" s="3457" t="s">
        <v>4472</v>
      </c>
    </row>
    <row r="101" spans="1:29" ht="32.1" customHeight="1" x14ac:dyDescent="0.25">
      <c r="A101" s="3480"/>
      <c r="B101" s="3477"/>
      <c r="C101" s="3462"/>
      <c r="D101" s="3462"/>
      <c r="E101" s="3479"/>
      <c r="F101" s="3462"/>
      <c r="G101" s="3460"/>
      <c r="H101" s="3460"/>
      <c r="I101" s="3460" t="s">
        <v>1</v>
      </c>
      <c r="J101" s="3460"/>
      <c r="K101" s="3460"/>
      <c r="L101" s="3460"/>
      <c r="M101" s="3460"/>
      <c r="N101" s="3460"/>
      <c r="O101" s="3460"/>
      <c r="P101" s="3460"/>
      <c r="Q101" s="3460" t="s">
        <v>1</v>
      </c>
      <c r="R101" s="3461"/>
      <c r="S101" s="3460"/>
      <c r="T101" s="3460"/>
      <c r="U101" s="3460"/>
      <c r="V101" s="3460"/>
      <c r="W101" s="3459"/>
      <c r="X101" s="3459"/>
      <c r="Y101" s="3457"/>
      <c r="Z101" s="3491"/>
      <c r="AA101" s="3491"/>
      <c r="AB101" s="3457"/>
      <c r="AC101" s="3457"/>
    </row>
    <row r="102" spans="1:29" ht="32.1" customHeight="1" x14ac:dyDescent="0.25">
      <c r="A102" s="3482" t="s">
        <v>2249</v>
      </c>
      <c r="B102" s="3484" t="s">
        <v>4593</v>
      </c>
      <c r="C102" s="3462" t="s">
        <v>4592</v>
      </c>
      <c r="D102" s="3462" t="s">
        <v>4591</v>
      </c>
      <c r="E102" s="3481">
        <v>20000000</v>
      </c>
      <c r="F102" s="3462" t="s">
        <v>18</v>
      </c>
      <c r="G102" s="3460"/>
      <c r="H102" s="3460" t="s">
        <v>3544</v>
      </c>
      <c r="I102" s="3460" t="s">
        <v>2</v>
      </c>
      <c r="J102" s="3460" t="s">
        <v>3543</v>
      </c>
      <c r="K102" s="3460" t="s">
        <v>3542</v>
      </c>
      <c r="L102" s="3460" t="s">
        <v>3541</v>
      </c>
      <c r="M102" s="3460" t="s">
        <v>3540</v>
      </c>
      <c r="N102" s="3460" t="s">
        <v>3539</v>
      </c>
      <c r="O102" s="3460" t="s">
        <v>3538</v>
      </c>
      <c r="P102" s="3460" t="s">
        <v>3537</v>
      </c>
      <c r="Q102" s="3460" t="s">
        <v>3536</v>
      </c>
      <c r="R102" s="3461"/>
      <c r="S102" s="3460" t="s">
        <v>3535</v>
      </c>
      <c r="T102" s="3460" t="s">
        <v>3535</v>
      </c>
      <c r="U102" s="3460" t="s">
        <v>3534</v>
      </c>
      <c r="V102" s="3460" t="s">
        <v>3533</v>
      </c>
      <c r="W102" s="3459"/>
      <c r="X102" s="3459"/>
      <c r="Y102" s="3457" t="s">
        <v>3532</v>
      </c>
      <c r="Z102" s="3491"/>
      <c r="AA102" s="3491"/>
      <c r="AB102" s="3457" t="s">
        <v>3531</v>
      </c>
      <c r="AC102" s="3457" t="s">
        <v>4472</v>
      </c>
    </row>
    <row r="103" spans="1:29" ht="32.1" customHeight="1" x14ac:dyDescent="0.25">
      <c r="A103" s="3480"/>
      <c r="B103" s="3483"/>
      <c r="C103" s="3462"/>
      <c r="D103" s="3462"/>
      <c r="E103" s="3479"/>
      <c r="F103" s="3462"/>
      <c r="G103" s="3460"/>
      <c r="H103" s="3460"/>
      <c r="I103" s="3460" t="s">
        <v>1</v>
      </c>
      <c r="J103" s="3460"/>
      <c r="K103" s="3460"/>
      <c r="L103" s="3460"/>
      <c r="M103" s="3460"/>
      <c r="N103" s="3460"/>
      <c r="O103" s="3460"/>
      <c r="P103" s="3460"/>
      <c r="Q103" s="3460" t="s">
        <v>1</v>
      </c>
      <c r="R103" s="3461"/>
      <c r="S103" s="3460"/>
      <c r="T103" s="3460"/>
      <c r="U103" s="3460"/>
      <c r="V103" s="3460"/>
      <c r="W103" s="3459"/>
      <c r="X103" s="3459"/>
      <c r="Y103" s="3457"/>
      <c r="Z103" s="3495"/>
      <c r="AA103" s="3495"/>
      <c r="AB103" s="3487"/>
      <c r="AC103" s="3487"/>
    </row>
    <row r="104" spans="1:29" ht="32.1" customHeight="1" x14ac:dyDescent="0.25">
      <c r="A104" s="3482" t="s">
        <v>2247</v>
      </c>
      <c r="B104" s="3484" t="s">
        <v>4590</v>
      </c>
      <c r="C104" s="3462" t="s">
        <v>4589</v>
      </c>
      <c r="D104" s="3462" t="s">
        <v>4588</v>
      </c>
      <c r="E104" s="3481">
        <v>28264121.280000001</v>
      </c>
      <c r="F104" s="3462" t="s">
        <v>18</v>
      </c>
      <c r="G104" s="3460"/>
      <c r="H104" s="3460" t="s">
        <v>3544</v>
      </c>
      <c r="I104" s="3460" t="s">
        <v>2</v>
      </c>
      <c r="J104" s="3460" t="s">
        <v>3543</v>
      </c>
      <c r="K104" s="3460" t="s">
        <v>3542</v>
      </c>
      <c r="L104" s="3460" t="s">
        <v>3541</v>
      </c>
      <c r="M104" s="3460" t="s">
        <v>3540</v>
      </c>
      <c r="N104" s="3460" t="s">
        <v>3539</v>
      </c>
      <c r="O104" s="3460" t="s">
        <v>3538</v>
      </c>
      <c r="P104" s="3460" t="s">
        <v>3537</v>
      </c>
      <c r="Q104" s="3460" t="s">
        <v>3536</v>
      </c>
      <c r="R104" s="3461"/>
      <c r="S104" s="3460" t="s">
        <v>3535</v>
      </c>
      <c r="T104" s="3460" t="s">
        <v>3535</v>
      </c>
      <c r="U104" s="3460" t="s">
        <v>3534</v>
      </c>
      <c r="V104" s="3460" t="s">
        <v>3533</v>
      </c>
      <c r="W104" s="3459"/>
      <c r="X104" s="3459"/>
      <c r="Y104" s="3457" t="s">
        <v>3532</v>
      </c>
      <c r="Z104" s="3494"/>
      <c r="AA104" s="3494"/>
      <c r="AB104" s="3487"/>
      <c r="AC104" s="3487"/>
    </row>
    <row r="105" spans="1:29" ht="32.1" customHeight="1" x14ac:dyDescent="0.25">
      <c r="A105" s="3480"/>
      <c r="B105" s="3483"/>
      <c r="C105" s="3462"/>
      <c r="D105" s="3462"/>
      <c r="E105" s="3479"/>
      <c r="F105" s="3462"/>
      <c r="G105" s="3460"/>
      <c r="H105" s="3460"/>
      <c r="I105" s="3460" t="s">
        <v>1</v>
      </c>
      <c r="J105" s="3460"/>
      <c r="K105" s="3460"/>
      <c r="L105" s="3460"/>
      <c r="M105" s="3460"/>
      <c r="N105" s="3460"/>
      <c r="O105" s="3460"/>
      <c r="P105" s="3460"/>
      <c r="Q105" s="3460" t="s">
        <v>1</v>
      </c>
      <c r="R105" s="3461"/>
      <c r="S105" s="3460"/>
      <c r="T105" s="3460"/>
      <c r="U105" s="3460"/>
      <c r="V105" s="3460"/>
      <c r="W105" s="3459"/>
      <c r="X105" s="3459"/>
      <c r="Y105" s="3457"/>
      <c r="Z105" s="3494"/>
      <c r="AA105" s="3494"/>
      <c r="AB105" s="3487"/>
      <c r="AC105" s="3487"/>
    </row>
    <row r="106" spans="1:29" ht="32.1" customHeight="1" x14ac:dyDescent="0.25">
      <c r="A106" s="3482" t="s">
        <v>2244</v>
      </c>
      <c r="B106" s="3486" t="s">
        <v>4587</v>
      </c>
      <c r="C106" s="3462" t="s">
        <v>4586</v>
      </c>
      <c r="D106" s="3462" t="s">
        <v>4585</v>
      </c>
      <c r="E106" s="3481">
        <v>23645942.32</v>
      </c>
      <c r="F106" s="3462" t="s">
        <v>18</v>
      </c>
      <c r="G106" s="3460"/>
      <c r="H106" s="3460" t="s">
        <v>3544</v>
      </c>
      <c r="I106" s="3460" t="s">
        <v>2</v>
      </c>
      <c r="J106" s="3460" t="s">
        <v>3543</v>
      </c>
      <c r="K106" s="3460" t="s">
        <v>3542</v>
      </c>
      <c r="L106" s="3460" t="s">
        <v>3541</v>
      </c>
      <c r="M106" s="3460" t="s">
        <v>3540</v>
      </c>
      <c r="N106" s="3460" t="s">
        <v>3539</v>
      </c>
      <c r="O106" s="3460" t="s">
        <v>3538</v>
      </c>
      <c r="P106" s="3460" t="s">
        <v>3537</v>
      </c>
      <c r="Q106" s="3460" t="s">
        <v>3536</v>
      </c>
      <c r="R106" s="3461"/>
      <c r="S106" s="3460" t="s">
        <v>3535</v>
      </c>
      <c r="T106" s="3460" t="s">
        <v>3535</v>
      </c>
      <c r="U106" s="3460" t="s">
        <v>3534</v>
      </c>
      <c r="V106" s="3460" t="s">
        <v>3533</v>
      </c>
      <c r="W106" s="3459"/>
      <c r="X106" s="3459"/>
      <c r="Y106" s="3457" t="s">
        <v>3532</v>
      </c>
      <c r="Z106" s="3487"/>
      <c r="AA106" s="3487"/>
      <c r="AB106" s="3457" t="s">
        <v>3531</v>
      </c>
      <c r="AC106" s="3457" t="s">
        <v>4472</v>
      </c>
    </row>
    <row r="107" spans="1:29" ht="32.1" customHeight="1" x14ac:dyDescent="0.25">
      <c r="A107" s="3480"/>
      <c r="B107" s="3485"/>
      <c r="C107" s="3462"/>
      <c r="D107" s="3462"/>
      <c r="E107" s="3479"/>
      <c r="F107" s="3462"/>
      <c r="G107" s="3460"/>
      <c r="H107" s="3460"/>
      <c r="I107" s="3460" t="s">
        <v>1</v>
      </c>
      <c r="J107" s="3460"/>
      <c r="K107" s="3460"/>
      <c r="L107" s="3460"/>
      <c r="M107" s="3460"/>
      <c r="N107" s="3460"/>
      <c r="O107" s="3460"/>
      <c r="P107" s="3460"/>
      <c r="Q107" s="3460" t="s">
        <v>1</v>
      </c>
      <c r="R107" s="3461"/>
      <c r="S107" s="3460"/>
      <c r="T107" s="3460"/>
      <c r="U107" s="3460"/>
      <c r="V107" s="3460"/>
      <c r="W107" s="3459"/>
      <c r="X107" s="3459"/>
      <c r="Y107" s="3457"/>
      <c r="Z107" s="3493"/>
      <c r="AA107" s="3493"/>
      <c r="AB107" s="3457"/>
      <c r="AC107" s="3457"/>
    </row>
    <row r="108" spans="1:29" ht="32.1" customHeight="1" x14ac:dyDescent="0.25">
      <c r="A108" s="3482" t="s">
        <v>2242</v>
      </c>
      <c r="B108" s="3486" t="s">
        <v>4584</v>
      </c>
      <c r="C108" s="3462" t="s">
        <v>4583</v>
      </c>
      <c r="D108" s="3462" t="s">
        <v>4582</v>
      </c>
      <c r="E108" s="3481">
        <v>33470326.399999999</v>
      </c>
      <c r="F108" s="3462" t="s">
        <v>18</v>
      </c>
      <c r="G108" s="3460"/>
      <c r="H108" s="3460" t="s">
        <v>3544</v>
      </c>
      <c r="I108" s="3460" t="s">
        <v>2</v>
      </c>
      <c r="J108" s="3460" t="s">
        <v>3543</v>
      </c>
      <c r="K108" s="3460" t="s">
        <v>3542</v>
      </c>
      <c r="L108" s="3460" t="s">
        <v>3541</v>
      </c>
      <c r="M108" s="3460" t="s">
        <v>3540</v>
      </c>
      <c r="N108" s="3460" t="s">
        <v>3539</v>
      </c>
      <c r="O108" s="3460" t="s">
        <v>3538</v>
      </c>
      <c r="P108" s="3460" t="s">
        <v>3537</v>
      </c>
      <c r="Q108" s="3460" t="s">
        <v>3536</v>
      </c>
      <c r="R108" s="3461"/>
      <c r="S108" s="3460" t="s">
        <v>3535</v>
      </c>
      <c r="T108" s="3460" t="s">
        <v>3535</v>
      </c>
      <c r="U108" s="3460" t="s">
        <v>3534</v>
      </c>
      <c r="V108" s="3460" t="s">
        <v>3533</v>
      </c>
      <c r="W108" s="3459"/>
      <c r="X108" s="3459"/>
      <c r="Y108" s="3457" t="s">
        <v>3532</v>
      </c>
      <c r="Z108" s="3493"/>
      <c r="AA108" s="3493"/>
      <c r="AB108" s="3457" t="s">
        <v>3531</v>
      </c>
      <c r="AC108" s="3457" t="s">
        <v>4472</v>
      </c>
    </row>
    <row r="109" spans="1:29" ht="32.1" customHeight="1" x14ac:dyDescent="0.25">
      <c r="A109" s="3480"/>
      <c r="B109" s="3485"/>
      <c r="C109" s="3462"/>
      <c r="D109" s="3462"/>
      <c r="E109" s="3479"/>
      <c r="F109" s="3462"/>
      <c r="G109" s="3460"/>
      <c r="H109" s="3460"/>
      <c r="I109" s="3460" t="s">
        <v>1</v>
      </c>
      <c r="J109" s="3460"/>
      <c r="K109" s="3460"/>
      <c r="L109" s="3460"/>
      <c r="M109" s="3460"/>
      <c r="N109" s="3460"/>
      <c r="O109" s="3460"/>
      <c r="P109" s="3460"/>
      <c r="Q109" s="3460" t="s">
        <v>1</v>
      </c>
      <c r="R109" s="3461"/>
      <c r="S109" s="3460"/>
      <c r="T109" s="3460"/>
      <c r="U109" s="3460"/>
      <c r="V109" s="3460"/>
      <c r="W109" s="3459"/>
      <c r="X109" s="3459"/>
      <c r="Y109" s="3457"/>
      <c r="Z109" s="3487"/>
      <c r="AA109" s="3487"/>
      <c r="AB109" s="3457"/>
      <c r="AC109" s="3457"/>
    </row>
    <row r="110" spans="1:29" ht="32.1" customHeight="1" x14ac:dyDescent="0.25">
      <c r="A110" s="3482" t="s">
        <v>2240</v>
      </c>
      <c r="B110" s="3486" t="s">
        <v>4581</v>
      </c>
      <c r="C110" s="3462" t="s">
        <v>4580</v>
      </c>
      <c r="D110" s="3462" t="s">
        <v>4579</v>
      </c>
      <c r="E110" s="3481">
        <v>23208752</v>
      </c>
      <c r="F110" s="3462" t="s">
        <v>18</v>
      </c>
      <c r="G110" s="3460"/>
      <c r="H110" s="3460" t="s">
        <v>3544</v>
      </c>
      <c r="I110" s="3460" t="s">
        <v>2</v>
      </c>
      <c r="J110" s="3460" t="s">
        <v>3543</v>
      </c>
      <c r="K110" s="3460" t="s">
        <v>3542</v>
      </c>
      <c r="L110" s="3460" t="s">
        <v>3541</v>
      </c>
      <c r="M110" s="3460" t="s">
        <v>3540</v>
      </c>
      <c r="N110" s="3460" t="s">
        <v>3539</v>
      </c>
      <c r="O110" s="3460" t="s">
        <v>3538</v>
      </c>
      <c r="P110" s="3460" t="s">
        <v>3537</v>
      </c>
      <c r="Q110" s="3460" t="s">
        <v>3536</v>
      </c>
      <c r="R110" s="3461"/>
      <c r="S110" s="3460" t="s">
        <v>3535</v>
      </c>
      <c r="T110" s="3460" t="s">
        <v>3535</v>
      </c>
      <c r="U110" s="3460" t="s">
        <v>3534</v>
      </c>
      <c r="V110" s="3460" t="s">
        <v>3533</v>
      </c>
      <c r="W110" s="3459"/>
      <c r="X110" s="3459"/>
      <c r="Y110" s="3457" t="s">
        <v>3532</v>
      </c>
      <c r="Z110" s="3487"/>
      <c r="AA110" s="3487"/>
      <c r="AB110" s="3457" t="s">
        <v>3531</v>
      </c>
      <c r="AC110" s="3457" t="s">
        <v>4472</v>
      </c>
    </row>
    <row r="111" spans="1:29" ht="32.1" customHeight="1" x14ac:dyDescent="0.25">
      <c r="A111" s="3480"/>
      <c r="B111" s="3485"/>
      <c r="C111" s="3462"/>
      <c r="D111" s="3462"/>
      <c r="E111" s="3479"/>
      <c r="F111" s="3462"/>
      <c r="G111" s="3460"/>
      <c r="H111" s="3460"/>
      <c r="I111" s="3460" t="s">
        <v>1</v>
      </c>
      <c r="J111" s="3460"/>
      <c r="K111" s="3460"/>
      <c r="L111" s="3460"/>
      <c r="M111" s="3460"/>
      <c r="N111" s="3460"/>
      <c r="O111" s="3460"/>
      <c r="P111" s="3460"/>
      <c r="Q111" s="3460" t="s">
        <v>1</v>
      </c>
      <c r="R111" s="3461"/>
      <c r="S111" s="3460"/>
      <c r="T111" s="3460"/>
      <c r="U111" s="3460"/>
      <c r="V111" s="3460"/>
      <c r="W111" s="3459"/>
      <c r="X111" s="3459"/>
      <c r="Y111" s="3457"/>
      <c r="Z111" s="3491"/>
      <c r="AA111" s="3491"/>
      <c r="AB111" s="3457"/>
      <c r="AC111" s="3457"/>
    </row>
    <row r="112" spans="1:29" ht="32.1" customHeight="1" x14ac:dyDescent="0.25">
      <c r="A112" s="3482" t="s">
        <v>2237</v>
      </c>
      <c r="B112" s="3486" t="s">
        <v>4578</v>
      </c>
      <c r="C112" s="3462" t="s">
        <v>4577</v>
      </c>
      <c r="D112" s="3462" t="s">
        <v>4576</v>
      </c>
      <c r="E112" s="3481">
        <v>21829052</v>
      </c>
      <c r="F112" s="3462" t="s">
        <v>18</v>
      </c>
      <c r="G112" s="3460"/>
      <c r="H112" s="3460" t="s">
        <v>3544</v>
      </c>
      <c r="I112" s="3460" t="s">
        <v>2</v>
      </c>
      <c r="J112" s="3460" t="s">
        <v>3543</v>
      </c>
      <c r="K112" s="3460" t="s">
        <v>3542</v>
      </c>
      <c r="L112" s="3460" t="s">
        <v>3541</v>
      </c>
      <c r="M112" s="3460" t="s">
        <v>3540</v>
      </c>
      <c r="N112" s="3460" t="s">
        <v>3539</v>
      </c>
      <c r="O112" s="3460" t="s">
        <v>3538</v>
      </c>
      <c r="P112" s="3460" t="s">
        <v>3537</v>
      </c>
      <c r="Q112" s="3460" t="s">
        <v>3536</v>
      </c>
      <c r="R112" s="3461"/>
      <c r="S112" s="3460" t="s">
        <v>3535</v>
      </c>
      <c r="T112" s="3460" t="s">
        <v>3535</v>
      </c>
      <c r="U112" s="3460" t="s">
        <v>3534</v>
      </c>
      <c r="V112" s="3460" t="s">
        <v>3533</v>
      </c>
      <c r="W112" s="3459"/>
      <c r="X112" s="3459"/>
      <c r="Y112" s="3457" t="s">
        <v>3532</v>
      </c>
      <c r="Z112" s="3491"/>
      <c r="AA112" s="3491"/>
      <c r="AB112" s="3457" t="s">
        <v>3531</v>
      </c>
      <c r="AC112" s="3457" t="s">
        <v>4472</v>
      </c>
    </row>
    <row r="113" spans="1:29" ht="32.1" customHeight="1" x14ac:dyDescent="0.25">
      <c r="A113" s="3480"/>
      <c r="B113" s="3485"/>
      <c r="C113" s="3462"/>
      <c r="D113" s="3462"/>
      <c r="E113" s="3479"/>
      <c r="F113" s="3462"/>
      <c r="G113" s="3460"/>
      <c r="H113" s="3460"/>
      <c r="I113" s="3460" t="s">
        <v>1</v>
      </c>
      <c r="J113" s="3460"/>
      <c r="K113" s="3460"/>
      <c r="L113" s="3460"/>
      <c r="M113" s="3460"/>
      <c r="N113" s="3460"/>
      <c r="O113" s="3460"/>
      <c r="P113" s="3460"/>
      <c r="Q113" s="3460" t="s">
        <v>1</v>
      </c>
      <c r="R113" s="3461"/>
      <c r="S113" s="3460"/>
      <c r="T113" s="3460"/>
      <c r="U113" s="3460"/>
      <c r="V113" s="3460"/>
      <c r="W113" s="3459"/>
      <c r="X113" s="3459"/>
      <c r="Y113" s="3457"/>
      <c r="Z113" s="3493"/>
      <c r="AA113" s="3493"/>
      <c r="AB113" s="3457"/>
      <c r="AC113" s="3457"/>
    </row>
    <row r="114" spans="1:29" ht="32.1" customHeight="1" x14ac:dyDescent="0.25">
      <c r="A114" s="3482" t="s">
        <v>2235</v>
      </c>
      <c r="B114" s="3486" t="s">
        <v>4575</v>
      </c>
      <c r="C114" s="3462" t="s">
        <v>4574</v>
      </c>
      <c r="D114" s="3462" t="s">
        <v>4573</v>
      </c>
      <c r="E114" s="3481">
        <v>23645888</v>
      </c>
      <c r="F114" s="3462" t="s">
        <v>18</v>
      </c>
      <c r="G114" s="3460"/>
      <c r="H114" s="3460" t="s">
        <v>3544</v>
      </c>
      <c r="I114" s="3460" t="s">
        <v>2</v>
      </c>
      <c r="J114" s="3460" t="s">
        <v>3543</v>
      </c>
      <c r="K114" s="3460" t="s">
        <v>3542</v>
      </c>
      <c r="L114" s="3460" t="s">
        <v>3541</v>
      </c>
      <c r="M114" s="3460" t="s">
        <v>3540</v>
      </c>
      <c r="N114" s="3460" t="s">
        <v>3539</v>
      </c>
      <c r="O114" s="3460" t="s">
        <v>3538</v>
      </c>
      <c r="P114" s="3460" t="s">
        <v>3537</v>
      </c>
      <c r="Q114" s="3460" t="s">
        <v>3536</v>
      </c>
      <c r="R114" s="3461"/>
      <c r="S114" s="3460" t="s">
        <v>3535</v>
      </c>
      <c r="T114" s="3460" t="s">
        <v>3535</v>
      </c>
      <c r="U114" s="3460" t="s">
        <v>3534</v>
      </c>
      <c r="V114" s="3460" t="s">
        <v>3533</v>
      </c>
      <c r="W114" s="3459"/>
      <c r="X114" s="3459"/>
      <c r="Y114" s="3457" t="s">
        <v>3532</v>
      </c>
      <c r="Z114" s="3493"/>
      <c r="AA114" s="3493"/>
      <c r="AB114" s="3457" t="s">
        <v>3531</v>
      </c>
      <c r="AC114" s="3457" t="s">
        <v>4472</v>
      </c>
    </row>
    <row r="115" spans="1:29" ht="32.1" customHeight="1" x14ac:dyDescent="0.25">
      <c r="A115" s="3480"/>
      <c r="B115" s="3485"/>
      <c r="C115" s="3462"/>
      <c r="D115" s="3462"/>
      <c r="E115" s="3479"/>
      <c r="F115" s="3462"/>
      <c r="G115" s="3460"/>
      <c r="H115" s="3460"/>
      <c r="I115" s="3460" t="s">
        <v>1</v>
      </c>
      <c r="J115" s="3460"/>
      <c r="K115" s="3460"/>
      <c r="L115" s="3460"/>
      <c r="M115" s="3460"/>
      <c r="N115" s="3460"/>
      <c r="O115" s="3460"/>
      <c r="P115" s="3460"/>
      <c r="Q115" s="3460" t="s">
        <v>1</v>
      </c>
      <c r="R115" s="3461"/>
      <c r="S115" s="3460"/>
      <c r="T115" s="3460"/>
      <c r="U115" s="3460"/>
      <c r="V115" s="3460"/>
      <c r="W115" s="3459"/>
      <c r="X115" s="3459"/>
      <c r="Y115" s="3457"/>
      <c r="Z115" s="3487"/>
      <c r="AA115" s="3487"/>
      <c r="AB115" s="3457"/>
      <c r="AC115" s="3457"/>
    </row>
    <row r="116" spans="1:29" ht="32.1" customHeight="1" x14ac:dyDescent="0.25">
      <c r="A116" s="3482" t="s">
        <v>2233</v>
      </c>
      <c r="B116" s="3484" t="s">
        <v>4572</v>
      </c>
      <c r="C116" s="3462" t="s">
        <v>4571</v>
      </c>
      <c r="D116" s="3462" t="s">
        <v>4570</v>
      </c>
      <c r="E116" s="3481">
        <v>30315239.039999999</v>
      </c>
      <c r="F116" s="3462" t="s">
        <v>18</v>
      </c>
      <c r="G116" s="3460"/>
      <c r="H116" s="3460" t="s">
        <v>3544</v>
      </c>
      <c r="I116" s="3460" t="s">
        <v>2</v>
      </c>
      <c r="J116" s="3460" t="s">
        <v>3543</v>
      </c>
      <c r="K116" s="3460" t="s">
        <v>3542</v>
      </c>
      <c r="L116" s="3460" t="s">
        <v>3541</v>
      </c>
      <c r="M116" s="3460" t="s">
        <v>3540</v>
      </c>
      <c r="N116" s="3460" t="s">
        <v>3539</v>
      </c>
      <c r="O116" s="3460" t="s">
        <v>3538</v>
      </c>
      <c r="P116" s="3460" t="s">
        <v>3537</v>
      </c>
      <c r="Q116" s="3460" t="s">
        <v>3536</v>
      </c>
      <c r="R116" s="3461"/>
      <c r="S116" s="3460" t="s">
        <v>3535</v>
      </c>
      <c r="T116" s="3460" t="s">
        <v>3535</v>
      </c>
      <c r="U116" s="3460" t="s">
        <v>3534</v>
      </c>
      <c r="V116" s="3460" t="s">
        <v>3533</v>
      </c>
      <c r="W116" s="3459"/>
      <c r="X116" s="3459"/>
      <c r="Y116" s="3457" t="s">
        <v>3532</v>
      </c>
      <c r="Z116" s="3487"/>
      <c r="AA116" s="3487"/>
      <c r="AB116" s="3457" t="s">
        <v>3531</v>
      </c>
      <c r="AC116" s="3457" t="s">
        <v>4472</v>
      </c>
    </row>
    <row r="117" spans="1:29" ht="32.1" customHeight="1" x14ac:dyDescent="0.25">
      <c r="A117" s="3480"/>
      <c r="B117" s="3483"/>
      <c r="C117" s="3462"/>
      <c r="D117" s="3462"/>
      <c r="E117" s="3479"/>
      <c r="F117" s="3462"/>
      <c r="G117" s="3460"/>
      <c r="H117" s="3460"/>
      <c r="I117" s="3460" t="s">
        <v>1</v>
      </c>
      <c r="J117" s="3460"/>
      <c r="K117" s="3460"/>
      <c r="L117" s="3460"/>
      <c r="M117" s="3460"/>
      <c r="N117" s="3460"/>
      <c r="O117" s="3460"/>
      <c r="P117" s="3460"/>
      <c r="Q117" s="3460" t="s">
        <v>1</v>
      </c>
      <c r="R117" s="3461"/>
      <c r="S117" s="3460"/>
      <c r="T117" s="3460"/>
      <c r="U117" s="3460"/>
      <c r="V117" s="3460"/>
      <c r="W117" s="3459"/>
      <c r="X117" s="3459"/>
      <c r="Y117" s="3457"/>
      <c r="Z117" s="3491"/>
      <c r="AA117" s="3491"/>
      <c r="AB117" s="3457"/>
      <c r="AC117" s="3457"/>
    </row>
    <row r="118" spans="1:29" ht="32.1" customHeight="1" x14ac:dyDescent="0.25">
      <c r="A118" s="3467" t="s">
        <v>2231</v>
      </c>
      <c r="B118" s="3492" t="s">
        <v>4569</v>
      </c>
      <c r="C118" s="3462" t="s">
        <v>4568</v>
      </c>
      <c r="D118" s="3462" t="s">
        <v>4567</v>
      </c>
      <c r="E118" s="3481">
        <v>66439386.347199999</v>
      </c>
      <c r="F118" s="3462" t="s">
        <v>18</v>
      </c>
      <c r="G118" s="3460"/>
      <c r="H118" s="3460" t="s">
        <v>3544</v>
      </c>
      <c r="I118" s="3460" t="s">
        <v>2</v>
      </c>
      <c r="J118" s="3460" t="s">
        <v>3543</v>
      </c>
      <c r="K118" s="3460" t="s">
        <v>3542</v>
      </c>
      <c r="L118" s="3460" t="s">
        <v>3541</v>
      </c>
      <c r="M118" s="3460" t="s">
        <v>3540</v>
      </c>
      <c r="N118" s="3460" t="s">
        <v>3539</v>
      </c>
      <c r="O118" s="3460" t="s">
        <v>3538</v>
      </c>
      <c r="P118" s="3460" t="s">
        <v>3537</v>
      </c>
      <c r="Q118" s="3460" t="s">
        <v>3536</v>
      </c>
      <c r="R118" s="3461"/>
      <c r="S118" s="3460" t="s">
        <v>3535</v>
      </c>
      <c r="T118" s="3460" t="s">
        <v>3535</v>
      </c>
      <c r="U118" s="3460" t="s">
        <v>3534</v>
      </c>
      <c r="V118" s="3460" t="s">
        <v>3533</v>
      </c>
      <c r="W118" s="3459"/>
      <c r="X118" s="3459"/>
      <c r="Y118" s="3457" t="s">
        <v>3532</v>
      </c>
      <c r="Z118" s="3491"/>
      <c r="AA118" s="3491"/>
      <c r="AB118" s="3457" t="s">
        <v>3531</v>
      </c>
      <c r="AC118" s="3457" t="s">
        <v>4472</v>
      </c>
    </row>
    <row r="119" spans="1:29" ht="32.1" customHeight="1" x14ac:dyDescent="0.25">
      <c r="A119" s="3465"/>
      <c r="B119" s="3490"/>
      <c r="C119" s="3462"/>
      <c r="D119" s="3462"/>
      <c r="E119" s="3479"/>
      <c r="F119" s="3462"/>
      <c r="G119" s="3460"/>
      <c r="H119" s="3460"/>
      <c r="I119" s="3460" t="s">
        <v>1</v>
      </c>
      <c r="J119" s="3460"/>
      <c r="K119" s="3460"/>
      <c r="L119" s="3460"/>
      <c r="M119" s="3460"/>
      <c r="N119" s="3460"/>
      <c r="O119" s="3460"/>
      <c r="P119" s="3460"/>
      <c r="Q119" s="3460" t="s">
        <v>1</v>
      </c>
      <c r="R119" s="3461"/>
      <c r="S119" s="3460"/>
      <c r="T119" s="3460"/>
      <c r="U119" s="3460"/>
      <c r="V119" s="3460"/>
      <c r="W119" s="3459"/>
      <c r="X119" s="3459"/>
      <c r="Y119" s="3457"/>
      <c r="Z119" s="3457"/>
      <c r="AA119" s="3457"/>
      <c r="AB119" s="3457"/>
      <c r="AC119" s="3457"/>
    </row>
    <row r="120" spans="1:29" ht="32.1" customHeight="1" x14ac:dyDescent="0.25">
      <c r="A120" s="3467" t="s">
        <v>2229</v>
      </c>
      <c r="B120" s="3489" t="s">
        <v>4566</v>
      </c>
      <c r="C120" s="3462" t="s">
        <v>4565</v>
      </c>
      <c r="D120" s="3462" t="s">
        <v>4564</v>
      </c>
      <c r="E120" s="3481">
        <v>92125180.856800005</v>
      </c>
      <c r="F120" s="3462" t="s">
        <v>18</v>
      </c>
      <c r="G120" s="3460"/>
      <c r="H120" s="3460" t="s">
        <v>3544</v>
      </c>
      <c r="I120" s="3460" t="s">
        <v>2</v>
      </c>
      <c r="J120" s="3460" t="s">
        <v>3543</v>
      </c>
      <c r="K120" s="3460" t="s">
        <v>3542</v>
      </c>
      <c r="L120" s="3460" t="s">
        <v>3541</v>
      </c>
      <c r="M120" s="3460" t="s">
        <v>3540</v>
      </c>
      <c r="N120" s="3460" t="s">
        <v>3539</v>
      </c>
      <c r="O120" s="3460" t="s">
        <v>3538</v>
      </c>
      <c r="P120" s="3460" t="s">
        <v>3537</v>
      </c>
      <c r="Q120" s="3460" t="s">
        <v>3536</v>
      </c>
      <c r="R120" s="3461"/>
      <c r="S120" s="3460" t="s">
        <v>3535</v>
      </c>
      <c r="T120" s="3460" t="s">
        <v>3535</v>
      </c>
      <c r="U120" s="3460" t="s">
        <v>3534</v>
      </c>
      <c r="V120" s="3460" t="s">
        <v>3533</v>
      </c>
      <c r="W120" s="3459"/>
      <c r="X120" s="3459"/>
      <c r="Y120" s="3457" t="s">
        <v>3532</v>
      </c>
      <c r="Z120" s="3457"/>
      <c r="AA120" s="3457"/>
      <c r="AB120" s="3457" t="s">
        <v>3531</v>
      </c>
      <c r="AC120" s="3457" t="s">
        <v>4472</v>
      </c>
    </row>
    <row r="121" spans="1:29" ht="32.1" customHeight="1" x14ac:dyDescent="0.25">
      <c r="A121" s="3465"/>
      <c r="B121" s="3488"/>
      <c r="C121" s="3462"/>
      <c r="D121" s="3462"/>
      <c r="E121" s="3479"/>
      <c r="F121" s="3462"/>
      <c r="G121" s="3460"/>
      <c r="H121" s="3460"/>
      <c r="I121" s="3460" t="s">
        <v>1</v>
      </c>
      <c r="J121" s="3460"/>
      <c r="K121" s="3460"/>
      <c r="L121" s="3460"/>
      <c r="M121" s="3460"/>
      <c r="N121" s="3460"/>
      <c r="O121" s="3460"/>
      <c r="P121" s="3460"/>
      <c r="Q121" s="3460" t="s">
        <v>1</v>
      </c>
      <c r="R121" s="3461"/>
      <c r="S121" s="3460"/>
      <c r="T121" s="3460"/>
      <c r="U121" s="3460"/>
      <c r="V121" s="3460"/>
      <c r="W121" s="3459"/>
      <c r="X121" s="3459"/>
      <c r="Y121" s="3457"/>
      <c r="Z121" s="3487"/>
      <c r="AA121" s="3487"/>
      <c r="AB121" s="3457"/>
      <c r="AC121" s="3457"/>
    </row>
    <row r="122" spans="1:29" ht="32.1" customHeight="1" x14ac:dyDescent="0.25">
      <c r="A122" s="3467" t="s">
        <v>2227</v>
      </c>
      <c r="B122" s="3489" t="s">
        <v>4563</v>
      </c>
      <c r="C122" s="3462" t="s">
        <v>4562</v>
      </c>
      <c r="D122" s="3462" t="s">
        <v>4561</v>
      </c>
      <c r="E122" s="3481">
        <v>101884463.05519998</v>
      </c>
      <c r="F122" s="3462" t="s">
        <v>18</v>
      </c>
      <c r="G122" s="3460"/>
      <c r="H122" s="3460" t="s">
        <v>3544</v>
      </c>
      <c r="I122" s="3460" t="s">
        <v>2</v>
      </c>
      <c r="J122" s="3460" t="s">
        <v>3543</v>
      </c>
      <c r="K122" s="3460" t="s">
        <v>3542</v>
      </c>
      <c r="L122" s="3460" t="s">
        <v>3541</v>
      </c>
      <c r="M122" s="3460" t="s">
        <v>3540</v>
      </c>
      <c r="N122" s="3460" t="s">
        <v>3539</v>
      </c>
      <c r="O122" s="3460" t="s">
        <v>3538</v>
      </c>
      <c r="P122" s="3460" t="s">
        <v>3537</v>
      </c>
      <c r="Q122" s="3460" t="s">
        <v>3536</v>
      </c>
      <c r="R122" s="3461"/>
      <c r="S122" s="3460" t="s">
        <v>3535</v>
      </c>
      <c r="T122" s="3460" t="s">
        <v>3535</v>
      </c>
      <c r="U122" s="3460" t="s">
        <v>3534</v>
      </c>
      <c r="V122" s="3460" t="s">
        <v>3533</v>
      </c>
      <c r="W122" s="3459"/>
      <c r="X122" s="3459"/>
      <c r="Y122" s="3457" t="s">
        <v>3532</v>
      </c>
      <c r="Z122" s="3487"/>
      <c r="AA122" s="3487"/>
      <c r="AB122" s="3457" t="s">
        <v>3531</v>
      </c>
      <c r="AC122" s="3457" t="s">
        <v>4472</v>
      </c>
    </row>
    <row r="123" spans="1:29" ht="32.1" customHeight="1" x14ac:dyDescent="0.25">
      <c r="A123" s="3465"/>
      <c r="B123" s="3488"/>
      <c r="C123" s="3462"/>
      <c r="D123" s="3462"/>
      <c r="E123" s="3479"/>
      <c r="F123" s="3462"/>
      <c r="G123" s="3460"/>
      <c r="H123" s="3460"/>
      <c r="I123" s="3460" t="s">
        <v>1</v>
      </c>
      <c r="J123" s="3460"/>
      <c r="K123" s="3460"/>
      <c r="L123" s="3460"/>
      <c r="M123" s="3460"/>
      <c r="N123" s="3460"/>
      <c r="O123" s="3460"/>
      <c r="P123" s="3460"/>
      <c r="Q123" s="3460" t="s">
        <v>1</v>
      </c>
      <c r="R123" s="3461"/>
      <c r="S123" s="3460"/>
      <c r="T123" s="3460"/>
      <c r="U123" s="3460"/>
      <c r="V123" s="3460"/>
      <c r="W123" s="3459"/>
      <c r="X123" s="3459"/>
      <c r="Y123" s="3457"/>
      <c r="Z123" s="3487"/>
      <c r="AA123" s="3487"/>
      <c r="AB123" s="3457"/>
      <c r="AC123" s="3457"/>
    </row>
    <row r="124" spans="1:29" ht="32.1" customHeight="1" x14ac:dyDescent="0.25">
      <c r="A124" s="3467" t="s">
        <v>2225</v>
      </c>
      <c r="B124" s="3486" t="s">
        <v>4560</v>
      </c>
      <c r="C124" s="3462" t="s">
        <v>4559</v>
      </c>
      <c r="D124" s="3462" t="s">
        <v>4558</v>
      </c>
      <c r="E124" s="3481">
        <v>20588554.895999998</v>
      </c>
      <c r="F124" s="3462" t="s">
        <v>18</v>
      </c>
      <c r="G124" s="3460"/>
      <c r="H124" s="3460" t="s">
        <v>3544</v>
      </c>
      <c r="I124" s="3460" t="s">
        <v>2</v>
      </c>
      <c r="J124" s="3460" t="s">
        <v>3543</v>
      </c>
      <c r="K124" s="3460" t="s">
        <v>3542</v>
      </c>
      <c r="L124" s="3460" t="s">
        <v>3541</v>
      </c>
      <c r="M124" s="3460" t="s">
        <v>3540</v>
      </c>
      <c r="N124" s="3460" t="s">
        <v>3539</v>
      </c>
      <c r="O124" s="3460" t="s">
        <v>3538</v>
      </c>
      <c r="P124" s="3460" t="s">
        <v>3537</v>
      </c>
      <c r="Q124" s="3460" t="s">
        <v>3536</v>
      </c>
      <c r="R124" s="3461"/>
      <c r="S124" s="3460" t="s">
        <v>3535</v>
      </c>
      <c r="T124" s="3460" t="s">
        <v>3535</v>
      </c>
      <c r="U124" s="3460" t="s">
        <v>3534</v>
      </c>
      <c r="V124" s="3460" t="s">
        <v>3533</v>
      </c>
      <c r="W124" s="3459"/>
      <c r="X124" s="3459"/>
      <c r="Y124" s="3457" t="s">
        <v>3532</v>
      </c>
      <c r="Z124" s="3487"/>
      <c r="AA124" s="3487"/>
      <c r="AB124" s="3457" t="s">
        <v>3531</v>
      </c>
      <c r="AC124" s="3457" t="s">
        <v>4472</v>
      </c>
    </row>
    <row r="125" spans="1:29" ht="32.1" customHeight="1" x14ac:dyDescent="0.25">
      <c r="A125" s="3465"/>
      <c r="B125" s="3485"/>
      <c r="C125" s="3462"/>
      <c r="D125" s="3462"/>
      <c r="E125" s="3479"/>
      <c r="F125" s="3462"/>
      <c r="G125" s="3460"/>
      <c r="H125" s="3460"/>
      <c r="I125" s="3460" t="s">
        <v>1</v>
      </c>
      <c r="J125" s="3460"/>
      <c r="K125" s="3460"/>
      <c r="L125" s="3460"/>
      <c r="M125" s="3460"/>
      <c r="N125" s="3460"/>
      <c r="O125" s="3460"/>
      <c r="P125" s="3460"/>
      <c r="Q125" s="3460" t="s">
        <v>1</v>
      </c>
      <c r="R125" s="3461"/>
      <c r="S125" s="3460"/>
      <c r="T125" s="3460"/>
      <c r="U125" s="3460"/>
      <c r="V125" s="3460"/>
      <c r="W125" s="3459"/>
      <c r="X125" s="3459"/>
      <c r="Y125" s="3457"/>
      <c r="Z125" s="3458"/>
      <c r="AA125" s="3458"/>
      <c r="AB125" s="3457"/>
      <c r="AC125" s="3457"/>
    </row>
    <row r="126" spans="1:29" ht="32.1" customHeight="1" x14ac:dyDescent="0.25">
      <c r="A126" s="3467" t="s">
        <v>2223</v>
      </c>
      <c r="B126" s="3486" t="s">
        <v>4557</v>
      </c>
      <c r="C126" s="3462" t="s">
        <v>4556</v>
      </c>
      <c r="D126" s="3462" t="s">
        <v>4555</v>
      </c>
      <c r="E126" s="3481">
        <v>60000000</v>
      </c>
      <c r="F126" s="3462" t="s">
        <v>18</v>
      </c>
      <c r="G126" s="3460"/>
      <c r="H126" s="3460" t="s">
        <v>3544</v>
      </c>
      <c r="I126" s="3460" t="s">
        <v>2</v>
      </c>
      <c r="J126" s="3460" t="s">
        <v>3543</v>
      </c>
      <c r="K126" s="3460" t="s">
        <v>3542</v>
      </c>
      <c r="L126" s="3460" t="s">
        <v>3541</v>
      </c>
      <c r="M126" s="3460" t="s">
        <v>3540</v>
      </c>
      <c r="N126" s="3460" t="s">
        <v>3539</v>
      </c>
      <c r="O126" s="3460" t="s">
        <v>3538</v>
      </c>
      <c r="P126" s="3460" t="s">
        <v>3537</v>
      </c>
      <c r="Q126" s="3460" t="s">
        <v>3536</v>
      </c>
      <c r="R126" s="3461"/>
      <c r="S126" s="3460" t="s">
        <v>3535</v>
      </c>
      <c r="T126" s="3460" t="s">
        <v>3535</v>
      </c>
      <c r="U126" s="3460" t="s">
        <v>3534</v>
      </c>
      <c r="V126" s="3460" t="s">
        <v>3533</v>
      </c>
      <c r="W126" s="3459"/>
      <c r="X126" s="3459"/>
      <c r="Y126" s="3457" t="s">
        <v>3532</v>
      </c>
      <c r="Z126" s="3458"/>
      <c r="AA126" s="3458"/>
      <c r="AB126" s="3457" t="s">
        <v>3531</v>
      </c>
      <c r="AC126" s="3457" t="s">
        <v>4472</v>
      </c>
    </row>
    <row r="127" spans="1:29" ht="32.1" customHeight="1" x14ac:dyDescent="0.25">
      <c r="A127" s="3465"/>
      <c r="B127" s="3485"/>
      <c r="C127" s="3462"/>
      <c r="D127" s="3462"/>
      <c r="E127" s="3479"/>
      <c r="F127" s="3462"/>
      <c r="G127" s="3460"/>
      <c r="H127" s="3460"/>
      <c r="I127" s="3460" t="s">
        <v>1</v>
      </c>
      <c r="J127" s="3460"/>
      <c r="K127" s="3460"/>
      <c r="L127" s="3460"/>
      <c r="M127" s="3460"/>
      <c r="N127" s="3460"/>
      <c r="O127" s="3460"/>
      <c r="P127" s="3460"/>
      <c r="Q127" s="3460" t="s">
        <v>1</v>
      </c>
      <c r="R127" s="3461"/>
      <c r="S127" s="3460"/>
      <c r="T127" s="3460"/>
      <c r="U127" s="3460"/>
      <c r="V127" s="3460"/>
      <c r="W127" s="3459"/>
      <c r="X127" s="3459"/>
      <c r="Y127" s="3457"/>
      <c r="Z127" s="3458"/>
      <c r="AA127" s="3458"/>
      <c r="AB127" s="3457"/>
      <c r="AC127" s="3457"/>
    </row>
    <row r="128" spans="1:29" ht="32.1" customHeight="1" x14ac:dyDescent="0.25">
      <c r="A128" s="3467" t="s">
        <v>2221</v>
      </c>
      <c r="B128" s="3484" t="s">
        <v>4554</v>
      </c>
      <c r="C128" s="3462" t="s">
        <v>4553</v>
      </c>
      <c r="D128" s="3462" t="s">
        <v>4552</v>
      </c>
      <c r="E128" s="3481">
        <v>100000000</v>
      </c>
      <c r="F128" s="3462" t="s">
        <v>18</v>
      </c>
      <c r="G128" s="3460"/>
      <c r="H128" s="3460" t="s">
        <v>3544</v>
      </c>
      <c r="I128" s="3460" t="s">
        <v>2</v>
      </c>
      <c r="J128" s="3460" t="s">
        <v>3543</v>
      </c>
      <c r="K128" s="3460" t="s">
        <v>3542</v>
      </c>
      <c r="L128" s="3460" t="s">
        <v>3541</v>
      </c>
      <c r="M128" s="3460" t="s">
        <v>3540</v>
      </c>
      <c r="N128" s="3460" t="s">
        <v>3539</v>
      </c>
      <c r="O128" s="3460" t="s">
        <v>3538</v>
      </c>
      <c r="P128" s="3460" t="s">
        <v>3537</v>
      </c>
      <c r="Q128" s="3460" t="s">
        <v>3536</v>
      </c>
      <c r="R128" s="3461"/>
      <c r="S128" s="3460" t="s">
        <v>3535</v>
      </c>
      <c r="T128" s="3460" t="s">
        <v>3535</v>
      </c>
      <c r="U128" s="3460" t="s">
        <v>3534</v>
      </c>
      <c r="V128" s="3460" t="s">
        <v>3533</v>
      </c>
      <c r="W128" s="3459"/>
      <c r="X128" s="3459"/>
      <c r="Y128" s="3457" t="s">
        <v>3532</v>
      </c>
      <c r="Z128" s="3458"/>
      <c r="AA128" s="3458"/>
      <c r="AB128" s="3457" t="s">
        <v>3531</v>
      </c>
      <c r="AC128" s="3457" t="s">
        <v>4472</v>
      </c>
    </row>
    <row r="129" spans="1:29" ht="32.1" customHeight="1" x14ac:dyDescent="0.25">
      <c r="A129" s="3465"/>
      <c r="B129" s="3483"/>
      <c r="C129" s="3462"/>
      <c r="D129" s="3462"/>
      <c r="E129" s="3479"/>
      <c r="F129" s="3462"/>
      <c r="G129" s="3460"/>
      <c r="H129" s="3460"/>
      <c r="I129" s="3460" t="s">
        <v>1</v>
      </c>
      <c r="J129" s="3460"/>
      <c r="K129" s="3460"/>
      <c r="L129" s="3460"/>
      <c r="M129" s="3460"/>
      <c r="N129" s="3460"/>
      <c r="O129" s="3460"/>
      <c r="P129" s="3460"/>
      <c r="Q129" s="3460" t="s">
        <v>1</v>
      </c>
      <c r="R129" s="3461"/>
      <c r="S129" s="3460"/>
      <c r="T129" s="3460"/>
      <c r="U129" s="3460"/>
      <c r="V129" s="3460"/>
      <c r="W129" s="3459"/>
      <c r="X129" s="3459"/>
      <c r="Y129" s="3457"/>
      <c r="Z129" s="3458"/>
      <c r="AA129" s="3458"/>
      <c r="AB129" s="3457"/>
      <c r="AC129" s="3457"/>
    </row>
    <row r="130" spans="1:29" ht="32.1" customHeight="1" x14ac:dyDescent="0.25">
      <c r="A130" s="3467" t="s">
        <v>2219</v>
      </c>
      <c r="B130" s="3484" t="s">
        <v>4551</v>
      </c>
      <c r="C130" s="3462" t="s">
        <v>4550</v>
      </c>
      <c r="D130" s="3462" t="s">
        <v>4549</v>
      </c>
      <c r="E130" s="3481">
        <v>30000000</v>
      </c>
      <c r="F130" s="3462" t="s">
        <v>18</v>
      </c>
      <c r="G130" s="3460"/>
      <c r="H130" s="3460" t="s">
        <v>3544</v>
      </c>
      <c r="I130" s="3460" t="s">
        <v>2</v>
      </c>
      <c r="J130" s="3460" t="s">
        <v>3543</v>
      </c>
      <c r="K130" s="3460" t="s">
        <v>3542</v>
      </c>
      <c r="L130" s="3460" t="s">
        <v>3541</v>
      </c>
      <c r="M130" s="3460" t="s">
        <v>3540</v>
      </c>
      <c r="N130" s="3460" t="s">
        <v>3539</v>
      </c>
      <c r="O130" s="3460" t="s">
        <v>3538</v>
      </c>
      <c r="P130" s="3460" t="s">
        <v>3537</v>
      </c>
      <c r="Q130" s="3460" t="s">
        <v>3536</v>
      </c>
      <c r="R130" s="3461"/>
      <c r="S130" s="3460" t="s">
        <v>3535</v>
      </c>
      <c r="T130" s="3460" t="s">
        <v>3535</v>
      </c>
      <c r="U130" s="3460" t="s">
        <v>3534</v>
      </c>
      <c r="V130" s="3460" t="s">
        <v>3533</v>
      </c>
      <c r="W130" s="3459"/>
      <c r="X130" s="3459"/>
      <c r="Y130" s="3457" t="s">
        <v>3532</v>
      </c>
      <c r="Z130" s="3458"/>
      <c r="AA130" s="3458"/>
      <c r="AB130" s="3457" t="s">
        <v>3531</v>
      </c>
      <c r="AC130" s="3457" t="s">
        <v>4472</v>
      </c>
    </row>
    <row r="131" spans="1:29" ht="32.1" customHeight="1" x14ac:dyDescent="0.25">
      <c r="A131" s="3465"/>
      <c r="B131" s="3483"/>
      <c r="C131" s="3462"/>
      <c r="D131" s="3462"/>
      <c r="E131" s="3479"/>
      <c r="F131" s="3462"/>
      <c r="G131" s="3460"/>
      <c r="H131" s="3460"/>
      <c r="I131" s="3460" t="s">
        <v>1</v>
      </c>
      <c r="J131" s="3460"/>
      <c r="K131" s="3460"/>
      <c r="L131" s="3460"/>
      <c r="M131" s="3460"/>
      <c r="N131" s="3460"/>
      <c r="O131" s="3460"/>
      <c r="P131" s="3460"/>
      <c r="Q131" s="3460" t="s">
        <v>1</v>
      </c>
      <c r="R131" s="3461"/>
      <c r="S131" s="3460"/>
      <c r="T131" s="3460"/>
      <c r="U131" s="3460"/>
      <c r="V131" s="3460"/>
      <c r="W131" s="3459"/>
      <c r="X131" s="3459"/>
      <c r="Y131" s="3457"/>
      <c r="Z131" s="3458"/>
      <c r="AA131" s="3458"/>
      <c r="AB131" s="3457"/>
      <c r="AC131" s="3457"/>
    </row>
    <row r="132" spans="1:29" ht="32.1" customHeight="1" x14ac:dyDescent="0.25">
      <c r="A132" s="3467" t="s">
        <v>2217</v>
      </c>
      <c r="B132" s="3484" t="s">
        <v>4548</v>
      </c>
      <c r="C132" s="3462" t="s">
        <v>4547</v>
      </c>
      <c r="D132" s="3462" t="s">
        <v>4546</v>
      </c>
      <c r="E132" s="3481">
        <v>30000000</v>
      </c>
      <c r="F132" s="3462" t="s">
        <v>18</v>
      </c>
      <c r="G132" s="3460"/>
      <c r="H132" s="3460" t="s">
        <v>3544</v>
      </c>
      <c r="I132" s="3460" t="s">
        <v>2</v>
      </c>
      <c r="J132" s="3460" t="s">
        <v>3543</v>
      </c>
      <c r="K132" s="3460" t="s">
        <v>3542</v>
      </c>
      <c r="L132" s="3460" t="s">
        <v>3541</v>
      </c>
      <c r="M132" s="3460" t="s">
        <v>3540</v>
      </c>
      <c r="N132" s="3460" t="s">
        <v>3539</v>
      </c>
      <c r="O132" s="3460" t="s">
        <v>3538</v>
      </c>
      <c r="P132" s="3460" t="s">
        <v>3537</v>
      </c>
      <c r="Q132" s="3460" t="s">
        <v>3536</v>
      </c>
      <c r="R132" s="3461"/>
      <c r="S132" s="3460" t="s">
        <v>3535</v>
      </c>
      <c r="T132" s="3460" t="s">
        <v>3535</v>
      </c>
      <c r="U132" s="3460" t="s">
        <v>3534</v>
      </c>
      <c r="V132" s="3460" t="s">
        <v>3533</v>
      </c>
      <c r="W132" s="3459"/>
      <c r="X132" s="3459"/>
      <c r="Y132" s="3457" t="s">
        <v>3532</v>
      </c>
      <c r="Z132" s="3458"/>
      <c r="AA132" s="3458"/>
      <c r="AB132" s="3457" t="s">
        <v>3531</v>
      </c>
      <c r="AC132" s="3457" t="s">
        <v>4472</v>
      </c>
    </row>
    <row r="133" spans="1:29" ht="32.1" customHeight="1" x14ac:dyDescent="0.25">
      <c r="A133" s="3465"/>
      <c r="B133" s="3483"/>
      <c r="C133" s="3462"/>
      <c r="D133" s="3462"/>
      <c r="E133" s="3479"/>
      <c r="F133" s="3462"/>
      <c r="G133" s="3460"/>
      <c r="H133" s="3460"/>
      <c r="I133" s="3460" t="s">
        <v>1</v>
      </c>
      <c r="J133" s="3460"/>
      <c r="K133" s="3460"/>
      <c r="L133" s="3460"/>
      <c r="M133" s="3460"/>
      <c r="N133" s="3460"/>
      <c r="O133" s="3460"/>
      <c r="P133" s="3460"/>
      <c r="Q133" s="3460" t="s">
        <v>1</v>
      </c>
      <c r="R133" s="3461"/>
      <c r="S133" s="3460"/>
      <c r="T133" s="3460"/>
      <c r="U133" s="3460"/>
      <c r="V133" s="3460"/>
      <c r="W133" s="3459"/>
      <c r="X133" s="3459"/>
      <c r="Y133" s="3457"/>
      <c r="Z133" s="3458"/>
      <c r="AA133" s="3458"/>
      <c r="AB133" s="3457"/>
      <c r="AC133" s="3457"/>
    </row>
    <row r="134" spans="1:29" ht="32.1" customHeight="1" x14ac:dyDescent="0.25">
      <c r="A134" s="3467" t="s">
        <v>2214</v>
      </c>
      <c r="B134" s="3484" t="s">
        <v>4545</v>
      </c>
      <c r="C134" s="3462" t="s">
        <v>4544</v>
      </c>
      <c r="D134" s="3462" t="s">
        <v>4543</v>
      </c>
      <c r="E134" s="3481">
        <v>30000000</v>
      </c>
      <c r="F134" s="3462" t="s">
        <v>18</v>
      </c>
      <c r="G134" s="3460"/>
      <c r="H134" s="3460" t="s">
        <v>3544</v>
      </c>
      <c r="I134" s="3460" t="s">
        <v>2</v>
      </c>
      <c r="J134" s="3460" t="s">
        <v>3543</v>
      </c>
      <c r="K134" s="3460" t="s">
        <v>3542</v>
      </c>
      <c r="L134" s="3460" t="s">
        <v>3541</v>
      </c>
      <c r="M134" s="3460" t="s">
        <v>3540</v>
      </c>
      <c r="N134" s="3460" t="s">
        <v>3539</v>
      </c>
      <c r="O134" s="3460" t="s">
        <v>3538</v>
      </c>
      <c r="P134" s="3460" t="s">
        <v>3537</v>
      </c>
      <c r="Q134" s="3460" t="s">
        <v>3536</v>
      </c>
      <c r="R134" s="3461"/>
      <c r="S134" s="3460" t="s">
        <v>3535</v>
      </c>
      <c r="T134" s="3460" t="s">
        <v>3535</v>
      </c>
      <c r="U134" s="3460" t="s">
        <v>3534</v>
      </c>
      <c r="V134" s="3460" t="s">
        <v>3533</v>
      </c>
      <c r="W134" s="3459"/>
      <c r="X134" s="3459"/>
      <c r="Y134" s="3457" t="s">
        <v>3532</v>
      </c>
      <c r="Z134" s="3458"/>
      <c r="AA134" s="3458"/>
      <c r="AB134" s="3457" t="s">
        <v>3531</v>
      </c>
      <c r="AC134" s="3457" t="s">
        <v>4472</v>
      </c>
    </row>
    <row r="135" spans="1:29" ht="32.1" customHeight="1" x14ac:dyDescent="0.25">
      <c r="A135" s="3465"/>
      <c r="B135" s="3483"/>
      <c r="C135" s="3462"/>
      <c r="D135" s="3462"/>
      <c r="E135" s="3479"/>
      <c r="F135" s="3462"/>
      <c r="G135" s="3460"/>
      <c r="H135" s="3460"/>
      <c r="I135" s="3460" t="s">
        <v>1</v>
      </c>
      <c r="J135" s="3460"/>
      <c r="K135" s="3460"/>
      <c r="L135" s="3460"/>
      <c r="M135" s="3460"/>
      <c r="N135" s="3460"/>
      <c r="O135" s="3460"/>
      <c r="P135" s="3460"/>
      <c r="Q135" s="3460" t="s">
        <v>1</v>
      </c>
      <c r="R135" s="3461"/>
      <c r="S135" s="3460"/>
      <c r="T135" s="3460"/>
      <c r="U135" s="3460"/>
      <c r="V135" s="3460"/>
      <c r="W135" s="3459"/>
      <c r="X135" s="3459"/>
      <c r="Y135" s="3457"/>
      <c r="Z135" s="3458"/>
      <c r="AA135" s="3458"/>
      <c r="AB135" s="3457"/>
      <c r="AC135" s="3457"/>
    </row>
    <row r="136" spans="1:29" ht="32.1" customHeight="1" x14ac:dyDescent="0.25">
      <c r="A136" s="3467" t="s">
        <v>2212</v>
      </c>
      <c r="B136" s="3484" t="s">
        <v>4542</v>
      </c>
      <c r="C136" s="3462" t="s">
        <v>4541</v>
      </c>
      <c r="D136" s="3462" t="s">
        <v>4540</v>
      </c>
      <c r="E136" s="3481">
        <v>30000000</v>
      </c>
      <c r="F136" s="3462" t="s">
        <v>18</v>
      </c>
      <c r="G136" s="3460"/>
      <c r="H136" s="3460" t="s">
        <v>3544</v>
      </c>
      <c r="I136" s="3460" t="s">
        <v>2</v>
      </c>
      <c r="J136" s="3460" t="s">
        <v>3543</v>
      </c>
      <c r="K136" s="3460" t="s">
        <v>3542</v>
      </c>
      <c r="L136" s="3460" t="s">
        <v>3541</v>
      </c>
      <c r="M136" s="3460" t="s">
        <v>3540</v>
      </c>
      <c r="N136" s="3460" t="s">
        <v>3539</v>
      </c>
      <c r="O136" s="3460" t="s">
        <v>3538</v>
      </c>
      <c r="P136" s="3460" t="s">
        <v>3537</v>
      </c>
      <c r="Q136" s="3460" t="s">
        <v>3536</v>
      </c>
      <c r="R136" s="3461"/>
      <c r="S136" s="3460" t="s">
        <v>3535</v>
      </c>
      <c r="T136" s="3460" t="s">
        <v>3535</v>
      </c>
      <c r="U136" s="3460" t="s">
        <v>3534</v>
      </c>
      <c r="V136" s="3460" t="s">
        <v>3533</v>
      </c>
      <c r="W136" s="3459"/>
      <c r="X136" s="3459"/>
      <c r="Y136" s="3457" t="s">
        <v>3532</v>
      </c>
      <c r="Z136" s="3458"/>
      <c r="AA136" s="3458"/>
      <c r="AB136" s="3457" t="s">
        <v>3531</v>
      </c>
      <c r="AC136" s="3457" t="s">
        <v>4472</v>
      </c>
    </row>
    <row r="137" spans="1:29" ht="32.1" customHeight="1" x14ac:dyDescent="0.25">
      <c r="A137" s="3465"/>
      <c r="B137" s="3483"/>
      <c r="C137" s="3462"/>
      <c r="D137" s="3462"/>
      <c r="E137" s="3479"/>
      <c r="F137" s="3462"/>
      <c r="G137" s="3460"/>
      <c r="H137" s="3460"/>
      <c r="I137" s="3460" t="s">
        <v>1</v>
      </c>
      <c r="J137" s="3460"/>
      <c r="K137" s="3460"/>
      <c r="L137" s="3460"/>
      <c r="M137" s="3460"/>
      <c r="N137" s="3460"/>
      <c r="O137" s="3460"/>
      <c r="P137" s="3460"/>
      <c r="Q137" s="3460" t="s">
        <v>1</v>
      </c>
      <c r="R137" s="3461"/>
      <c r="S137" s="3460"/>
      <c r="T137" s="3460"/>
      <c r="U137" s="3460"/>
      <c r="V137" s="3460"/>
      <c r="W137" s="3459"/>
      <c r="X137" s="3459"/>
      <c r="Y137" s="3457"/>
      <c r="Z137" s="3458"/>
      <c r="AA137" s="3458"/>
      <c r="AB137" s="3457" t="s">
        <v>3531</v>
      </c>
      <c r="AC137" s="3457" t="s">
        <v>4472</v>
      </c>
    </row>
    <row r="138" spans="1:29" ht="32.1" customHeight="1" x14ac:dyDescent="0.25">
      <c r="A138" s="3467" t="s">
        <v>2210</v>
      </c>
      <c r="B138" s="3484" t="s">
        <v>4539</v>
      </c>
      <c r="C138" s="3462" t="s">
        <v>4538</v>
      </c>
      <c r="D138" s="3462" t="s">
        <v>4537</v>
      </c>
      <c r="E138" s="3481">
        <v>45000000</v>
      </c>
      <c r="F138" s="3462" t="s">
        <v>18</v>
      </c>
      <c r="G138" s="3460"/>
      <c r="H138" s="3460" t="s">
        <v>3544</v>
      </c>
      <c r="I138" s="3460" t="s">
        <v>2</v>
      </c>
      <c r="J138" s="3460" t="s">
        <v>3543</v>
      </c>
      <c r="K138" s="3460" t="s">
        <v>3542</v>
      </c>
      <c r="L138" s="3460" t="s">
        <v>3541</v>
      </c>
      <c r="M138" s="3460" t="s">
        <v>3540</v>
      </c>
      <c r="N138" s="3460" t="s">
        <v>3539</v>
      </c>
      <c r="O138" s="3460" t="s">
        <v>3538</v>
      </c>
      <c r="P138" s="3460" t="s">
        <v>3537</v>
      </c>
      <c r="Q138" s="3460" t="s">
        <v>3536</v>
      </c>
      <c r="R138" s="3461"/>
      <c r="S138" s="3460" t="s">
        <v>3535</v>
      </c>
      <c r="T138" s="3460" t="s">
        <v>3535</v>
      </c>
      <c r="U138" s="3460" t="s">
        <v>3534</v>
      </c>
      <c r="V138" s="3460" t="s">
        <v>3533</v>
      </c>
      <c r="W138" s="3459"/>
      <c r="X138" s="3459"/>
      <c r="Y138" s="3457" t="s">
        <v>3532</v>
      </c>
      <c r="Z138" s="3458"/>
      <c r="AA138" s="3458"/>
      <c r="AB138" s="3457"/>
      <c r="AC138" s="3457"/>
    </row>
    <row r="139" spans="1:29" ht="32.1" customHeight="1" x14ac:dyDescent="0.25">
      <c r="A139" s="3465"/>
      <c r="B139" s="3483"/>
      <c r="C139" s="3462"/>
      <c r="D139" s="3462"/>
      <c r="E139" s="3479"/>
      <c r="F139" s="3462"/>
      <c r="G139" s="3460"/>
      <c r="H139" s="3460"/>
      <c r="I139" s="3460" t="s">
        <v>1</v>
      </c>
      <c r="J139" s="3460"/>
      <c r="K139" s="3460"/>
      <c r="L139" s="3460"/>
      <c r="M139" s="3460"/>
      <c r="N139" s="3460"/>
      <c r="O139" s="3460"/>
      <c r="P139" s="3460"/>
      <c r="Q139" s="3460" t="s">
        <v>1</v>
      </c>
      <c r="R139" s="3461"/>
      <c r="S139" s="3460"/>
      <c r="T139" s="3460"/>
      <c r="U139" s="3460"/>
      <c r="V139" s="3460"/>
      <c r="W139" s="3459"/>
      <c r="X139" s="3459"/>
      <c r="Y139" s="3457"/>
      <c r="Z139" s="3458"/>
      <c r="AA139" s="3458"/>
      <c r="AB139" s="3462"/>
      <c r="AC139" s="3462"/>
    </row>
    <row r="140" spans="1:29" ht="32.1" customHeight="1" x14ac:dyDescent="0.25">
      <c r="A140" s="3467" t="s">
        <v>2208</v>
      </c>
      <c r="B140" s="3484" t="s">
        <v>4536</v>
      </c>
      <c r="C140" s="3462" t="s">
        <v>4535</v>
      </c>
      <c r="D140" s="3482" t="s">
        <v>4534</v>
      </c>
      <c r="E140" s="3481">
        <v>20000000</v>
      </c>
      <c r="F140" s="3462" t="s">
        <v>18</v>
      </c>
      <c r="G140" s="3460"/>
      <c r="H140" s="3460" t="s">
        <v>3544</v>
      </c>
      <c r="I140" s="3460" t="s">
        <v>2</v>
      </c>
      <c r="J140" s="3460" t="s">
        <v>3543</v>
      </c>
      <c r="K140" s="3460" t="s">
        <v>3542</v>
      </c>
      <c r="L140" s="3460" t="s">
        <v>3541</v>
      </c>
      <c r="M140" s="3460" t="s">
        <v>3540</v>
      </c>
      <c r="N140" s="3460" t="s">
        <v>3539</v>
      </c>
      <c r="O140" s="3460" t="s">
        <v>3538</v>
      </c>
      <c r="P140" s="3460" t="s">
        <v>3537</v>
      </c>
      <c r="Q140" s="3460" t="s">
        <v>3536</v>
      </c>
      <c r="R140" s="3461"/>
      <c r="S140" s="3460" t="s">
        <v>3535</v>
      </c>
      <c r="T140" s="3460" t="s">
        <v>3535</v>
      </c>
      <c r="U140" s="3460" t="s">
        <v>3534</v>
      </c>
      <c r="V140" s="3460" t="s">
        <v>3533</v>
      </c>
      <c r="W140" s="3459"/>
      <c r="X140" s="3459"/>
      <c r="Y140" s="3457" t="s">
        <v>3532</v>
      </c>
      <c r="Z140" s="3458"/>
      <c r="AA140" s="3458"/>
      <c r="AB140" s="3457" t="s">
        <v>3531</v>
      </c>
      <c r="AC140" s="3457" t="s">
        <v>4472</v>
      </c>
    </row>
    <row r="141" spans="1:29" ht="32.1" customHeight="1" x14ac:dyDescent="0.25">
      <c r="A141" s="3465"/>
      <c r="B141" s="3483"/>
      <c r="C141" s="3462"/>
      <c r="D141" s="3480"/>
      <c r="E141" s="3479"/>
      <c r="F141" s="3462"/>
      <c r="G141" s="3460"/>
      <c r="H141" s="3460"/>
      <c r="I141" s="3460" t="s">
        <v>1</v>
      </c>
      <c r="J141" s="3460"/>
      <c r="K141" s="3460"/>
      <c r="L141" s="3460"/>
      <c r="M141" s="3460"/>
      <c r="N141" s="3460"/>
      <c r="O141" s="3460"/>
      <c r="P141" s="3460"/>
      <c r="Q141" s="3460" t="s">
        <v>1</v>
      </c>
      <c r="R141" s="3461"/>
      <c r="S141" s="3460"/>
      <c r="T141" s="3460"/>
      <c r="U141" s="3460"/>
      <c r="V141" s="3460"/>
      <c r="W141" s="3459"/>
      <c r="X141" s="3459"/>
      <c r="Y141" s="3457"/>
      <c r="Z141" s="3458"/>
      <c r="AA141" s="3458"/>
      <c r="AB141" s="3457"/>
      <c r="AC141" s="3457"/>
    </row>
    <row r="142" spans="1:29" ht="32.1" customHeight="1" x14ac:dyDescent="0.25">
      <c r="A142" s="3467" t="s">
        <v>2206</v>
      </c>
      <c r="B142" s="3484" t="s">
        <v>4533</v>
      </c>
      <c r="C142" s="3462" t="s">
        <v>4532</v>
      </c>
      <c r="D142" s="3482" t="s">
        <v>4531</v>
      </c>
      <c r="E142" s="3481">
        <v>25000000</v>
      </c>
      <c r="F142" s="3462" t="s">
        <v>18</v>
      </c>
      <c r="G142" s="3460"/>
      <c r="H142" s="3460" t="s">
        <v>3544</v>
      </c>
      <c r="I142" s="3460" t="s">
        <v>2</v>
      </c>
      <c r="J142" s="3460" t="s">
        <v>3543</v>
      </c>
      <c r="K142" s="3460" t="s">
        <v>3542</v>
      </c>
      <c r="L142" s="3460" t="s">
        <v>3541</v>
      </c>
      <c r="M142" s="3460" t="s">
        <v>3540</v>
      </c>
      <c r="N142" s="3460" t="s">
        <v>3539</v>
      </c>
      <c r="O142" s="3460" t="s">
        <v>3538</v>
      </c>
      <c r="P142" s="3460" t="s">
        <v>3537</v>
      </c>
      <c r="Q142" s="3460" t="s">
        <v>3536</v>
      </c>
      <c r="R142" s="3461"/>
      <c r="S142" s="3460" t="s">
        <v>3535</v>
      </c>
      <c r="T142" s="3460" t="s">
        <v>3535</v>
      </c>
      <c r="U142" s="3460" t="s">
        <v>3534</v>
      </c>
      <c r="V142" s="3460" t="s">
        <v>3533</v>
      </c>
      <c r="W142" s="3459"/>
      <c r="X142" s="3459"/>
      <c r="Y142" s="3457" t="s">
        <v>3532</v>
      </c>
      <c r="Z142" s="3458"/>
      <c r="AA142" s="3458"/>
      <c r="AB142" s="3457" t="s">
        <v>3531</v>
      </c>
      <c r="AC142" s="3457" t="s">
        <v>4472</v>
      </c>
    </row>
    <row r="143" spans="1:29" ht="32.1" customHeight="1" x14ac:dyDescent="0.25">
      <c r="A143" s="3465"/>
      <c r="B143" s="3483"/>
      <c r="C143" s="3462"/>
      <c r="D143" s="3480"/>
      <c r="E143" s="3479"/>
      <c r="F143" s="3462"/>
      <c r="G143" s="3460"/>
      <c r="H143" s="3460"/>
      <c r="I143" s="3460" t="s">
        <v>1</v>
      </c>
      <c r="J143" s="3460"/>
      <c r="K143" s="3460"/>
      <c r="L143" s="3460"/>
      <c r="M143" s="3460"/>
      <c r="N143" s="3460"/>
      <c r="O143" s="3460"/>
      <c r="P143" s="3460"/>
      <c r="Q143" s="3460" t="s">
        <v>1</v>
      </c>
      <c r="R143" s="3461"/>
      <c r="S143" s="3460"/>
      <c r="T143" s="3460"/>
      <c r="U143" s="3460"/>
      <c r="V143" s="3460"/>
      <c r="W143" s="3459"/>
      <c r="X143" s="3459"/>
      <c r="Y143" s="3457"/>
      <c r="Z143" s="3458"/>
      <c r="AA143" s="3458"/>
      <c r="AB143" s="3457" t="s">
        <v>3531</v>
      </c>
      <c r="AC143" s="3457" t="s">
        <v>4472</v>
      </c>
    </row>
    <row r="144" spans="1:29" ht="32.1" customHeight="1" x14ac:dyDescent="0.25">
      <c r="A144" s="3467" t="s">
        <v>2204</v>
      </c>
      <c r="B144" s="3484" t="s">
        <v>4530</v>
      </c>
      <c r="C144" s="3462" t="s">
        <v>4529</v>
      </c>
      <c r="D144" s="3482" t="s">
        <v>4528</v>
      </c>
      <c r="E144" s="3481">
        <v>30000000</v>
      </c>
      <c r="F144" s="3462" t="s">
        <v>18</v>
      </c>
      <c r="G144" s="3460"/>
      <c r="H144" s="3460" t="s">
        <v>3544</v>
      </c>
      <c r="I144" s="3460" t="s">
        <v>2</v>
      </c>
      <c r="J144" s="3460" t="s">
        <v>3543</v>
      </c>
      <c r="K144" s="3460" t="s">
        <v>3542</v>
      </c>
      <c r="L144" s="3460" t="s">
        <v>3541</v>
      </c>
      <c r="M144" s="3460" t="s">
        <v>3540</v>
      </c>
      <c r="N144" s="3460" t="s">
        <v>3539</v>
      </c>
      <c r="O144" s="3460" t="s">
        <v>3538</v>
      </c>
      <c r="P144" s="3460" t="s">
        <v>3537</v>
      </c>
      <c r="Q144" s="3460" t="s">
        <v>3536</v>
      </c>
      <c r="R144" s="3461"/>
      <c r="S144" s="3460" t="s">
        <v>3535</v>
      </c>
      <c r="T144" s="3460" t="s">
        <v>3535</v>
      </c>
      <c r="U144" s="3460" t="s">
        <v>3534</v>
      </c>
      <c r="V144" s="3460" t="s">
        <v>3533</v>
      </c>
      <c r="W144" s="3459"/>
      <c r="X144" s="3459"/>
      <c r="Y144" s="3457" t="s">
        <v>3532</v>
      </c>
      <c r="Z144" s="3458"/>
      <c r="AA144" s="3458"/>
      <c r="AB144" s="3457" t="s">
        <v>3531</v>
      </c>
      <c r="AC144" s="3457" t="s">
        <v>4472</v>
      </c>
    </row>
    <row r="145" spans="1:29" ht="32.1" customHeight="1" x14ac:dyDescent="0.25">
      <c r="A145" s="3465"/>
      <c r="B145" s="3483"/>
      <c r="C145" s="3462"/>
      <c r="D145" s="3480"/>
      <c r="E145" s="3479"/>
      <c r="F145" s="3462"/>
      <c r="G145" s="3460"/>
      <c r="H145" s="3460"/>
      <c r="I145" s="3460" t="s">
        <v>1</v>
      </c>
      <c r="J145" s="3460"/>
      <c r="K145" s="3460"/>
      <c r="L145" s="3460"/>
      <c r="M145" s="3460"/>
      <c r="N145" s="3460"/>
      <c r="O145" s="3460"/>
      <c r="P145" s="3460"/>
      <c r="Q145" s="3460" t="s">
        <v>1</v>
      </c>
      <c r="R145" s="3461"/>
      <c r="S145" s="3460"/>
      <c r="T145" s="3460"/>
      <c r="U145" s="3460"/>
      <c r="V145" s="3460"/>
      <c r="W145" s="3459"/>
      <c r="X145" s="3459"/>
      <c r="Y145" s="3457"/>
      <c r="Z145" s="3458"/>
      <c r="AA145" s="3458"/>
      <c r="AB145" s="3457" t="s">
        <v>3531</v>
      </c>
      <c r="AC145" s="3457" t="s">
        <v>4472</v>
      </c>
    </row>
    <row r="146" spans="1:29" ht="32.1" customHeight="1" x14ac:dyDescent="0.25">
      <c r="A146" s="3467" t="s">
        <v>2202</v>
      </c>
      <c r="B146" s="3477" t="s">
        <v>4527</v>
      </c>
      <c r="C146" s="3462" t="s">
        <v>4526</v>
      </c>
      <c r="D146" s="3482" t="s">
        <v>4525</v>
      </c>
      <c r="E146" s="3481">
        <v>40000000</v>
      </c>
      <c r="F146" s="3462" t="s">
        <v>18</v>
      </c>
      <c r="G146" s="3460"/>
      <c r="H146" s="3460" t="s">
        <v>3544</v>
      </c>
      <c r="I146" s="3460" t="s">
        <v>2</v>
      </c>
      <c r="J146" s="3460" t="s">
        <v>3543</v>
      </c>
      <c r="K146" s="3460" t="s">
        <v>3542</v>
      </c>
      <c r="L146" s="3460" t="s">
        <v>3541</v>
      </c>
      <c r="M146" s="3460" t="s">
        <v>3540</v>
      </c>
      <c r="N146" s="3460" t="s">
        <v>3539</v>
      </c>
      <c r="O146" s="3460" t="s">
        <v>3538</v>
      </c>
      <c r="P146" s="3460" t="s">
        <v>3537</v>
      </c>
      <c r="Q146" s="3460" t="s">
        <v>3536</v>
      </c>
      <c r="R146" s="3461"/>
      <c r="S146" s="3460" t="s">
        <v>3535</v>
      </c>
      <c r="T146" s="3460" t="s">
        <v>3535</v>
      </c>
      <c r="U146" s="3460" t="s">
        <v>3534</v>
      </c>
      <c r="V146" s="3460" t="s">
        <v>3533</v>
      </c>
      <c r="W146" s="3459"/>
      <c r="X146" s="3459"/>
      <c r="Y146" s="3457" t="s">
        <v>3532</v>
      </c>
      <c r="Z146" s="3458"/>
      <c r="AA146" s="3458"/>
      <c r="AB146" s="3457" t="s">
        <v>3531</v>
      </c>
      <c r="AC146" s="3457" t="s">
        <v>4472</v>
      </c>
    </row>
    <row r="147" spans="1:29" ht="32.1" customHeight="1" x14ac:dyDescent="0.25">
      <c r="A147" s="3465"/>
      <c r="B147" s="3477"/>
      <c r="C147" s="3462"/>
      <c r="D147" s="3480"/>
      <c r="E147" s="3479"/>
      <c r="F147" s="3462"/>
      <c r="G147" s="3460"/>
      <c r="H147" s="3460"/>
      <c r="I147" s="3460" t="s">
        <v>1</v>
      </c>
      <c r="J147" s="3460"/>
      <c r="K147" s="3460"/>
      <c r="L147" s="3460"/>
      <c r="M147" s="3460"/>
      <c r="N147" s="3460"/>
      <c r="O147" s="3460"/>
      <c r="P147" s="3460"/>
      <c r="Q147" s="3460" t="s">
        <v>1</v>
      </c>
      <c r="R147" s="3461"/>
      <c r="S147" s="3460"/>
      <c r="T147" s="3460"/>
      <c r="U147" s="3460"/>
      <c r="V147" s="3460"/>
      <c r="W147" s="3459"/>
      <c r="X147" s="3459"/>
      <c r="Y147" s="3457"/>
      <c r="Z147" s="3458"/>
      <c r="AA147" s="3458"/>
      <c r="AB147" s="3457" t="s">
        <v>3531</v>
      </c>
      <c r="AC147" s="3457" t="s">
        <v>4472</v>
      </c>
    </row>
    <row r="148" spans="1:29" ht="32.1" customHeight="1" x14ac:dyDescent="0.25">
      <c r="A148" s="3467" t="s">
        <v>2200</v>
      </c>
      <c r="B148" s="3477" t="s">
        <v>4524</v>
      </c>
      <c r="C148" s="3462" t="s">
        <v>4523</v>
      </c>
      <c r="D148" s="3482" t="s">
        <v>4522</v>
      </c>
      <c r="E148" s="3481">
        <v>15000000</v>
      </c>
      <c r="F148" s="3462" t="s">
        <v>18</v>
      </c>
      <c r="G148" s="3460"/>
      <c r="H148" s="3460" t="s">
        <v>3544</v>
      </c>
      <c r="I148" s="3460" t="s">
        <v>2</v>
      </c>
      <c r="J148" s="3460" t="s">
        <v>3543</v>
      </c>
      <c r="K148" s="3460" t="s">
        <v>3542</v>
      </c>
      <c r="L148" s="3460" t="s">
        <v>3541</v>
      </c>
      <c r="M148" s="3460" t="s">
        <v>3540</v>
      </c>
      <c r="N148" s="3460" t="s">
        <v>3539</v>
      </c>
      <c r="O148" s="3460" t="s">
        <v>3538</v>
      </c>
      <c r="P148" s="3460" t="s">
        <v>3537</v>
      </c>
      <c r="Q148" s="3460" t="s">
        <v>3536</v>
      </c>
      <c r="R148" s="3461"/>
      <c r="S148" s="3460" t="s">
        <v>3535</v>
      </c>
      <c r="T148" s="3460" t="s">
        <v>3535</v>
      </c>
      <c r="U148" s="3460" t="s">
        <v>3534</v>
      </c>
      <c r="V148" s="3460" t="s">
        <v>3533</v>
      </c>
      <c r="W148" s="3459"/>
      <c r="X148" s="3459"/>
      <c r="Y148" s="3457" t="s">
        <v>3532</v>
      </c>
      <c r="Z148" s="3458"/>
      <c r="AA148" s="3458"/>
      <c r="AB148" s="3457" t="s">
        <v>3531</v>
      </c>
      <c r="AC148" s="3457" t="s">
        <v>4472</v>
      </c>
    </row>
    <row r="149" spans="1:29" ht="32.1" customHeight="1" x14ac:dyDescent="0.25">
      <c r="A149" s="3465"/>
      <c r="B149" s="3477"/>
      <c r="C149" s="3462"/>
      <c r="D149" s="3480"/>
      <c r="E149" s="3479"/>
      <c r="F149" s="3462"/>
      <c r="G149" s="3460"/>
      <c r="H149" s="3460"/>
      <c r="I149" s="3460" t="s">
        <v>1</v>
      </c>
      <c r="J149" s="3460"/>
      <c r="K149" s="3460"/>
      <c r="L149" s="3460"/>
      <c r="M149" s="3460"/>
      <c r="N149" s="3460"/>
      <c r="O149" s="3460"/>
      <c r="P149" s="3460"/>
      <c r="Q149" s="3460" t="s">
        <v>1</v>
      </c>
      <c r="R149" s="3461"/>
      <c r="S149" s="3460"/>
      <c r="T149" s="3460"/>
      <c r="U149" s="3460"/>
      <c r="V149" s="3460"/>
      <c r="W149" s="3459"/>
      <c r="X149" s="3459"/>
      <c r="Y149" s="3457"/>
      <c r="Z149" s="3458"/>
      <c r="AA149" s="3458"/>
      <c r="AB149" s="3457" t="s">
        <v>3531</v>
      </c>
      <c r="AC149" s="3457" t="s">
        <v>4472</v>
      </c>
    </row>
    <row r="150" spans="1:29" ht="32.1" customHeight="1" x14ac:dyDescent="0.25">
      <c r="A150" s="3467" t="s">
        <v>2198</v>
      </c>
      <c r="B150" s="3477" t="s">
        <v>4521</v>
      </c>
      <c r="C150" s="3462" t="s">
        <v>4520</v>
      </c>
      <c r="D150" s="3482" t="s">
        <v>4519</v>
      </c>
      <c r="E150" s="3481">
        <v>40000000</v>
      </c>
      <c r="F150" s="3462" t="s">
        <v>18</v>
      </c>
      <c r="G150" s="3460"/>
      <c r="H150" s="3460" t="s">
        <v>3544</v>
      </c>
      <c r="I150" s="3460" t="s">
        <v>2</v>
      </c>
      <c r="J150" s="3460" t="s">
        <v>3543</v>
      </c>
      <c r="K150" s="3460" t="s">
        <v>3542</v>
      </c>
      <c r="L150" s="3460" t="s">
        <v>3541</v>
      </c>
      <c r="M150" s="3460" t="s">
        <v>3540</v>
      </c>
      <c r="N150" s="3460" t="s">
        <v>3539</v>
      </c>
      <c r="O150" s="3460" t="s">
        <v>3538</v>
      </c>
      <c r="P150" s="3460" t="s">
        <v>3537</v>
      </c>
      <c r="Q150" s="3460" t="s">
        <v>3536</v>
      </c>
      <c r="R150" s="3461"/>
      <c r="S150" s="3460" t="s">
        <v>3535</v>
      </c>
      <c r="T150" s="3460" t="s">
        <v>3535</v>
      </c>
      <c r="U150" s="3460" t="s">
        <v>3534</v>
      </c>
      <c r="V150" s="3460" t="s">
        <v>3533</v>
      </c>
      <c r="W150" s="3459"/>
      <c r="X150" s="3459"/>
      <c r="Y150" s="3457" t="s">
        <v>3532</v>
      </c>
      <c r="Z150" s="3458"/>
      <c r="AA150" s="3458"/>
      <c r="AB150" s="3457" t="s">
        <v>3531</v>
      </c>
      <c r="AC150" s="3457" t="s">
        <v>4472</v>
      </c>
    </row>
    <row r="151" spans="1:29" ht="32.1" customHeight="1" x14ac:dyDescent="0.25">
      <c r="A151" s="3465"/>
      <c r="B151" s="3477"/>
      <c r="C151" s="3462"/>
      <c r="D151" s="3480"/>
      <c r="E151" s="3479"/>
      <c r="F151" s="3462"/>
      <c r="G151" s="3460"/>
      <c r="H151" s="3460"/>
      <c r="I151" s="3460" t="s">
        <v>1</v>
      </c>
      <c r="J151" s="3460"/>
      <c r="K151" s="3460"/>
      <c r="L151" s="3460"/>
      <c r="M151" s="3460"/>
      <c r="N151" s="3460"/>
      <c r="O151" s="3460"/>
      <c r="P151" s="3460"/>
      <c r="Q151" s="3460" t="s">
        <v>1</v>
      </c>
      <c r="R151" s="3461"/>
      <c r="S151" s="3460"/>
      <c r="T151" s="3460"/>
      <c r="U151" s="3460"/>
      <c r="V151" s="3460"/>
      <c r="W151" s="3459"/>
      <c r="X151" s="3459"/>
      <c r="Y151" s="3457"/>
      <c r="Z151" s="3458"/>
      <c r="AA151" s="3458"/>
      <c r="AB151" s="3457" t="s">
        <v>3531</v>
      </c>
      <c r="AC151" s="3457" t="s">
        <v>4472</v>
      </c>
    </row>
    <row r="152" spans="1:29" ht="32.1" customHeight="1" x14ac:dyDescent="0.25">
      <c r="A152" s="3467" t="s">
        <v>2196</v>
      </c>
      <c r="B152" s="3477" t="s">
        <v>4518</v>
      </c>
      <c r="C152" s="3462" t="s">
        <v>4517</v>
      </c>
      <c r="D152" s="3482" t="s">
        <v>4516</v>
      </c>
      <c r="E152" s="3481">
        <v>15000000</v>
      </c>
      <c r="F152" s="3462" t="s">
        <v>18</v>
      </c>
      <c r="G152" s="3460"/>
      <c r="H152" s="3460" t="s">
        <v>3544</v>
      </c>
      <c r="I152" s="3460" t="s">
        <v>2</v>
      </c>
      <c r="J152" s="3460" t="s">
        <v>3543</v>
      </c>
      <c r="K152" s="3460" t="s">
        <v>3542</v>
      </c>
      <c r="L152" s="3460" t="s">
        <v>3541</v>
      </c>
      <c r="M152" s="3460" t="s">
        <v>3540</v>
      </c>
      <c r="N152" s="3460" t="s">
        <v>3539</v>
      </c>
      <c r="O152" s="3460" t="s">
        <v>3538</v>
      </c>
      <c r="P152" s="3460" t="s">
        <v>3537</v>
      </c>
      <c r="Q152" s="3460" t="s">
        <v>3536</v>
      </c>
      <c r="R152" s="3461"/>
      <c r="S152" s="3460" t="s">
        <v>3535</v>
      </c>
      <c r="T152" s="3460" t="s">
        <v>3535</v>
      </c>
      <c r="U152" s="3460" t="s">
        <v>3534</v>
      </c>
      <c r="V152" s="3460" t="s">
        <v>3533</v>
      </c>
      <c r="W152" s="3459"/>
      <c r="X152" s="3459"/>
      <c r="Y152" s="3457" t="s">
        <v>3532</v>
      </c>
      <c r="Z152" s="3458"/>
      <c r="AA152" s="3458"/>
      <c r="AB152" s="3457" t="s">
        <v>3531</v>
      </c>
      <c r="AC152" s="3457" t="s">
        <v>4472</v>
      </c>
    </row>
    <row r="153" spans="1:29" ht="32.1" customHeight="1" x14ac:dyDescent="0.25">
      <c r="A153" s="3465"/>
      <c r="B153" s="3477"/>
      <c r="C153" s="3462"/>
      <c r="D153" s="3480"/>
      <c r="E153" s="3479"/>
      <c r="F153" s="3462"/>
      <c r="G153" s="3460"/>
      <c r="H153" s="3460"/>
      <c r="I153" s="3460" t="s">
        <v>1</v>
      </c>
      <c r="J153" s="3460"/>
      <c r="K153" s="3460"/>
      <c r="L153" s="3460"/>
      <c r="M153" s="3460"/>
      <c r="N153" s="3460"/>
      <c r="O153" s="3460"/>
      <c r="P153" s="3460"/>
      <c r="Q153" s="3460" t="s">
        <v>1</v>
      </c>
      <c r="R153" s="3461"/>
      <c r="S153" s="3460"/>
      <c r="T153" s="3460"/>
      <c r="U153" s="3460"/>
      <c r="V153" s="3460"/>
      <c r="W153" s="3459"/>
      <c r="X153" s="3459"/>
      <c r="Y153" s="3457"/>
      <c r="Z153" s="3458"/>
      <c r="AA153" s="3458"/>
      <c r="AB153" s="3457" t="s">
        <v>3531</v>
      </c>
      <c r="AC153" s="3457" t="s">
        <v>4472</v>
      </c>
    </row>
    <row r="154" spans="1:29" ht="32.1" customHeight="1" x14ac:dyDescent="0.25">
      <c r="A154" s="3467" t="s">
        <v>2195</v>
      </c>
      <c r="B154" s="3477" t="s">
        <v>4515</v>
      </c>
      <c r="C154" s="3462" t="s">
        <v>4514</v>
      </c>
      <c r="D154" s="3482" t="s">
        <v>4513</v>
      </c>
      <c r="E154" s="3481">
        <v>20000000</v>
      </c>
      <c r="F154" s="3462" t="s">
        <v>18</v>
      </c>
      <c r="G154" s="3460"/>
      <c r="H154" s="3460" t="s">
        <v>3544</v>
      </c>
      <c r="I154" s="3460" t="s">
        <v>2</v>
      </c>
      <c r="J154" s="3460" t="s">
        <v>3543</v>
      </c>
      <c r="K154" s="3460" t="s">
        <v>3542</v>
      </c>
      <c r="L154" s="3460" t="s">
        <v>3541</v>
      </c>
      <c r="M154" s="3460" t="s">
        <v>3540</v>
      </c>
      <c r="N154" s="3460" t="s">
        <v>3539</v>
      </c>
      <c r="O154" s="3460" t="s">
        <v>3538</v>
      </c>
      <c r="P154" s="3460" t="s">
        <v>3537</v>
      </c>
      <c r="Q154" s="3460" t="s">
        <v>3536</v>
      </c>
      <c r="R154" s="3461"/>
      <c r="S154" s="3460" t="s">
        <v>3535</v>
      </c>
      <c r="T154" s="3460" t="s">
        <v>3535</v>
      </c>
      <c r="U154" s="3460" t="s">
        <v>3534</v>
      </c>
      <c r="V154" s="3460" t="s">
        <v>3533</v>
      </c>
      <c r="W154" s="3459"/>
      <c r="X154" s="3459"/>
      <c r="Y154" s="3457" t="s">
        <v>3532</v>
      </c>
      <c r="Z154" s="3458"/>
      <c r="AA154" s="3458"/>
      <c r="AB154" s="3457" t="s">
        <v>3531</v>
      </c>
      <c r="AC154" s="3457" t="s">
        <v>4472</v>
      </c>
    </row>
    <row r="155" spans="1:29" ht="32.1" customHeight="1" x14ac:dyDescent="0.25">
      <c r="A155" s="3465"/>
      <c r="B155" s="3477"/>
      <c r="C155" s="3462"/>
      <c r="D155" s="3480"/>
      <c r="E155" s="3479"/>
      <c r="F155" s="3462"/>
      <c r="G155" s="3460"/>
      <c r="H155" s="3460"/>
      <c r="I155" s="3460" t="s">
        <v>1</v>
      </c>
      <c r="J155" s="3460"/>
      <c r="K155" s="3460"/>
      <c r="L155" s="3460"/>
      <c r="M155" s="3460"/>
      <c r="N155" s="3460"/>
      <c r="O155" s="3460"/>
      <c r="P155" s="3460"/>
      <c r="Q155" s="3460" t="s">
        <v>1</v>
      </c>
      <c r="R155" s="3461"/>
      <c r="S155" s="3460"/>
      <c r="T155" s="3460"/>
      <c r="U155" s="3460"/>
      <c r="V155" s="3460"/>
      <c r="W155" s="3459"/>
      <c r="X155" s="3459"/>
      <c r="Y155" s="3457"/>
      <c r="Z155" s="3458"/>
      <c r="AA155" s="3458"/>
      <c r="AB155" s="3457" t="s">
        <v>3531</v>
      </c>
      <c r="AC155" s="3457" t="s">
        <v>4472</v>
      </c>
    </row>
    <row r="156" spans="1:29" ht="32.1" customHeight="1" x14ac:dyDescent="0.25">
      <c r="A156" s="3467" t="s">
        <v>2193</v>
      </c>
      <c r="B156" s="3477" t="s">
        <v>4512</v>
      </c>
      <c r="C156" s="3462" t="s">
        <v>4511</v>
      </c>
      <c r="D156" s="3482" t="s">
        <v>4510</v>
      </c>
      <c r="E156" s="3481">
        <v>28000000</v>
      </c>
      <c r="F156" s="3462" t="s">
        <v>18</v>
      </c>
      <c r="G156" s="3460"/>
      <c r="H156" s="3460" t="s">
        <v>3544</v>
      </c>
      <c r="I156" s="3460" t="s">
        <v>2</v>
      </c>
      <c r="J156" s="3460" t="s">
        <v>3543</v>
      </c>
      <c r="K156" s="3460" t="s">
        <v>3542</v>
      </c>
      <c r="L156" s="3460" t="s">
        <v>3541</v>
      </c>
      <c r="M156" s="3460" t="s">
        <v>3540</v>
      </c>
      <c r="N156" s="3460" t="s">
        <v>3539</v>
      </c>
      <c r="O156" s="3460" t="s">
        <v>3538</v>
      </c>
      <c r="P156" s="3460" t="s">
        <v>3537</v>
      </c>
      <c r="Q156" s="3460" t="s">
        <v>3536</v>
      </c>
      <c r="R156" s="3461"/>
      <c r="S156" s="3460" t="s">
        <v>3535</v>
      </c>
      <c r="T156" s="3460" t="s">
        <v>3535</v>
      </c>
      <c r="U156" s="3460" t="s">
        <v>3534</v>
      </c>
      <c r="V156" s="3460" t="s">
        <v>3533</v>
      </c>
      <c r="W156" s="3459"/>
      <c r="X156" s="3459"/>
      <c r="Y156" s="3457" t="s">
        <v>3532</v>
      </c>
      <c r="Z156" s="3458"/>
      <c r="AA156" s="3458"/>
      <c r="AB156" s="3457" t="s">
        <v>3531</v>
      </c>
      <c r="AC156" s="3457" t="s">
        <v>4472</v>
      </c>
    </row>
    <row r="157" spans="1:29" ht="32.1" customHeight="1" x14ac:dyDescent="0.25">
      <c r="A157" s="3465"/>
      <c r="B157" s="3477"/>
      <c r="C157" s="3462"/>
      <c r="D157" s="3480"/>
      <c r="E157" s="3479"/>
      <c r="F157" s="3462"/>
      <c r="G157" s="3460"/>
      <c r="H157" s="3460"/>
      <c r="I157" s="3460" t="s">
        <v>1</v>
      </c>
      <c r="J157" s="3460"/>
      <c r="K157" s="3460"/>
      <c r="L157" s="3460"/>
      <c r="M157" s="3460"/>
      <c r="N157" s="3460"/>
      <c r="O157" s="3460"/>
      <c r="P157" s="3460"/>
      <c r="Q157" s="3460" t="s">
        <v>1</v>
      </c>
      <c r="R157" s="3461"/>
      <c r="S157" s="3460"/>
      <c r="T157" s="3460"/>
      <c r="U157" s="3460"/>
      <c r="V157" s="3460"/>
      <c r="W157" s="3459"/>
      <c r="X157" s="3459"/>
      <c r="Y157" s="3457"/>
      <c r="Z157" s="3458"/>
      <c r="AA157" s="3458"/>
      <c r="AB157" s="3457" t="s">
        <v>3531</v>
      </c>
      <c r="AC157" s="3457" t="s">
        <v>4472</v>
      </c>
    </row>
    <row r="158" spans="1:29" ht="32.1" customHeight="1" x14ac:dyDescent="0.25">
      <c r="A158" s="3467" t="s">
        <v>2191</v>
      </c>
      <c r="B158" s="3477" t="s">
        <v>4509</v>
      </c>
      <c r="C158" s="3462" t="s">
        <v>4508</v>
      </c>
      <c r="D158" s="3476" t="s">
        <v>4507</v>
      </c>
      <c r="E158" s="3475">
        <v>30000000</v>
      </c>
      <c r="F158" s="3462" t="s">
        <v>18</v>
      </c>
      <c r="G158" s="3460"/>
      <c r="H158" s="3460" t="s">
        <v>3544</v>
      </c>
      <c r="I158" s="3460" t="s">
        <v>2</v>
      </c>
      <c r="J158" s="3460" t="s">
        <v>3543</v>
      </c>
      <c r="K158" s="3460" t="s">
        <v>3542</v>
      </c>
      <c r="L158" s="3460" t="s">
        <v>3541</v>
      </c>
      <c r="M158" s="3460" t="s">
        <v>3540</v>
      </c>
      <c r="N158" s="3460" t="s">
        <v>3539</v>
      </c>
      <c r="O158" s="3460" t="s">
        <v>3538</v>
      </c>
      <c r="P158" s="3460" t="s">
        <v>3537</v>
      </c>
      <c r="Q158" s="3460" t="s">
        <v>3536</v>
      </c>
      <c r="R158" s="3461"/>
      <c r="S158" s="3460" t="s">
        <v>3535</v>
      </c>
      <c r="T158" s="3460" t="s">
        <v>3535</v>
      </c>
      <c r="U158" s="3460" t="s">
        <v>3534</v>
      </c>
      <c r="V158" s="3460" t="s">
        <v>3533</v>
      </c>
      <c r="W158" s="3459"/>
      <c r="X158" s="3459"/>
      <c r="Y158" s="3457" t="s">
        <v>3532</v>
      </c>
      <c r="Z158" s="3458"/>
      <c r="AA158" s="3458"/>
      <c r="AB158" s="3457" t="s">
        <v>3531</v>
      </c>
      <c r="AC158" s="3457" t="s">
        <v>4472</v>
      </c>
    </row>
    <row r="159" spans="1:29" ht="32.1" customHeight="1" x14ac:dyDescent="0.25">
      <c r="A159" s="3478"/>
      <c r="B159" s="3477"/>
      <c r="C159" s="3462"/>
      <c r="D159" s="3476"/>
      <c r="E159" s="3475"/>
      <c r="F159" s="3462"/>
      <c r="G159" s="3460"/>
      <c r="H159" s="3460"/>
      <c r="I159" s="3460" t="s">
        <v>1</v>
      </c>
      <c r="J159" s="3460"/>
      <c r="K159" s="3460"/>
      <c r="L159" s="3460"/>
      <c r="M159" s="3460"/>
      <c r="N159" s="3460"/>
      <c r="O159" s="3460"/>
      <c r="P159" s="3460"/>
      <c r="Q159" s="3460" t="s">
        <v>1</v>
      </c>
      <c r="R159" s="3461"/>
      <c r="S159" s="3460"/>
      <c r="T159" s="3460"/>
      <c r="U159" s="3460"/>
      <c r="V159" s="3460"/>
      <c r="W159" s="3459"/>
      <c r="X159" s="3459"/>
      <c r="Y159" s="3457"/>
      <c r="Z159" s="3458"/>
      <c r="AA159" s="3458"/>
      <c r="AB159" s="3457" t="s">
        <v>3531</v>
      </c>
      <c r="AC159" s="3457" t="s">
        <v>4472</v>
      </c>
    </row>
    <row r="160" spans="1:29" ht="32.1" customHeight="1" x14ac:dyDescent="0.35">
      <c r="A160" s="3467" t="s">
        <v>2189</v>
      </c>
      <c r="B160" s="3464"/>
      <c r="C160" s="3462" t="s">
        <v>4506</v>
      </c>
      <c r="D160" s="3462" t="s">
        <v>4505</v>
      </c>
      <c r="E160" s="3474"/>
      <c r="F160" s="3462" t="s">
        <v>18</v>
      </c>
      <c r="G160" s="3460"/>
      <c r="H160" s="3460" t="s">
        <v>3544</v>
      </c>
      <c r="I160" s="3460" t="s">
        <v>2</v>
      </c>
      <c r="J160" s="3460" t="s">
        <v>3543</v>
      </c>
      <c r="K160" s="3460" t="s">
        <v>3542</v>
      </c>
      <c r="L160" s="3460" t="s">
        <v>3541</v>
      </c>
      <c r="M160" s="3460" t="s">
        <v>3540</v>
      </c>
      <c r="N160" s="3460" t="s">
        <v>3539</v>
      </c>
      <c r="O160" s="3460" t="s">
        <v>3538</v>
      </c>
      <c r="P160" s="3460" t="s">
        <v>3537</v>
      </c>
      <c r="Q160" s="3460" t="s">
        <v>3536</v>
      </c>
      <c r="R160" s="3461"/>
      <c r="S160" s="3460" t="s">
        <v>3535</v>
      </c>
      <c r="T160" s="3460" t="s">
        <v>3535</v>
      </c>
      <c r="U160" s="3460" t="s">
        <v>3534</v>
      </c>
      <c r="V160" s="3460" t="s">
        <v>3533</v>
      </c>
      <c r="W160" s="3459"/>
      <c r="X160" s="3459"/>
      <c r="Y160" s="3457" t="s">
        <v>3532</v>
      </c>
      <c r="Z160" s="3458"/>
      <c r="AA160" s="3458"/>
      <c r="AB160" s="3457" t="s">
        <v>3531</v>
      </c>
      <c r="AC160" s="3457" t="s">
        <v>4472</v>
      </c>
    </row>
    <row r="161" spans="1:29" ht="32.1" customHeight="1" x14ac:dyDescent="0.35">
      <c r="A161" s="3465"/>
      <c r="B161" s="3464"/>
      <c r="C161" s="3462"/>
      <c r="D161" s="3462"/>
      <c r="E161" s="3474"/>
      <c r="F161" s="3462"/>
      <c r="G161" s="3460"/>
      <c r="H161" s="3460"/>
      <c r="I161" s="3460" t="s">
        <v>1</v>
      </c>
      <c r="J161" s="3460"/>
      <c r="K161" s="3460"/>
      <c r="L161" s="3460"/>
      <c r="M161" s="3460"/>
      <c r="N161" s="3460"/>
      <c r="O161" s="3460"/>
      <c r="P161" s="3460"/>
      <c r="Q161" s="3460" t="s">
        <v>1</v>
      </c>
      <c r="R161" s="3461"/>
      <c r="S161" s="3460"/>
      <c r="T161" s="3460"/>
      <c r="U161" s="3460"/>
      <c r="V161" s="3460"/>
      <c r="W161" s="3459"/>
      <c r="X161" s="3459"/>
      <c r="Y161" s="3457"/>
      <c r="Z161" s="3458"/>
      <c r="AA161" s="3458"/>
      <c r="AB161" s="3457" t="s">
        <v>3531</v>
      </c>
      <c r="AC161" s="3457" t="s">
        <v>4472</v>
      </c>
    </row>
    <row r="162" spans="1:29" ht="32.1" customHeight="1" x14ac:dyDescent="0.35">
      <c r="A162" s="3467" t="s">
        <v>2187</v>
      </c>
      <c r="B162" s="3464"/>
      <c r="C162" s="3462" t="s">
        <v>4504</v>
      </c>
      <c r="D162" s="3462" t="s">
        <v>4503</v>
      </c>
      <c r="E162" s="3474"/>
      <c r="F162" s="3462" t="s">
        <v>18</v>
      </c>
      <c r="G162" s="3460"/>
      <c r="H162" s="3460" t="s">
        <v>3544</v>
      </c>
      <c r="I162" s="3460" t="s">
        <v>2</v>
      </c>
      <c r="J162" s="3460" t="s">
        <v>3543</v>
      </c>
      <c r="K162" s="3460" t="s">
        <v>3542</v>
      </c>
      <c r="L162" s="3460" t="s">
        <v>3541</v>
      </c>
      <c r="M162" s="3460" t="s">
        <v>3540</v>
      </c>
      <c r="N162" s="3460" t="s">
        <v>3539</v>
      </c>
      <c r="O162" s="3460" t="s">
        <v>3538</v>
      </c>
      <c r="P162" s="3460" t="s">
        <v>3537</v>
      </c>
      <c r="Q162" s="3460" t="s">
        <v>3536</v>
      </c>
      <c r="R162" s="3461"/>
      <c r="S162" s="3460" t="s">
        <v>3535</v>
      </c>
      <c r="T162" s="3460" t="s">
        <v>3535</v>
      </c>
      <c r="U162" s="3460" t="s">
        <v>3534</v>
      </c>
      <c r="V162" s="3460" t="s">
        <v>3533</v>
      </c>
      <c r="W162" s="3459"/>
      <c r="X162" s="3459"/>
      <c r="Y162" s="3457" t="s">
        <v>3532</v>
      </c>
      <c r="Z162" s="3458"/>
      <c r="AA162" s="3458"/>
      <c r="AB162" s="3457" t="s">
        <v>3531</v>
      </c>
      <c r="AC162" s="3457" t="s">
        <v>4472</v>
      </c>
    </row>
    <row r="163" spans="1:29" ht="32.1" customHeight="1" x14ac:dyDescent="0.35">
      <c r="A163" s="3465"/>
      <c r="B163" s="3464"/>
      <c r="C163" s="3462"/>
      <c r="D163" s="3462"/>
      <c r="E163" s="3474"/>
      <c r="F163" s="3462"/>
      <c r="G163" s="3460"/>
      <c r="H163" s="3460"/>
      <c r="I163" s="3460" t="s">
        <v>1</v>
      </c>
      <c r="J163" s="3460"/>
      <c r="K163" s="3460"/>
      <c r="L163" s="3460"/>
      <c r="M163" s="3460"/>
      <c r="N163" s="3460"/>
      <c r="O163" s="3460"/>
      <c r="P163" s="3460"/>
      <c r="Q163" s="3460" t="s">
        <v>1</v>
      </c>
      <c r="R163" s="3461"/>
      <c r="S163" s="3460"/>
      <c r="T163" s="3460"/>
      <c r="U163" s="3460"/>
      <c r="V163" s="3460"/>
      <c r="W163" s="3459"/>
      <c r="X163" s="3459"/>
      <c r="Y163" s="3457"/>
      <c r="Z163" s="3458"/>
      <c r="AA163" s="3458"/>
      <c r="AB163" s="3457" t="s">
        <v>3531</v>
      </c>
      <c r="AC163" s="3457" t="s">
        <v>4472</v>
      </c>
    </row>
    <row r="164" spans="1:29" ht="32.1" customHeight="1" x14ac:dyDescent="0.35">
      <c r="A164" s="3467" t="s">
        <v>2185</v>
      </c>
      <c r="B164" s="3464"/>
      <c r="C164" s="3462" t="s">
        <v>4502</v>
      </c>
      <c r="D164" s="3462" t="s">
        <v>4501</v>
      </c>
      <c r="E164" s="3474"/>
      <c r="F164" s="3462" t="s">
        <v>18</v>
      </c>
      <c r="G164" s="3460"/>
      <c r="H164" s="3460" t="s">
        <v>3544</v>
      </c>
      <c r="I164" s="3460" t="s">
        <v>2</v>
      </c>
      <c r="J164" s="3460" t="s">
        <v>3543</v>
      </c>
      <c r="K164" s="3460" t="s">
        <v>3542</v>
      </c>
      <c r="L164" s="3460" t="s">
        <v>3541</v>
      </c>
      <c r="M164" s="3460" t="s">
        <v>3540</v>
      </c>
      <c r="N164" s="3460" t="s">
        <v>3539</v>
      </c>
      <c r="O164" s="3460" t="s">
        <v>3538</v>
      </c>
      <c r="P164" s="3460" t="s">
        <v>3537</v>
      </c>
      <c r="Q164" s="3460" t="s">
        <v>3536</v>
      </c>
      <c r="R164" s="3461"/>
      <c r="S164" s="3460" t="s">
        <v>3535</v>
      </c>
      <c r="T164" s="3460" t="s">
        <v>3535</v>
      </c>
      <c r="U164" s="3460" t="s">
        <v>3534</v>
      </c>
      <c r="V164" s="3460" t="s">
        <v>3533</v>
      </c>
      <c r="W164" s="3459"/>
      <c r="X164" s="3459"/>
      <c r="Y164" s="3457" t="s">
        <v>3532</v>
      </c>
      <c r="Z164" s="3458"/>
      <c r="AA164" s="3458"/>
      <c r="AB164" s="3457" t="s">
        <v>3531</v>
      </c>
      <c r="AC164" s="3457" t="s">
        <v>4472</v>
      </c>
    </row>
    <row r="165" spans="1:29" ht="32.1" customHeight="1" x14ac:dyDescent="0.35">
      <c r="A165" s="3465"/>
      <c r="B165" s="3464"/>
      <c r="C165" s="3462"/>
      <c r="D165" s="3462"/>
      <c r="E165" s="3474"/>
      <c r="F165" s="3462"/>
      <c r="G165" s="3460"/>
      <c r="H165" s="3460"/>
      <c r="I165" s="3460" t="s">
        <v>1</v>
      </c>
      <c r="J165" s="3460"/>
      <c r="K165" s="3460"/>
      <c r="L165" s="3460"/>
      <c r="M165" s="3460"/>
      <c r="N165" s="3460"/>
      <c r="O165" s="3460"/>
      <c r="P165" s="3460"/>
      <c r="Q165" s="3460" t="s">
        <v>1</v>
      </c>
      <c r="R165" s="3461"/>
      <c r="S165" s="3460"/>
      <c r="T165" s="3460"/>
      <c r="U165" s="3460"/>
      <c r="V165" s="3460"/>
      <c r="W165" s="3459"/>
      <c r="X165" s="3459"/>
      <c r="Y165" s="3457"/>
      <c r="Z165" s="3458"/>
      <c r="AA165" s="3458"/>
      <c r="AB165" s="3457" t="s">
        <v>3531</v>
      </c>
      <c r="AC165" s="3457" t="s">
        <v>4472</v>
      </c>
    </row>
    <row r="166" spans="1:29" ht="32.1" customHeight="1" x14ac:dyDescent="0.35">
      <c r="A166" s="3467" t="s">
        <v>2183</v>
      </c>
      <c r="B166" s="3464"/>
      <c r="C166" s="3462" t="s">
        <v>4500</v>
      </c>
      <c r="D166" s="3462" t="s">
        <v>4499</v>
      </c>
      <c r="E166" s="3474"/>
      <c r="F166" s="3462" t="s">
        <v>18</v>
      </c>
      <c r="G166" s="3460"/>
      <c r="H166" s="3460" t="s">
        <v>3544</v>
      </c>
      <c r="I166" s="3460" t="s">
        <v>2</v>
      </c>
      <c r="J166" s="3460" t="s">
        <v>3543</v>
      </c>
      <c r="K166" s="3460" t="s">
        <v>3542</v>
      </c>
      <c r="L166" s="3460" t="s">
        <v>3541</v>
      </c>
      <c r="M166" s="3460" t="s">
        <v>3540</v>
      </c>
      <c r="N166" s="3460" t="s">
        <v>3539</v>
      </c>
      <c r="O166" s="3460" t="s">
        <v>3538</v>
      </c>
      <c r="P166" s="3460" t="s">
        <v>3537</v>
      </c>
      <c r="Q166" s="3460" t="s">
        <v>3536</v>
      </c>
      <c r="R166" s="3461"/>
      <c r="S166" s="3460" t="s">
        <v>3535</v>
      </c>
      <c r="T166" s="3460" t="s">
        <v>3535</v>
      </c>
      <c r="U166" s="3460" t="s">
        <v>3534</v>
      </c>
      <c r="V166" s="3460" t="s">
        <v>3533</v>
      </c>
      <c r="W166" s="3459"/>
      <c r="X166" s="3459"/>
      <c r="Y166" s="3457" t="s">
        <v>3532</v>
      </c>
      <c r="Z166" s="3458"/>
      <c r="AA166" s="3458"/>
      <c r="AB166" s="3457"/>
      <c r="AC166" s="3457"/>
    </row>
    <row r="167" spans="1:29" ht="32.1" customHeight="1" x14ac:dyDescent="0.35">
      <c r="A167" s="3472"/>
      <c r="B167" s="3464"/>
      <c r="C167" s="3462"/>
      <c r="D167" s="3462"/>
      <c r="E167" s="3474"/>
      <c r="F167" s="3462"/>
      <c r="G167" s="3460"/>
      <c r="H167" s="3460"/>
      <c r="I167" s="3460" t="s">
        <v>1</v>
      </c>
      <c r="J167" s="3460"/>
      <c r="K167" s="3460"/>
      <c r="L167" s="3460"/>
      <c r="M167" s="3460"/>
      <c r="N167" s="3460"/>
      <c r="O167" s="3460"/>
      <c r="P167" s="3460"/>
      <c r="Q167" s="3460" t="s">
        <v>1</v>
      </c>
      <c r="R167" s="3461"/>
      <c r="S167" s="3460"/>
      <c r="T167" s="3460"/>
      <c r="U167" s="3460"/>
      <c r="V167" s="3460"/>
      <c r="W167" s="3459"/>
      <c r="X167" s="3459"/>
      <c r="Y167" s="3457"/>
      <c r="Z167" s="3458"/>
      <c r="AA167" s="3458"/>
      <c r="AB167" s="3457" t="s">
        <v>3531</v>
      </c>
      <c r="AC167" s="3457" t="s">
        <v>4472</v>
      </c>
    </row>
    <row r="168" spans="1:29" ht="32.1" customHeight="1" x14ac:dyDescent="0.35">
      <c r="A168" s="3462" t="s">
        <v>2181</v>
      </c>
      <c r="B168" s="3464"/>
      <c r="C168" s="3462" t="s">
        <v>4498</v>
      </c>
      <c r="D168" s="3462" t="s">
        <v>4497</v>
      </c>
      <c r="E168" s="3474"/>
      <c r="F168" s="3462" t="s">
        <v>18</v>
      </c>
      <c r="G168" s="3460"/>
      <c r="H168" s="3460" t="s">
        <v>3544</v>
      </c>
      <c r="I168" s="3460" t="s">
        <v>2</v>
      </c>
      <c r="J168" s="3460" t="s">
        <v>3543</v>
      </c>
      <c r="K168" s="3460" t="s">
        <v>3542</v>
      </c>
      <c r="L168" s="3460" t="s">
        <v>3541</v>
      </c>
      <c r="M168" s="3460" t="s">
        <v>3540</v>
      </c>
      <c r="N168" s="3460" t="s">
        <v>3539</v>
      </c>
      <c r="O168" s="3460" t="s">
        <v>3538</v>
      </c>
      <c r="P168" s="3460" t="s">
        <v>3537</v>
      </c>
      <c r="Q168" s="3460" t="s">
        <v>3536</v>
      </c>
      <c r="R168" s="3461"/>
      <c r="S168" s="3460" t="s">
        <v>3535</v>
      </c>
      <c r="T168" s="3460" t="s">
        <v>3535</v>
      </c>
      <c r="U168" s="3460" t="s">
        <v>3534</v>
      </c>
      <c r="V168" s="3460" t="s">
        <v>3533</v>
      </c>
      <c r="W168" s="3459"/>
      <c r="X168" s="3459"/>
      <c r="Y168" s="3457" t="s">
        <v>3532</v>
      </c>
      <c r="Z168" s="3458"/>
      <c r="AA168" s="3458"/>
      <c r="AB168" s="3457"/>
      <c r="AC168" s="3457"/>
    </row>
    <row r="169" spans="1:29" ht="32.1" customHeight="1" x14ac:dyDescent="0.25">
      <c r="A169" s="3472"/>
      <c r="B169" s="3473"/>
      <c r="C169" s="3462"/>
      <c r="D169" s="3462"/>
      <c r="E169" s="3463"/>
      <c r="F169" s="3462"/>
      <c r="G169" s="3460"/>
      <c r="H169" s="3460"/>
      <c r="I169" s="3460" t="s">
        <v>1</v>
      </c>
      <c r="J169" s="3460"/>
      <c r="K169" s="3460"/>
      <c r="L169" s="3460"/>
      <c r="M169" s="3460"/>
      <c r="N169" s="3460"/>
      <c r="O169" s="3460"/>
      <c r="P169" s="3460"/>
      <c r="Q169" s="3460" t="s">
        <v>1</v>
      </c>
      <c r="R169" s="3461"/>
      <c r="S169" s="3460"/>
      <c r="T169" s="3460"/>
      <c r="U169" s="3460"/>
      <c r="V169" s="3460"/>
      <c r="W169" s="3459"/>
      <c r="X169" s="3459"/>
      <c r="Y169" s="3457"/>
      <c r="Z169" s="3458"/>
      <c r="AA169" s="3458"/>
      <c r="AB169" s="3457" t="s">
        <v>3531</v>
      </c>
      <c r="AC169" s="3457" t="s">
        <v>4472</v>
      </c>
    </row>
    <row r="170" spans="1:29" ht="32.1" customHeight="1" x14ac:dyDescent="0.25">
      <c r="A170" s="3462" t="s">
        <v>2179</v>
      </c>
      <c r="B170" s="3473"/>
      <c r="C170" s="3462" t="s">
        <v>4496</v>
      </c>
      <c r="D170" s="3462" t="s">
        <v>4495</v>
      </c>
      <c r="E170" s="3463"/>
      <c r="F170" s="3462" t="s">
        <v>18</v>
      </c>
      <c r="G170" s="3460"/>
      <c r="H170" s="3460" t="s">
        <v>3544</v>
      </c>
      <c r="I170" s="3460" t="s">
        <v>2</v>
      </c>
      <c r="J170" s="3460" t="s">
        <v>3543</v>
      </c>
      <c r="K170" s="3460" t="s">
        <v>3542</v>
      </c>
      <c r="L170" s="3460" t="s">
        <v>3541</v>
      </c>
      <c r="M170" s="3460" t="s">
        <v>3540</v>
      </c>
      <c r="N170" s="3460" t="s">
        <v>3539</v>
      </c>
      <c r="O170" s="3460" t="s">
        <v>3538</v>
      </c>
      <c r="P170" s="3460" t="s">
        <v>3537</v>
      </c>
      <c r="Q170" s="3460" t="s">
        <v>3536</v>
      </c>
      <c r="R170" s="3461"/>
      <c r="S170" s="3460" t="s">
        <v>3535</v>
      </c>
      <c r="T170" s="3460" t="s">
        <v>3535</v>
      </c>
      <c r="U170" s="3460" t="s">
        <v>3534</v>
      </c>
      <c r="V170" s="3460" t="s">
        <v>3533</v>
      </c>
      <c r="W170" s="3459"/>
      <c r="X170" s="3459"/>
      <c r="Y170" s="3457" t="s">
        <v>3532</v>
      </c>
      <c r="Z170" s="3458"/>
      <c r="AA170" s="3458"/>
      <c r="AB170" s="3457" t="s">
        <v>3531</v>
      </c>
      <c r="AC170" s="3457" t="s">
        <v>4472</v>
      </c>
    </row>
    <row r="171" spans="1:29" ht="32.1" customHeight="1" x14ac:dyDescent="0.25">
      <c r="A171" s="3472"/>
      <c r="B171" s="3466"/>
      <c r="C171" s="3462"/>
      <c r="D171" s="3462"/>
      <c r="E171" s="3463"/>
      <c r="F171" s="3462"/>
      <c r="G171" s="3460"/>
      <c r="H171" s="3460"/>
      <c r="I171" s="3460" t="s">
        <v>1</v>
      </c>
      <c r="J171" s="3460"/>
      <c r="K171" s="3460"/>
      <c r="L171" s="3460"/>
      <c r="M171" s="3460"/>
      <c r="N171" s="3460"/>
      <c r="O171" s="3460"/>
      <c r="P171" s="3460"/>
      <c r="Q171" s="3460" t="s">
        <v>1</v>
      </c>
      <c r="R171" s="3461"/>
      <c r="S171" s="3460"/>
      <c r="T171" s="3460"/>
      <c r="U171" s="3460"/>
      <c r="V171" s="3460"/>
      <c r="W171" s="3459"/>
      <c r="X171" s="3459"/>
      <c r="Y171" s="3457"/>
      <c r="Z171" s="3458"/>
      <c r="AA171" s="3458"/>
      <c r="AB171" s="3457"/>
      <c r="AC171" s="3457"/>
    </row>
    <row r="172" spans="1:29" ht="32.1" customHeight="1" x14ac:dyDescent="0.25">
      <c r="A172" s="3462" t="s">
        <v>2177</v>
      </c>
      <c r="B172" s="3466"/>
      <c r="C172" s="3462" t="s">
        <v>4494</v>
      </c>
      <c r="D172" s="3462" t="s">
        <v>4493</v>
      </c>
      <c r="E172" s="3463"/>
      <c r="F172" s="3462" t="s">
        <v>18</v>
      </c>
      <c r="G172" s="3460"/>
      <c r="H172" s="3460" t="s">
        <v>3544</v>
      </c>
      <c r="I172" s="3460" t="s">
        <v>2</v>
      </c>
      <c r="J172" s="3460" t="s">
        <v>3543</v>
      </c>
      <c r="K172" s="3460" t="s">
        <v>3542</v>
      </c>
      <c r="L172" s="3460" t="s">
        <v>3541</v>
      </c>
      <c r="M172" s="3460" t="s">
        <v>3540</v>
      </c>
      <c r="N172" s="3460" t="s">
        <v>3539</v>
      </c>
      <c r="O172" s="3460" t="s">
        <v>3538</v>
      </c>
      <c r="P172" s="3460" t="s">
        <v>3537</v>
      </c>
      <c r="Q172" s="3460" t="s">
        <v>3536</v>
      </c>
      <c r="R172" s="3461"/>
      <c r="S172" s="3460" t="s">
        <v>3535</v>
      </c>
      <c r="T172" s="3460" t="s">
        <v>3535</v>
      </c>
      <c r="U172" s="3460" t="s">
        <v>3534</v>
      </c>
      <c r="V172" s="3460" t="s">
        <v>3533</v>
      </c>
      <c r="W172" s="3459"/>
      <c r="X172" s="3459"/>
      <c r="Y172" s="3457" t="s">
        <v>3532</v>
      </c>
      <c r="Z172" s="3458"/>
      <c r="AA172" s="3458"/>
      <c r="AB172" s="3457" t="s">
        <v>3531</v>
      </c>
      <c r="AC172" s="3457" t="s">
        <v>4472</v>
      </c>
    </row>
    <row r="173" spans="1:29" ht="32.1" customHeight="1" x14ac:dyDescent="0.25">
      <c r="A173" s="3472"/>
      <c r="B173" s="3466"/>
      <c r="C173" s="3462"/>
      <c r="D173" s="3462"/>
      <c r="E173" s="3463"/>
      <c r="F173" s="3462"/>
      <c r="G173" s="3460"/>
      <c r="H173" s="3460"/>
      <c r="I173" s="3460" t="s">
        <v>1</v>
      </c>
      <c r="J173" s="3460"/>
      <c r="K173" s="3460"/>
      <c r="L173" s="3460"/>
      <c r="M173" s="3460"/>
      <c r="N173" s="3460"/>
      <c r="O173" s="3460"/>
      <c r="P173" s="3460"/>
      <c r="Q173" s="3460" t="s">
        <v>1</v>
      </c>
      <c r="R173" s="3461"/>
      <c r="S173" s="3460"/>
      <c r="T173" s="3460"/>
      <c r="U173" s="3460"/>
      <c r="V173" s="3460"/>
      <c r="W173" s="3459"/>
      <c r="X173" s="3459"/>
      <c r="Y173" s="3457"/>
      <c r="Z173" s="3458"/>
      <c r="AA173" s="3458"/>
      <c r="AB173" s="3457" t="s">
        <v>3531</v>
      </c>
      <c r="AC173" s="3457" t="s">
        <v>4472</v>
      </c>
    </row>
    <row r="174" spans="1:29" ht="32.1" customHeight="1" x14ac:dyDescent="0.25">
      <c r="A174" s="3462" t="s">
        <v>2175</v>
      </c>
      <c r="B174" s="3466"/>
      <c r="C174" s="3462" t="s">
        <v>4492</v>
      </c>
      <c r="D174" s="3462" t="s">
        <v>4491</v>
      </c>
      <c r="E174" s="3463"/>
      <c r="F174" s="3462" t="s">
        <v>18</v>
      </c>
      <c r="G174" s="3460"/>
      <c r="H174" s="3460" t="s">
        <v>3544</v>
      </c>
      <c r="I174" s="3460" t="s">
        <v>2</v>
      </c>
      <c r="J174" s="3460" t="s">
        <v>3543</v>
      </c>
      <c r="K174" s="3460" t="s">
        <v>3542</v>
      </c>
      <c r="L174" s="3460" t="s">
        <v>3541</v>
      </c>
      <c r="M174" s="3460" t="s">
        <v>3540</v>
      </c>
      <c r="N174" s="3460" t="s">
        <v>3539</v>
      </c>
      <c r="O174" s="3460" t="s">
        <v>3538</v>
      </c>
      <c r="P174" s="3460" t="s">
        <v>3537</v>
      </c>
      <c r="Q174" s="3460" t="s">
        <v>3536</v>
      </c>
      <c r="R174" s="3461"/>
      <c r="S174" s="3460" t="s">
        <v>3535</v>
      </c>
      <c r="T174" s="3460" t="s">
        <v>3535</v>
      </c>
      <c r="U174" s="3460" t="s">
        <v>3534</v>
      </c>
      <c r="V174" s="3460" t="s">
        <v>3533</v>
      </c>
      <c r="W174" s="3459"/>
      <c r="X174" s="3459"/>
      <c r="Y174" s="3457" t="s">
        <v>3532</v>
      </c>
      <c r="Z174" s="3458"/>
      <c r="AA174" s="3458"/>
      <c r="AB174" s="3457"/>
      <c r="AC174" s="3457"/>
    </row>
    <row r="175" spans="1:29" ht="32.1" customHeight="1" x14ac:dyDescent="0.25">
      <c r="A175" s="3472"/>
      <c r="B175" s="3471"/>
      <c r="C175" s="3462"/>
      <c r="D175" s="3462"/>
      <c r="E175" s="3463"/>
      <c r="F175" s="3462"/>
      <c r="G175" s="3460"/>
      <c r="H175" s="3460"/>
      <c r="I175" s="3460" t="s">
        <v>1</v>
      </c>
      <c r="J175" s="3460"/>
      <c r="K175" s="3460"/>
      <c r="L175" s="3460"/>
      <c r="M175" s="3460"/>
      <c r="N175" s="3460"/>
      <c r="O175" s="3460"/>
      <c r="P175" s="3460"/>
      <c r="Q175" s="3460" t="s">
        <v>1</v>
      </c>
      <c r="R175" s="3461"/>
      <c r="S175" s="3460"/>
      <c r="T175" s="3460"/>
      <c r="U175" s="3460"/>
      <c r="V175" s="3460"/>
      <c r="W175" s="3459"/>
      <c r="X175" s="3459"/>
      <c r="Y175" s="3457"/>
      <c r="Z175" s="3458"/>
      <c r="AA175" s="3458"/>
      <c r="AB175" s="3457" t="s">
        <v>3531</v>
      </c>
      <c r="AC175" s="3457" t="s">
        <v>4472</v>
      </c>
    </row>
    <row r="176" spans="1:29" ht="32.1" customHeight="1" x14ac:dyDescent="0.25">
      <c r="A176" s="3462" t="s">
        <v>2169</v>
      </c>
      <c r="B176" s="3471"/>
      <c r="C176" s="3462" t="s">
        <v>4490</v>
      </c>
      <c r="D176" s="3462" t="s">
        <v>4489</v>
      </c>
      <c r="E176" s="3463"/>
      <c r="F176" s="3462" t="s">
        <v>18</v>
      </c>
      <c r="G176" s="3460"/>
      <c r="H176" s="3460" t="s">
        <v>3544</v>
      </c>
      <c r="I176" s="3460" t="s">
        <v>2</v>
      </c>
      <c r="J176" s="3460" t="s">
        <v>3543</v>
      </c>
      <c r="K176" s="3460" t="s">
        <v>3542</v>
      </c>
      <c r="L176" s="3460" t="s">
        <v>3541</v>
      </c>
      <c r="M176" s="3460" t="s">
        <v>3540</v>
      </c>
      <c r="N176" s="3460" t="s">
        <v>3539</v>
      </c>
      <c r="O176" s="3460" t="s">
        <v>3538</v>
      </c>
      <c r="P176" s="3460" t="s">
        <v>3537</v>
      </c>
      <c r="Q176" s="3460" t="s">
        <v>3536</v>
      </c>
      <c r="R176" s="3461"/>
      <c r="S176" s="3460" t="s">
        <v>3535</v>
      </c>
      <c r="T176" s="3460" t="s">
        <v>3535</v>
      </c>
      <c r="U176" s="3460" t="s">
        <v>3534</v>
      </c>
      <c r="V176" s="3460" t="s">
        <v>3533</v>
      </c>
      <c r="W176" s="3459"/>
      <c r="X176" s="3459"/>
      <c r="Y176" s="3457" t="s">
        <v>3532</v>
      </c>
      <c r="Z176" s="3458"/>
      <c r="AA176" s="3458"/>
      <c r="AB176" s="3457" t="s">
        <v>3531</v>
      </c>
      <c r="AC176" s="3457" t="s">
        <v>4472</v>
      </c>
    </row>
    <row r="177" spans="1:29" ht="32.1" customHeight="1" x14ac:dyDescent="0.25">
      <c r="A177" s="3472"/>
      <c r="B177" s="3471"/>
      <c r="C177" s="3462"/>
      <c r="D177" s="3462"/>
      <c r="E177" s="3463"/>
      <c r="F177" s="3462"/>
      <c r="G177" s="3460"/>
      <c r="H177" s="3460"/>
      <c r="I177" s="3460" t="s">
        <v>1</v>
      </c>
      <c r="J177" s="3460"/>
      <c r="K177" s="3460"/>
      <c r="L177" s="3460"/>
      <c r="M177" s="3460"/>
      <c r="N177" s="3460"/>
      <c r="O177" s="3460"/>
      <c r="P177" s="3460"/>
      <c r="Q177" s="3460" t="s">
        <v>1</v>
      </c>
      <c r="R177" s="3461"/>
      <c r="S177" s="3460"/>
      <c r="T177" s="3460"/>
      <c r="U177" s="3460"/>
      <c r="V177" s="3460"/>
      <c r="W177" s="3459"/>
      <c r="X177" s="3459"/>
      <c r="Y177" s="3457"/>
      <c r="Z177" s="3458"/>
      <c r="AA177" s="3458"/>
      <c r="AB177" s="3457"/>
      <c r="AC177" s="3457"/>
    </row>
    <row r="178" spans="1:29" ht="32.1" customHeight="1" x14ac:dyDescent="0.25">
      <c r="A178" s="3462" t="s">
        <v>3083</v>
      </c>
      <c r="B178" s="3471"/>
      <c r="C178" s="3462" t="s">
        <v>4488</v>
      </c>
      <c r="D178" s="3462" t="s">
        <v>4487</v>
      </c>
      <c r="E178" s="3463"/>
      <c r="F178" s="3462" t="s">
        <v>18</v>
      </c>
      <c r="G178" s="3460"/>
      <c r="H178" s="3460" t="s">
        <v>3544</v>
      </c>
      <c r="I178" s="3460" t="s">
        <v>2</v>
      </c>
      <c r="J178" s="3460" t="s">
        <v>3543</v>
      </c>
      <c r="K178" s="3460" t="s">
        <v>3542</v>
      </c>
      <c r="L178" s="3460" t="s">
        <v>3541</v>
      </c>
      <c r="M178" s="3460" t="s">
        <v>3540</v>
      </c>
      <c r="N178" s="3460" t="s">
        <v>3539</v>
      </c>
      <c r="O178" s="3460" t="s">
        <v>3538</v>
      </c>
      <c r="P178" s="3460" t="s">
        <v>3537</v>
      </c>
      <c r="Q178" s="3460" t="s">
        <v>3536</v>
      </c>
      <c r="R178" s="3461"/>
      <c r="S178" s="3460" t="s">
        <v>3535</v>
      </c>
      <c r="T178" s="3460" t="s">
        <v>3535</v>
      </c>
      <c r="U178" s="3460" t="s">
        <v>3534</v>
      </c>
      <c r="V178" s="3460" t="s">
        <v>3533</v>
      </c>
      <c r="W178" s="3459"/>
      <c r="X178" s="3459"/>
      <c r="Y178" s="3457" t="s">
        <v>3532</v>
      </c>
      <c r="Z178" s="3458"/>
      <c r="AA178" s="3458"/>
      <c r="AB178" s="3457" t="s">
        <v>3531</v>
      </c>
      <c r="AC178" s="3457" t="s">
        <v>4472</v>
      </c>
    </row>
    <row r="179" spans="1:29" ht="32.1" customHeight="1" x14ac:dyDescent="0.25">
      <c r="A179" s="3472"/>
      <c r="B179" s="3471"/>
      <c r="C179" s="3462"/>
      <c r="D179" s="3462"/>
      <c r="E179" s="3463"/>
      <c r="F179" s="3462"/>
      <c r="G179" s="3460"/>
      <c r="H179" s="3460"/>
      <c r="I179" s="3460" t="s">
        <v>1</v>
      </c>
      <c r="J179" s="3460"/>
      <c r="K179" s="3460"/>
      <c r="L179" s="3460"/>
      <c r="M179" s="3460"/>
      <c r="N179" s="3460"/>
      <c r="O179" s="3460"/>
      <c r="P179" s="3460"/>
      <c r="Q179" s="3460" t="s">
        <v>1</v>
      </c>
      <c r="R179" s="3461"/>
      <c r="S179" s="3460"/>
      <c r="T179" s="3460"/>
      <c r="U179" s="3460"/>
      <c r="V179" s="3460"/>
      <c r="W179" s="3459"/>
      <c r="X179" s="3459"/>
      <c r="Y179" s="3457"/>
      <c r="Z179" s="3458"/>
      <c r="AA179" s="3458"/>
      <c r="AB179" s="3457" t="s">
        <v>3531</v>
      </c>
      <c r="AC179" s="3457" t="s">
        <v>4472</v>
      </c>
    </row>
    <row r="180" spans="1:29" ht="32.1" customHeight="1" x14ac:dyDescent="0.25">
      <c r="A180" s="3462" t="s">
        <v>3080</v>
      </c>
      <c r="B180" s="3471"/>
      <c r="C180" s="3462" t="s">
        <v>4486</v>
      </c>
      <c r="D180" s="3462" t="s">
        <v>4485</v>
      </c>
      <c r="E180" s="3463"/>
      <c r="F180" s="3462" t="s">
        <v>18</v>
      </c>
      <c r="G180" s="3460"/>
      <c r="H180" s="3460" t="s">
        <v>3544</v>
      </c>
      <c r="I180" s="3460" t="s">
        <v>2</v>
      </c>
      <c r="J180" s="3460" t="s">
        <v>3543</v>
      </c>
      <c r="K180" s="3460" t="s">
        <v>3542</v>
      </c>
      <c r="L180" s="3460" t="s">
        <v>3541</v>
      </c>
      <c r="M180" s="3460" t="s">
        <v>3540</v>
      </c>
      <c r="N180" s="3460" t="s">
        <v>3539</v>
      </c>
      <c r="O180" s="3460" t="s">
        <v>3538</v>
      </c>
      <c r="P180" s="3460" t="s">
        <v>3537</v>
      </c>
      <c r="Q180" s="3460" t="s">
        <v>3536</v>
      </c>
      <c r="R180" s="3461"/>
      <c r="S180" s="3460" t="s">
        <v>3535</v>
      </c>
      <c r="T180" s="3460" t="s">
        <v>3535</v>
      </c>
      <c r="U180" s="3460" t="s">
        <v>3534</v>
      </c>
      <c r="V180" s="3460" t="s">
        <v>3533</v>
      </c>
      <c r="W180" s="3459"/>
      <c r="X180" s="3459"/>
      <c r="Y180" s="3457" t="s">
        <v>3532</v>
      </c>
      <c r="Z180" s="3458"/>
      <c r="AA180" s="3458"/>
      <c r="AB180" s="3457"/>
      <c r="AC180" s="3457"/>
    </row>
    <row r="181" spans="1:29" ht="32.1" customHeight="1" x14ac:dyDescent="0.25">
      <c r="A181" s="3472"/>
      <c r="B181" s="3471"/>
      <c r="C181" s="3462"/>
      <c r="D181" s="3462"/>
      <c r="E181" s="3463"/>
      <c r="F181" s="3462"/>
      <c r="G181" s="3460"/>
      <c r="H181" s="3460"/>
      <c r="I181" s="3460" t="s">
        <v>1</v>
      </c>
      <c r="J181" s="3460"/>
      <c r="K181" s="3460"/>
      <c r="L181" s="3460"/>
      <c r="M181" s="3460"/>
      <c r="N181" s="3460"/>
      <c r="O181" s="3460"/>
      <c r="P181" s="3460"/>
      <c r="Q181" s="3460" t="s">
        <v>1</v>
      </c>
      <c r="R181" s="3461"/>
      <c r="S181" s="3460"/>
      <c r="T181" s="3460"/>
      <c r="U181" s="3460"/>
      <c r="V181" s="3460"/>
      <c r="W181" s="3459"/>
      <c r="X181" s="3459"/>
      <c r="Y181" s="3457"/>
      <c r="Z181" s="3458"/>
      <c r="AA181" s="3458"/>
      <c r="AB181" s="3457" t="s">
        <v>3531</v>
      </c>
      <c r="AC181" s="3457" t="s">
        <v>4472</v>
      </c>
    </row>
    <row r="182" spans="1:29" ht="32.1" customHeight="1" x14ac:dyDescent="0.25">
      <c r="A182" s="3462" t="s">
        <v>4484</v>
      </c>
      <c r="B182" s="3471"/>
      <c r="C182" s="3462" t="s">
        <v>4483</v>
      </c>
      <c r="D182" s="3462" t="s">
        <v>4482</v>
      </c>
      <c r="E182" s="3463"/>
      <c r="F182" s="3462" t="s">
        <v>18</v>
      </c>
      <c r="G182" s="3460"/>
      <c r="H182" s="3460" t="s">
        <v>3544</v>
      </c>
      <c r="I182" s="3460" t="s">
        <v>2</v>
      </c>
      <c r="J182" s="3460" t="s">
        <v>3543</v>
      </c>
      <c r="K182" s="3460" t="s">
        <v>3542</v>
      </c>
      <c r="L182" s="3460" t="s">
        <v>3541</v>
      </c>
      <c r="M182" s="3460" t="s">
        <v>3540</v>
      </c>
      <c r="N182" s="3460" t="s">
        <v>3539</v>
      </c>
      <c r="O182" s="3460" t="s">
        <v>3538</v>
      </c>
      <c r="P182" s="3460" t="s">
        <v>3537</v>
      </c>
      <c r="Q182" s="3460" t="s">
        <v>3536</v>
      </c>
      <c r="R182" s="3461"/>
      <c r="S182" s="3460" t="s">
        <v>3535</v>
      </c>
      <c r="T182" s="3460" t="s">
        <v>3535</v>
      </c>
      <c r="U182" s="3460" t="s">
        <v>3534</v>
      </c>
      <c r="V182" s="3460" t="s">
        <v>3533</v>
      </c>
      <c r="W182" s="3459"/>
      <c r="X182" s="3459"/>
      <c r="Y182" s="3457" t="s">
        <v>3532</v>
      </c>
      <c r="Z182" s="3458"/>
      <c r="AA182" s="3458"/>
      <c r="AB182" s="3457"/>
      <c r="AC182" s="3457"/>
    </row>
    <row r="183" spans="1:29" ht="32.1" customHeight="1" x14ac:dyDescent="0.25">
      <c r="A183" s="3472"/>
      <c r="B183" s="3466"/>
      <c r="C183" s="3462"/>
      <c r="D183" s="3462"/>
      <c r="E183" s="3463"/>
      <c r="F183" s="3462"/>
      <c r="G183" s="3460"/>
      <c r="H183" s="3460"/>
      <c r="I183" s="3460" t="s">
        <v>1</v>
      </c>
      <c r="J183" s="3460"/>
      <c r="K183" s="3460"/>
      <c r="L183" s="3460"/>
      <c r="M183" s="3460"/>
      <c r="N183" s="3460"/>
      <c r="O183" s="3460"/>
      <c r="P183" s="3460"/>
      <c r="Q183" s="3460" t="s">
        <v>1</v>
      </c>
      <c r="R183" s="3461"/>
      <c r="S183" s="3460"/>
      <c r="T183" s="3460"/>
      <c r="U183" s="3460"/>
      <c r="V183" s="3460"/>
      <c r="W183" s="3459"/>
      <c r="X183" s="3459"/>
      <c r="Y183" s="3457"/>
      <c r="Z183" s="3458"/>
      <c r="AA183" s="3458"/>
      <c r="AB183" s="3457" t="s">
        <v>3531</v>
      </c>
      <c r="AC183" s="3457" t="s">
        <v>4472</v>
      </c>
    </row>
    <row r="184" spans="1:29" ht="32.1" customHeight="1" x14ac:dyDescent="0.25">
      <c r="A184" s="3462" t="s">
        <v>4481</v>
      </c>
      <c r="B184" s="3466"/>
      <c r="C184" s="3462" t="s">
        <v>4480</v>
      </c>
      <c r="D184" s="3462" t="s">
        <v>4479</v>
      </c>
      <c r="E184" s="3463"/>
      <c r="F184" s="3462" t="s">
        <v>18</v>
      </c>
      <c r="G184" s="3460"/>
      <c r="H184" s="3460" t="s">
        <v>3544</v>
      </c>
      <c r="I184" s="3460" t="s">
        <v>2</v>
      </c>
      <c r="J184" s="3460" t="s">
        <v>3543</v>
      </c>
      <c r="K184" s="3460" t="s">
        <v>3542</v>
      </c>
      <c r="L184" s="3460" t="s">
        <v>3541</v>
      </c>
      <c r="M184" s="3460" t="s">
        <v>3540</v>
      </c>
      <c r="N184" s="3460" t="s">
        <v>3539</v>
      </c>
      <c r="O184" s="3460" t="s">
        <v>3538</v>
      </c>
      <c r="P184" s="3460" t="s">
        <v>3537</v>
      </c>
      <c r="Q184" s="3460" t="s">
        <v>3536</v>
      </c>
      <c r="R184" s="3461"/>
      <c r="S184" s="3460" t="s">
        <v>3535</v>
      </c>
      <c r="T184" s="3460" t="s">
        <v>3535</v>
      </c>
      <c r="U184" s="3460" t="s">
        <v>3534</v>
      </c>
      <c r="V184" s="3460" t="s">
        <v>3533</v>
      </c>
      <c r="W184" s="3459"/>
      <c r="X184" s="3459"/>
      <c r="Y184" s="3457" t="s">
        <v>3532</v>
      </c>
      <c r="Z184" s="3458"/>
      <c r="AA184" s="3458"/>
      <c r="AB184" s="3457"/>
      <c r="AC184" s="3457"/>
    </row>
    <row r="185" spans="1:29" ht="32.1" customHeight="1" x14ac:dyDescent="0.25">
      <c r="A185" s="3472"/>
      <c r="B185" s="3471"/>
      <c r="C185" s="3462"/>
      <c r="D185" s="3462"/>
      <c r="E185" s="3463"/>
      <c r="F185" s="3462"/>
      <c r="G185" s="3460"/>
      <c r="H185" s="3460"/>
      <c r="I185" s="3460" t="s">
        <v>1</v>
      </c>
      <c r="J185" s="3460"/>
      <c r="K185" s="3460"/>
      <c r="L185" s="3460"/>
      <c r="M185" s="3460"/>
      <c r="N185" s="3460"/>
      <c r="O185" s="3460"/>
      <c r="P185" s="3460"/>
      <c r="Q185" s="3460" t="s">
        <v>1</v>
      </c>
      <c r="R185" s="3461"/>
      <c r="S185" s="3460"/>
      <c r="T185" s="3460"/>
      <c r="U185" s="3460"/>
      <c r="V185" s="3460"/>
      <c r="W185" s="3459"/>
      <c r="X185" s="3459"/>
      <c r="Y185" s="3457"/>
      <c r="Z185" s="3458"/>
      <c r="AA185" s="3458"/>
      <c r="AB185" s="3457" t="s">
        <v>3531</v>
      </c>
      <c r="AC185" s="3457" t="s">
        <v>4472</v>
      </c>
    </row>
    <row r="186" spans="1:29" ht="32.1" customHeight="1" x14ac:dyDescent="0.25">
      <c r="A186" s="3462" t="s">
        <v>4478</v>
      </c>
      <c r="B186" s="3471"/>
      <c r="C186" s="3462" t="s">
        <v>4477</v>
      </c>
      <c r="D186" s="3462" t="s">
        <v>4476</v>
      </c>
      <c r="E186" s="3463"/>
      <c r="F186" s="3462" t="s">
        <v>18</v>
      </c>
      <c r="G186" s="3460"/>
      <c r="H186" s="3460" t="s">
        <v>3544</v>
      </c>
      <c r="I186" s="3460" t="s">
        <v>2</v>
      </c>
      <c r="J186" s="3460" t="s">
        <v>3543</v>
      </c>
      <c r="K186" s="3460" t="s">
        <v>3542</v>
      </c>
      <c r="L186" s="3460" t="s">
        <v>3541</v>
      </c>
      <c r="M186" s="3460" t="s">
        <v>3540</v>
      </c>
      <c r="N186" s="3460" t="s">
        <v>3539</v>
      </c>
      <c r="O186" s="3460" t="s">
        <v>3538</v>
      </c>
      <c r="P186" s="3460" t="s">
        <v>3537</v>
      </c>
      <c r="Q186" s="3460" t="s">
        <v>3536</v>
      </c>
      <c r="R186" s="3461"/>
      <c r="S186" s="3460" t="s">
        <v>3535</v>
      </c>
      <c r="T186" s="3460" t="s">
        <v>3535</v>
      </c>
      <c r="U186" s="3460" t="s">
        <v>3534</v>
      </c>
      <c r="V186" s="3460" t="s">
        <v>3533</v>
      </c>
      <c r="W186" s="3459"/>
      <c r="X186" s="3459"/>
      <c r="Y186" s="3457" t="s">
        <v>3532</v>
      </c>
      <c r="Z186" s="3458"/>
      <c r="AA186" s="3458"/>
      <c r="AB186" s="3457"/>
      <c r="AC186" s="3457"/>
    </row>
    <row r="187" spans="1:29" ht="32.1" customHeight="1" x14ac:dyDescent="0.25">
      <c r="A187" s="3472"/>
      <c r="B187" s="3469"/>
      <c r="C187" s="3462"/>
      <c r="D187" s="3462"/>
      <c r="E187" s="3463"/>
      <c r="F187" s="3462"/>
      <c r="G187" s="3460"/>
      <c r="H187" s="3460"/>
      <c r="I187" s="3460" t="s">
        <v>1</v>
      </c>
      <c r="J187" s="3460"/>
      <c r="K187" s="3460"/>
      <c r="L187" s="3460"/>
      <c r="M187" s="3460"/>
      <c r="N187" s="3460"/>
      <c r="O187" s="3460"/>
      <c r="P187" s="3460"/>
      <c r="Q187" s="3460" t="s">
        <v>1</v>
      </c>
      <c r="R187" s="3461"/>
      <c r="S187" s="3460"/>
      <c r="T187" s="3460"/>
      <c r="U187" s="3460"/>
      <c r="V187" s="3460"/>
      <c r="W187" s="3459"/>
      <c r="X187" s="3459"/>
      <c r="Y187" s="3457"/>
      <c r="Z187" s="3458"/>
      <c r="AA187" s="3458"/>
      <c r="AB187" s="3457" t="s">
        <v>3531</v>
      </c>
      <c r="AC187" s="3457" t="s">
        <v>4472</v>
      </c>
    </row>
    <row r="188" spans="1:29" ht="32.1" customHeight="1" x14ac:dyDescent="0.25">
      <c r="A188" s="3462" t="s">
        <v>4475</v>
      </c>
      <c r="B188" s="3469"/>
      <c r="C188" s="3462" t="s">
        <v>4474</v>
      </c>
      <c r="D188" s="3462" t="s">
        <v>4473</v>
      </c>
      <c r="E188" s="3463"/>
      <c r="F188" s="3462" t="s">
        <v>18</v>
      </c>
      <c r="G188" s="3460"/>
      <c r="H188" s="3460" t="s">
        <v>3544</v>
      </c>
      <c r="I188" s="3460" t="s">
        <v>2</v>
      </c>
      <c r="J188" s="3460" t="s">
        <v>3543</v>
      </c>
      <c r="K188" s="3460" t="s">
        <v>3542</v>
      </c>
      <c r="L188" s="3460" t="s">
        <v>3541</v>
      </c>
      <c r="M188" s="3460" t="s">
        <v>3540</v>
      </c>
      <c r="N188" s="3460" t="s">
        <v>3539</v>
      </c>
      <c r="O188" s="3460" t="s">
        <v>3538</v>
      </c>
      <c r="P188" s="3460" t="s">
        <v>3537</v>
      </c>
      <c r="Q188" s="3460" t="s">
        <v>3536</v>
      </c>
      <c r="R188" s="3461"/>
      <c r="S188" s="3460" t="s">
        <v>3535</v>
      </c>
      <c r="T188" s="3460" t="s">
        <v>3535</v>
      </c>
      <c r="U188" s="3460" t="s">
        <v>3534</v>
      </c>
      <c r="V188" s="3460" t="s">
        <v>3533</v>
      </c>
      <c r="W188" s="3459"/>
      <c r="X188" s="3459"/>
      <c r="Y188" s="3457" t="s">
        <v>3532</v>
      </c>
      <c r="Z188" s="3458"/>
      <c r="AA188" s="3458"/>
      <c r="AB188" s="3457"/>
      <c r="AC188" s="3457"/>
    </row>
    <row r="189" spans="1:29" ht="32.1" customHeight="1" x14ac:dyDescent="0.25">
      <c r="A189" s="3472"/>
      <c r="B189" s="3471"/>
      <c r="C189" s="3462"/>
      <c r="D189" s="3462"/>
      <c r="E189" s="3463"/>
      <c r="F189" s="3462"/>
      <c r="G189" s="3460"/>
      <c r="H189" s="3460"/>
      <c r="I189" s="3460" t="s">
        <v>1</v>
      </c>
      <c r="J189" s="3460"/>
      <c r="K189" s="3460"/>
      <c r="L189" s="3460"/>
      <c r="M189" s="3460"/>
      <c r="N189" s="3460"/>
      <c r="O189" s="3460"/>
      <c r="P189" s="3460"/>
      <c r="Q189" s="3460" t="s">
        <v>1</v>
      </c>
      <c r="R189" s="3461"/>
      <c r="S189" s="3460"/>
      <c r="T189" s="3460"/>
      <c r="U189" s="3460"/>
      <c r="V189" s="3460"/>
      <c r="W189" s="3459"/>
      <c r="X189" s="3459"/>
      <c r="Y189" s="3457"/>
      <c r="Z189" s="3458"/>
      <c r="AA189" s="3458"/>
      <c r="AB189" s="3457" t="s">
        <v>3531</v>
      </c>
      <c r="AC189" s="3457" t="s">
        <v>4472</v>
      </c>
    </row>
    <row r="190" spans="1:29" ht="32.1" customHeight="1" x14ac:dyDescent="0.25">
      <c r="A190" s="3462" t="s">
        <v>4471</v>
      </c>
      <c r="B190" s="3471"/>
      <c r="C190" s="3462" t="s">
        <v>4470</v>
      </c>
      <c r="D190" s="3462" t="s">
        <v>4469</v>
      </c>
      <c r="E190" s="3463"/>
      <c r="F190" s="3462" t="s">
        <v>18</v>
      </c>
      <c r="G190" s="3460"/>
      <c r="H190" s="3460" t="s">
        <v>3544</v>
      </c>
      <c r="I190" s="3460" t="s">
        <v>2</v>
      </c>
      <c r="J190" s="3460" t="s">
        <v>3543</v>
      </c>
      <c r="K190" s="3460" t="s">
        <v>3542</v>
      </c>
      <c r="L190" s="3460" t="s">
        <v>3541</v>
      </c>
      <c r="M190" s="3460" t="s">
        <v>3540</v>
      </c>
      <c r="N190" s="3460" t="s">
        <v>3539</v>
      </c>
      <c r="O190" s="3460" t="s">
        <v>3538</v>
      </c>
      <c r="P190" s="3460" t="s">
        <v>3537</v>
      </c>
      <c r="Q190" s="3460" t="s">
        <v>3536</v>
      </c>
      <c r="R190" s="3461"/>
      <c r="S190" s="3460" t="s">
        <v>3535</v>
      </c>
      <c r="T190" s="3460" t="s">
        <v>3535</v>
      </c>
      <c r="U190" s="3460" t="s">
        <v>3534</v>
      </c>
      <c r="V190" s="3460" t="s">
        <v>3533</v>
      </c>
      <c r="W190" s="3459"/>
      <c r="X190" s="3459"/>
      <c r="Y190" s="3457" t="s">
        <v>3532</v>
      </c>
      <c r="Z190" s="3458"/>
      <c r="AA190" s="3458"/>
      <c r="AB190" s="3457"/>
      <c r="AC190" s="3457"/>
    </row>
    <row r="191" spans="1:29" ht="32.1" customHeight="1" x14ac:dyDescent="0.25">
      <c r="A191" s="3472"/>
      <c r="B191" s="3469"/>
      <c r="C191" s="3462"/>
      <c r="D191" s="3462"/>
      <c r="E191" s="3463"/>
      <c r="F191" s="3462"/>
      <c r="G191" s="3460"/>
      <c r="H191" s="3460"/>
      <c r="I191" s="3460" t="s">
        <v>1</v>
      </c>
      <c r="J191" s="3460"/>
      <c r="K191" s="3460"/>
      <c r="L191" s="3460"/>
      <c r="M191" s="3460"/>
      <c r="N191" s="3460"/>
      <c r="O191" s="3460"/>
      <c r="P191" s="3460"/>
      <c r="Q191" s="3460" t="s">
        <v>1</v>
      </c>
      <c r="R191" s="3461"/>
      <c r="S191" s="3460"/>
      <c r="T191" s="3460"/>
      <c r="U191" s="3460"/>
      <c r="V191" s="3460"/>
      <c r="W191" s="3459"/>
      <c r="X191" s="3459"/>
      <c r="Y191" s="3457"/>
      <c r="Z191" s="3458"/>
      <c r="AA191" s="3458"/>
      <c r="AB191" s="3457" t="s">
        <v>3531</v>
      </c>
      <c r="AC191" s="3457" t="s">
        <v>3531</v>
      </c>
    </row>
    <row r="192" spans="1:29" ht="32.1" customHeight="1" x14ac:dyDescent="0.25">
      <c r="A192" s="3462" t="s">
        <v>4468</v>
      </c>
      <c r="B192" s="3469"/>
      <c r="C192" s="3462" t="s">
        <v>4467</v>
      </c>
      <c r="D192" s="3462" t="s">
        <v>4466</v>
      </c>
      <c r="E192" s="3463"/>
      <c r="F192" s="3462" t="s">
        <v>18</v>
      </c>
      <c r="G192" s="3460"/>
      <c r="H192" s="3460" t="s">
        <v>3544</v>
      </c>
      <c r="I192" s="3460" t="s">
        <v>2</v>
      </c>
      <c r="J192" s="3460" t="s">
        <v>3543</v>
      </c>
      <c r="K192" s="3460" t="s">
        <v>3542</v>
      </c>
      <c r="L192" s="3460" t="s">
        <v>3541</v>
      </c>
      <c r="M192" s="3460" t="s">
        <v>3540</v>
      </c>
      <c r="N192" s="3460" t="s">
        <v>3539</v>
      </c>
      <c r="O192" s="3460" t="s">
        <v>3538</v>
      </c>
      <c r="P192" s="3460" t="s">
        <v>3537</v>
      </c>
      <c r="Q192" s="3460" t="s">
        <v>3536</v>
      </c>
      <c r="R192" s="3461"/>
      <c r="S192" s="3460" t="s">
        <v>3535</v>
      </c>
      <c r="T192" s="3460" t="s">
        <v>3535</v>
      </c>
      <c r="U192" s="3460" t="s">
        <v>3534</v>
      </c>
      <c r="V192" s="3460" t="s">
        <v>3533</v>
      </c>
      <c r="W192" s="3459"/>
      <c r="X192" s="3459"/>
      <c r="Y192" s="3457" t="s">
        <v>3532</v>
      </c>
      <c r="Z192" s="3458"/>
      <c r="AA192" s="3458"/>
      <c r="AB192" s="3457"/>
      <c r="AC192" s="3457"/>
    </row>
    <row r="193" spans="1:29" ht="32.1" customHeight="1" x14ac:dyDescent="0.25">
      <c r="A193" s="3472"/>
      <c r="B193" s="3471"/>
      <c r="C193" s="3462"/>
      <c r="D193" s="3462"/>
      <c r="E193" s="3463"/>
      <c r="F193" s="3462"/>
      <c r="G193" s="3460"/>
      <c r="H193" s="3460"/>
      <c r="I193" s="3460" t="s">
        <v>1</v>
      </c>
      <c r="J193" s="3460"/>
      <c r="K193" s="3460"/>
      <c r="L193" s="3460"/>
      <c r="M193" s="3460"/>
      <c r="N193" s="3460"/>
      <c r="O193" s="3460"/>
      <c r="P193" s="3460"/>
      <c r="Q193" s="3460" t="s">
        <v>1</v>
      </c>
      <c r="R193" s="3461"/>
      <c r="S193" s="3460"/>
      <c r="T193" s="3460"/>
      <c r="U193" s="3460"/>
      <c r="V193" s="3460"/>
      <c r="W193" s="3459"/>
      <c r="X193" s="3459"/>
      <c r="Y193" s="3457"/>
      <c r="Z193" s="3458"/>
      <c r="AA193" s="3458"/>
      <c r="AB193" s="3457" t="s">
        <v>3531</v>
      </c>
      <c r="AC193" s="3457" t="s">
        <v>3531</v>
      </c>
    </row>
    <row r="194" spans="1:29" ht="32.1" customHeight="1" x14ac:dyDescent="0.25">
      <c r="A194" s="3462" t="s">
        <v>4465</v>
      </c>
      <c r="B194" s="3471"/>
      <c r="C194" s="3462" t="s">
        <v>4464</v>
      </c>
      <c r="D194" s="3462" t="s">
        <v>4463</v>
      </c>
      <c r="E194" s="3463"/>
      <c r="F194" s="3462" t="s">
        <v>18</v>
      </c>
      <c r="G194" s="3460"/>
      <c r="H194" s="3460" t="s">
        <v>3544</v>
      </c>
      <c r="I194" s="3460" t="s">
        <v>2</v>
      </c>
      <c r="J194" s="3460" t="s">
        <v>3543</v>
      </c>
      <c r="K194" s="3460" t="s">
        <v>3542</v>
      </c>
      <c r="L194" s="3460" t="s">
        <v>3541</v>
      </c>
      <c r="M194" s="3460" t="s">
        <v>3540</v>
      </c>
      <c r="N194" s="3460" t="s">
        <v>3539</v>
      </c>
      <c r="O194" s="3460" t="s">
        <v>3538</v>
      </c>
      <c r="P194" s="3460" t="s">
        <v>3537</v>
      </c>
      <c r="Q194" s="3460" t="s">
        <v>3536</v>
      </c>
      <c r="R194" s="3461"/>
      <c r="S194" s="3460" t="s">
        <v>3535</v>
      </c>
      <c r="T194" s="3460" t="s">
        <v>3535</v>
      </c>
      <c r="U194" s="3460" t="s">
        <v>3534</v>
      </c>
      <c r="V194" s="3460" t="s">
        <v>3533</v>
      </c>
      <c r="W194" s="3459"/>
      <c r="X194" s="3459"/>
      <c r="Y194" s="3457" t="s">
        <v>3532</v>
      </c>
      <c r="Z194" s="3458"/>
      <c r="AA194" s="3458"/>
      <c r="AB194" s="3457"/>
      <c r="AC194" s="3457"/>
    </row>
    <row r="195" spans="1:29" ht="32.1" customHeight="1" x14ac:dyDescent="0.25">
      <c r="A195" s="3472"/>
      <c r="B195" s="3468"/>
      <c r="C195" s="3462"/>
      <c r="D195" s="3462"/>
      <c r="E195" s="3463"/>
      <c r="F195" s="3462"/>
      <c r="G195" s="3460"/>
      <c r="H195" s="3460"/>
      <c r="I195" s="3460" t="s">
        <v>1</v>
      </c>
      <c r="J195" s="3460"/>
      <c r="K195" s="3460"/>
      <c r="L195" s="3460"/>
      <c r="M195" s="3460"/>
      <c r="N195" s="3460"/>
      <c r="O195" s="3460"/>
      <c r="P195" s="3460"/>
      <c r="Q195" s="3460" t="s">
        <v>1</v>
      </c>
      <c r="R195" s="3461"/>
      <c r="S195" s="3460"/>
      <c r="T195" s="3460"/>
      <c r="U195" s="3460"/>
      <c r="V195" s="3460"/>
      <c r="W195" s="3459"/>
      <c r="X195" s="3459"/>
      <c r="Y195" s="3457"/>
      <c r="Z195" s="3458"/>
      <c r="AA195" s="3458"/>
      <c r="AB195" s="3457" t="s">
        <v>3531</v>
      </c>
      <c r="AC195" s="3457" t="s">
        <v>3531</v>
      </c>
    </row>
    <row r="196" spans="1:29" ht="32.1" customHeight="1" x14ac:dyDescent="0.25">
      <c r="A196" s="3462" t="s">
        <v>4462</v>
      </c>
      <c r="B196" s="3468"/>
      <c r="C196" s="3462" t="s">
        <v>4461</v>
      </c>
      <c r="D196" s="3462" t="s">
        <v>4460</v>
      </c>
      <c r="E196" s="3463"/>
      <c r="F196" s="3462" t="s">
        <v>18</v>
      </c>
      <c r="G196" s="3460"/>
      <c r="H196" s="3460" t="s">
        <v>3544</v>
      </c>
      <c r="I196" s="3460" t="s">
        <v>2</v>
      </c>
      <c r="J196" s="3460" t="s">
        <v>3543</v>
      </c>
      <c r="K196" s="3460" t="s">
        <v>3542</v>
      </c>
      <c r="L196" s="3460" t="s">
        <v>3541</v>
      </c>
      <c r="M196" s="3460" t="s">
        <v>3540</v>
      </c>
      <c r="N196" s="3460" t="s">
        <v>3539</v>
      </c>
      <c r="O196" s="3460" t="s">
        <v>3538</v>
      </c>
      <c r="P196" s="3460" t="s">
        <v>3537</v>
      </c>
      <c r="Q196" s="3460" t="s">
        <v>3536</v>
      </c>
      <c r="R196" s="3461"/>
      <c r="S196" s="3460" t="s">
        <v>3535</v>
      </c>
      <c r="T196" s="3460" t="s">
        <v>3535</v>
      </c>
      <c r="U196" s="3460" t="s">
        <v>3534</v>
      </c>
      <c r="V196" s="3460" t="s">
        <v>3533</v>
      </c>
      <c r="W196" s="3459"/>
      <c r="X196" s="3459"/>
      <c r="Y196" s="3457" t="s">
        <v>3532</v>
      </c>
      <c r="Z196" s="3458"/>
      <c r="AA196" s="3458"/>
      <c r="AB196" s="3457"/>
      <c r="AC196" s="3457"/>
    </row>
    <row r="197" spans="1:29" ht="32.1" customHeight="1" x14ac:dyDescent="0.25">
      <c r="A197" s="3472"/>
      <c r="B197" s="3471"/>
      <c r="C197" s="3462"/>
      <c r="D197" s="3462"/>
      <c r="E197" s="3463"/>
      <c r="F197" s="3462"/>
      <c r="G197" s="3460"/>
      <c r="H197" s="3460"/>
      <c r="I197" s="3460" t="s">
        <v>1</v>
      </c>
      <c r="J197" s="3460"/>
      <c r="K197" s="3460"/>
      <c r="L197" s="3460"/>
      <c r="M197" s="3460"/>
      <c r="N197" s="3460"/>
      <c r="O197" s="3460"/>
      <c r="P197" s="3460"/>
      <c r="Q197" s="3460" t="s">
        <v>1</v>
      </c>
      <c r="R197" s="3461"/>
      <c r="S197" s="3460"/>
      <c r="T197" s="3460"/>
      <c r="U197" s="3460"/>
      <c r="V197" s="3460"/>
      <c r="W197" s="3459"/>
      <c r="X197" s="3459"/>
      <c r="Y197" s="3457"/>
      <c r="Z197" s="3458"/>
      <c r="AA197" s="3458"/>
      <c r="AB197" s="3457" t="s">
        <v>3531</v>
      </c>
      <c r="AC197" s="3457" t="s">
        <v>3531</v>
      </c>
    </row>
    <row r="198" spans="1:29" ht="32.1" customHeight="1" x14ac:dyDescent="0.25">
      <c r="A198" s="3462" t="s">
        <v>4459</v>
      </c>
      <c r="B198" s="3471"/>
      <c r="C198" s="3462" t="s">
        <v>4458</v>
      </c>
      <c r="D198" s="3462" t="s">
        <v>4457</v>
      </c>
      <c r="E198" s="3463"/>
      <c r="F198" s="3462" t="s">
        <v>18</v>
      </c>
      <c r="G198" s="3460"/>
      <c r="H198" s="3460" t="s">
        <v>3544</v>
      </c>
      <c r="I198" s="3460" t="s">
        <v>2</v>
      </c>
      <c r="J198" s="3460" t="s">
        <v>3543</v>
      </c>
      <c r="K198" s="3460" t="s">
        <v>3542</v>
      </c>
      <c r="L198" s="3460" t="s">
        <v>3541</v>
      </c>
      <c r="M198" s="3460" t="s">
        <v>3540</v>
      </c>
      <c r="N198" s="3460" t="s">
        <v>3539</v>
      </c>
      <c r="O198" s="3460" t="s">
        <v>3538</v>
      </c>
      <c r="P198" s="3460" t="s">
        <v>3537</v>
      </c>
      <c r="Q198" s="3460" t="s">
        <v>3536</v>
      </c>
      <c r="R198" s="3461"/>
      <c r="S198" s="3460" t="s">
        <v>3535</v>
      </c>
      <c r="T198" s="3460" t="s">
        <v>3535</v>
      </c>
      <c r="U198" s="3460" t="s">
        <v>3534</v>
      </c>
      <c r="V198" s="3460" t="s">
        <v>3533</v>
      </c>
      <c r="W198" s="3459"/>
      <c r="X198" s="3459"/>
      <c r="Y198" s="3457" t="s">
        <v>3532</v>
      </c>
      <c r="Z198" s="3458"/>
      <c r="AA198" s="3458"/>
      <c r="AB198" s="3457"/>
      <c r="AC198" s="3457"/>
    </row>
    <row r="199" spans="1:29" ht="32.1" customHeight="1" x14ac:dyDescent="0.25">
      <c r="A199" s="3472"/>
      <c r="B199" s="3469"/>
      <c r="C199" s="3462"/>
      <c r="D199" s="3462"/>
      <c r="E199" s="3463"/>
      <c r="F199" s="3462"/>
      <c r="G199" s="3460"/>
      <c r="H199" s="3460"/>
      <c r="I199" s="3460" t="s">
        <v>1</v>
      </c>
      <c r="J199" s="3460"/>
      <c r="K199" s="3460"/>
      <c r="L199" s="3460"/>
      <c r="M199" s="3460"/>
      <c r="N199" s="3460"/>
      <c r="O199" s="3460"/>
      <c r="P199" s="3460"/>
      <c r="Q199" s="3460" t="s">
        <v>1</v>
      </c>
      <c r="R199" s="3461"/>
      <c r="S199" s="3460"/>
      <c r="T199" s="3460"/>
      <c r="U199" s="3460"/>
      <c r="V199" s="3460"/>
      <c r="W199" s="3459"/>
      <c r="X199" s="3459"/>
      <c r="Y199" s="3457"/>
      <c r="Z199" s="3458"/>
      <c r="AA199" s="3458"/>
      <c r="AB199" s="3457" t="s">
        <v>3531</v>
      </c>
      <c r="AC199" s="3457" t="s">
        <v>3531</v>
      </c>
    </row>
    <row r="200" spans="1:29" ht="32.1" customHeight="1" x14ac:dyDescent="0.25">
      <c r="A200" s="3462" t="s">
        <v>4456</v>
      </c>
      <c r="B200" s="3469"/>
      <c r="C200" s="3462" t="s">
        <v>4455</v>
      </c>
      <c r="D200" s="3462" t="s">
        <v>4454</v>
      </c>
      <c r="E200" s="3463"/>
      <c r="F200" s="3462" t="s">
        <v>18</v>
      </c>
      <c r="G200" s="3460"/>
      <c r="H200" s="3460" t="s">
        <v>3544</v>
      </c>
      <c r="I200" s="3460" t="s">
        <v>2</v>
      </c>
      <c r="J200" s="3460" t="s">
        <v>3543</v>
      </c>
      <c r="K200" s="3460" t="s">
        <v>3542</v>
      </c>
      <c r="L200" s="3460" t="s">
        <v>3541</v>
      </c>
      <c r="M200" s="3460" t="s">
        <v>3540</v>
      </c>
      <c r="N200" s="3460" t="s">
        <v>3539</v>
      </c>
      <c r="O200" s="3460" t="s">
        <v>3538</v>
      </c>
      <c r="P200" s="3460" t="s">
        <v>3537</v>
      </c>
      <c r="Q200" s="3460" t="s">
        <v>3536</v>
      </c>
      <c r="R200" s="3461"/>
      <c r="S200" s="3460" t="s">
        <v>3535</v>
      </c>
      <c r="T200" s="3460" t="s">
        <v>3535</v>
      </c>
      <c r="U200" s="3460" t="s">
        <v>3534</v>
      </c>
      <c r="V200" s="3460" t="s">
        <v>3533</v>
      </c>
      <c r="W200" s="3459"/>
      <c r="X200" s="3459"/>
      <c r="Y200" s="3457" t="s">
        <v>3532</v>
      </c>
      <c r="Z200" s="3458"/>
      <c r="AA200" s="3458"/>
      <c r="AB200" s="3457"/>
      <c r="AC200" s="3457"/>
    </row>
    <row r="201" spans="1:29" ht="32.1" customHeight="1" x14ac:dyDescent="0.25">
      <c r="A201" s="3472"/>
      <c r="B201" s="3468"/>
      <c r="C201" s="3462"/>
      <c r="D201" s="3462"/>
      <c r="E201" s="3463"/>
      <c r="F201" s="3462"/>
      <c r="G201" s="3460"/>
      <c r="H201" s="3460"/>
      <c r="I201" s="3460" t="s">
        <v>1</v>
      </c>
      <c r="J201" s="3460"/>
      <c r="K201" s="3460"/>
      <c r="L201" s="3460"/>
      <c r="M201" s="3460"/>
      <c r="N201" s="3460"/>
      <c r="O201" s="3460"/>
      <c r="P201" s="3460"/>
      <c r="Q201" s="3460" t="s">
        <v>1</v>
      </c>
      <c r="R201" s="3461"/>
      <c r="S201" s="3460"/>
      <c r="T201" s="3460"/>
      <c r="U201" s="3460"/>
      <c r="V201" s="3460"/>
      <c r="W201" s="3459"/>
      <c r="X201" s="3459"/>
      <c r="Y201" s="3457"/>
      <c r="Z201" s="3458"/>
      <c r="AA201" s="3458"/>
      <c r="AB201" s="3457" t="s">
        <v>3531</v>
      </c>
      <c r="AC201" s="3457" t="s">
        <v>3531</v>
      </c>
    </row>
    <row r="202" spans="1:29" ht="32.1" customHeight="1" x14ac:dyDescent="0.25">
      <c r="A202" s="3462" t="s">
        <v>4453</v>
      </c>
      <c r="B202" s="3468"/>
      <c r="C202" s="3462" t="s">
        <v>4452</v>
      </c>
      <c r="D202" s="3462" t="s">
        <v>4451</v>
      </c>
      <c r="E202" s="3463"/>
      <c r="F202" s="3462" t="s">
        <v>18</v>
      </c>
      <c r="G202" s="3460"/>
      <c r="H202" s="3460" t="s">
        <v>3544</v>
      </c>
      <c r="I202" s="3460" t="s">
        <v>2</v>
      </c>
      <c r="J202" s="3460" t="s">
        <v>3543</v>
      </c>
      <c r="K202" s="3460" t="s">
        <v>3542</v>
      </c>
      <c r="L202" s="3460" t="s">
        <v>3541</v>
      </c>
      <c r="M202" s="3460" t="s">
        <v>3540</v>
      </c>
      <c r="N202" s="3460" t="s">
        <v>3539</v>
      </c>
      <c r="O202" s="3460" t="s">
        <v>3538</v>
      </c>
      <c r="P202" s="3460" t="s">
        <v>3537</v>
      </c>
      <c r="Q202" s="3460" t="s">
        <v>3536</v>
      </c>
      <c r="R202" s="3461"/>
      <c r="S202" s="3460" t="s">
        <v>3535</v>
      </c>
      <c r="T202" s="3460" t="s">
        <v>3535</v>
      </c>
      <c r="U202" s="3460" t="s">
        <v>3534</v>
      </c>
      <c r="V202" s="3460" t="s">
        <v>3533</v>
      </c>
      <c r="W202" s="3459"/>
      <c r="X202" s="3459"/>
      <c r="Y202" s="3457" t="s">
        <v>3532</v>
      </c>
      <c r="Z202" s="3458"/>
      <c r="AA202" s="3458"/>
      <c r="AB202" s="3457"/>
      <c r="AC202" s="3457"/>
    </row>
    <row r="203" spans="1:29" ht="32.1" customHeight="1" x14ac:dyDescent="0.25">
      <c r="A203" s="3472"/>
      <c r="B203" s="3468"/>
      <c r="C203" s="3462"/>
      <c r="D203" s="3462"/>
      <c r="E203" s="3463"/>
      <c r="F203" s="3462"/>
      <c r="G203" s="3460"/>
      <c r="H203" s="3460"/>
      <c r="I203" s="3460" t="s">
        <v>1</v>
      </c>
      <c r="J203" s="3460"/>
      <c r="K203" s="3460"/>
      <c r="L203" s="3460"/>
      <c r="M203" s="3460"/>
      <c r="N203" s="3460"/>
      <c r="O203" s="3460"/>
      <c r="P203" s="3460"/>
      <c r="Q203" s="3460" t="s">
        <v>1</v>
      </c>
      <c r="R203" s="3461"/>
      <c r="S203" s="3460"/>
      <c r="T203" s="3460"/>
      <c r="U203" s="3460"/>
      <c r="V203" s="3460"/>
      <c r="W203" s="3459"/>
      <c r="X203" s="3459"/>
      <c r="Y203" s="3457"/>
      <c r="Z203" s="3458"/>
      <c r="AA203" s="3458"/>
      <c r="AB203" s="3457" t="s">
        <v>3531</v>
      </c>
      <c r="AC203" s="3457" t="s">
        <v>3531</v>
      </c>
    </row>
    <row r="204" spans="1:29" ht="32.1" customHeight="1" x14ac:dyDescent="0.25">
      <c r="A204" s="3462" t="s">
        <v>4450</v>
      </c>
      <c r="B204" s="3468"/>
      <c r="C204" s="3462" t="s">
        <v>4449</v>
      </c>
      <c r="D204" s="3462" t="s">
        <v>4448</v>
      </c>
      <c r="E204" s="3463"/>
      <c r="F204" s="3462" t="s">
        <v>18</v>
      </c>
      <c r="G204" s="3460"/>
      <c r="H204" s="3460" t="s">
        <v>3544</v>
      </c>
      <c r="I204" s="3460" t="s">
        <v>2</v>
      </c>
      <c r="J204" s="3460" t="s">
        <v>3543</v>
      </c>
      <c r="K204" s="3460" t="s">
        <v>3542</v>
      </c>
      <c r="L204" s="3460" t="s">
        <v>3541</v>
      </c>
      <c r="M204" s="3460" t="s">
        <v>3540</v>
      </c>
      <c r="N204" s="3460" t="s">
        <v>3539</v>
      </c>
      <c r="O204" s="3460" t="s">
        <v>3538</v>
      </c>
      <c r="P204" s="3460" t="s">
        <v>3537</v>
      </c>
      <c r="Q204" s="3460" t="s">
        <v>3536</v>
      </c>
      <c r="R204" s="3461"/>
      <c r="S204" s="3460" t="s">
        <v>3535</v>
      </c>
      <c r="T204" s="3460" t="s">
        <v>3535</v>
      </c>
      <c r="U204" s="3460" t="s">
        <v>3534</v>
      </c>
      <c r="V204" s="3460" t="s">
        <v>3533</v>
      </c>
      <c r="W204" s="3459"/>
      <c r="X204" s="3459"/>
      <c r="Y204" s="3457" t="s">
        <v>3532</v>
      </c>
      <c r="Z204" s="3458"/>
      <c r="AA204" s="3458"/>
      <c r="AB204" s="3457"/>
      <c r="AC204" s="3457"/>
    </row>
    <row r="205" spans="1:29" ht="32.1" customHeight="1" x14ac:dyDescent="0.25">
      <c r="A205" s="3472"/>
      <c r="B205" s="3466"/>
      <c r="C205" s="3462"/>
      <c r="D205" s="3462"/>
      <c r="E205" s="3463"/>
      <c r="F205" s="3462"/>
      <c r="G205" s="3460"/>
      <c r="H205" s="3460"/>
      <c r="I205" s="3460" t="s">
        <v>1</v>
      </c>
      <c r="J205" s="3460"/>
      <c r="K205" s="3460"/>
      <c r="L205" s="3460"/>
      <c r="M205" s="3460"/>
      <c r="N205" s="3460"/>
      <c r="O205" s="3460"/>
      <c r="P205" s="3460"/>
      <c r="Q205" s="3460" t="s">
        <v>1</v>
      </c>
      <c r="R205" s="3461"/>
      <c r="S205" s="3460"/>
      <c r="T205" s="3460"/>
      <c r="U205" s="3460"/>
      <c r="V205" s="3460"/>
      <c r="W205" s="3459"/>
      <c r="X205" s="3459"/>
      <c r="Y205" s="3457"/>
      <c r="Z205" s="3458"/>
      <c r="AA205" s="3458"/>
      <c r="AB205" s="3457" t="s">
        <v>3531</v>
      </c>
      <c r="AC205" s="3457" t="s">
        <v>3531</v>
      </c>
    </row>
    <row r="206" spans="1:29" ht="32.1" customHeight="1" x14ac:dyDescent="0.25">
      <c r="A206" s="3462" t="s">
        <v>4447</v>
      </c>
      <c r="B206" s="3466"/>
      <c r="C206" s="3462" t="s">
        <v>4446</v>
      </c>
      <c r="D206" s="3462" t="s">
        <v>4445</v>
      </c>
      <c r="E206" s="3463"/>
      <c r="F206" s="3462" t="s">
        <v>18</v>
      </c>
      <c r="G206" s="3460"/>
      <c r="H206" s="3460" t="s">
        <v>3544</v>
      </c>
      <c r="I206" s="3460" t="s">
        <v>2</v>
      </c>
      <c r="J206" s="3460" t="s">
        <v>3543</v>
      </c>
      <c r="K206" s="3460" t="s">
        <v>3542</v>
      </c>
      <c r="L206" s="3460" t="s">
        <v>3541</v>
      </c>
      <c r="M206" s="3460" t="s">
        <v>3540</v>
      </c>
      <c r="N206" s="3460" t="s">
        <v>3539</v>
      </c>
      <c r="O206" s="3460" t="s">
        <v>3538</v>
      </c>
      <c r="P206" s="3460" t="s">
        <v>3537</v>
      </c>
      <c r="Q206" s="3460" t="s">
        <v>3536</v>
      </c>
      <c r="R206" s="3461"/>
      <c r="S206" s="3460" t="s">
        <v>3535</v>
      </c>
      <c r="T206" s="3460" t="s">
        <v>3535</v>
      </c>
      <c r="U206" s="3460" t="s">
        <v>3534</v>
      </c>
      <c r="V206" s="3460" t="s">
        <v>3533</v>
      </c>
      <c r="W206" s="3459"/>
      <c r="X206" s="3459"/>
      <c r="Y206" s="3457" t="s">
        <v>3532</v>
      </c>
      <c r="Z206" s="3458"/>
      <c r="AA206" s="3458"/>
      <c r="AB206" s="3457"/>
      <c r="AC206" s="3457"/>
    </row>
    <row r="207" spans="1:29" ht="32.1" customHeight="1" x14ac:dyDescent="0.25">
      <c r="A207" s="3465"/>
      <c r="B207" s="3466"/>
      <c r="C207" s="3462"/>
      <c r="D207" s="3462"/>
      <c r="E207" s="3463"/>
      <c r="F207" s="3462"/>
      <c r="G207" s="3460"/>
      <c r="H207" s="3460"/>
      <c r="I207" s="3460" t="s">
        <v>1</v>
      </c>
      <c r="J207" s="3460"/>
      <c r="K207" s="3460"/>
      <c r="L207" s="3460"/>
      <c r="M207" s="3460"/>
      <c r="N207" s="3460"/>
      <c r="O207" s="3460"/>
      <c r="P207" s="3460"/>
      <c r="Q207" s="3460" t="s">
        <v>1</v>
      </c>
      <c r="R207" s="3461"/>
      <c r="S207" s="3460"/>
      <c r="T207" s="3460"/>
      <c r="U207" s="3460"/>
      <c r="V207" s="3460"/>
      <c r="W207" s="3459"/>
      <c r="X207" s="3459"/>
      <c r="Y207" s="3457"/>
      <c r="Z207" s="3458"/>
      <c r="AA207" s="3458"/>
      <c r="AB207" s="3457" t="s">
        <v>3531</v>
      </c>
      <c r="AC207" s="3457" t="s">
        <v>3531</v>
      </c>
    </row>
    <row r="208" spans="1:29" ht="32.1" customHeight="1" x14ac:dyDescent="0.25">
      <c r="A208" s="3467" t="s">
        <v>4444</v>
      </c>
      <c r="B208" s="3466"/>
      <c r="C208" s="3462" t="s">
        <v>4443</v>
      </c>
      <c r="D208" s="3462" t="s">
        <v>4442</v>
      </c>
      <c r="E208" s="3463"/>
      <c r="F208" s="3462" t="s">
        <v>18</v>
      </c>
      <c r="G208" s="3460"/>
      <c r="H208" s="3460" t="s">
        <v>3544</v>
      </c>
      <c r="I208" s="3460" t="s">
        <v>2</v>
      </c>
      <c r="J208" s="3460" t="s">
        <v>3543</v>
      </c>
      <c r="K208" s="3460" t="s">
        <v>3542</v>
      </c>
      <c r="L208" s="3460" t="s">
        <v>3541</v>
      </c>
      <c r="M208" s="3460" t="s">
        <v>3540</v>
      </c>
      <c r="N208" s="3460" t="s">
        <v>3539</v>
      </c>
      <c r="O208" s="3460" t="s">
        <v>3538</v>
      </c>
      <c r="P208" s="3460" t="s">
        <v>3537</v>
      </c>
      <c r="Q208" s="3460" t="s">
        <v>3536</v>
      </c>
      <c r="R208" s="3461"/>
      <c r="S208" s="3460" t="s">
        <v>3535</v>
      </c>
      <c r="T208" s="3460" t="s">
        <v>3535</v>
      </c>
      <c r="U208" s="3460" t="s">
        <v>3534</v>
      </c>
      <c r="V208" s="3460" t="s">
        <v>3533</v>
      </c>
      <c r="W208" s="3459"/>
      <c r="X208" s="3459"/>
      <c r="Y208" s="3457" t="s">
        <v>3532</v>
      </c>
      <c r="Z208" s="3458"/>
      <c r="AA208" s="3458"/>
      <c r="AB208" s="3457"/>
      <c r="AC208" s="3457"/>
    </row>
    <row r="209" spans="1:29" ht="32.1" customHeight="1" x14ac:dyDescent="0.25">
      <c r="A209" s="3465"/>
      <c r="B209" s="3466"/>
      <c r="C209" s="3462"/>
      <c r="D209" s="3462"/>
      <c r="E209" s="3463"/>
      <c r="F209" s="3462"/>
      <c r="G209" s="3460"/>
      <c r="H209" s="3460"/>
      <c r="I209" s="3460" t="s">
        <v>1</v>
      </c>
      <c r="J209" s="3460"/>
      <c r="K209" s="3460"/>
      <c r="L209" s="3460"/>
      <c r="M209" s="3460"/>
      <c r="N209" s="3460"/>
      <c r="O209" s="3460"/>
      <c r="P209" s="3460"/>
      <c r="Q209" s="3460" t="s">
        <v>1</v>
      </c>
      <c r="R209" s="3461"/>
      <c r="S209" s="3460"/>
      <c r="T209" s="3460"/>
      <c r="U209" s="3460"/>
      <c r="V209" s="3460"/>
      <c r="W209" s="3459"/>
      <c r="X209" s="3459"/>
      <c r="Y209" s="3457"/>
      <c r="Z209" s="3458"/>
      <c r="AA209" s="3458"/>
      <c r="AB209" s="3457" t="s">
        <v>3531</v>
      </c>
      <c r="AC209" s="3457" t="s">
        <v>3531</v>
      </c>
    </row>
    <row r="210" spans="1:29" ht="32.1" customHeight="1" x14ac:dyDescent="0.25">
      <c r="A210" s="3467" t="s">
        <v>4441</v>
      </c>
      <c r="B210" s="3466"/>
      <c r="C210" s="3462" t="s">
        <v>4440</v>
      </c>
      <c r="D210" s="3462" t="s">
        <v>4439</v>
      </c>
      <c r="E210" s="3463"/>
      <c r="F210" s="3462" t="s">
        <v>18</v>
      </c>
      <c r="G210" s="3460"/>
      <c r="H210" s="3460" t="s">
        <v>3544</v>
      </c>
      <c r="I210" s="3460" t="s">
        <v>2</v>
      </c>
      <c r="J210" s="3460" t="s">
        <v>3543</v>
      </c>
      <c r="K210" s="3460" t="s">
        <v>3542</v>
      </c>
      <c r="L210" s="3460" t="s">
        <v>3541</v>
      </c>
      <c r="M210" s="3460" t="s">
        <v>3540</v>
      </c>
      <c r="N210" s="3460" t="s">
        <v>3539</v>
      </c>
      <c r="O210" s="3460" t="s">
        <v>3538</v>
      </c>
      <c r="P210" s="3460" t="s">
        <v>3537</v>
      </c>
      <c r="Q210" s="3460" t="s">
        <v>3536</v>
      </c>
      <c r="R210" s="3461"/>
      <c r="S210" s="3460" t="s">
        <v>3535</v>
      </c>
      <c r="T210" s="3460" t="s">
        <v>3535</v>
      </c>
      <c r="U210" s="3460" t="s">
        <v>3534</v>
      </c>
      <c r="V210" s="3460" t="s">
        <v>3533</v>
      </c>
      <c r="W210" s="3459"/>
      <c r="X210" s="3459"/>
      <c r="Y210" s="3457" t="s">
        <v>3532</v>
      </c>
      <c r="Z210" s="3458"/>
      <c r="AA210" s="3458"/>
      <c r="AB210" s="3457"/>
      <c r="AC210" s="3457"/>
    </row>
    <row r="211" spans="1:29" ht="32.1" customHeight="1" x14ac:dyDescent="0.25">
      <c r="A211" s="3465"/>
      <c r="B211" s="3466"/>
      <c r="C211" s="3462"/>
      <c r="D211" s="3462"/>
      <c r="E211" s="3463"/>
      <c r="F211" s="3462"/>
      <c r="G211" s="3460"/>
      <c r="H211" s="3460"/>
      <c r="I211" s="3460" t="s">
        <v>1</v>
      </c>
      <c r="J211" s="3460"/>
      <c r="K211" s="3460"/>
      <c r="L211" s="3460"/>
      <c r="M211" s="3460"/>
      <c r="N211" s="3460"/>
      <c r="O211" s="3460"/>
      <c r="P211" s="3460"/>
      <c r="Q211" s="3460" t="s">
        <v>1</v>
      </c>
      <c r="R211" s="3461"/>
      <c r="S211" s="3460"/>
      <c r="T211" s="3460"/>
      <c r="U211" s="3460"/>
      <c r="V211" s="3460"/>
      <c r="W211" s="3459"/>
      <c r="X211" s="3459"/>
      <c r="Y211" s="3457"/>
      <c r="Z211" s="3458"/>
      <c r="AA211" s="3458"/>
      <c r="AB211" s="3457" t="s">
        <v>3531</v>
      </c>
      <c r="AC211" s="3457" t="s">
        <v>3531</v>
      </c>
    </row>
    <row r="212" spans="1:29" ht="32.1" customHeight="1" x14ac:dyDescent="0.25">
      <c r="A212" s="3467" t="s">
        <v>4438</v>
      </c>
      <c r="B212" s="3466"/>
      <c r="C212" s="3462" t="s">
        <v>4437</v>
      </c>
      <c r="D212" s="3462" t="s">
        <v>4436</v>
      </c>
      <c r="E212" s="3463"/>
      <c r="F212" s="3462" t="s">
        <v>18</v>
      </c>
      <c r="G212" s="3460"/>
      <c r="H212" s="3460" t="s">
        <v>3544</v>
      </c>
      <c r="I212" s="3460" t="s">
        <v>2</v>
      </c>
      <c r="J212" s="3460" t="s">
        <v>3543</v>
      </c>
      <c r="K212" s="3460" t="s">
        <v>3542</v>
      </c>
      <c r="L212" s="3460" t="s">
        <v>3541</v>
      </c>
      <c r="M212" s="3460" t="s">
        <v>3540</v>
      </c>
      <c r="N212" s="3460" t="s">
        <v>3539</v>
      </c>
      <c r="O212" s="3460" t="s">
        <v>3538</v>
      </c>
      <c r="P212" s="3460" t="s">
        <v>3537</v>
      </c>
      <c r="Q212" s="3460" t="s">
        <v>3536</v>
      </c>
      <c r="R212" s="3461"/>
      <c r="S212" s="3460" t="s">
        <v>3535</v>
      </c>
      <c r="T212" s="3460" t="s">
        <v>3535</v>
      </c>
      <c r="U212" s="3460" t="s">
        <v>3534</v>
      </c>
      <c r="V212" s="3460" t="s">
        <v>3533</v>
      </c>
      <c r="W212" s="3459"/>
      <c r="X212" s="3459"/>
      <c r="Y212" s="3457" t="s">
        <v>3532</v>
      </c>
      <c r="Z212" s="3458"/>
      <c r="AA212" s="3458"/>
      <c r="AB212" s="3457"/>
      <c r="AC212" s="3457"/>
    </row>
    <row r="213" spans="1:29" ht="32.1" customHeight="1" x14ac:dyDescent="0.25">
      <c r="A213" s="3465"/>
      <c r="B213" s="3466"/>
      <c r="C213" s="3462"/>
      <c r="D213" s="3462"/>
      <c r="E213" s="3463"/>
      <c r="F213" s="3462"/>
      <c r="G213" s="3460"/>
      <c r="H213" s="3460"/>
      <c r="I213" s="3460" t="s">
        <v>1</v>
      </c>
      <c r="J213" s="3460"/>
      <c r="K213" s="3460"/>
      <c r="L213" s="3460"/>
      <c r="M213" s="3460"/>
      <c r="N213" s="3460"/>
      <c r="O213" s="3460"/>
      <c r="P213" s="3460"/>
      <c r="Q213" s="3460" t="s">
        <v>1</v>
      </c>
      <c r="R213" s="3461"/>
      <c r="S213" s="3460"/>
      <c r="T213" s="3460"/>
      <c r="U213" s="3460"/>
      <c r="V213" s="3460"/>
      <c r="W213" s="3459"/>
      <c r="X213" s="3459"/>
      <c r="Y213" s="3457"/>
      <c r="Z213" s="3458"/>
      <c r="AA213" s="3458"/>
      <c r="AB213" s="3457" t="s">
        <v>3531</v>
      </c>
      <c r="AC213" s="3457" t="s">
        <v>3531</v>
      </c>
    </row>
    <row r="214" spans="1:29" ht="32.1" customHeight="1" x14ac:dyDescent="0.25">
      <c r="A214" s="3467" t="s">
        <v>4435</v>
      </c>
      <c r="B214" s="3466"/>
      <c r="C214" s="3462" t="s">
        <v>4434</v>
      </c>
      <c r="D214" s="3462" t="s">
        <v>4433</v>
      </c>
      <c r="E214" s="3463"/>
      <c r="F214" s="3462" t="s">
        <v>18</v>
      </c>
      <c r="G214" s="3460"/>
      <c r="H214" s="3460" t="s">
        <v>3544</v>
      </c>
      <c r="I214" s="3460" t="s">
        <v>2</v>
      </c>
      <c r="J214" s="3460" t="s">
        <v>3543</v>
      </c>
      <c r="K214" s="3460" t="s">
        <v>3542</v>
      </c>
      <c r="L214" s="3460" t="s">
        <v>3541</v>
      </c>
      <c r="M214" s="3460" t="s">
        <v>3540</v>
      </c>
      <c r="N214" s="3460" t="s">
        <v>3539</v>
      </c>
      <c r="O214" s="3460" t="s">
        <v>3538</v>
      </c>
      <c r="P214" s="3460" t="s">
        <v>3537</v>
      </c>
      <c r="Q214" s="3460" t="s">
        <v>3536</v>
      </c>
      <c r="R214" s="3461"/>
      <c r="S214" s="3460" t="s">
        <v>3535</v>
      </c>
      <c r="T214" s="3460" t="s">
        <v>3535</v>
      </c>
      <c r="U214" s="3460" t="s">
        <v>3534</v>
      </c>
      <c r="V214" s="3460" t="s">
        <v>3533</v>
      </c>
      <c r="W214" s="3459"/>
      <c r="X214" s="3459"/>
      <c r="Y214" s="3457" t="s">
        <v>3532</v>
      </c>
      <c r="Z214" s="3458"/>
      <c r="AA214" s="3458"/>
      <c r="AB214" s="3457"/>
      <c r="AC214" s="3457"/>
    </row>
    <row r="215" spans="1:29" ht="32.1" customHeight="1" x14ac:dyDescent="0.25">
      <c r="A215" s="3465"/>
      <c r="B215" s="3469"/>
      <c r="C215" s="3462"/>
      <c r="D215" s="3462"/>
      <c r="E215" s="3463"/>
      <c r="F215" s="3462"/>
      <c r="G215" s="3460"/>
      <c r="H215" s="3460"/>
      <c r="I215" s="3460" t="s">
        <v>1</v>
      </c>
      <c r="J215" s="3460"/>
      <c r="K215" s="3460"/>
      <c r="L215" s="3460"/>
      <c r="M215" s="3460"/>
      <c r="N215" s="3460"/>
      <c r="O215" s="3460"/>
      <c r="P215" s="3460"/>
      <c r="Q215" s="3460" t="s">
        <v>1</v>
      </c>
      <c r="R215" s="3461"/>
      <c r="S215" s="3460"/>
      <c r="T215" s="3460"/>
      <c r="U215" s="3460"/>
      <c r="V215" s="3460"/>
      <c r="W215" s="3459"/>
      <c r="X215" s="3459"/>
      <c r="Y215" s="3457"/>
      <c r="Z215" s="3458"/>
      <c r="AA215" s="3458"/>
      <c r="AB215" s="3457" t="s">
        <v>3531</v>
      </c>
      <c r="AC215" s="3457" t="s">
        <v>3531</v>
      </c>
    </row>
    <row r="216" spans="1:29" ht="32.1" customHeight="1" x14ac:dyDescent="0.25">
      <c r="A216" s="3467" t="s">
        <v>4432</v>
      </c>
      <c r="B216" s="3469"/>
      <c r="C216" s="3462" t="s">
        <v>4431</v>
      </c>
      <c r="D216" s="3462" t="s">
        <v>4430</v>
      </c>
      <c r="E216" s="3463"/>
      <c r="F216" s="3462" t="s">
        <v>18</v>
      </c>
      <c r="G216" s="3460"/>
      <c r="H216" s="3460" t="s">
        <v>3544</v>
      </c>
      <c r="I216" s="3460" t="s">
        <v>2</v>
      </c>
      <c r="J216" s="3460" t="s">
        <v>3543</v>
      </c>
      <c r="K216" s="3460" t="s">
        <v>3542</v>
      </c>
      <c r="L216" s="3460" t="s">
        <v>3541</v>
      </c>
      <c r="M216" s="3460" t="s">
        <v>3540</v>
      </c>
      <c r="N216" s="3460" t="s">
        <v>3539</v>
      </c>
      <c r="O216" s="3460" t="s">
        <v>3538</v>
      </c>
      <c r="P216" s="3460" t="s">
        <v>3537</v>
      </c>
      <c r="Q216" s="3460" t="s">
        <v>3536</v>
      </c>
      <c r="R216" s="3461"/>
      <c r="S216" s="3460" t="s">
        <v>3535</v>
      </c>
      <c r="T216" s="3460" t="s">
        <v>3535</v>
      </c>
      <c r="U216" s="3460" t="s">
        <v>3534</v>
      </c>
      <c r="V216" s="3460" t="s">
        <v>3533</v>
      </c>
      <c r="W216" s="3459"/>
      <c r="X216" s="3459"/>
      <c r="Y216" s="3457" t="s">
        <v>3532</v>
      </c>
      <c r="Z216" s="3458"/>
      <c r="AA216" s="3458"/>
      <c r="AB216" s="3457"/>
      <c r="AC216" s="3457"/>
    </row>
    <row r="217" spans="1:29" ht="32.1" customHeight="1" x14ac:dyDescent="0.25">
      <c r="A217" s="3465"/>
      <c r="B217" s="3469"/>
      <c r="C217" s="3462"/>
      <c r="D217" s="3462"/>
      <c r="E217" s="3463"/>
      <c r="F217" s="3462"/>
      <c r="G217" s="3460"/>
      <c r="H217" s="3460"/>
      <c r="I217" s="3460" t="s">
        <v>1</v>
      </c>
      <c r="J217" s="3460"/>
      <c r="K217" s="3460"/>
      <c r="L217" s="3460"/>
      <c r="M217" s="3460"/>
      <c r="N217" s="3460"/>
      <c r="O217" s="3460"/>
      <c r="P217" s="3460"/>
      <c r="Q217" s="3460" t="s">
        <v>1</v>
      </c>
      <c r="R217" s="3461"/>
      <c r="S217" s="3460"/>
      <c r="T217" s="3460"/>
      <c r="U217" s="3460"/>
      <c r="V217" s="3460"/>
      <c r="W217" s="3459"/>
      <c r="X217" s="3459"/>
      <c r="Y217" s="3457"/>
      <c r="Z217" s="3458"/>
      <c r="AA217" s="3458"/>
      <c r="AB217" s="3457" t="s">
        <v>3531</v>
      </c>
      <c r="AC217" s="3457" t="s">
        <v>3531</v>
      </c>
    </row>
    <row r="218" spans="1:29" ht="32.1" customHeight="1" x14ac:dyDescent="0.25">
      <c r="A218" s="3467" t="s">
        <v>4429</v>
      </c>
      <c r="B218" s="3469"/>
      <c r="C218" s="3462" t="s">
        <v>4428</v>
      </c>
      <c r="D218" s="3462" t="s">
        <v>4427</v>
      </c>
      <c r="E218" s="3463"/>
      <c r="F218" s="3462" t="s">
        <v>18</v>
      </c>
      <c r="G218" s="3460"/>
      <c r="H218" s="3460" t="s">
        <v>3544</v>
      </c>
      <c r="I218" s="3460" t="s">
        <v>2</v>
      </c>
      <c r="J218" s="3460" t="s">
        <v>3543</v>
      </c>
      <c r="K218" s="3460" t="s">
        <v>3542</v>
      </c>
      <c r="L218" s="3460" t="s">
        <v>3541</v>
      </c>
      <c r="M218" s="3460" t="s">
        <v>3540</v>
      </c>
      <c r="N218" s="3460" t="s">
        <v>3539</v>
      </c>
      <c r="O218" s="3460" t="s">
        <v>3538</v>
      </c>
      <c r="P218" s="3460" t="s">
        <v>3537</v>
      </c>
      <c r="Q218" s="3460" t="s">
        <v>3536</v>
      </c>
      <c r="R218" s="3461"/>
      <c r="S218" s="3460" t="s">
        <v>3535</v>
      </c>
      <c r="T218" s="3460" t="s">
        <v>3535</v>
      </c>
      <c r="U218" s="3460" t="s">
        <v>3534</v>
      </c>
      <c r="V218" s="3460" t="s">
        <v>3533</v>
      </c>
      <c r="W218" s="3459"/>
      <c r="X218" s="3459"/>
      <c r="Y218" s="3457" t="s">
        <v>3532</v>
      </c>
      <c r="Z218" s="3458"/>
      <c r="AA218" s="3458"/>
      <c r="AB218" s="3457"/>
      <c r="AC218" s="3457"/>
    </row>
    <row r="219" spans="1:29" ht="32.1" customHeight="1" x14ac:dyDescent="0.25">
      <c r="A219" s="3465"/>
      <c r="B219" s="3469"/>
      <c r="C219" s="3462"/>
      <c r="D219" s="3462"/>
      <c r="E219" s="3463"/>
      <c r="F219" s="3462"/>
      <c r="G219" s="3460"/>
      <c r="H219" s="3460"/>
      <c r="I219" s="3460" t="s">
        <v>1</v>
      </c>
      <c r="J219" s="3460"/>
      <c r="K219" s="3460"/>
      <c r="L219" s="3460"/>
      <c r="M219" s="3460"/>
      <c r="N219" s="3460"/>
      <c r="O219" s="3460"/>
      <c r="P219" s="3460"/>
      <c r="Q219" s="3460" t="s">
        <v>1</v>
      </c>
      <c r="R219" s="3461"/>
      <c r="S219" s="3460"/>
      <c r="T219" s="3460"/>
      <c r="U219" s="3460"/>
      <c r="V219" s="3460"/>
      <c r="W219" s="3459"/>
      <c r="X219" s="3459"/>
      <c r="Y219" s="3457"/>
      <c r="Z219" s="3458"/>
      <c r="AA219" s="3458"/>
      <c r="AB219" s="3457" t="s">
        <v>3531</v>
      </c>
      <c r="AC219" s="3457" t="s">
        <v>3531</v>
      </c>
    </row>
    <row r="220" spans="1:29" ht="32.1" customHeight="1" x14ac:dyDescent="0.25">
      <c r="A220" s="3467" t="s">
        <v>4426</v>
      </c>
      <c r="B220" s="3469"/>
      <c r="C220" s="3462" t="s">
        <v>4425</v>
      </c>
      <c r="D220" s="3462" t="s">
        <v>4424</v>
      </c>
      <c r="E220" s="3463"/>
      <c r="F220" s="3462" t="s">
        <v>18</v>
      </c>
      <c r="G220" s="3460"/>
      <c r="H220" s="3460" t="s">
        <v>3544</v>
      </c>
      <c r="I220" s="3460" t="s">
        <v>2</v>
      </c>
      <c r="J220" s="3460" t="s">
        <v>3543</v>
      </c>
      <c r="K220" s="3460" t="s">
        <v>3542</v>
      </c>
      <c r="L220" s="3460" t="s">
        <v>3541</v>
      </c>
      <c r="M220" s="3460" t="s">
        <v>3540</v>
      </c>
      <c r="N220" s="3460" t="s">
        <v>3539</v>
      </c>
      <c r="O220" s="3460" t="s">
        <v>3538</v>
      </c>
      <c r="P220" s="3460" t="s">
        <v>3537</v>
      </c>
      <c r="Q220" s="3460" t="s">
        <v>3536</v>
      </c>
      <c r="R220" s="3461"/>
      <c r="S220" s="3460" t="s">
        <v>3535</v>
      </c>
      <c r="T220" s="3460" t="s">
        <v>3535</v>
      </c>
      <c r="U220" s="3460" t="s">
        <v>3534</v>
      </c>
      <c r="V220" s="3460" t="s">
        <v>3533</v>
      </c>
      <c r="W220" s="3459"/>
      <c r="X220" s="3459"/>
      <c r="Y220" s="3457" t="s">
        <v>3532</v>
      </c>
      <c r="Z220" s="3458"/>
      <c r="AA220" s="3458"/>
      <c r="AB220" s="3457"/>
      <c r="AC220" s="3457"/>
    </row>
    <row r="221" spans="1:29" ht="32.1" customHeight="1" x14ac:dyDescent="0.25">
      <c r="A221" s="3465"/>
      <c r="B221" s="3469"/>
      <c r="C221" s="3462"/>
      <c r="D221" s="3462"/>
      <c r="E221" s="3463"/>
      <c r="F221" s="3462"/>
      <c r="G221" s="3460"/>
      <c r="H221" s="3460"/>
      <c r="I221" s="3460" t="s">
        <v>1</v>
      </c>
      <c r="J221" s="3460"/>
      <c r="K221" s="3460"/>
      <c r="L221" s="3460"/>
      <c r="M221" s="3460"/>
      <c r="N221" s="3460"/>
      <c r="O221" s="3460"/>
      <c r="P221" s="3460"/>
      <c r="Q221" s="3460" t="s">
        <v>1</v>
      </c>
      <c r="R221" s="3461"/>
      <c r="S221" s="3460"/>
      <c r="T221" s="3460"/>
      <c r="U221" s="3460"/>
      <c r="V221" s="3460"/>
      <c r="W221" s="3459"/>
      <c r="X221" s="3459"/>
      <c r="Y221" s="3457"/>
      <c r="Z221" s="3458"/>
      <c r="AA221" s="3458"/>
      <c r="AB221" s="3457" t="s">
        <v>3531</v>
      </c>
      <c r="AC221" s="3457" t="s">
        <v>3531</v>
      </c>
    </row>
    <row r="222" spans="1:29" ht="32.1" customHeight="1" x14ac:dyDescent="0.25">
      <c r="A222" s="3467" t="s">
        <v>4423</v>
      </c>
      <c r="B222" s="3469"/>
      <c r="C222" s="3462" t="s">
        <v>4422</v>
      </c>
      <c r="D222" s="3462" t="s">
        <v>4421</v>
      </c>
      <c r="E222" s="3463"/>
      <c r="F222" s="3462" t="s">
        <v>18</v>
      </c>
      <c r="G222" s="3460"/>
      <c r="H222" s="3460" t="s">
        <v>3544</v>
      </c>
      <c r="I222" s="3460" t="s">
        <v>2</v>
      </c>
      <c r="J222" s="3460" t="s">
        <v>3543</v>
      </c>
      <c r="K222" s="3460" t="s">
        <v>3542</v>
      </c>
      <c r="L222" s="3460" t="s">
        <v>3541</v>
      </c>
      <c r="M222" s="3460" t="s">
        <v>3540</v>
      </c>
      <c r="N222" s="3460" t="s">
        <v>3539</v>
      </c>
      <c r="O222" s="3460" t="s">
        <v>3538</v>
      </c>
      <c r="P222" s="3460" t="s">
        <v>3537</v>
      </c>
      <c r="Q222" s="3460" t="s">
        <v>3536</v>
      </c>
      <c r="R222" s="3461"/>
      <c r="S222" s="3460" t="s">
        <v>3535</v>
      </c>
      <c r="T222" s="3460" t="s">
        <v>3535</v>
      </c>
      <c r="U222" s="3460" t="s">
        <v>3534</v>
      </c>
      <c r="V222" s="3460" t="s">
        <v>3533</v>
      </c>
      <c r="W222" s="3459"/>
      <c r="X222" s="3459"/>
      <c r="Y222" s="3457" t="s">
        <v>3532</v>
      </c>
      <c r="Z222" s="3458"/>
      <c r="AA222" s="3458"/>
      <c r="AB222" s="3457"/>
      <c r="AC222" s="3457"/>
    </row>
    <row r="223" spans="1:29" ht="32.1" customHeight="1" x14ac:dyDescent="0.25">
      <c r="A223" s="3465"/>
      <c r="B223" s="3471"/>
      <c r="C223" s="3462"/>
      <c r="D223" s="3462"/>
      <c r="E223" s="3463"/>
      <c r="F223" s="3462"/>
      <c r="G223" s="3460"/>
      <c r="H223" s="3460"/>
      <c r="I223" s="3460" t="s">
        <v>1</v>
      </c>
      <c r="J223" s="3460"/>
      <c r="K223" s="3460"/>
      <c r="L223" s="3460"/>
      <c r="M223" s="3460"/>
      <c r="N223" s="3460"/>
      <c r="O223" s="3460"/>
      <c r="P223" s="3460"/>
      <c r="Q223" s="3460" t="s">
        <v>1</v>
      </c>
      <c r="R223" s="3461"/>
      <c r="S223" s="3460"/>
      <c r="T223" s="3460"/>
      <c r="U223" s="3460"/>
      <c r="V223" s="3460"/>
      <c r="W223" s="3459"/>
      <c r="X223" s="3459"/>
      <c r="Y223" s="3457"/>
      <c r="Z223" s="3458"/>
      <c r="AA223" s="3458"/>
      <c r="AB223" s="3457" t="s">
        <v>3531</v>
      </c>
      <c r="AC223" s="3457" t="s">
        <v>3531</v>
      </c>
    </row>
    <row r="224" spans="1:29" ht="32.1" customHeight="1" x14ac:dyDescent="0.25">
      <c r="A224" s="3467" t="s">
        <v>4420</v>
      </c>
      <c r="B224" s="3471"/>
      <c r="C224" s="3462" t="s">
        <v>4419</v>
      </c>
      <c r="D224" s="3462" t="s">
        <v>4418</v>
      </c>
      <c r="E224" s="3463"/>
      <c r="F224" s="3462" t="s">
        <v>18</v>
      </c>
      <c r="G224" s="3460"/>
      <c r="H224" s="3460" t="s">
        <v>3544</v>
      </c>
      <c r="I224" s="3460" t="s">
        <v>2</v>
      </c>
      <c r="J224" s="3460" t="s">
        <v>3543</v>
      </c>
      <c r="K224" s="3460" t="s">
        <v>3542</v>
      </c>
      <c r="L224" s="3460" t="s">
        <v>3541</v>
      </c>
      <c r="M224" s="3460" t="s">
        <v>3540</v>
      </c>
      <c r="N224" s="3460" t="s">
        <v>3539</v>
      </c>
      <c r="O224" s="3460" t="s">
        <v>3538</v>
      </c>
      <c r="P224" s="3460" t="s">
        <v>3537</v>
      </c>
      <c r="Q224" s="3460" t="s">
        <v>3536</v>
      </c>
      <c r="R224" s="3461"/>
      <c r="S224" s="3460" t="s">
        <v>3535</v>
      </c>
      <c r="T224" s="3460" t="s">
        <v>3535</v>
      </c>
      <c r="U224" s="3460" t="s">
        <v>3534</v>
      </c>
      <c r="V224" s="3460" t="s">
        <v>3533</v>
      </c>
      <c r="W224" s="3459"/>
      <c r="X224" s="3459"/>
      <c r="Y224" s="3457" t="s">
        <v>3532</v>
      </c>
      <c r="Z224" s="3458"/>
      <c r="AA224" s="3458"/>
      <c r="AB224" s="3457"/>
      <c r="AC224" s="3457"/>
    </row>
    <row r="225" spans="1:29" ht="32.1" customHeight="1" x14ac:dyDescent="0.25">
      <c r="A225" s="3465"/>
      <c r="B225" s="3471"/>
      <c r="C225" s="3462"/>
      <c r="D225" s="3462"/>
      <c r="E225" s="3463"/>
      <c r="F225" s="3462"/>
      <c r="G225" s="3460"/>
      <c r="H225" s="3460"/>
      <c r="I225" s="3460" t="s">
        <v>1</v>
      </c>
      <c r="J225" s="3460"/>
      <c r="K225" s="3460"/>
      <c r="L225" s="3460"/>
      <c r="M225" s="3460"/>
      <c r="N225" s="3460"/>
      <c r="O225" s="3460"/>
      <c r="P225" s="3460"/>
      <c r="Q225" s="3460" t="s">
        <v>1</v>
      </c>
      <c r="R225" s="3461"/>
      <c r="S225" s="3460"/>
      <c r="T225" s="3460"/>
      <c r="U225" s="3460"/>
      <c r="V225" s="3460"/>
      <c r="W225" s="3459"/>
      <c r="X225" s="3459"/>
      <c r="Y225" s="3457"/>
      <c r="Z225" s="3458"/>
      <c r="AA225" s="3458"/>
      <c r="AB225" s="3457" t="s">
        <v>3531</v>
      </c>
      <c r="AC225" s="3457" t="s">
        <v>3531</v>
      </c>
    </row>
    <row r="226" spans="1:29" ht="32.1" customHeight="1" x14ac:dyDescent="0.25">
      <c r="A226" s="3467" t="s">
        <v>4417</v>
      </c>
      <c r="B226" s="3471"/>
      <c r="C226" s="3462" t="s">
        <v>4416</v>
      </c>
      <c r="D226" s="3462" t="s">
        <v>4415</v>
      </c>
      <c r="E226" s="3463"/>
      <c r="F226" s="3462" t="s">
        <v>18</v>
      </c>
      <c r="G226" s="3460"/>
      <c r="H226" s="3460" t="s">
        <v>3544</v>
      </c>
      <c r="I226" s="3460" t="s">
        <v>2</v>
      </c>
      <c r="J226" s="3460" t="s">
        <v>3543</v>
      </c>
      <c r="K226" s="3460" t="s">
        <v>3542</v>
      </c>
      <c r="L226" s="3460" t="s">
        <v>3541</v>
      </c>
      <c r="M226" s="3460" t="s">
        <v>3540</v>
      </c>
      <c r="N226" s="3460" t="s">
        <v>3539</v>
      </c>
      <c r="O226" s="3460" t="s">
        <v>3538</v>
      </c>
      <c r="P226" s="3460" t="s">
        <v>3537</v>
      </c>
      <c r="Q226" s="3460" t="s">
        <v>3536</v>
      </c>
      <c r="R226" s="3461"/>
      <c r="S226" s="3460" t="s">
        <v>3535</v>
      </c>
      <c r="T226" s="3460" t="s">
        <v>3535</v>
      </c>
      <c r="U226" s="3460" t="s">
        <v>3534</v>
      </c>
      <c r="V226" s="3460" t="s">
        <v>3533</v>
      </c>
      <c r="W226" s="3459"/>
      <c r="X226" s="3459"/>
      <c r="Y226" s="3457" t="s">
        <v>3532</v>
      </c>
      <c r="Z226" s="3458"/>
      <c r="AA226" s="3458"/>
      <c r="AB226" s="3457"/>
      <c r="AC226" s="3457"/>
    </row>
    <row r="227" spans="1:29" ht="32.1" customHeight="1" x14ac:dyDescent="0.25">
      <c r="A227" s="3465"/>
      <c r="B227" s="3471"/>
      <c r="C227" s="3462"/>
      <c r="D227" s="3462"/>
      <c r="E227" s="3463"/>
      <c r="F227" s="3462"/>
      <c r="G227" s="3460"/>
      <c r="H227" s="3460"/>
      <c r="I227" s="3460" t="s">
        <v>1</v>
      </c>
      <c r="J227" s="3460"/>
      <c r="K227" s="3460"/>
      <c r="L227" s="3460"/>
      <c r="M227" s="3460"/>
      <c r="N227" s="3460"/>
      <c r="O227" s="3460"/>
      <c r="P227" s="3460"/>
      <c r="Q227" s="3460" t="s">
        <v>1</v>
      </c>
      <c r="R227" s="3461"/>
      <c r="S227" s="3460"/>
      <c r="T227" s="3460"/>
      <c r="U227" s="3460"/>
      <c r="V227" s="3460"/>
      <c r="W227" s="3459"/>
      <c r="X227" s="3459"/>
      <c r="Y227" s="3457"/>
      <c r="Z227" s="3458"/>
      <c r="AA227" s="3458"/>
      <c r="AB227" s="3457" t="s">
        <v>3531</v>
      </c>
      <c r="AC227" s="3457" t="s">
        <v>3531</v>
      </c>
    </row>
    <row r="228" spans="1:29" ht="32.1" customHeight="1" x14ac:dyDescent="0.25">
      <c r="A228" s="3467" t="s">
        <v>4414</v>
      </c>
      <c r="B228" s="3471"/>
      <c r="C228" s="3462" t="s">
        <v>4413</v>
      </c>
      <c r="D228" s="3462" t="s">
        <v>4412</v>
      </c>
      <c r="E228" s="3463"/>
      <c r="F228" s="3462" t="s">
        <v>18</v>
      </c>
      <c r="G228" s="3460"/>
      <c r="H228" s="3460" t="s">
        <v>3544</v>
      </c>
      <c r="I228" s="3460" t="s">
        <v>2</v>
      </c>
      <c r="J228" s="3460" t="s">
        <v>3543</v>
      </c>
      <c r="K228" s="3460" t="s">
        <v>3542</v>
      </c>
      <c r="L228" s="3460" t="s">
        <v>3541</v>
      </c>
      <c r="M228" s="3460" t="s">
        <v>3540</v>
      </c>
      <c r="N228" s="3460" t="s">
        <v>3539</v>
      </c>
      <c r="O228" s="3460" t="s">
        <v>3538</v>
      </c>
      <c r="P228" s="3460" t="s">
        <v>3537</v>
      </c>
      <c r="Q228" s="3460" t="s">
        <v>3536</v>
      </c>
      <c r="R228" s="3461"/>
      <c r="S228" s="3460" t="s">
        <v>3535</v>
      </c>
      <c r="T228" s="3460" t="s">
        <v>3535</v>
      </c>
      <c r="U228" s="3460" t="s">
        <v>3534</v>
      </c>
      <c r="V228" s="3460" t="s">
        <v>3533</v>
      </c>
      <c r="W228" s="3459"/>
      <c r="X228" s="3459"/>
      <c r="Y228" s="3457" t="s">
        <v>3532</v>
      </c>
      <c r="Z228" s="3458"/>
      <c r="AA228" s="3458"/>
      <c r="AB228" s="3457"/>
      <c r="AC228" s="3457"/>
    </row>
    <row r="229" spans="1:29" ht="32.1" customHeight="1" x14ac:dyDescent="0.25">
      <c r="A229" s="3465"/>
      <c r="B229" s="3466"/>
      <c r="C229" s="3462"/>
      <c r="D229" s="3462"/>
      <c r="E229" s="3463"/>
      <c r="F229" s="3462"/>
      <c r="G229" s="3460"/>
      <c r="H229" s="3460"/>
      <c r="I229" s="3460" t="s">
        <v>1</v>
      </c>
      <c r="J229" s="3460"/>
      <c r="K229" s="3460"/>
      <c r="L229" s="3460"/>
      <c r="M229" s="3460"/>
      <c r="N229" s="3460"/>
      <c r="O229" s="3460"/>
      <c r="P229" s="3460"/>
      <c r="Q229" s="3460" t="s">
        <v>1</v>
      </c>
      <c r="R229" s="3461"/>
      <c r="S229" s="3460"/>
      <c r="T229" s="3460"/>
      <c r="U229" s="3460"/>
      <c r="V229" s="3460"/>
      <c r="W229" s="3459"/>
      <c r="X229" s="3459"/>
      <c r="Y229" s="3457"/>
      <c r="Z229" s="3458"/>
      <c r="AA229" s="3458"/>
      <c r="AB229" s="3457" t="s">
        <v>3531</v>
      </c>
      <c r="AC229" s="3457" t="s">
        <v>3531</v>
      </c>
    </row>
    <row r="230" spans="1:29" ht="32.1" customHeight="1" x14ac:dyDescent="0.25">
      <c r="A230" s="3467" t="s">
        <v>4411</v>
      </c>
      <c r="B230" s="3466"/>
      <c r="C230" s="3462" t="s">
        <v>4410</v>
      </c>
      <c r="D230" s="3462" t="s">
        <v>4409</v>
      </c>
      <c r="E230" s="3463"/>
      <c r="F230" s="3462" t="s">
        <v>18</v>
      </c>
      <c r="G230" s="3460"/>
      <c r="H230" s="3460" t="s">
        <v>3544</v>
      </c>
      <c r="I230" s="3460" t="s">
        <v>2</v>
      </c>
      <c r="J230" s="3460" t="s">
        <v>3543</v>
      </c>
      <c r="K230" s="3460" t="s">
        <v>3542</v>
      </c>
      <c r="L230" s="3460" t="s">
        <v>3541</v>
      </c>
      <c r="M230" s="3460" t="s">
        <v>3540</v>
      </c>
      <c r="N230" s="3460" t="s">
        <v>3539</v>
      </c>
      <c r="O230" s="3460" t="s">
        <v>3538</v>
      </c>
      <c r="P230" s="3460" t="s">
        <v>3537</v>
      </c>
      <c r="Q230" s="3460" t="s">
        <v>3536</v>
      </c>
      <c r="R230" s="3461"/>
      <c r="S230" s="3460" t="s">
        <v>3535</v>
      </c>
      <c r="T230" s="3460" t="s">
        <v>3535</v>
      </c>
      <c r="U230" s="3460" t="s">
        <v>3534</v>
      </c>
      <c r="V230" s="3460" t="s">
        <v>3533</v>
      </c>
      <c r="W230" s="3459"/>
      <c r="X230" s="3459"/>
      <c r="Y230" s="3457" t="s">
        <v>3532</v>
      </c>
      <c r="Z230" s="3458"/>
      <c r="AA230" s="3458"/>
      <c r="AB230" s="3457"/>
      <c r="AC230" s="3457"/>
    </row>
    <row r="231" spans="1:29" ht="32.1" customHeight="1" x14ac:dyDescent="0.25">
      <c r="A231" s="3465"/>
      <c r="B231" s="3469"/>
      <c r="C231" s="3462"/>
      <c r="D231" s="3462"/>
      <c r="E231" s="3463"/>
      <c r="F231" s="3462"/>
      <c r="G231" s="3460"/>
      <c r="H231" s="3460"/>
      <c r="I231" s="3460" t="s">
        <v>1</v>
      </c>
      <c r="J231" s="3460"/>
      <c r="K231" s="3460"/>
      <c r="L231" s="3460"/>
      <c r="M231" s="3460"/>
      <c r="N231" s="3460"/>
      <c r="O231" s="3460"/>
      <c r="P231" s="3460"/>
      <c r="Q231" s="3460" t="s">
        <v>1</v>
      </c>
      <c r="R231" s="3461"/>
      <c r="S231" s="3460"/>
      <c r="T231" s="3460"/>
      <c r="U231" s="3460"/>
      <c r="V231" s="3460"/>
      <c r="W231" s="3459"/>
      <c r="X231" s="3459"/>
      <c r="Y231" s="3457"/>
      <c r="Z231" s="3458"/>
      <c r="AA231" s="3458"/>
      <c r="AB231" s="3457" t="s">
        <v>3531</v>
      </c>
      <c r="AC231" s="3457" t="s">
        <v>3531</v>
      </c>
    </row>
    <row r="232" spans="1:29" ht="32.1" customHeight="1" x14ac:dyDescent="0.25">
      <c r="A232" s="3467" t="s">
        <v>4408</v>
      </c>
      <c r="B232" s="3469"/>
      <c r="C232" s="3462" t="s">
        <v>4407</v>
      </c>
      <c r="D232" s="3462" t="s">
        <v>4406</v>
      </c>
      <c r="E232" s="3463"/>
      <c r="F232" s="3462" t="s">
        <v>18</v>
      </c>
      <c r="G232" s="3460"/>
      <c r="H232" s="3460" t="s">
        <v>3544</v>
      </c>
      <c r="I232" s="3460" t="s">
        <v>2</v>
      </c>
      <c r="J232" s="3460" t="s">
        <v>3543</v>
      </c>
      <c r="K232" s="3460" t="s">
        <v>3542</v>
      </c>
      <c r="L232" s="3460" t="s">
        <v>3541</v>
      </c>
      <c r="M232" s="3460" t="s">
        <v>3540</v>
      </c>
      <c r="N232" s="3460" t="s">
        <v>3539</v>
      </c>
      <c r="O232" s="3460" t="s">
        <v>3538</v>
      </c>
      <c r="P232" s="3460" t="s">
        <v>3537</v>
      </c>
      <c r="Q232" s="3460" t="s">
        <v>3536</v>
      </c>
      <c r="R232" s="3461"/>
      <c r="S232" s="3460" t="s">
        <v>3535</v>
      </c>
      <c r="T232" s="3460" t="s">
        <v>3535</v>
      </c>
      <c r="U232" s="3460" t="s">
        <v>3534</v>
      </c>
      <c r="V232" s="3460" t="s">
        <v>3533</v>
      </c>
      <c r="W232" s="3459"/>
      <c r="X232" s="3459"/>
      <c r="Y232" s="3457" t="s">
        <v>3532</v>
      </c>
      <c r="Z232" s="3458"/>
      <c r="AA232" s="3458"/>
      <c r="AB232" s="3457"/>
      <c r="AC232" s="3457"/>
    </row>
    <row r="233" spans="1:29" ht="32.1" customHeight="1" x14ac:dyDescent="0.25">
      <c r="A233" s="3465"/>
      <c r="B233" s="3469"/>
      <c r="C233" s="3462"/>
      <c r="D233" s="3462"/>
      <c r="E233" s="3463"/>
      <c r="F233" s="3462"/>
      <c r="G233" s="3460"/>
      <c r="H233" s="3460"/>
      <c r="I233" s="3460" t="s">
        <v>1</v>
      </c>
      <c r="J233" s="3460"/>
      <c r="K233" s="3460"/>
      <c r="L233" s="3460"/>
      <c r="M233" s="3460"/>
      <c r="N233" s="3460"/>
      <c r="O233" s="3460"/>
      <c r="P233" s="3460"/>
      <c r="Q233" s="3460" t="s">
        <v>1</v>
      </c>
      <c r="R233" s="3461"/>
      <c r="S233" s="3460"/>
      <c r="T233" s="3460"/>
      <c r="U233" s="3460"/>
      <c r="V233" s="3460"/>
      <c r="W233" s="3459"/>
      <c r="X233" s="3459"/>
      <c r="Y233" s="3457"/>
      <c r="Z233" s="3458"/>
      <c r="AA233" s="3458"/>
      <c r="AB233" s="3457" t="s">
        <v>3531</v>
      </c>
      <c r="AC233" s="3457" t="s">
        <v>3531</v>
      </c>
    </row>
    <row r="234" spans="1:29" ht="32.1" customHeight="1" x14ac:dyDescent="0.25">
      <c r="A234" s="3467" t="s">
        <v>4405</v>
      </c>
      <c r="B234" s="3469"/>
      <c r="C234" s="3462" t="s">
        <v>4404</v>
      </c>
      <c r="D234" s="3462" t="s">
        <v>4403</v>
      </c>
      <c r="E234" s="3463"/>
      <c r="F234" s="3462" t="s">
        <v>18</v>
      </c>
      <c r="G234" s="3460"/>
      <c r="H234" s="3460" t="s">
        <v>3544</v>
      </c>
      <c r="I234" s="3460" t="s">
        <v>2</v>
      </c>
      <c r="J234" s="3460" t="s">
        <v>3543</v>
      </c>
      <c r="K234" s="3460" t="s">
        <v>3542</v>
      </c>
      <c r="L234" s="3460" t="s">
        <v>3541</v>
      </c>
      <c r="M234" s="3460" t="s">
        <v>3540</v>
      </c>
      <c r="N234" s="3460" t="s">
        <v>3539</v>
      </c>
      <c r="O234" s="3460" t="s">
        <v>3538</v>
      </c>
      <c r="P234" s="3460" t="s">
        <v>3537</v>
      </c>
      <c r="Q234" s="3460" t="s">
        <v>3536</v>
      </c>
      <c r="R234" s="3461"/>
      <c r="S234" s="3460" t="s">
        <v>3535</v>
      </c>
      <c r="T234" s="3460" t="s">
        <v>3535</v>
      </c>
      <c r="U234" s="3460" t="s">
        <v>3534</v>
      </c>
      <c r="V234" s="3460" t="s">
        <v>3533</v>
      </c>
      <c r="W234" s="3459"/>
      <c r="X234" s="3459"/>
      <c r="Y234" s="3457" t="s">
        <v>3532</v>
      </c>
      <c r="Z234" s="3458"/>
      <c r="AA234" s="3458"/>
      <c r="AB234" s="3457"/>
      <c r="AC234" s="3457"/>
    </row>
    <row r="235" spans="1:29" ht="32.1" customHeight="1" x14ac:dyDescent="0.25">
      <c r="A235" s="3465"/>
      <c r="B235" s="3468"/>
      <c r="C235" s="3462"/>
      <c r="D235" s="3462"/>
      <c r="E235" s="3463"/>
      <c r="F235" s="3462"/>
      <c r="G235" s="3460"/>
      <c r="H235" s="3460"/>
      <c r="I235" s="3460" t="s">
        <v>1</v>
      </c>
      <c r="J235" s="3460"/>
      <c r="K235" s="3460"/>
      <c r="L235" s="3460"/>
      <c r="M235" s="3460"/>
      <c r="N235" s="3460"/>
      <c r="O235" s="3460"/>
      <c r="P235" s="3460"/>
      <c r="Q235" s="3460" t="s">
        <v>1</v>
      </c>
      <c r="R235" s="3461"/>
      <c r="S235" s="3460"/>
      <c r="T235" s="3460"/>
      <c r="U235" s="3460"/>
      <c r="V235" s="3460"/>
      <c r="W235" s="3459"/>
      <c r="X235" s="3459"/>
      <c r="Y235" s="3457"/>
      <c r="Z235" s="3458"/>
      <c r="AA235" s="3458"/>
      <c r="AB235" s="3457" t="s">
        <v>3531</v>
      </c>
      <c r="AC235" s="3457" t="s">
        <v>3531</v>
      </c>
    </row>
    <row r="236" spans="1:29" ht="32.1" customHeight="1" x14ac:dyDescent="0.25">
      <c r="A236" s="3467" t="s">
        <v>4402</v>
      </c>
      <c r="B236" s="3468"/>
      <c r="C236" s="3462" t="s">
        <v>4401</v>
      </c>
      <c r="D236" s="3462" t="s">
        <v>4400</v>
      </c>
      <c r="E236" s="3463"/>
      <c r="F236" s="3462" t="s">
        <v>18</v>
      </c>
      <c r="G236" s="3460"/>
      <c r="H236" s="3460" t="s">
        <v>3544</v>
      </c>
      <c r="I236" s="3460" t="s">
        <v>2</v>
      </c>
      <c r="J236" s="3460" t="s">
        <v>3543</v>
      </c>
      <c r="K236" s="3460" t="s">
        <v>3542</v>
      </c>
      <c r="L236" s="3460" t="s">
        <v>3541</v>
      </c>
      <c r="M236" s="3460" t="s">
        <v>3540</v>
      </c>
      <c r="N236" s="3460" t="s">
        <v>3539</v>
      </c>
      <c r="O236" s="3460" t="s">
        <v>3538</v>
      </c>
      <c r="P236" s="3460" t="s">
        <v>3537</v>
      </c>
      <c r="Q236" s="3460" t="s">
        <v>3536</v>
      </c>
      <c r="R236" s="3461"/>
      <c r="S236" s="3460" t="s">
        <v>3535</v>
      </c>
      <c r="T236" s="3460" t="s">
        <v>3535</v>
      </c>
      <c r="U236" s="3460" t="s">
        <v>3534</v>
      </c>
      <c r="V236" s="3460" t="s">
        <v>3533</v>
      </c>
      <c r="W236" s="3459"/>
      <c r="X236" s="3459"/>
      <c r="Y236" s="3457" t="s">
        <v>3532</v>
      </c>
      <c r="Z236" s="3458"/>
      <c r="AA236" s="3458"/>
      <c r="AB236" s="3457"/>
      <c r="AC236" s="3457"/>
    </row>
    <row r="237" spans="1:29" ht="32.1" customHeight="1" x14ac:dyDescent="0.25">
      <c r="A237" s="3465"/>
      <c r="B237" s="3470"/>
      <c r="C237" s="3462"/>
      <c r="D237" s="3462"/>
      <c r="E237" s="3463"/>
      <c r="F237" s="3462"/>
      <c r="G237" s="3460"/>
      <c r="H237" s="3460"/>
      <c r="I237" s="3460" t="s">
        <v>1</v>
      </c>
      <c r="J237" s="3460"/>
      <c r="K237" s="3460"/>
      <c r="L237" s="3460"/>
      <c r="M237" s="3460"/>
      <c r="N237" s="3460"/>
      <c r="O237" s="3460"/>
      <c r="P237" s="3460"/>
      <c r="Q237" s="3460" t="s">
        <v>1</v>
      </c>
      <c r="R237" s="3461"/>
      <c r="S237" s="3460"/>
      <c r="T237" s="3460"/>
      <c r="U237" s="3460"/>
      <c r="V237" s="3460"/>
      <c r="W237" s="3459"/>
      <c r="X237" s="3459"/>
      <c r="Y237" s="3457"/>
      <c r="Z237" s="3458"/>
      <c r="AA237" s="3458"/>
      <c r="AB237" s="3457" t="s">
        <v>3531</v>
      </c>
      <c r="AC237" s="3457" t="s">
        <v>3531</v>
      </c>
    </row>
    <row r="238" spans="1:29" ht="32.1" customHeight="1" x14ac:dyDescent="0.25">
      <c r="A238" s="3467" t="s">
        <v>4399</v>
      </c>
      <c r="B238" s="3470"/>
      <c r="C238" s="3462" t="s">
        <v>4398</v>
      </c>
      <c r="D238" s="3462" t="s">
        <v>4397</v>
      </c>
      <c r="E238" s="3463"/>
      <c r="F238" s="3462" t="s">
        <v>18</v>
      </c>
      <c r="G238" s="3460"/>
      <c r="H238" s="3460" t="s">
        <v>3544</v>
      </c>
      <c r="I238" s="3460" t="s">
        <v>2</v>
      </c>
      <c r="J238" s="3460" t="s">
        <v>3543</v>
      </c>
      <c r="K238" s="3460" t="s">
        <v>3542</v>
      </c>
      <c r="L238" s="3460" t="s">
        <v>3541</v>
      </c>
      <c r="M238" s="3460" t="s">
        <v>3540</v>
      </c>
      <c r="N238" s="3460" t="s">
        <v>3539</v>
      </c>
      <c r="O238" s="3460" t="s">
        <v>3538</v>
      </c>
      <c r="P238" s="3460" t="s">
        <v>3537</v>
      </c>
      <c r="Q238" s="3460" t="s">
        <v>3536</v>
      </c>
      <c r="R238" s="3461"/>
      <c r="S238" s="3460" t="s">
        <v>3535</v>
      </c>
      <c r="T238" s="3460" t="s">
        <v>3535</v>
      </c>
      <c r="U238" s="3460" t="s">
        <v>3534</v>
      </c>
      <c r="V238" s="3460" t="s">
        <v>3533</v>
      </c>
      <c r="W238" s="3459"/>
      <c r="X238" s="3459"/>
      <c r="Y238" s="3457" t="s">
        <v>3532</v>
      </c>
      <c r="Z238" s="3458"/>
      <c r="AA238" s="3458"/>
      <c r="AB238" s="3457"/>
      <c r="AC238" s="3457"/>
    </row>
    <row r="239" spans="1:29" ht="32.1" customHeight="1" x14ac:dyDescent="0.25">
      <c r="A239" s="3465"/>
      <c r="B239" s="3468"/>
      <c r="C239" s="3462"/>
      <c r="D239" s="3462"/>
      <c r="E239" s="3463"/>
      <c r="F239" s="3462"/>
      <c r="G239" s="3460"/>
      <c r="H239" s="3460"/>
      <c r="I239" s="3460" t="s">
        <v>1</v>
      </c>
      <c r="J239" s="3460"/>
      <c r="K239" s="3460"/>
      <c r="L239" s="3460"/>
      <c r="M239" s="3460"/>
      <c r="N239" s="3460"/>
      <c r="O239" s="3460"/>
      <c r="P239" s="3460"/>
      <c r="Q239" s="3460" t="s">
        <v>1</v>
      </c>
      <c r="R239" s="3461"/>
      <c r="S239" s="3460"/>
      <c r="T239" s="3460"/>
      <c r="U239" s="3460"/>
      <c r="V239" s="3460"/>
      <c r="W239" s="3459"/>
      <c r="X239" s="3459"/>
      <c r="Y239" s="3457"/>
      <c r="Z239" s="3458"/>
      <c r="AA239" s="3458"/>
      <c r="AB239" s="3457" t="s">
        <v>3531</v>
      </c>
      <c r="AC239" s="3457" t="s">
        <v>3531</v>
      </c>
    </row>
    <row r="240" spans="1:29" ht="32.1" customHeight="1" x14ac:dyDescent="0.25">
      <c r="A240" s="3467" t="s">
        <v>4396</v>
      </c>
      <c r="B240" s="3468"/>
      <c r="C240" s="3462" t="s">
        <v>4395</v>
      </c>
      <c r="D240" s="3462" t="s">
        <v>4394</v>
      </c>
      <c r="E240" s="3463"/>
      <c r="F240" s="3462" t="s">
        <v>18</v>
      </c>
      <c r="G240" s="3460"/>
      <c r="H240" s="3460" t="s">
        <v>3544</v>
      </c>
      <c r="I240" s="3460" t="s">
        <v>2</v>
      </c>
      <c r="J240" s="3460" t="s">
        <v>3543</v>
      </c>
      <c r="K240" s="3460" t="s">
        <v>3542</v>
      </c>
      <c r="L240" s="3460" t="s">
        <v>3541</v>
      </c>
      <c r="M240" s="3460" t="s">
        <v>3540</v>
      </c>
      <c r="N240" s="3460" t="s">
        <v>3539</v>
      </c>
      <c r="O240" s="3460" t="s">
        <v>3538</v>
      </c>
      <c r="P240" s="3460" t="s">
        <v>3537</v>
      </c>
      <c r="Q240" s="3460" t="s">
        <v>3536</v>
      </c>
      <c r="R240" s="3461"/>
      <c r="S240" s="3460" t="s">
        <v>3535</v>
      </c>
      <c r="T240" s="3460" t="s">
        <v>3535</v>
      </c>
      <c r="U240" s="3460" t="s">
        <v>3534</v>
      </c>
      <c r="V240" s="3460" t="s">
        <v>3533</v>
      </c>
      <c r="W240" s="3459"/>
      <c r="X240" s="3459"/>
      <c r="Y240" s="3457" t="s">
        <v>3532</v>
      </c>
      <c r="Z240" s="3458"/>
      <c r="AA240" s="3458"/>
      <c r="AB240" s="3457"/>
      <c r="AC240" s="3457"/>
    </row>
    <row r="241" spans="1:29" ht="32.1" customHeight="1" x14ac:dyDescent="0.25">
      <c r="A241" s="3465"/>
      <c r="B241" s="3470"/>
      <c r="C241" s="3462"/>
      <c r="D241" s="3462"/>
      <c r="E241" s="3463"/>
      <c r="F241" s="3462"/>
      <c r="G241" s="3460"/>
      <c r="H241" s="3460"/>
      <c r="I241" s="3460" t="s">
        <v>1</v>
      </c>
      <c r="J241" s="3460"/>
      <c r="K241" s="3460"/>
      <c r="L241" s="3460"/>
      <c r="M241" s="3460"/>
      <c r="N241" s="3460"/>
      <c r="O241" s="3460"/>
      <c r="P241" s="3460"/>
      <c r="Q241" s="3460" t="s">
        <v>1</v>
      </c>
      <c r="R241" s="3461"/>
      <c r="S241" s="3460"/>
      <c r="T241" s="3460"/>
      <c r="U241" s="3460"/>
      <c r="V241" s="3460"/>
      <c r="W241" s="3459"/>
      <c r="X241" s="3459"/>
      <c r="Y241" s="3457"/>
      <c r="Z241" s="3458"/>
      <c r="AA241" s="3458"/>
      <c r="AB241" s="3457" t="s">
        <v>3531</v>
      </c>
      <c r="AC241" s="3457" t="s">
        <v>3531</v>
      </c>
    </row>
    <row r="242" spans="1:29" ht="32.1" customHeight="1" x14ac:dyDescent="0.25">
      <c r="A242" s="3467" t="s">
        <v>4393</v>
      </c>
      <c r="B242" s="3470"/>
      <c r="C242" s="3462" t="s">
        <v>4392</v>
      </c>
      <c r="D242" s="3462" t="s">
        <v>4391</v>
      </c>
      <c r="E242" s="3463"/>
      <c r="F242" s="3462" t="s">
        <v>18</v>
      </c>
      <c r="G242" s="3460"/>
      <c r="H242" s="3460" t="s">
        <v>3544</v>
      </c>
      <c r="I242" s="3460" t="s">
        <v>2</v>
      </c>
      <c r="J242" s="3460" t="s">
        <v>3543</v>
      </c>
      <c r="K242" s="3460" t="s">
        <v>3542</v>
      </c>
      <c r="L242" s="3460" t="s">
        <v>3541</v>
      </c>
      <c r="M242" s="3460" t="s">
        <v>3540</v>
      </c>
      <c r="N242" s="3460" t="s">
        <v>3539</v>
      </c>
      <c r="O242" s="3460" t="s">
        <v>3538</v>
      </c>
      <c r="P242" s="3460" t="s">
        <v>3537</v>
      </c>
      <c r="Q242" s="3460" t="s">
        <v>3536</v>
      </c>
      <c r="R242" s="3461"/>
      <c r="S242" s="3460" t="s">
        <v>3535</v>
      </c>
      <c r="T242" s="3460" t="s">
        <v>3535</v>
      </c>
      <c r="U242" s="3460" t="s">
        <v>3534</v>
      </c>
      <c r="V242" s="3460" t="s">
        <v>3533</v>
      </c>
      <c r="W242" s="3459"/>
      <c r="X242" s="3459"/>
      <c r="Y242" s="3457" t="s">
        <v>3532</v>
      </c>
      <c r="Z242" s="3458"/>
      <c r="AA242" s="3458"/>
      <c r="AB242" s="3457"/>
      <c r="AC242" s="3457"/>
    </row>
    <row r="243" spans="1:29" ht="32.1" customHeight="1" x14ac:dyDescent="0.25">
      <c r="A243" s="3465"/>
      <c r="B243" s="3469"/>
      <c r="C243" s="3462"/>
      <c r="D243" s="3462"/>
      <c r="E243" s="3463"/>
      <c r="F243" s="3462"/>
      <c r="G243" s="3460"/>
      <c r="H243" s="3460"/>
      <c r="I243" s="3460" t="s">
        <v>1</v>
      </c>
      <c r="J243" s="3460"/>
      <c r="K243" s="3460"/>
      <c r="L243" s="3460"/>
      <c r="M243" s="3460"/>
      <c r="N243" s="3460"/>
      <c r="O243" s="3460"/>
      <c r="P243" s="3460"/>
      <c r="Q243" s="3460" t="s">
        <v>1</v>
      </c>
      <c r="R243" s="3461"/>
      <c r="S243" s="3460"/>
      <c r="T243" s="3460"/>
      <c r="U243" s="3460"/>
      <c r="V243" s="3460"/>
      <c r="W243" s="3459"/>
      <c r="X243" s="3459"/>
      <c r="Y243" s="3457"/>
      <c r="Z243" s="3458"/>
      <c r="AA243" s="3458"/>
      <c r="AB243" s="3457" t="s">
        <v>3531</v>
      </c>
      <c r="AC243" s="3457" t="s">
        <v>3531</v>
      </c>
    </row>
    <row r="244" spans="1:29" ht="32.1" customHeight="1" x14ac:dyDescent="0.25">
      <c r="A244" s="3467" t="s">
        <v>4390</v>
      </c>
      <c r="B244" s="3469"/>
      <c r="C244" s="3462" t="s">
        <v>4389</v>
      </c>
      <c r="D244" s="3462" t="s">
        <v>4388</v>
      </c>
      <c r="E244" s="3463"/>
      <c r="F244" s="3462" t="s">
        <v>18</v>
      </c>
      <c r="G244" s="3460"/>
      <c r="H244" s="3460" t="s">
        <v>3544</v>
      </c>
      <c r="I244" s="3460" t="s">
        <v>2</v>
      </c>
      <c r="J244" s="3460" t="s">
        <v>3543</v>
      </c>
      <c r="K244" s="3460" t="s">
        <v>3542</v>
      </c>
      <c r="L244" s="3460" t="s">
        <v>3541</v>
      </c>
      <c r="M244" s="3460" t="s">
        <v>3540</v>
      </c>
      <c r="N244" s="3460" t="s">
        <v>3539</v>
      </c>
      <c r="O244" s="3460" t="s">
        <v>3538</v>
      </c>
      <c r="P244" s="3460" t="s">
        <v>3537</v>
      </c>
      <c r="Q244" s="3460" t="s">
        <v>3536</v>
      </c>
      <c r="R244" s="3461"/>
      <c r="S244" s="3460" t="s">
        <v>3535</v>
      </c>
      <c r="T244" s="3460" t="s">
        <v>3535</v>
      </c>
      <c r="U244" s="3460" t="s">
        <v>3534</v>
      </c>
      <c r="V244" s="3460" t="s">
        <v>3533</v>
      </c>
      <c r="W244" s="3459"/>
      <c r="X244" s="3459"/>
      <c r="Y244" s="3457" t="s">
        <v>3532</v>
      </c>
      <c r="Z244" s="3458"/>
      <c r="AA244" s="3458"/>
      <c r="AB244" s="3457"/>
      <c r="AC244" s="3457"/>
    </row>
    <row r="245" spans="1:29" ht="32.1" customHeight="1" x14ac:dyDescent="0.25">
      <c r="A245" s="3465"/>
      <c r="B245" s="3469"/>
      <c r="C245" s="3462"/>
      <c r="D245" s="3462"/>
      <c r="E245" s="3463"/>
      <c r="F245" s="3462"/>
      <c r="G245" s="3460"/>
      <c r="H245" s="3460"/>
      <c r="I245" s="3460" t="s">
        <v>1</v>
      </c>
      <c r="J245" s="3460"/>
      <c r="K245" s="3460"/>
      <c r="L245" s="3460"/>
      <c r="M245" s="3460"/>
      <c r="N245" s="3460"/>
      <c r="O245" s="3460"/>
      <c r="P245" s="3460"/>
      <c r="Q245" s="3460" t="s">
        <v>1</v>
      </c>
      <c r="R245" s="3461"/>
      <c r="S245" s="3460"/>
      <c r="T245" s="3460"/>
      <c r="U245" s="3460"/>
      <c r="V245" s="3460"/>
      <c r="W245" s="3459"/>
      <c r="X245" s="3459"/>
      <c r="Y245" s="3457"/>
      <c r="Z245" s="3458"/>
      <c r="AA245" s="3458"/>
      <c r="AB245" s="3457" t="s">
        <v>3531</v>
      </c>
      <c r="AC245" s="3457" t="s">
        <v>3531</v>
      </c>
    </row>
    <row r="246" spans="1:29" ht="32.1" customHeight="1" x14ac:dyDescent="0.25">
      <c r="A246" s="3467" t="s">
        <v>4387</v>
      </c>
      <c r="B246" s="3469"/>
      <c r="C246" s="3462" t="s">
        <v>4386</v>
      </c>
      <c r="D246" s="3462" t="s">
        <v>4385</v>
      </c>
      <c r="E246" s="3463"/>
      <c r="F246" s="3462" t="s">
        <v>18</v>
      </c>
      <c r="G246" s="3460"/>
      <c r="H246" s="3460" t="s">
        <v>3544</v>
      </c>
      <c r="I246" s="3460" t="s">
        <v>2</v>
      </c>
      <c r="J246" s="3460" t="s">
        <v>3543</v>
      </c>
      <c r="K246" s="3460" t="s">
        <v>3542</v>
      </c>
      <c r="L246" s="3460" t="s">
        <v>3541</v>
      </c>
      <c r="M246" s="3460" t="s">
        <v>3540</v>
      </c>
      <c r="N246" s="3460" t="s">
        <v>3539</v>
      </c>
      <c r="O246" s="3460" t="s">
        <v>3538</v>
      </c>
      <c r="P246" s="3460" t="s">
        <v>3537</v>
      </c>
      <c r="Q246" s="3460" t="s">
        <v>3536</v>
      </c>
      <c r="R246" s="3461"/>
      <c r="S246" s="3460" t="s">
        <v>3535</v>
      </c>
      <c r="T246" s="3460" t="s">
        <v>3535</v>
      </c>
      <c r="U246" s="3460" t="s">
        <v>3534</v>
      </c>
      <c r="V246" s="3460" t="s">
        <v>3533</v>
      </c>
      <c r="W246" s="3459"/>
      <c r="X246" s="3459"/>
      <c r="Y246" s="3457" t="s">
        <v>3532</v>
      </c>
      <c r="Z246" s="3458"/>
      <c r="AA246" s="3458"/>
      <c r="AB246" s="3457"/>
      <c r="AC246" s="3457"/>
    </row>
    <row r="247" spans="1:29" ht="32.1" customHeight="1" x14ac:dyDescent="0.25">
      <c r="A247" s="3465"/>
      <c r="B247" s="3469"/>
      <c r="C247" s="3462"/>
      <c r="D247" s="3462"/>
      <c r="E247" s="3463"/>
      <c r="F247" s="3462"/>
      <c r="G247" s="3460"/>
      <c r="H247" s="3460"/>
      <c r="I247" s="3460" t="s">
        <v>1</v>
      </c>
      <c r="J247" s="3460"/>
      <c r="K247" s="3460"/>
      <c r="L247" s="3460"/>
      <c r="M247" s="3460"/>
      <c r="N247" s="3460"/>
      <c r="O247" s="3460"/>
      <c r="P247" s="3460"/>
      <c r="Q247" s="3460" t="s">
        <v>1</v>
      </c>
      <c r="R247" s="3461"/>
      <c r="S247" s="3460"/>
      <c r="T247" s="3460"/>
      <c r="U247" s="3460"/>
      <c r="V247" s="3460"/>
      <c r="W247" s="3459"/>
      <c r="X247" s="3459"/>
      <c r="Y247" s="3457"/>
      <c r="Z247" s="3458"/>
      <c r="AA247" s="3458"/>
      <c r="AB247" s="3457" t="s">
        <v>3531</v>
      </c>
      <c r="AC247" s="3457" t="s">
        <v>3531</v>
      </c>
    </row>
    <row r="248" spans="1:29" ht="32.1" customHeight="1" x14ac:dyDescent="0.25">
      <c r="A248" s="3467" t="s">
        <v>4384</v>
      </c>
      <c r="B248" s="3469"/>
      <c r="C248" s="3462" t="s">
        <v>4383</v>
      </c>
      <c r="D248" s="3462" t="s">
        <v>4382</v>
      </c>
      <c r="E248" s="3463"/>
      <c r="F248" s="3462" t="s">
        <v>18</v>
      </c>
      <c r="G248" s="3460"/>
      <c r="H248" s="3460" t="s">
        <v>3544</v>
      </c>
      <c r="I248" s="3460" t="s">
        <v>2</v>
      </c>
      <c r="J248" s="3460" t="s">
        <v>3543</v>
      </c>
      <c r="K248" s="3460" t="s">
        <v>3542</v>
      </c>
      <c r="L248" s="3460" t="s">
        <v>3541</v>
      </c>
      <c r="M248" s="3460" t="s">
        <v>3540</v>
      </c>
      <c r="N248" s="3460" t="s">
        <v>3539</v>
      </c>
      <c r="O248" s="3460" t="s">
        <v>3538</v>
      </c>
      <c r="P248" s="3460" t="s">
        <v>3537</v>
      </c>
      <c r="Q248" s="3460" t="s">
        <v>3536</v>
      </c>
      <c r="R248" s="3461"/>
      <c r="S248" s="3460" t="s">
        <v>3535</v>
      </c>
      <c r="T248" s="3460" t="s">
        <v>3535</v>
      </c>
      <c r="U248" s="3460" t="s">
        <v>3534</v>
      </c>
      <c r="V248" s="3460" t="s">
        <v>3533</v>
      </c>
      <c r="W248" s="3459"/>
      <c r="X248" s="3459"/>
      <c r="Y248" s="3457" t="s">
        <v>3532</v>
      </c>
      <c r="Z248" s="3458"/>
      <c r="AA248" s="3458"/>
      <c r="AB248" s="3457"/>
      <c r="AC248" s="3457"/>
    </row>
    <row r="249" spans="1:29" ht="32.1" customHeight="1" x14ac:dyDescent="0.25">
      <c r="A249" s="3465"/>
      <c r="B249" s="3471"/>
      <c r="C249" s="3462"/>
      <c r="D249" s="3462"/>
      <c r="E249" s="3463"/>
      <c r="F249" s="3462"/>
      <c r="G249" s="3460"/>
      <c r="H249" s="3460"/>
      <c r="I249" s="3460" t="s">
        <v>1</v>
      </c>
      <c r="J249" s="3460"/>
      <c r="K249" s="3460"/>
      <c r="L249" s="3460"/>
      <c r="M249" s="3460"/>
      <c r="N249" s="3460"/>
      <c r="O249" s="3460"/>
      <c r="P249" s="3460"/>
      <c r="Q249" s="3460" t="s">
        <v>1</v>
      </c>
      <c r="R249" s="3461"/>
      <c r="S249" s="3460"/>
      <c r="T249" s="3460"/>
      <c r="U249" s="3460"/>
      <c r="V249" s="3460"/>
      <c r="W249" s="3459"/>
      <c r="X249" s="3459"/>
      <c r="Y249" s="3457"/>
      <c r="Z249" s="3458"/>
      <c r="AA249" s="3458"/>
      <c r="AB249" s="3457" t="s">
        <v>3531</v>
      </c>
      <c r="AC249" s="3457" t="s">
        <v>3531</v>
      </c>
    </row>
    <row r="250" spans="1:29" ht="32.1" customHeight="1" x14ac:dyDescent="0.25">
      <c r="A250" s="3467" t="s">
        <v>4381</v>
      </c>
      <c r="B250" s="3471"/>
      <c r="C250" s="3462" t="s">
        <v>4380</v>
      </c>
      <c r="D250" s="3462" t="s">
        <v>4379</v>
      </c>
      <c r="E250" s="3463"/>
      <c r="F250" s="3462" t="s">
        <v>18</v>
      </c>
      <c r="G250" s="3460"/>
      <c r="H250" s="3460" t="s">
        <v>3544</v>
      </c>
      <c r="I250" s="3460" t="s">
        <v>2</v>
      </c>
      <c r="J250" s="3460" t="s">
        <v>3543</v>
      </c>
      <c r="K250" s="3460" t="s">
        <v>3542</v>
      </c>
      <c r="L250" s="3460" t="s">
        <v>3541</v>
      </c>
      <c r="M250" s="3460" t="s">
        <v>3540</v>
      </c>
      <c r="N250" s="3460" t="s">
        <v>3539</v>
      </c>
      <c r="O250" s="3460" t="s">
        <v>3538</v>
      </c>
      <c r="P250" s="3460" t="s">
        <v>3537</v>
      </c>
      <c r="Q250" s="3460" t="s">
        <v>3536</v>
      </c>
      <c r="R250" s="3461"/>
      <c r="S250" s="3460" t="s">
        <v>3535</v>
      </c>
      <c r="T250" s="3460" t="s">
        <v>3535</v>
      </c>
      <c r="U250" s="3460" t="s">
        <v>3534</v>
      </c>
      <c r="V250" s="3460" t="s">
        <v>3533</v>
      </c>
      <c r="W250" s="3459"/>
      <c r="X250" s="3459"/>
      <c r="Y250" s="3457" t="s">
        <v>3532</v>
      </c>
      <c r="Z250" s="3458"/>
      <c r="AA250" s="3458"/>
      <c r="AB250" s="3457"/>
      <c r="AC250" s="3457"/>
    </row>
    <row r="251" spans="1:29" ht="32.1" customHeight="1" x14ac:dyDescent="0.25">
      <c r="A251" s="3465"/>
      <c r="B251" s="3469"/>
      <c r="C251" s="3462"/>
      <c r="D251" s="3462"/>
      <c r="E251" s="3463"/>
      <c r="F251" s="3462"/>
      <c r="G251" s="3460"/>
      <c r="H251" s="3460"/>
      <c r="I251" s="3460" t="s">
        <v>1</v>
      </c>
      <c r="J251" s="3460"/>
      <c r="K251" s="3460"/>
      <c r="L251" s="3460"/>
      <c r="M251" s="3460"/>
      <c r="N251" s="3460"/>
      <c r="O251" s="3460"/>
      <c r="P251" s="3460"/>
      <c r="Q251" s="3460" t="s">
        <v>1</v>
      </c>
      <c r="R251" s="3461"/>
      <c r="S251" s="3460"/>
      <c r="T251" s="3460"/>
      <c r="U251" s="3460"/>
      <c r="V251" s="3460"/>
      <c r="W251" s="3459"/>
      <c r="X251" s="3459"/>
      <c r="Y251" s="3457"/>
      <c r="Z251" s="3458"/>
      <c r="AA251" s="3458"/>
      <c r="AB251" s="3457" t="s">
        <v>3531</v>
      </c>
      <c r="AC251" s="3457" t="s">
        <v>3531</v>
      </c>
    </row>
    <row r="252" spans="1:29" ht="32.1" customHeight="1" x14ac:dyDescent="0.25">
      <c r="A252" s="3467" t="s">
        <v>4378</v>
      </c>
      <c r="B252" s="3469"/>
      <c r="C252" s="3462" t="s">
        <v>4377</v>
      </c>
      <c r="D252" s="3462" t="s">
        <v>4376</v>
      </c>
      <c r="E252" s="3463"/>
      <c r="F252" s="3462" t="s">
        <v>18</v>
      </c>
      <c r="G252" s="3460"/>
      <c r="H252" s="3460" t="s">
        <v>3544</v>
      </c>
      <c r="I252" s="3460" t="s">
        <v>2</v>
      </c>
      <c r="J252" s="3460" t="s">
        <v>3543</v>
      </c>
      <c r="K252" s="3460" t="s">
        <v>3542</v>
      </c>
      <c r="L252" s="3460" t="s">
        <v>3541</v>
      </c>
      <c r="M252" s="3460" t="s">
        <v>3540</v>
      </c>
      <c r="N252" s="3460" t="s">
        <v>3539</v>
      </c>
      <c r="O252" s="3460" t="s">
        <v>3538</v>
      </c>
      <c r="P252" s="3460" t="s">
        <v>3537</v>
      </c>
      <c r="Q252" s="3460" t="s">
        <v>3536</v>
      </c>
      <c r="R252" s="3461"/>
      <c r="S252" s="3460" t="s">
        <v>3535</v>
      </c>
      <c r="T252" s="3460" t="s">
        <v>3535</v>
      </c>
      <c r="U252" s="3460" t="s">
        <v>3534</v>
      </c>
      <c r="V252" s="3460" t="s">
        <v>3533</v>
      </c>
      <c r="W252" s="3459"/>
      <c r="X252" s="3459"/>
      <c r="Y252" s="3457" t="s">
        <v>3532</v>
      </c>
      <c r="Z252" s="3458"/>
      <c r="AA252" s="3458"/>
      <c r="AB252" s="3457"/>
      <c r="AC252" s="3457"/>
    </row>
    <row r="253" spans="1:29" ht="32.1" customHeight="1" x14ac:dyDescent="0.25">
      <c r="A253" s="3465"/>
      <c r="B253" s="3469"/>
      <c r="C253" s="3462"/>
      <c r="D253" s="3462"/>
      <c r="E253" s="3463"/>
      <c r="F253" s="3462"/>
      <c r="G253" s="3460"/>
      <c r="H253" s="3460"/>
      <c r="I253" s="3460" t="s">
        <v>1</v>
      </c>
      <c r="J253" s="3460"/>
      <c r="K253" s="3460"/>
      <c r="L253" s="3460"/>
      <c r="M253" s="3460"/>
      <c r="N253" s="3460"/>
      <c r="O253" s="3460"/>
      <c r="P253" s="3460"/>
      <c r="Q253" s="3460" t="s">
        <v>1</v>
      </c>
      <c r="R253" s="3461"/>
      <c r="S253" s="3460"/>
      <c r="T253" s="3460"/>
      <c r="U253" s="3460"/>
      <c r="V253" s="3460"/>
      <c r="W253" s="3459"/>
      <c r="X253" s="3459"/>
      <c r="Y253" s="3457"/>
      <c r="Z253" s="3458"/>
      <c r="AA253" s="3458"/>
      <c r="AB253" s="3457" t="s">
        <v>3531</v>
      </c>
      <c r="AC253" s="3457" t="s">
        <v>3531</v>
      </c>
    </row>
    <row r="254" spans="1:29" ht="32.1" customHeight="1" x14ac:dyDescent="0.25">
      <c r="A254" s="3467" t="s">
        <v>4375</v>
      </c>
      <c r="B254" s="3469"/>
      <c r="C254" s="3462" t="s">
        <v>4374</v>
      </c>
      <c r="D254" s="3462" t="s">
        <v>4373</v>
      </c>
      <c r="E254" s="3463"/>
      <c r="F254" s="3462" t="s">
        <v>18</v>
      </c>
      <c r="G254" s="3460"/>
      <c r="H254" s="3460" t="s">
        <v>3544</v>
      </c>
      <c r="I254" s="3460" t="s">
        <v>2</v>
      </c>
      <c r="J254" s="3460" t="s">
        <v>3543</v>
      </c>
      <c r="K254" s="3460" t="s">
        <v>3542</v>
      </c>
      <c r="L254" s="3460" t="s">
        <v>3541</v>
      </c>
      <c r="M254" s="3460" t="s">
        <v>3540</v>
      </c>
      <c r="N254" s="3460" t="s">
        <v>3539</v>
      </c>
      <c r="O254" s="3460" t="s">
        <v>3538</v>
      </c>
      <c r="P254" s="3460" t="s">
        <v>3537</v>
      </c>
      <c r="Q254" s="3460" t="s">
        <v>3536</v>
      </c>
      <c r="R254" s="3461"/>
      <c r="S254" s="3460" t="s">
        <v>3535</v>
      </c>
      <c r="T254" s="3460" t="s">
        <v>3535</v>
      </c>
      <c r="U254" s="3460" t="s">
        <v>3534</v>
      </c>
      <c r="V254" s="3460" t="s">
        <v>3533</v>
      </c>
      <c r="W254" s="3459"/>
      <c r="X254" s="3459"/>
      <c r="Y254" s="3457" t="s">
        <v>3532</v>
      </c>
      <c r="Z254" s="3458"/>
      <c r="AA254" s="3458"/>
      <c r="AB254" s="3457"/>
      <c r="AC254" s="3457"/>
    </row>
    <row r="255" spans="1:29" ht="32.1" customHeight="1" x14ac:dyDescent="0.25">
      <c r="A255" s="3465"/>
      <c r="B255" s="3469"/>
      <c r="C255" s="3462"/>
      <c r="D255" s="3462"/>
      <c r="E255" s="3463"/>
      <c r="F255" s="3462"/>
      <c r="G255" s="3460"/>
      <c r="H255" s="3460"/>
      <c r="I255" s="3460" t="s">
        <v>1</v>
      </c>
      <c r="J255" s="3460"/>
      <c r="K255" s="3460"/>
      <c r="L255" s="3460"/>
      <c r="M255" s="3460"/>
      <c r="N255" s="3460"/>
      <c r="O255" s="3460"/>
      <c r="P255" s="3460"/>
      <c r="Q255" s="3460" t="s">
        <v>1</v>
      </c>
      <c r="R255" s="3461"/>
      <c r="S255" s="3460"/>
      <c r="T255" s="3460"/>
      <c r="U255" s="3460"/>
      <c r="V255" s="3460"/>
      <c r="W255" s="3459"/>
      <c r="X255" s="3459"/>
      <c r="Y255" s="3457"/>
      <c r="Z255" s="3458"/>
      <c r="AA255" s="3458"/>
      <c r="AB255" s="3457" t="s">
        <v>3531</v>
      </c>
      <c r="AC255" s="3457" t="s">
        <v>3531</v>
      </c>
    </row>
    <row r="256" spans="1:29" ht="32.1" customHeight="1" x14ac:dyDescent="0.25">
      <c r="A256" s="3467" t="s">
        <v>4372</v>
      </c>
      <c r="B256" s="3469"/>
      <c r="C256" s="3462" t="s">
        <v>4371</v>
      </c>
      <c r="D256" s="3462" t="s">
        <v>4370</v>
      </c>
      <c r="E256" s="3463"/>
      <c r="F256" s="3462" t="s">
        <v>18</v>
      </c>
      <c r="G256" s="3460"/>
      <c r="H256" s="3460" t="s">
        <v>3544</v>
      </c>
      <c r="I256" s="3460" t="s">
        <v>2</v>
      </c>
      <c r="J256" s="3460" t="s">
        <v>3543</v>
      </c>
      <c r="K256" s="3460" t="s">
        <v>3542</v>
      </c>
      <c r="L256" s="3460" t="s">
        <v>3541</v>
      </c>
      <c r="M256" s="3460" t="s">
        <v>3540</v>
      </c>
      <c r="N256" s="3460" t="s">
        <v>3539</v>
      </c>
      <c r="O256" s="3460" t="s">
        <v>3538</v>
      </c>
      <c r="P256" s="3460" t="s">
        <v>3537</v>
      </c>
      <c r="Q256" s="3460" t="s">
        <v>3536</v>
      </c>
      <c r="R256" s="3461"/>
      <c r="S256" s="3460" t="s">
        <v>3535</v>
      </c>
      <c r="T256" s="3460" t="s">
        <v>3535</v>
      </c>
      <c r="U256" s="3460" t="s">
        <v>3534</v>
      </c>
      <c r="V256" s="3460" t="s">
        <v>3533</v>
      </c>
      <c r="W256" s="3459"/>
      <c r="X256" s="3459"/>
      <c r="Y256" s="3457" t="s">
        <v>3532</v>
      </c>
      <c r="Z256" s="3458"/>
      <c r="AA256" s="3458"/>
      <c r="AB256" s="3457"/>
      <c r="AC256" s="3457"/>
    </row>
    <row r="257" spans="1:29" ht="32.1" customHeight="1" x14ac:dyDescent="0.25">
      <c r="A257" s="3465"/>
      <c r="B257" s="3469"/>
      <c r="C257" s="3462"/>
      <c r="D257" s="3462"/>
      <c r="E257" s="3463"/>
      <c r="F257" s="3462"/>
      <c r="G257" s="3460"/>
      <c r="H257" s="3460"/>
      <c r="I257" s="3460" t="s">
        <v>1</v>
      </c>
      <c r="J257" s="3460"/>
      <c r="K257" s="3460"/>
      <c r="L257" s="3460"/>
      <c r="M257" s="3460"/>
      <c r="N257" s="3460"/>
      <c r="O257" s="3460"/>
      <c r="P257" s="3460"/>
      <c r="Q257" s="3460" t="s">
        <v>1</v>
      </c>
      <c r="R257" s="3461"/>
      <c r="S257" s="3460"/>
      <c r="T257" s="3460"/>
      <c r="U257" s="3460"/>
      <c r="V257" s="3460"/>
      <c r="W257" s="3459"/>
      <c r="X257" s="3459"/>
      <c r="Y257" s="3457"/>
      <c r="Z257" s="3458"/>
      <c r="AA257" s="3458"/>
      <c r="AB257" s="3457" t="s">
        <v>3531</v>
      </c>
      <c r="AC257" s="3457" t="s">
        <v>3531</v>
      </c>
    </row>
    <row r="258" spans="1:29" ht="32.1" customHeight="1" x14ac:dyDescent="0.25">
      <c r="A258" s="3467" t="s">
        <v>4369</v>
      </c>
      <c r="B258" s="3469"/>
      <c r="C258" s="3462" t="s">
        <v>4368</v>
      </c>
      <c r="D258" s="3462" t="s">
        <v>4367</v>
      </c>
      <c r="E258" s="3463"/>
      <c r="F258" s="3462" t="s">
        <v>18</v>
      </c>
      <c r="G258" s="3460"/>
      <c r="H258" s="3460" t="s">
        <v>3544</v>
      </c>
      <c r="I258" s="3460" t="s">
        <v>2</v>
      </c>
      <c r="J258" s="3460" t="s">
        <v>3543</v>
      </c>
      <c r="K258" s="3460" t="s">
        <v>3542</v>
      </c>
      <c r="L258" s="3460" t="s">
        <v>3541</v>
      </c>
      <c r="M258" s="3460" t="s">
        <v>3540</v>
      </c>
      <c r="N258" s="3460" t="s">
        <v>3539</v>
      </c>
      <c r="O258" s="3460" t="s">
        <v>3538</v>
      </c>
      <c r="P258" s="3460" t="s">
        <v>3537</v>
      </c>
      <c r="Q258" s="3460" t="s">
        <v>3536</v>
      </c>
      <c r="R258" s="3461"/>
      <c r="S258" s="3460" t="s">
        <v>3535</v>
      </c>
      <c r="T258" s="3460" t="s">
        <v>3535</v>
      </c>
      <c r="U258" s="3460" t="s">
        <v>3534</v>
      </c>
      <c r="V258" s="3460" t="s">
        <v>3533</v>
      </c>
      <c r="W258" s="3459"/>
      <c r="X258" s="3459"/>
      <c r="Y258" s="3457" t="s">
        <v>3532</v>
      </c>
      <c r="Z258" s="3458"/>
      <c r="AA258" s="3458"/>
      <c r="AB258" s="3457"/>
      <c r="AC258" s="3457"/>
    </row>
    <row r="259" spans="1:29" ht="32.1" customHeight="1" x14ac:dyDescent="0.25">
      <c r="A259" s="3465"/>
      <c r="B259" s="3470"/>
      <c r="C259" s="3462"/>
      <c r="D259" s="3462"/>
      <c r="E259" s="3463"/>
      <c r="F259" s="3462"/>
      <c r="G259" s="3460"/>
      <c r="H259" s="3460"/>
      <c r="I259" s="3460" t="s">
        <v>1</v>
      </c>
      <c r="J259" s="3460"/>
      <c r="K259" s="3460"/>
      <c r="L259" s="3460"/>
      <c r="M259" s="3460"/>
      <c r="N259" s="3460"/>
      <c r="O259" s="3460"/>
      <c r="P259" s="3460"/>
      <c r="Q259" s="3460" t="s">
        <v>1</v>
      </c>
      <c r="R259" s="3461"/>
      <c r="S259" s="3460"/>
      <c r="T259" s="3460"/>
      <c r="U259" s="3460"/>
      <c r="V259" s="3460"/>
      <c r="W259" s="3459"/>
      <c r="X259" s="3459"/>
      <c r="Y259" s="3457"/>
      <c r="Z259" s="3458"/>
      <c r="AA259" s="3458"/>
      <c r="AB259" s="3457" t="s">
        <v>3531</v>
      </c>
      <c r="AC259" s="3457" t="s">
        <v>3531</v>
      </c>
    </row>
    <row r="260" spans="1:29" ht="32.1" customHeight="1" x14ac:dyDescent="0.25">
      <c r="A260" s="3467" t="s">
        <v>4366</v>
      </c>
      <c r="B260" s="3470"/>
      <c r="C260" s="3462" t="s">
        <v>4365</v>
      </c>
      <c r="D260" s="3462" t="s">
        <v>4364</v>
      </c>
      <c r="E260" s="3463"/>
      <c r="F260" s="3462" t="s">
        <v>18</v>
      </c>
      <c r="G260" s="3460"/>
      <c r="H260" s="3460" t="s">
        <v>3544</v>
      </c>
      <c r="I260" s="3460" t="s">
        <v>2</v>
      </c>
      <c r="J260" s="3460" t="s">
        <v>3543</v>
      </c>
      <c r="K260" s="3460" t="s">
        <v>3542</v>
      </c>
      <c r="L260" s="3460" t="s">
        <v>3541</v>
      </c>
      <c r="M260" s="3460" t="s">
        <v>3540</v>
      </c>
      <c r="N260" s="3460" t="s">
        <v>3539</v>
      </c>
      <c r="O260" s="3460" t="s">
        <v>3538</v>
      </c>
      <c r="P260" s="3460" t="s">
        <v>3537</v>
      </c>
      <c r="Q260" s="3460" t="s">
        <v>3536</v>
      </c>
      <c r="R260" s="3461"/>
      <c r="S260" s="3460" t="s">
        <v>3535</v>
      </c>
      <c r="T260" s="3460" t="s">
        <v>3535</v>
      </c>
      <c r="U260" s="3460" t="s">
        <v>3534</v>
      </c>
      <c r="V260" s="3460" t="s">
        <v>3533</v>
      </c>
      <c r="W260" s="3459"/>
      <c r="X260" s="3459"/>
      <c r="Y260" s="3457" t="s">
        <v>3532</v>
      </c>
      <c r="Z260" s="3458"/>
      <c r="AA260" s="3458"/>
      <c r="AB260" s="3457"/>
      <c r="AC260" s="3457"/>
    </row>
    <row r="261" spans="1:29" ht="32.1" customHeight="1" x14ac:dyDescent="0.25">
      <c r="A261" s="3465"/>
      <c r="B261" s="3466"/>
      <c r="C261" s="3462"/>
      <c r="D261" s="3462"/>
      <c r="E261" s="3463"/>
      <c r="F261" s="3462"/>
      <c r="G261" s="3460"/>
      <c r="H261" s="3460"/>
      <c r="I261" s="3460" t="s">
        <v>1</v>
      </c>
      <c r="J261" s="3460"/>
      <c r="K261" s="3460"/>
      <c r="L261" s="3460"/>
      <c r="M261" s="3460"/>
      <c r="N261" s="3460"/>
      <c r="O261" s="3460"/>
      <c r="P261" s="3460"/>
      <c r="Q261" s="3460" t="s">
        <v>1</v>
      </c>
      <c r="R261" s="3461"/>
      <c r="S261" s="3460"/>
      <c r="T261" s="3460"/>
      <c r="U261" s="3460"/>
      <c r="V261" s="3460"/>
      <c r="W261" s="3459"/>
      <c r="X261" s="3459"/>
      <c r="Y261" s="3457"/>
      <c r="Z261" s="3458"/>
      <c r="AA261" s="3458"/>
      <c r="AB261" s="3457" t="s">
        <v>3531</v>
      </c>
      <c r="AC261" s="3457" t="s">
        <v>3531</v>
      </c>
    </row>
    <row r="262" spans="1:29" ht="32.1" customHeight="1" x14ac:dyDescent="0.25">
      <c r="A262" s="3467" t="s">
        <v>4363</v>
      </c>
      <c r="B262" s="3466"/>
      <c r="C262" s="3462" t="s">
        <v>4362</v>
      </c>
      <c r="D262" s="3462" t="s">
        <v>4361</v>
      </c>
      <c r="E262" s="3463"/>
      <c r="F262" s="3462" t="s">
        <v>18</v>
      </c>
      <c r="G262" s="3460"/>
      <c r="H262" s="3460" t="s">
        <v>3544</v>
      </c>
      <c r="I262" s="3460" t="s">
        <v>2</v>
      </c>
      <c r="J262" s="3460" t="s">
        <v>3543</v>
      </c>
      <c r="K262" s="3460" t="s">
        <v>3542</v>
      </c>
      <c r="L262" s="3460" t="s">
        <v>3541</v>
      </c>
      <c r="M262" s="3460" t="s">
        <v>3540</v>
      </c>
      <c r="N262" s="3460" t="s">
        <v>3539</v>
      </c>
      <c r="O262" s="3460" t="s">
        <v>3538</v>
      </c>
      <c r="P262" s="3460" t="s">
        <v>3537</v>
      </c>
      <c r="Q262" s="3460" t="s">
        <v>3536</v>
      </c>
      <c r="R262" s="3461"/>
      <c r="S262" s="3460" t="s">
        <v>3535</v>
      </c>
      <c r="T262" s="3460" t="s">
        <v>3535</v>
      </c>
      <c r="U262" s="3460" t="s">
        <v>3534</v>
      </c>
      <c r="V262" s="3460" t="s">
        <v>3533</v>
      </c>
      <c r="W262" s="3459"/>
      <c r="X262" s="3459"/>
      <c r="Y262" s="3457" t="s">
        <v>3532</v>
      </c>
      <c r="Z262" s="3458"/>
      <c r="AA262" s="3458"/>
      <c r="AB262" s="3457"/>
      <c r="AC262" s="3457"/>
    </row>
    <row r="263" spans="1:29" ht="32.1" customHeight="1" x14ac:dyDescent="0.25">
      <c r="A263" s="3465"/>
      <c r="B263" s="3469"/>
      <c r="C263" s="3462"/>
      <c r="D263" s="3462"/>
      <c r="E263" s="3463"/>
      <c r="F263" s="3462"/>
      <c r="G263" s="3460"/>
      <c r="H263" s="3460"/>
      <c r="I263" s="3460" t="s">
        <v>1</v>
      </c>
      <c r="J263" s="3460"/>
      <c r="K263" s="3460"/>
      <c r="L263" s="3460"/>
      <c r="M263" s="3460"/>
      <c r="N263" s="3460"/>
      <c r="O263" s="3460"/>
      <c r="P263" s="3460"/>
      <c r="Q263" s="3460" t="s">
        <v>1</v>
      </c>
      <c r="R263" s="3461"/>
      <c r="S263" s="3460"/>
      <c r="T263" s="3460"/>
      <c r="U263" s="3460"/>
      <c r="V263" s="3460"/>
      <c r="W263" s="3459"/>
      <c r="X263" s="3459"/>
      <c r="Y263" s="3457"/>
      <c r="Z263" s="3458"/>
      <c r="AA263" s="3458"/>
      <c r="AB263" s="3457" t="s">
        <v>3531</v>
      </c>
      <c r="AC263" s="3457" t="s">
        <v>3531</v>
      </c>
    </row>
    <row r="264" spans="1:29" ht="32.1" customHeight="1" x14ac:dyDescent="0.25">
      <c r="A264" s="3467" t="s">
        <v>4360</v>
      </c>
      <c r="B264" s="3469"/>
      <c r="C264" s="3462" t="s">
        <v>4359</v>
      </c>
      <c r="D264" s="3462" t="s">
        <v>4358</v>
      </c>
      <c r="E264" s="3463"/>
      <c r="F264" s="3462" t="s">
        <v>18</v>
      </c>
      <c r="G264" s="3460"/>
      <c r="H264" s="3460" t="s">
        <v>3544</v>
      </c>
      <c r="I264" s="3460" t="s">
        <v>2</v>
      </c>
      <c r="J264" s="3460" t="s">
        <v>3543</v>
      </c>
      <c r="K264" s="3460" t="s">
        <v>3542</v>
      </c>
      <c r="L264" s="3460" t="s">
        <v>3541</v>
      </c>
      <c r="M264" s="3460" t="s">
        <v>3540</v>
      </c>
      <c r="N264" s="3460" t="s">
        <v>3539</v>
      </c>
      <c r="O264" s="3460" t="s">
        <v>3538</v>
      </c>
      <c r="P264" s="3460" t="s">
        <v>3537</v>
      </c>
      <c r="Q264" s="3460" t="s">
        <v>3536</v>
      </c>
      <c r="R264" s="3461"/>
      <c r="S264" s="3460" t="s">
        <v>3535</v>
      </c>
      <c r="T264" s="3460" t="s">
        <v>3535</v>
      </c>
      <c r="U264" s="3460" t="s">
        <v>3534</v>
      </c>
      <c r="V264" s="3460" t="s">
        <v>3533</v>
      </c>
      <c r="W264" s="3459"/>
      <c r="X264" s="3459"/>
      <c r="Y264" s="3457" t="s">
        <v>3532</v>
      </c>
      <c r="Z264" s="3458"/>
      <c r="AA264" s="3458"/>
      <c r="AB264" s="3457"/>
      <c r="AC264" s="3457"/>
    </row>
    <row r="265" spans="1:29" ht="32.1" customHeight="1" x14ac:dyDescent="0.25">
      <c r="A265" s="3465"/>
      <c r="B265" s="3469"/>
      <c r="C265" s="3462"/>
      <c r="D265" s="3462"/>
      <c r="E265" s="3463"/>
      <c r="F265" s="3462"/>
      <c r="G265" s="3460"/>
      <c r="H265" s="3460"/>
      <c r="I265" s="3460" t="s">
        <v>1</v>
      </c>
      <c r="J265" s="3460"/>
      <c r="K265" s="3460"/>
      <c r="L265" s="3460"/>
      <c r="M265" s="3460"/>
      <c r="N265" s="3460"/>
      <c r="O265" s="3460"/>
      <c r="P265" s="3460"/>
      <c r="Q265" s="3460" t="s">
        <v>1</v>
      </c>
      <c r="R265" s="3461"/>
      <c r="S265" s="3460"/>
      <c r="T265" s="3460"/>
      <c r="U265" s="3460"/>
      <c r="V265" s="3460"/>
      <c r="W265" s="3459"/>
      <c r="X265" s="3459"/>
      <c r="Y265" s="3457"/>
      <c r="Z265" s="3458"/>
      <c r="AA265" s="3458"/>
      <c r="AB265" s="3457" t="s">
        <v>3531</v>
      </c>
      <c r="AC265" s="3457" t="s">
        <v>3531</v>
      </c>
    </row>
    <row r="266" spans="1:29" ht="32.1" customHeight="1" x14ac:dyDescent="0.25">
      <c r="A266" s="3467" t="s">
        <v>4357</v>
      </c>
      <c r="B266" s="3469"/>
      <c r="C266" s="3462" t="s">
        <v>4356</v>
      </c>
      <c r="D266" s="3462" t="s">
        <v>4355</v>
      </c>
      <c r="E266" s="3463"/>
      <c r="F266" s="3462" t="s">
        <v>18</v>
      </c>
      <c r="G266" s="3460"/>
      <c r="H266" s="3460" t="s">
        <v>3544</v>
      </c>
      <c r="I266" s="3460" t="s">
        <v>2</v>
      </c>
      <c r="J266" s="3460" t="s">
        <v>3543</v>
      </c>
      <c r="K266" s="3460" t="s">
        <v>3542</v>
      </c>
      <c r="L266" s="3460" t="s">
        <v>3541</v>
      </c>
      <c r="M266" s="3460" t="s">
        <v>3540</v>
      </c>
      <c r="N266" s="3460" t="s">
        <v>3539</v>
      </c>
      <c r="O266" s="3460" t="s">
        <v>3538</v>
      </c>
      <c r="P266" s="3460" t="s">
        <v>3537</v>
      </c>
      <c r="Q266" s="3460" t="s">
        <v>3536</v>
      </c>
      <c r="R266" s="3461"/>
      <c r="S266" s="3460" t="s">
        <v>3535</v>
      </c>
      <c r="T266" s="3460" t="s">
        <v>3535</v>
      </c>
      <c r="U266" s="3460" t="s">
        <v>3534</v>
      </c>
      <c r="V266" s="3460" t="s">
        <v>3533</v>
      </c>
      <c r="W266" s="3459"/>
      <c r="X266" s="3459"/>
      <c r="Y266" s="3457" t="s">
        <v>3532</v>
      </c>
      <c r="Z266" s="3458"/>
      <c r="AA266" s="3458"/>
      <c r="AB266" s="3457"/>
      <c r="AC266" s="3457"/>
    </row>
    <row r="267" spans="1:29" ht="32.1" customHeight="1" x14ac:dyDescent="0.25">
      <c r="A267" s="3465"/>
      <c r="B267" s="3469"/>
      <c r="C267" s="3462"/>
      <c r="D267" s="3462"/>
      <c r="E267" s="3463"/>
      <c r="F267" s="3462"/>
      <c r="G267" s="3460"/>
      <c r="H267" s="3460"/>
      <c r="I267" s="3460" t="s">
        <v>1</v>
      </c>
      <c r="J267" s="3460"/>
      <c r="K267" s="3460"/>
      <c r="L267" s="3460"/>
      <c r="M267" s="3460"/>
      <c r="N267" s="3460"/>
      <c r="O267" s="3460"/>
      <c r="P267" s="3460"/>
      <c r="Q267" s="3460" t="s">
        <v>1</v>
      </c>
      <c r="R267" s="3461"/>
      <c r="S267" s="3460"/>
      <c r="T267" s="3460"/>
      <c r="U267" s="3460"/>
      <c r="V267" s="3460"/>
      <c r="W267" s="3459"/>
      <c r="X267" s="3459"/>
      <c r="Y267" s="3457"/>
      <c r="Z267" s="3458"/>
      <c r="AA267" s="3458"/>
      <c r="AB267" s="3457" t="s">
        <v>3531</v>
      </c>
      <c r="AC267" s="3457" t="s">
        <v>3531</v>
      </c>
    </row>
    <row r="268" spans="1:29" ht="32.1" customHeight="1" x14ac:dyDescent="0.25">
      <c r="A268" s="3467" t="s">
        <v>4354</v>
      </c>
      <c r="B268" s="3469"/>
      <c r="C268" s="3462" t="s">
        <v>4353</v>
      </c>
      <c r="D268" s="3462" t="s">
        <v>4352</v>
      </c>
      <c r="E268" s="3463"/>
      <c r="F268" s="3462" t="s">
        <v>18</v>
      </c>
      <c r="G268" s="3460"/>
      <c r="H268" s="3460" t="s">
        <v>3544</v>
      </c>
      <c r="I268" s="3460" t="s">
        <v>2</v>
      </c>
      <c r="J268" s="3460" t="s">
        <v>3543</v>
      </c>
      <c r="K268" s="3460" t="s">
        <v>3542</v>
      </c>
      <c r="L268" s="3460" t="s">
        <v>3541</v>
      </c>
      <c r="M268" s="3460" t="s">
        <v>3540</v>
      </c>
      <c r="N268" s="3460" t="s">
        <v>3539</v>
      </c>
      <c r="O268" s="3460" t="s">
        <v>3538</v>
      </c>
      <c r="P268" s="3460" t="s">
        <v>3537</v>
      </c>
      <c r="Q268" s="3460" t="s">
        <v>3536</v>
      </c>
      <c r="R268" s="3461"/>
      <c r="S268" s="3460" t="s">
        <v>3535</v>
      </c>
      <c r="T268" s="3460" t="s">
        <v>3535</v>
      </c>
      <c r="U268" s="3460" t="s">
        <v>3534</v>
      </c>
      <c r="V268" s="3460" t="s">
        <v>3533</v>
      </c>
      <c r="W268" s="3459"/>
      <c r="X268" s="3459"/>
      <c r="Y268" s="3457" t="s">
        <v>3532</v>
      </c>
      <c r="Z268" s="3458"/>
      <c r="AA268" s="3458"/>
      <c r="AB268" s="3457"/>
      <c r="AC268" s="3457"/>
    </row>
    <row r="269" spans="1:29" ht="32.1" customHeight="1" x14ac:dyDescent="0.25">
      <c r="A269" s="3465"/>
      <c r="B269" s="3466"/>
      <c r="C269" s="3462"/>
      <c r="D269" s="3462"/>
      <c r="E269" s="3463"/>
      <c r="F269" s="3462"/>
      <c r="G269" s="3460"/>
      <c r="H269" s="3460"/>
      <c r="I269" s="3460" t="s">
        <v>1</v>
      </c>
      <c r="J269" s="3460"/>
      <c r="K269" s="3460"/>
      <c r="L269" s="3460"/>
      <c r="M269" s="3460"/>
      <c r="N269" s="3460"/>
      <c r="O269" s="3460"/>
      <c r="P269" s="3460"/>
      <c r="Q269" s="3460" t="s">
        <v>1</v>
      </c>
      <c r="R269" s="3461"/>
      <c r="S269" s="3460"/>
      <c r="T269" s="3460"/>
      <c r="U269" s="3460"/>
      <c r="V269" s="3460"/>
      <c r="W269" s="3459"/>
      <c r="X269" s="3459"/>
      <c r="Y269" s="3457"/>
      <c r="Z269" s="3458"/>
      <c r="AA269" s="3458"/>
      <c r="AB269" s="3457" t="s">
        <v>3531</v>
      </c>
      <c r="AC269" s="3457" t="s">
        <v>3531</v>
      </c>
    </row>
    <row r="270" spans="1:29" ht="32.1" customHeight="1" x14ac:dyDescent="0.25">
      <c r="A270" s="3467" t="s">
        <v>4351</v>
      </c>
      <c r="B270" s="3466"/>
      <c r="C270" s="3462" t="s">
        <v>4350</v>
      </c>
      <c r="D270" s="3462" t="s">
        <v>4349</v>
      </c>
      <c r="E270" s="3463"/>
      <c r="F270" s="3462" t="s">
        <v>18</v>
      </c>
      <c r="G270" s="3460"/>
      <c r="H270" s="3460" t="s">
        <v>3544</v>
      </c>
      <c r="I270" s="3460" t="s">
        <v>2</v>
      </c>
      <c r="J270" s="3460" t="s">
        <v>3543</v>
      </c>
      <c r="K270" s="3460" t="s">
        <v>3542</v>
      </c>
      <c r="L270" s="3460" t="s">
        <v>3541</v>
      </c>
      <c r="M270" s="3460" t="s">
        <v>3540</v>
      </c>
      <c r="N270" s="3460" t="s">
        <v>3539</v>
      </c>
      <c r="O270" s="3460" t="s">
        <v>3538</v>
      </c>
      <c r="P270" s="3460" t="s">
        <v>3537</v>
      </c>
      <c r="Q270" s="3460" t="s">
        <v>3536</v>
      </c>
      <c r="R270" s="3461"/>
      <c r="S270" s="3460" t="s">
        <v>3535</v>
      </c>
      <c r="T270" s="3460" t="s">
        <v>3535</v>
      </c>
      <c r="U270" s="3460" t="s">
        <v>3534</v>
      </c>
      <c r="V270" s="3460" t="s">
        <v>3533</v>
      </c>
      <c r="W270" s="3459"/>
      <c r="X270" s="3459"/>
      <c r="Y270" s="3457" t="s">
        <v>3532</v>
      </c>
      <c r="Z270" s="3458"/>
      <c r="AA270" s="3458"/>
      <c r="AB270" s="3457"/>
      <c r="AC270" s="3457"/>
    </row>
    <row r="271" spans="1:29" ht="32.1" customHeight="1" x14ac:dyDescent="0.25">
      <c r="A271" s="3465"/>
      <c r="B271" s="3469"/>
      <c r="C271" s="3462"/>
      <c r="D271" s="3462"/>
      <c r="E271" s="3463"/>
      <c r="F271" s="3462"/>
      <c r="G271" s="3460"/>
      <c r="H271" s="3460"/>
      <c r="I271" s="3460" t="s">
        <v>1</v>
      </c>
      <c r="J271" s="3460"/>
      <c r="K271" s="3460"/>
      <c r="L271" s="3460"/>
      <c r="M271" s="3460"/>
      <c r="N271" s="3460"/>
      <c r="O271" s="3460"/>
      <c r="P271" s="3460"/>
      <c r="Q271" s="3460" t="s">
        <v>1</v>
      </c>
      <c r="R271" s="3461"/>
      <c r="S271" s="3460"/>
      <c r="T271" s="3460"/>
      <c r="U271" s="3460"/>
      <c r="V271" s="3460"/>
      <c r="W271" s="3459"/>
      <c r="X271" s="3459"/>
      <c r="Y271" s="3457"/>
      <c r="Z271" s="3458"/>
      <c r="AA271" s="3458"/>
      <c r="AB271" s="3457" t="s">
        <v>3531</v>
      </c>
      <c r="AC271" s="3457" t="s">
        <v>3531</v>
      </c>
    </row>
    <row r="272" spans="1:29" ht="32.1" customHeight="1" x14ac:dyDescent="0.25">
      <c r="A272" s="3467" t="s">
        <v>4348</v>
      </c>
      <c r="B272" s="3469"/>
      <c r="C272" s="3462" t="s">
        <v>4347</v>
      </c>
      <c r="D272" s="3462" t="s">
        <v>4346</v>
      </c>
      <c r="E272" s="3463"/>
      <c r="F272" s="3462" t="s">
        <v>18</v>
      </c>
      <c r="G272" s="3460"/>
      <c r="H272" s="3460" t="s">
        <v>3544</v>
      </c>
      <c r="I272" s="3460" t="s">
        <v>2</v>
      </c>
      <c r="J272" s="3460" t="s">
        <v>3543</v>
      </c>
      <c r="K272" s="3460" t="s">
        <v>3542</v>
      </c>
      <c r="L272" s="3460" t="s">
        <v>3541</v>
      </c>
      <c r="M272" s="3460" t="s">
        <v>3540</v>
      </c>
      <c r="N272" s="3460" t="s">
        <v>3539</v>
      </c>
      <c r="O272" s="3460" t="s">
        <v>3538</v>
      </c>
      <c r="P272" s="3460" t="s">
        <v>3537</v>
      </c>
      <c r="Q272" s="3460" t="s">
        <v>3536</v>
      </c>
      <c r="R272" s="3461"/>
      <c r="S272" s="3460" t="s">
        <v>3535</v>
      </c>
      <c r="T272" s="3460" t="s">
        <v>3535</v>
      </c>
      <c r="U272" s="3460" t="s">
        <v>3534</v>
      </c>
      <c r="V272" s="3460" t="s">
        <v>3533</v>
      </c>
      <c r="W272" s="3459"/>
      <c r="X272" s="3459"/>
      <c r="Y272" s="3457" t="s">
        <v>3532</v>
      </c>
      <c r="Z272" s="3458"/>
      <c r="AA272" s="3458"/>
      <c r="AB272" s="3457"/>
      <c r="AC272" s="3457"/>
    </row>
    <row r="273" spans="1:29" ht="32.1" customHeight="1" x14ac:dyDescent="0.25">
      <c r="A273" s="3465"/>
      <c r="B273" s="3468"/>
      <c r="C273" s="3462"/>
      <c r="D273" s="3462"/>
      <c r="E273" s="3463"/>
      <c r="F273" s="3462"/>
      <c r="G273" s="3460"/>
      <c r="H273" s="3460"/>
      <c r="I273" s="3460" t="s">
        <v>1</v>
      </c>
      <c r="J273" s="3460"/>
      <c r="K273" s="3460"/>
      <c r="L273" s="3460"/>
      <c r="M273" s="3460"/>
      <c r="N273" s="3460"/>
      <c r="O273" s="3460"/>
      <c r="P273" s="3460"/>
      <c r="Q273" s="3460" t="s">
        <v>1</v>
      </c>
      <c r="R273" s="3461"/>
      <c r="S273" s="3460"/>
      <c r="T273" s="3460"/>
      <c r="U273" s="3460"/>
      <c r="V273" s="3460"/>
      <c r="W273" s="3459"/>
      <c r="X273" s="3459"/>
      <c r="Y273" s="3457"/>
      <c r="Z273" s="3458"/>
      <c r="AA273" s="3458"/>
      <c r="AB273" s="3457" t="s">
        <v>3531</v>
      </c>
      <c r="AC273" s="3457" t="s">
        <v>3531</v>
      </c>
    </row>
    <row r="274" spans="1:29" ht="32.1" customHeight="1" x14ac:dyDescent="0.25">
      <c r="A274" s="3467" t="s">
        <v>4345</v>
      </c>
      <c r="B274" s="3468"/>
      <c r="C274" s="3462" t="s">
        <v>4344</v>
      </c>
      <c r="D274" s="3462" t="s">
        <v>4343</v>
      </c>
      <c r="E274" s="3463"/>
      <c r="F274" s="3462" t="s">
        <v>18</v>
      </c>
      <c r="G274" s="3460"/>
      <c r="H274" s="3460" t="s">
        <v>3544</v>
      </c>
      <c r="I274" s="3460" t="s">
        <v>2</v>
      </c>
      <c r="J274" s="3460" t="s">
        <v>3543</v>
      </c>
      <c r="K274" s="3460" t="s">
        <v>3542</v>
      </c>
      <c r="L274" s="3460" t="s">
        <v>3541</v>
      </c>
      <c r="M274" s="3460" t="s">
        <v>3540</v>
      </c>
      <c r="N274" s="3460" t="s">
        <v>3539</v>
      </c>
      <c r="O274" s="3460" t="s">
        <v>3538</v>
      </c>
      <c r="P274" s="3460" t="s">
        <v>3537</v>
      </c>
      <c r="Q274" s="3460" t="s">
        <v>3536</v>
      </c>
      <c r="R274" s="3461"/>
      <c r="S274" s="3460" t="s">
        <v>3535</v>
      </c>
      <c r="T274" s="3460" t="s">
        <v>3535</v>
      </c>
      <c r="U274" s="3460" t="s">
        <v>3534</v>
      </c>
      <c r="V274" s="3460" t="s">
        <v>3533</v>
      </c>
      <c r="W274" s="3459"/>
      <c r="X274" s="3459"/>
      <c r="Y274" s="3457" t="s">
        <v>3532</v>
      </c>
      <c r="Z274" s="3458"/>
      <c r="AA274" s="3458"/>
      <c r="AB274" s="3457"/>
      <c r="AC274" s="3457"/>
    </row>
    <row r="275" spans="1:29" ht="32.1" customHeight="1" x14ac:dyDescent="0.25">
      <c r="A275" s="3465"/>
      <c r="B275" s="3470"/>
      <c r="C275" s="3462"/>
      <c r="D275" s="3462"/>
      <c r="E275" s="3463"/>
      <c r="F275" s="3462"/>
      <c r="G275" s="3460"/>
      <c r="H275" s="3460"/>
      <c r="I275" s="3460" t="s">
        <v>1</v>
      </c>
      <c r="J275" s="3460"/>
      <c r="K275" s="3460"/>
      <c r="L275" s="3460"/>
      <c r="M275" s="3460"/>
      <c r="N275" s="3460"/>
      <c r="O275" s="3460"/>
      <c r="P275" s="3460"/>
      <c r="Q275" s="3460" t="s">
        <v>1</v>
      </c>
      <c r="R275" s="3461"/>
      <c r="S275" s="3460"/>
      <c r="T275" s="3460"/>
      <c r="U275" s="3460"/>
      <c r="V275" s="3460"/>
      <c r="W275" s="3459"/>
      <c r="X275" s="3459"/>
      <c r="Y275" s="3457"/>
      <c r="Z275" s="3458"/>
      <c r="AA275" s="3458"/>
      <c r="AB275" s="3457" t="s">
        <v>3531</v>
      </c>
      <c r="AC275" s="3457" t="s">
        <v>3531</v>
      </c>
    </row>
    <row r="276" spans="1:29" ht="32.1" customHeight="1" x14ac:dyDescent="0.25">
      <c r="A276" s="3467" t="s">
        <v>4342</v>
      </c>
      <c r="B276" s="3470"/>
      <c r="C276" s="3462" t="s">
        <v>4341</v>
      </c>
      <c r="D276" s="3462" t="s">
        <v>4340</v>
      </c>
      <c r="E276" s="3463"/>
      <c r="F276" s="3462" t="s">
        <v>18</v>
      </c>
      <c r="G276" s="3460"/>
      <c r="H276" s="3460" t="s">
        <v>3544</v>
      </c>
      <c r="I276" s="3460" t="s">
        <v>2</v>
      </c>
      <c r="J276" s="3460" t="s">
        <v>3543</v>
      </c>
      <c r="K276" s="3460" t="s">
        <v>3542</v>
      </c>
      <c r="L276" s="3460" t="s">
        <v>3541</v>
      </c>
      <c r="M276" s="3460" t="s">
        <v>3540</v>
      </c>
      <c r="N276" s="3460" t="s">
        <v>3539</v>
      </c>
      <c r="O276" s="3460" t="s">
        <v>3538</v>
      </c>
      <c r="P276" s="3460" t="s">
        <v>3537</v>
      </c>
      <c r="Q276" s="3460" t="s">
        <v>3536</v>
      </c>
      <c r="R276" s="3461"/>
      <c r="S276" s="3460" t="s">
        <v>3535</v>
      </c>
      <c r="T276" s="3460" t="s">
        <v>3535</v>
      </c>
      <c r="U276" s="3460" t="s">
        <v>3534</v>
      </c>
      <c r="V276" s="3460" t="s">
        <v>3533</v>
      </c>
      <c r="W276" s="3459"/>
      <c r="X276" s="3459"/>
      <c r="Y276" s="3457" t="s">
        <v>3532</v>
      </c>
      <c r="Z276" s="3458"/>
      <c r="AA276" s="3458"/>
      <c r="AB276" s="3457"/>
      <c r="AC276" s="3457"/>
    </row>
    <row r="277" spans="1:29" ht="32.1" customHeight="1" x14ac:dyDescent="0.25">
      <c r="A277" s="3465"/>
      <c r="B277" s="3466"/>
      <c r="C277" s="3462"/>
      <c r="D277" s="3462"/>
      <c r="E277" s="3463"/>
      <c r="F277" s="3462"/>
      <c r="G277" s="3460"/>
      <c r="H277" s="3460"/>
      <c r="I277" s="3460" t="s">
        <v>1</v>
      </c>
      <c r="J277" s="3460"/>
      <c r="K277" s="3460"/>
      <c r="L277" s="3460"/>
      <c r="M277" s="3460"/>
      <c r="N277" s="3460"/>
      <c r="O277" s="3460"/>
      <c r="P277" s="3460"/>
      <c r="Q277" s="3460" t="s">
        <v>1</v>
      </c>
      <c r="R277" s="3461"/>
      <c r="S277" s="3460"/>
      <c r="T277" s="3460"/>
      <c r="U277" s="3460"/>
      <c r="V277" s="3460"/>
      <c r="W277" s="3459"/>
      <c r="X277" s="3459"/>
      <c r="Y277" s="3457"/>
      <c r="Z277" s="3458"/>
      <c r="AA277" s="3458"/>
      <c r="AB277" s="3457" t="s">
        <v>3531</v>
      </c>
      <c r="AC277" s="3457" t="s">
        <v>3531</v>
      </c>
    </row>
    <row r="278" spans="1:29" ht="32.1" customHeight="1" x14ac:dyDescent="0.25">
      <c r="A278" s="3467" t="s">
        <v>4339</v>
      </c>
      <c r="B278" s="3466"/>
      <c r="C278" s="3462" t="s">
        <v>4338</v>
      </c>
      <c r="D278" s="3462" t="s">
        <v>4337</v>
      </c>
      <c r="E278" s="3463"/>
      <c r="F278" s="3462" t="s">
        <v>18</v>
      </c>
      <c r="G278" s="3460"/>
      <c r="H278" s="3460" t="s">
        <v>3544</v>
      </c>
      <c r="I278" s="3460" t="s">
        <v>2</v>
      </c>
      <c r="J278" s="3460" t="s">
        <v>3543</v>
      </c>
      <c r="K278" s="3460" t="s">
        <v>3542</v>
      </c>
      <c r="L278" s="3460" t="s">
        <v>3541</v>
      </c>
      <c r="M278" s="3460" t="s">
        <v>3540</v>
      </c>
      <c r="N278" s="3460" t="s">
        <v>3539</v>
      </c>
      <c r="O278" s="3460" t="s">
        <v>3538</v>
      </c>
      <c r="P278" s="3460" t="s">
        <v>3537</v>
      </c>
      <c r="Q278" s="3460" t="s">
        <v>3536</v>
      </c>
      <c r="R278" s="3461"/>
      <c r="S278" s="3460" t="s">
        <v>3535</v>
      </c>
      <c r="T278" s="3460" t="s">
        <v>3535</v>
      </c>
      <c r="U278" s="3460" t="s">
        <v>3534</v>
      </c>
      <c r="V278" s="3460" t="s">
        <v>3533</v>
      </c>
      <c r="W278" s="3459"/>
      <c r="X278" s="3459"/>
      <c r="Y278" s="3457" t="s">
        <v>3532</v>
      </c>
      <c r="Z278" s="3458"/>
      <c r="AA278" s="3458"/>
      <c r="AB278" s="3457"/>
      <c r="AC278" s="3457"/>
    </row>
    <row r="279" spans="1:29" ht="32.1" customHeight="1" x14ac:dyDescent="0.25">
      <c r="A279" s="3465"/>
      <c r="B279" s="3469"/>
      <c r="C279" s="3462"/>
      <c r="D279" s="3462"/>
      <c r="E279" s="3463"/>
      <c r="F279" s="3462"/>
      <c r="G279" s="3460"/>
      <c r="H279" s="3460"/>
      <c r="I279" s="3460" t="s">
        <v>1</v>
      </c>
      <c r="J279" s="3460"/>
      <c r="K279" s="3460"/>
      <c r="L279" s="3460"/>
      <c r="M279" s="3460"/>
      <c r="N279" s="3460"/>
      <c r="O279" s="3460"/>
      <c r="P279" s="3460"/>
      <c r="Q279" s="3460" t="s">
        <v>1</v>
      </c>
      <c r="R279" s="3461"/>
      <c r="S279" s="3460"/>
      <c r="T279" s="3460"/>
      <c r="U279" s="3460"/>
      <c r="V279" s="3460"/>
      <c r="W279" s="3459"/>
      <c r="X279" s="3459"/>
      <c r="Y279" s="3457"/>
      <c r="Z279" s="3458"/>
      <c r="AA279" s="3458"/>
      <c r="AB279" s="3457" t="s">
        <v>3531</v>
      </c>
      <c r="AC279" s="3457" t="s">
        <v>3531</v>
      </c>
    </row>
    <row r="280" spans="1:29" ht="32.1" customHeight="1" x14ac:dyDescent="0.25">
      <c r="A280" s="3467" t="s">
        <v>4336</v>
      </c>
      <c r="B280" s="3469"/>
      <c r="C280" s="3462" t="s">
        <v>4335</v>
      </c>
      <c r="D280" s="3462" t="s">
        <v>4334</v>
      </c>
      <c r="E280" s="3463"/>
      <c r="F280" s="3462" t="s">
        <v>18</v>
      </c>
      <c r="G280" s="3460"/>
      <c r="H280" s="3460" t="s">
        <v>3544</v>
      </c>
      <c r="I280" s="3460" t="s">
        <v>2</v>
      </c>
      <c r="J280" s="3460" t="s">
        <v>3543</v>
      </c>
      <c r="K280" s="3460" t="s">
        <v>3542</v>
      </c>
      <c r="L280" s="3460" t="s">
        <v>3541</v>
      </c>
      <c r="M280" s="3460" t="s">
        <v>3540</v>
      </c>
      <c r="N280" s="3460" t="s">
        <v>3539</v>
      </c>
      <c r="O280" s="3460" t="s">
        <v>3538</v>
      </c>
      <c r="P280" s="3460" t="s">
        <v>3537</v>
      </c>
      <c r="Q280" s="3460" t="s">
        <v>3536</v>
      </c>
      <c r="R280" s="3461"/>
      <c r="S280" s="3460" t="s">
        <v>3535</v>
      </c>
      <c r="T280" s="3460" t="s">
        <v>3535</v>
      </c>
      <c r="U280" s="3460" t="s">
        <v>3534</v>
      </c>
      <c r="V280" s="3460" t="s">
        <v>3533</v>
      </c>
      <c r="W280" s="3459"/>
      <c r="X280" s="3459"/>
      <c r="Y280" s="3457" t="s">
        <v>3532</v>
      </c>
      <c r="Z280" s="3458"/>
      <c r="AA280" s="3458"/>
      <c r="AB280" s="3457"/>
      <c r="AC280" s="3457"/>
    </row>
    <row r="281" spans="1:29" ht="32.1" customHeight="1" x14ac:dyDescent="0.25">
      <c r="A281" s="3465"/>
      <c r="B281" s="3469"/>
      <c r="C281" s="3462"/>
      <c r="D281" s="3462"/>
      <c r="E281" s="3463"/>
      <c r="F281" s="3462"/>
      <c r="G281" s="3460"/>
      <c r="H281" s="3460"/>
      <c r="I281" s="3460" t="s">
        <v>1</v>
      </c>
      <c r="J281" s="3460"/>
      <c r="K281" s="3460"/>
      <c r="L281" s="3460"/>
      <c r="M281" s="3460"/>
      <c r="N281" s="3460"/>
      <c r="O281" s="3460"/>
      <c r="P281" s="3460"/>
      <c r="Q281" s="3460" t="s">
        <v>1</v>
      </c>
      <c r="R281" s="3461"/>
      <c r="S281" s="3460"/>
      <c r="T281" s="3460"/>
      <c r="U281" s="3460"/>
      <c r="V281" s="3460"/>
      <c r="W281" s="3459"/>
      <c r="X281" s="3459"/>
      <c r="Y281" s="3457"/>
      <c r="Z281" s="3458"/>
      <c r="AA281" s="3458"/>
      <c r="AB281" s="3457" t="s">
        <v>3531</v>
      </c>
      <c r="AC281" s="3457" t="s">
        <v>3531</v>
      </c>
    </row>
    <row r="282" spans="1:29" ht="32.1" customHeight="1" x14ac:dyDescent="0.25">
      <c r="A282" s="3467" t="s">
        <v>4333</v>
      </c>
      <c r="B282" s="3469"/>
      <c r="C282" s="3462" t="s">
        <v>4332</v>
      </c>
      <c r="D282" s="3462" t="s">
        <v>4331</v>
      </c>
      <c r="E282" s="3463"/>
      <c r="F282" s="3462" t="s">
        <v>18</v>
      </c>
      <c r="G282" s="3460"/>
      <c r="H282" s="3460" t="s">
        <v>3544</v>
      </c>
      <c r="I282" s="3460" t="s">
        <v>2</v>
      </c>
      <c r="J282" s="3460" t="s">
        <v>3543</v>
      </c>
      <c r="K282" s="3460" t="s">
        <v>3542</v>
      </c>
      <c r="L282" s="3460" t="s">
        <v>3541</v>
      </c>
      <c r="M282" s="3460" t="s">
        <v>3540</v>
      </c>
      <c r="N282" s="3460" t="s">
        <v>3539</v>
      </c>
      <c r="O282" s="3460" t="s">
        <v>3538</v>
      </c>
      <c r="P282" s="3460" t="s">
        <v>3537</v>
      </c>
      <c r="Q282" s="3460" t="s">
        <v>3536</v>
      </c>
      <c r="R282" s="3461"/>
      <c r="S282" s="3460" t="s">
        <v>3535</v>
      </c>
      <c r="T282" s="3460" t="s">
        <v>3535</v>
      </c>
      <c r="U282" s="3460" t="s">
        <v>3534</v>
      </c>
      <c r="V282" s="3460" t="s">
        <v>3533</v>
      </c>
      <c r="W282" s="3459"/>
      <c r="X282" s="3459"/>
      <c r="Y282" s="3457" t="s">
        <v>3532</v>
      </c>
      <c r="Z282" s="3458"/>
      <c r="AA282" s="3458"/>
      <c r="AB282" s="3457"/>
      <c r="AC282" s="3457"/>
    </row>
    <row r="283" spans="1:29" ht="32.1" customHeight="1" x14ac:dyDescent="0.25">
      <c r="A283" s="3465"/>
      <c r="B283" s="3469"/>
      <c r="C283" s="3462"/>
      <c r="D283" s="3462"/>
      <c r="E283" s="3463"/>
      <c r="F283" s="3462"/>
      <c r="G283" s="3460"/>
      <c r="H283" s="3460"/>
      <c r="I283" s="3460" t="s">
        <v>1</v>
      </c>
      <c r="J283" s="3460"/>
      <c r="K283" s="3460"/>
      <c r="L283" s="3460"/>
      <c r="M283" s="3460"/>
      <c r="N283" s="3460"/>
      <c r="O283" s="3460"/>
      <c r="P283" s="3460"/>
      <c r="Q283" s="3460" t="s">
        <v>1</v>
      </c>
      <c r="R283" s="3461"/>
      <c r="S283" s="3460"/>
      <c r="T283" s="3460"/>
      <c r="U283" s="3460"/>
      <c r="V283" s="3460"/>
      <c r="W283" s="3459"/>
      <c r="X283" s="3459"/>
      <c r="Y283" s="3457"/>
      <c r="Z283" s="3458"/>
      <c r="AA283" s="3458"/>
      <c r="AB283" s="3457" t="s">
        <v>3531</v>
      </c>
      <c r="AC283" s="3457" t="s">
        <v>3531</v>
      </c>
    </row>
    <row r="284" spans="1:29" ht="32.1" customHeight="1" x14ac:dyDescent="0.25">
      <c r="A284" s="3467" t="s">
        <v>4330</v>
      </c>
      <c r="B284" s="3469"/>
      <c r="C284" s="3462" t="s">
        <v>4329</v>
      </c>
      <c r="D284" s="3462" t="s">
        <v>4328</v>
      </c>
      <c r="E284" s="3463"/>
      <c r="F284" s="3462" t="s">
        <v>18</v>
      </c>
      <c r="G284" s="3460"/>
      <c r="H284" s="3460" t="s">
        <v>3544</v>
      </c>
      <c r="I284" s="3460" t="s">
        <v>2</v>
      </c>
      <c r="J284" s="3460" t="s">
        <v>3543</v>
      </c>
      <c r="K284" s="3460" t="s">
        <v>3542</v>
      </c>
      <c r="L284" s="3460" t="s">
        <v>3541</v>
      </c>
      <c r="M284" s="3460" t="s">
        <v>3540</v>
      </c>
      <c r="N284" s="3460" t="s">
        <v>3539</v>
      </c>
      <c r="O284" s="3460" t="s">
        <v>3538</v>
      </c>
      <c r="P284" s="3460" t="s">
        <v>3537</v>
      </c>
      <c r="Q284" s="3460" t="s">
        <v>3536</v>
      </c>
      <c r="R284" s="3461"/>
      <c r="S284" s="3460" t="s">
        <v>3535</v>
      </c>
      <c r="T284" s="3460" t="s">
        <v>3535</v>
      </c>
      <c r="U284" s="3460" t="s">
        <v>3534</v>
      </c>
      <c r="V284" s="3460" t="s">
        <v>3533</v>
      </c>
      <c r="W284" s="3459"/>
      <c r="X284" s="3459"/>
      <c r="Y284" s="3457" t="s">
        <v>3532</v>
      </c>
      <c r="Z284" s="3458"/>
      <c r="AA284" s="3458"/>
      <c r="AB284" s="3457"/>
      <c r="AC284" s="3457"/>
    </row>
    <row r="285" spans="1:29" ht="32.1" customHeight="1" x14ac:dyDescent="0.25">
      <c r="A285" s="3465"/>
      <c r="B285" s="3469"/>
      <c r="C285" s="3462"/>
      <c r="D285" s="3462"/>
      <c r="E285" s="3463"/>
      <c r="F285" s="3462"/>
      <c r="G285" s="3460"/>
      <c r="H285" s="3460"/>
      <c r="I285" s="3460" t="s">
        <v>1</v>
      </c>
      <c r="J285" s="3460"/>
      <c r="K285" s="3460"/>
      <c r="L285" s="3460"/>
      <c r="M285" s="3460"/>
      <c r="N285" s="3460"/>
      <c r="O285" s="3460"/>
      <c r="P285" s="3460"/>
      <c r="Q285" s="3460" t="s">
        <v>1</v>
      </c>
      <c r="R285" s="3461"/>
      <c r="S285" s="3460"/>
      <c r="T285" s="3460"/>
      <c r="U285" s="3460"/>
      <c r="V285" s="3460"/>
      <c r="W285" s="3459"/>
      <c r="X285" s="3459"/>
      <c r="Y285" s="3457"/>
      <c r="Z285" s="3458"/>
      <c r="AA285" s="3458"/>
      <c r="AB285" s="3457" t="s">
        <v>3531</v>
      </c>
      <c r="AC285" s="3457" t="s">
        <v>3531</v>
      </c>
    </row>
    <row r="286" spans="1:29" ht="32.1" customHeight="1" x14ac:dyDescent="0.25">
      <c r="A286" s="3467" t="s">
        <v>4327</v>
      </c>
      <c r="B286" s="3469"/>
      <c r="C286" s="3462" t="s">
        <v>4326</v>
      </c>
      <c r="D286" s="3462" t="s">
        <v>4325</v>
      </c>
      <c r="E286" s="3463"/>
      <c r="F286" s="3462" t="s">
        <v>18</v>
      </c>
      <c r="G286" s="3460"/>
      <c r="H286" s="3460" t="s">
        <v>3544</v>
      </c>
      <c r="I286" s="3460" t="s">
        <v>2</v>
      </c>
      <c r="J286" s="3460" t="s">
        <v>3543</v>
      </c>
      <c r="K286" s="3460" t="s">
        <v>3542</v>
      </c>
      <c r="L286" s="3460" t="s">
        <v>3541</v>
      </c>
      <c r="M286" s="3460" t="s">
        <v>3540</v>
      </c>
      <c r="N286" s="3460" t="s">
        <v>3539</v>
      </c>
      <c r="O286" s="3460" t="s">
        <v>3538</v>
      </c>
      <c r="P286" s="3460" t="s">
        <v>3537</v>
      </c>
      <c r="Q286" s="3460" t="s">
        <v>3536</v>
      </c>
      <c r="R286" s="3461"/>
      <c r="S286" s="3460" t="s">
        <v>3535</v>
      </c>
      <c r="T286" s="3460" t="s">
        <v>3535</v>
      </c>
      <c r="U286" s="3460" t="s">
        <v>3534</v>
      </c>
      <c r="V286" s="3460" t="s">
        <v>3533</v>
      </c>
      <c r="W286" s="3459"/>
      <c r="X286" s="3459"/>
      <c r="Y286" s="3457" t="s">
        <v>3532</v>
      </c>
      <c r="Z286" s="3458"/>
      <c r="AA286" s="3458"/>
      <c r="AB286" s="3457"/>
      <c r="AC286" s="3457"/>
    </row>
    <row r="287" spans="1:29" ht="32.1" customHeight="1" x14ac:dyDescent="0.25">
      <c r="A287" s="3465"/>
      <c r="B287" s="3468"/>
      <c r="C287" s="3462"/>
      <c r="D287" s="3462"/>
      <c r="E287" s="3463"/>
      <c r="F287" s="3462"/>
      <c r="G287" s="3460"/>
      <c r="H287" s="3460"/>
      <c r="I287" s="3460" t="s">
        <v>1</v>
      </c>
      <c r="J287" s="3460"/>
      <c r="K287" s="3460"/>
      <c r="L287" s="3460"/>
      <c r="M287" s="3460"/>
      <c r="N287" s="3460"/>
      <c r="O287" s="3460"/>
      <c r="P287" s="3460"/>
      <c r="Q287" s="3460" t="s">
        <v>1</v>
      </c>
      <c r="R287" s="3461"/>
      <c r="S287" s="3460"/>
      <c r="T287" s="3460"/>
      <c r="U287" s="3460"/>
      <c r="V287" s="3460"/>
      <c r="W287" s="3459"/>
      <c r="X287" s="3459"/>
      <c r="Y287" s="3457"/>
      <c r="Z287" s="3458"/>
      <c r="AA287" s="3458"/>
      <c r="AB287" s="3457" t="s">
        <v>3531</v>
      </c>
      <c r="AC287" s="3457" t="s">
        <v>3531</v>
      </c>
    </row>
    <row r="288" spans="1:29" ht="32.1" customHeight="1" x14ac:dyDescent="0.25">
      <c r="A288" s="3467" t="s">
        <v>4324</v>
      </c>
      <c r="B288" s="3468"/>
      <c r="C288" s="3462" t="s">
        <v>4323</v>
      </c>
      <c r="D288" s="3462" t="s">
        <v>4322</v>
      </c>
      <c r="E288" s="3463"/>
      <c r="F288" s="3462" t="s">
        <v>18</v>
      </c>
      <c r="G288" s="3460"/>
      <c r="H288" s="3460" t="s">
        <v>3544</v>
      </c>
      <c r="I288" s="3460" t="s">
        <v>2</v>
      </c>
      <c r="J288" s="3460" t="s">
        <v>3543</v>
      </c>
      <c r="K288" s="3460" t="s">
        <v>3542</v>
      </c>
      <c r="L288" s="3460" t="s">
        <v>3541</v>
      </c>
      <c r="M288" s="3460" t="s">
        <v>3540</v>
      </c>
      <c r="N288" s="3460" t="s">
        <v>3539</v>
      </c>
      <c r="O288" s="3460" t="s">
        <v>3538</v>
      </c>
      <c r="P288" s="3460" t="s">
        <v>3537</v>
      </c>
      <c r="Q288" s="3460" t="s">
        <v>3536</v>
      </c>
      <c r="R288" s="3461"/>
      <c r="S288" s="3460" t="s">
        <v>3535</v>
      </c>
      <c r="T288" s="3460" t="s">
        <v>3535</v>
      </c>
      <c r="U288" s="3460" t="s">
        <v>3534</v>
      </c>
      <c r="V288" s="3460" t="s">
        <v>3533</v>
      </c>
      <c r="W288" s="3459"/>
      <c r="X288" s="3459"/>
      <c r="Y288" s="3457" t="s">
        <v>3532</v>
      </c>
      <c r="Z288" s="3458"/>
      <c r="AA288" s="3458"/>
      <c r="AB288" s="3457"/>
      <c r="AC288" s="3457"/>
    </row>
    <row r="289" spans="1:29" ht="32.1" customHeight="1" x14ac:dyDescent="0.25">
      <c r="A289" s="3465"/>
      <c r="B289" s="3469"/>
      <c r="C289" s="3462"/>
      <c r="D289" s="3462"/>
      <c r="E289" s="3463"/>
      <c r="F289" s="3462"/>
      <c r="G289" s="3460"/>
      <c r="H289" s="3460"/>
      <c r="I289" s="3460" t="s">
        <v>1</v>
      </c>
      <c r="J289" s="3460"/>
      <c r="K289" s="3460"/>
      <c r="L289" s="3460"/>
      <c r="M289" s="3460"/>
      <c r="N289" s="3460"/>
      <c r="O289" s="3460"/>
      <c r="P289" s="3460"/>
      <c r="Q289" s="3460" t="s">
        <v>1</v>
      </c>
      <c r="R289" s="3461"/>
      <c r="S289" s="3460"/>
      <c r="T289" s="3460"/>
      <c r="U289" s="3460"/>
      <c r="V289" s="3460"/>
      <c r="W289" s="3459"/>
      <c r="X289" s="3459"/>
      <c r="Y289" s="3457"/>
      <c r="Z289" s="3458"/>
      <c r="AA289" s="3458"/>
      <c r="AB289" s="3457" t="s">
        <v>3531</v>
      </c>
      <c r="AC289" s="3457" t="s">
        <v>3531</v>
      </c>
    </row>
    <row r="290" spans="1:29" ht="32.1" customHeight="1" x14ac:dyDescent="0.25">
      <c r="A290" s="3467" t="s">
        <v>4321</v>
      </c>
      <c r="B290" s="3469"/>
      <c r="C290" s="3462" t="s">
        <v>4320</v>
      </c>
      <c r="D290" s="3462" t="s">
        <v>4319</v>
      </c>
      <c r="E290" s="3463"/>
      <c r="F290" s="3462" t="s">
        <v>18</v>
      </c>
      <c r="G290" s="3460"/>
      <c r="H290" s="3460" t="s">
        <v>3544</v>
      </c>
      <c r="I290" s="3460" t="s">
        <v>2</v>
      </c>
      <c r="J290" s="3460" t="s">
        <v>3543</v>
      </c>
      <c r="K290" s="3460" t="s">
        <v>3542</v>
      </c>
      <c r="L290" s="3460" t="s">
        <v>3541</v>
      </c>
      <c r="M290" s="3460" t="s">
        <v>3540</v>
      </c>
      <c r="N290" s="3460" t="s">
        <v>3539</v>
      </c>
      <c r="O290" s="3460" t="s">
        <v>3538</v>
      </c>
      <c r="P290" s="3460" t="s">
        <v>3537</v>
      </c>
      <c r="Q290" s="3460" t="s">
        <v>3536</v>
      </c>
      <c r="R290" s="3461"/>
      <c r="S290" s="3460" t="s">
        <v>3535</v>
      </c>
      <c r="T290" s="3460" t="s">
        <v>3535</v>
      </c>
      <c r="U290" s="3460" t="s">
        <v>3534</v>
      </c>
      <c r="V290" s="3460" t="s">
        <v>3533</v>
      </c>
      <c r="W290" s="3459"/>
      <c r="X290" s="3459"/>
      <c r="Y290" s="3457" t="s">
        <v>3532</v>
      </c>
      <c r="Z290" s="3458"/>
      <c r="AA290" s="3458"/>
      <c r="AB290" s="3457"/>
      <c r="AC290" s="3457"/>
    </row>
    <row r="291" spans="1:29" ht="32.1" customHeight="1" x14ac:dyDescent="0.25">
      <c r="A291" s="3465"/>
      <c r="B291" s="3469"/>
      <c r="C291" s="3462"/>
      <c r="D291" s="3462"/>
      <c r="E291" s="3463"/>
      <c r="F291" s="3462"/>
      <c r="G291" s="3460"/>
      <c r="H291" s="3460"/>
      <c r="I291" s="3460" t="s">
        <v>1</v>
      </c>
      <c r="J291" s="3460"/>
      <c r="K291" s="3460"/>
      <c r="L291" s="3460"/>
      <c r="M291" s="3460"/>
      <c r="N291" s="3460"/>
      <c r="O291" s="3460"/>
      <c r="P291" s="3460"/>
      <c r="Q291" s="3460" t="s">
        <v>1</v>
      </c>
      <c r="R291" s="3461"/>
      <c r="S291" s="3460"/>
      <c r="T291" s="3460"/>
      <c r="U291" s="3460"/>
      <c r="V291" s="3460"/>
      <c r="W291" s="3459"/>
      <c r="X291" s="3459"/>
      <c r="Y291" s="3457"/>
      <c r="Z291" s="3458"/>
      <c r="AA291" s="3458"/>
      <c r="AB291" s="3457" t="s">
        <v>3531</v>
      </c>
      <c r="AC291" s="3457" t="s">
        <v>3531</v>
      </c>
    </row>
    <row r="292" spans="1:29" ht="32.1" customHeight="1" x14ac:dyDescent="0.25">
      <c r="A292" s="3467" t="s">
        <v>4318</v>
      </c>
      <c r="B292" s="3469"/>
      <c r="C292" s="3462" t="s">
        <v>4317</v>
      </c>
      <c r="D292" s="3462" t="s">
        <v>4316</v>
      </c>
      <c r="E292" s="3463"/>
      <c r="F292" s="3462" t="s">
        <v>18</v>
      </c>
      <c r="G292" s="3460"/>
      <c r="H292" s="3460" t="s">
        <v>3544</v>
      </c>
      <c r="I292" s="3460" t="s">
        <v>2</v>
      </c>
      <c r="J292" s="3460" t="s">
        <v>3543</v>
      </c>
      <c r="K292" s="3460" t="s">
        <v>3542</v>
      </c>
      <c r="L292" s="3460" t="s">
        <v>3541</v>
      </c>
      <c r="M292" s="3460" t="s">
        <v>3540</v>
      </c>
      <c r="N292" s="3460" t="s">
        <v>3539</v>
      </c>
      <c r="O292" s="3460" t="s">
        <v>3538</v>
      </c>
      <c r="P292" s="3460" t="s">
        <v>3537</v>
      </c>
      <c r="Q292" s="3460" t="s">
        <v>3536</v>
      </c>
      <c r="R292" s="3461"/>
      <c r="S292" s="3460" t="s">
        <v>3535</v>
      </c>
      <c r="T292" s="3460" t="s">
        <v>3535</v>
      </c>
      <c r="U292" s="3460" t="s">
        <v>3534</v>
      </c>
      <c r="V292" s="3460" t="s">
        <v>3533</v>
      </c>
      <c r="W292" s="3459"/>
      <c r="X292" s="3459"/>
      <c r="Y292" s="3457" t="s">
        <v>3532</v>
      </c>
      <c r="Z292" s="3458"/>
      <c r="AA292" s="3458"/>
      <c r="AB292" s="3457"/>
      <c r="AC292" s="3457"/>
    </row>
    <row r="293" spans="1:29" ht="32.1" customHeight="1" x14ac:dyDescent="0.25">
      <c r="A293" s="3465"/>
      <c r="B293" s="3466"/>
      <c r="C293" s="3462"/>
      <c r="D293" s="3462"/>
      <c r="E293" s="3463"/>
      <c r="F293" s="3462"/>
      <c r="G293" s="3460"/>
      <c r="H293" s="3460"/>
      <c r="I293" s="3460" t="s">
        <v>1</v>
      </c>
      <c r="J293" s="3460"/>
      <c r="K293" s="3460"/>
      <c r="L293" s="3460"/>
      <c r="M293" s="3460"/>
      <c r="N293" s="3460"/>
      <c r="O293" s="3460"/>
      <c r="P293" s="3460"/>
      <c r="Q293" s="3460" t="s">
        <v>1</v>
      </c>
      <c r="R293" s="3461"/>
      <c r="S293" s="3460"/>
      <c r="T293" s="3460"/>
      <c r="U293" s="3460"/>
      <c r="V293" s="3460"/>
      <c r="W293" s="3459"/>
      <c r="X293" s="3459"/>
      <c r="Y293" s="3457"/>
      <c r="Z293" s="3458"/>
      <c r="AA293" s="3458"/>
      <c r="AB293" s="3457" t="s">
        <v>3531</v>
      </c>
      <c r="AC293" s="3457" t="s">
        <v>3531</v>
      </c>
    </row>
    <row r="294" spans="1:29" ht="32.1" customHeight="1" x14ac:dyDescent="0.25">
      <c r="A294" s="3467" t="s">
        <v>4315</v>
      </c>
      <c r="B294" s="3466"/>
      <c r="C294" s="3462" t="s">
        <v>4314</v>
      </c>
      <c r="D294" s="3462" t="s">
        <v>4313</v>
      </c>
      <c r="E294" s="3463"/>
      <c r="F294" s="3462" t="s">
        <v>18</v>
      </c>
      <c r="G294" s="3460"/>
      <c r="H294" s="3460" t="s">
        <v>3544</v>
      </c>
      <c r="I294" s="3460" t="s">
        <v>2</v>
      </c>
      <c r="J294" s="3460" t="s">
        <v>3543</v>
      </c>
      <c r="K294" s="3460" t="s">
        <v>3542</v>
      </c>
      <c r="L294" s="3460" t="s">
        <v>3541</v>
      </c>
      <c r="M294" s="3460" t="s">
        <v>3540</v>
      </c>
      <c r="N294" s="3460" t="s">
        <v>3539</v>
      </c>
      <c r="O294" s="3460" t="s">
        <v>3538</v>
      </c>
      <c r="P294" s="3460" t="s">
        <v>3537</v>
      </c>
      <c r="Q294" s="3460" t="s">
        <v>3536</v>
      </c>
      <c r="R294" s="3461"/>
      <c r="S294" s="3460" t="s">
        <v>3535</v>
      </c>
      <c r="T294" s="3460" t="s">
        <v>3535</v>
      </c>
      <c r="U294" s="3460" t="s">
        <v>3534</v>
      </c>
      <c r="V294" s="3460" t="s">
        <v>3533</v>
      </c>
      <c r="W294" s="3459"/>
      <c r="X294" s="3459"/>
      <c r="Y294" s="3457" t="s">
        <v>3532</v>
      </c>
      <c r="Z294" s="3458"/>
      <c r="AA294" s="3458"/>
      <c r="AB294" s="3457"/>
      <c r="AC294" s="3457"/>
    </row>
    <row r="295" spans="1:29" ht="32.1" customHeight="1" x14ac:dyDescent="0.25">
      <c r="A295" s="3465"/>
      <c r="B295" s="3469"/>
      <c r="C295" s="3462"/>
      <c r="D295" s="3462"/>
      <c r="E295" s="3463"/>
      <c r="F295" s="3462"/>
      <c r="G295" s="3460"/>
      <c r="H295" s="3460"/>
      <c r="I295" s="3460" t="s">
        <v>1</v>
      </c>
      <c r="J295" s="3460"/>
      <c r="K295" s="3460"/>
      <c r="L295" s="3460"/>
      <c r="M295" s="3460"/>
      <c r="N295" s="3460"/>
      <c r="O295" s="3460"/>
      <c r="P295" s="3460"/>
      <c r="Q295" s="3460" t="s">
        <v>1</v>
      </c>
      <c r="R295" s="3461"/>
      <c r="S295" s="3460"/>
      <c r="T295" s="3460"/>
      <c r="U295" s="3460"/>
      <c r="V295" s="3460"/>
      <c r="W295" s="3459"/>
      <c r="X295" s="3459"/>
      <c r="Y295" s="3457"/>
      <c r="Z295" s="3458"/>
      <c r="AA295" s="3458"/>
      <c r="AB295" s="3457" t="s">
        <v>3531</v>
      </c>
      <c r="AC295" s="3457" t="s">
        <v>3531</v>
      </c>
    </row>
    <row r="296" spans="1:29" ht="32.1" customHeight="1" x14ac:dyDescent="0.25">
      <c r="A296" s="3467" t="s">
        <v>4312</v>
      </c>
      <c r="B296" s="3469"/>
      <c r="C296" s="3462" t="s">
        <v>4311</v>
      </c>
      <c r="D296" s="3462" t="s">
        <v>4310</v>
      </c>
      <c r="E296" s="3463"/>
      <c r="F296" s="3462" t="s">
        <v>18</v>
      </c>
      <c r="G296" s="3460"/>
      <c r="H296" s="3460" t="s">
        <v>3544</v>
      </c>
      <c r="I296" s="3460" t="s">
        <v>2</v>
      </c>
      <c r="J296" s="3460" t="s">
        <v>3543</v>
      </c>
      <c r="K296" s="3460" t="s">
        <v>3542</v>
      </c>
      <c r="L296" s="3460" t="s">
        <v>3541</v>
      </c>
      <c r="M296" s="3460" t="s">
        <v>3540</v>
      </c>
      <c r="N296" s="3460" t="s">
        <v>3539</v>
      </c>
      <c r="O296" s="3460" t="s">
        <v>3538</v>
      </c>
      <c r="P296" s="3460" t="s">
        <v>3537</v>
      </c>
      <c r="Q296" s="3460" t="s">
        <v>3536</v>
      </c>
      <c r="R296" s="3461"/>
      <c r="S296" s="3460" t="s">
        <v>3535</v>
      </c>
      <c r="T296" s="3460" t="s">
        <v>3535</v>
      </c>
      <c r="U296" s="3460" t="s">
        <v>3534</v>
      </c>
      <c r="V296" s="3460" t="s">
        <v>3533</v>
      </c>
      <c r="W296" s="3459"/>
      <c r="X296" s="3459"/>
      <c r="Y296" s="3457" t="s">
        <v>3532</v>
      </c>
      <c r="Z296" s="3458"/>
      <c r="AA296" s="3458"/>
      <c r="AB296" s="3457"/>
      <c r="AC296" s="3457"/>
    </row>
    <row r="297" spans="1:29" ht="32.1" customHeight="1" x14ac:dyDescent="0.25">
      <c r="A297" s="3465"/>
      <c r="B297" s="3469"/>
      <c r="C297" s="3462"/>
      <c r="D297" s="3462"/>
      <c r="E297" s="3463"/>
      <c r="F297" s="3462"/>
      <c r="G297" s="3460"/>
      <c r="H297" s="3460"/>
      <c r="I297" s="3460" t="s">
        <v>1</v>
      </c>
      <c r="J297" s="3460"/>
      <c r="K297" s="3460"/>
      <c r="L297" s="3460"/>
      <c r="M297" s="3460"/>
      <c r="N297" s="3460"/>
      <c r="O297" s="3460"/>
      <c r="P297" s="3460"/>
      <c r="Q297" s="3460" t="s">
        <v>1</v>
      </c>
      <c r="R297" s="3461"/>
      <c r="S297" s="3460"/>
      <c r="T297" s="3460"/>
      <c r="U297" s="3460"/>
      <c r="V297" s="3460"/>
      <c r="W297" s="3459"/>
      <c r="X297" s="3459"/>
      <c r="Y297" s="3457"/>
      <c r="Z297" s="3458"/>
      <c r="AA297" s="3458"/>
      <c r="AB297" s="3457" t="s">
        <v>3531</v>
      </c>
      <c r="AC297" s="3457" t="s">
        <v>3531</v>
      </c>
    </row>
    <row r="298" spans="1:29" ht="32.1" customHeight="1" x14ac:dyDescent="0.25">
      <c r="A298" s="3467" t="s">
        <v>4309</v>
      </c>
      <c r="B298" s="3469"/>
      <c r="C298" s="3462" t="s">
        <v>4308</v>
      </c>
      <c r="D298" s="3462" t="s">
        <v>4307</v>
      </c>
      <c r="E298" s="3463"/>
      <c r="F298" s="3462" t="s">
        <v>18</v>
      </c>
      <c r="G298" s="3460"/>
      <c r="H298" s="3460" t="s">
        <v>3544</v>
      </c>
      <c r="I298" s="3460" t="s">
        <v>2</v>
      </c>
      <c r="J298" s="3460" t="s">
        <v>3543</v>
      </c>
      <c r="K298" s="3460" t="s">
        <v>3542</v>
      </c>
      <c r="L298" s="3460" t="s">
        <v>3541</v>
      </c>
      <c r="M298" s="3460" t="s">
        <v>3540</v>
      </c>
      <c r="N298" s="3460" t="s">
        <v>3539</v>
      </c>
      <c r="O298" s="3460" t="s">
        <v>3538</v>
      </c>
      <c r="P298" s="3460" t="s">
        <v>3537</v>
      </c>
      <c r="Q298" s="3460" t="s">
        <v>3536</v>
      </c>
      <c r="R298" s="3461"/>
      <c r="S298" s="3460" t="s">
        <v>3535</v>
      </c>
      <c r="T298" s="3460" t="s">
        <v>3535</v>
      </c>
      <c r="U298" s="3460" t="s">
        <v>3534</v>
      </c>
      <c r="V298" s="3460" t="s">
        <v>3533</v>
      </c>
      <c r="W298" s="3459"/>
      <c r="X298" s="3459"/>
      <c r="Y298" s="3457" t="s">
        <v>3532</v>
      </c>
      <c r="Z298" s="3458"/>
      <c r="AA298" s="3458"/>
      <c r="AB298" s="3457"/>
      <c r="AC298" s="3457"/>
    </row>
    <row r="299" spans="1:29" ht="32.1" customHeight="1" x14ac:dyDescent="0.25">
      <c r="A299" s="3465"/>
      <c r="B299" s="3469"/>
      <c r="C299" s="3462"/>
      <c r="D299" s="3462"/>
      <c r="E299" s="3463"/>
      <c r="F299" s="3462"/>
      <c r="G299" s="3460"/>
      <c r="H299" s="3460"/>
      <c r="I299" s="3460" t="s">
        <v>1</v>
      </c>
      <c r="J299" s="3460"/>
      <c r="K299" s="3460"/>
      <c r="L299" s="3460"/>
      <c r="M299" s="3460"/>
      <c r="N299" s="3460"/>
      <c r="O299" s="3460"/>
      <c r="P299" s="3460"/>
      <c r="Q299" s="3460" t="s">
        <v>1</v>
      </c>
      <c r="R299" s="3461"/>
      <c r="S299" s="3460"/>
      <c r="T299" s="3460"/>
      <c r="U299" s="3460"/>
      <c r="V299" s="3460"/>
      <c r="W299" s="3459"/>
      <c r="X299" s="3459"/>
      <c r="Y299" s="3457"/>
      <c r="Z299" s="3458"/>
      <c r="AA299" s="3458"/>
      <c r="AB299" s="3457" t="s">
        <v>3531</v>
      </c>
      <c r="AC299" s="3457" t="s">
        <v>3531</v>
      </c>
    </row>
    <row r="300" spans="1:29" ht="32.1" customHeight="1" x14ac:dyDescent="0.25">
      <c r="A300" s="3467" t="s">
        <v>4306</v>
      </c>
      <c r="B300" s="3469"/>
      <c r="C300" s="3462" t="s">
        <v>4305</v>
      </c>
      <c r="D300" s="3462" t="s">
        <v>4304</v>
      </c>
      <c r="E300" s="3463"/>
      <c r="F300" s="3462" t="s">
        <v>18</v>
      </c>
      <c r="G300" s="3460"/>
      <c r="H300" s="3460" t="s">
        <v>3544</v>
      </c>
      <c r="I300" s="3460" t="s">
        <v>2</v>
      </c>
      <c r="J300" s="3460" t="s">
        <v>3543</v>
      </c>
      <c r="K300" s="3460" t="s">
        <v>3542</v>
      </c>
      <c r="L300" s="3460" t="s">
        <v>3541</v>
      </c>
      <c r="M300" s="3460" t="s">
        <v>3540</v>
      </c>
      <c r="N300" s="3460" t="s">
        <v>3539</v>
      </c>
      <c r="O300" s="3460" t="s">
        <v>3538</v>
      </c>
      <c r="P300" s="3460" t="s">
        <v>3537</v>
      </c>
      <c r="Q300" s="3460" t="s">
        <v>3536</v>
      </c>
      <c r="R300" s="3461"/>
      <c r="S300" s="3460" t="s">
        <v>3535</v>
      </c>
      <c r="T300" s="3460" t="s">
        <v>3535</v>
      </c>
      <c r="U300" s="3460" t="s">
        <v>3534</v>
      </c>
      <c r="V300" s="3460" t="s">
        <v>3533</v>
      </c>
      <c r="W300" s="3459"/>
      <c r="X300" s="3459"/>
      <c r="Y300" s="3457" t="s">
        <v>3532</v>
      </c>
      <c r="Z300" s="3458"/>
      <c r="AA300" s="3458"/>
      <c r="AB300" s="3457"/>
      <c r="AC300" s="3457"/>
    </row>
    <row r="301" spans="1:29" ht="32.1" customHeight="1" x14ac:dyDescent="0.25">
      <c r="A301" s="3465"/>
      <c r="B301" s="3469"/>
      <c r="C301" s="3462"/>
      <c r="D301" s="3462"/>
      <c r="E301" s="3463"/>
      <c r="F301" s="3462"/>
      <c r="G301" s="3460"/>
      <c r="H301" s="3460"/>
      <c r="I301" s="3460" t="s">
        <v>1</v>
      </c>
      <c r="J301" s="3460"/>
      <c r="K301" s="3460"/>
      <c r="L301" s="3460"/>
      <c r="M301" s="3460"/>
      <c r="N301" s="3460"/>
      <c r="O301" s="3460"/>
      <c r="P301" s="3460"/>
      <c r="Q301" s="3460" t="s">
        <v>1</v>
      </c>
      <c r="R301" s="3461"/>
      <c r="S301" s="3460"/>
      <c r="T301" s="3460"/>
      <c r="U301" s="3460"/>
      <c r="V301" s="3460"/>
      <c r="W301" s="3459"/>
      <c r="X301" s="3459"/>
      <c r="Y301" s="3457"/>
      <c r="Z301" s="3458"/>
      <c r="AA301" s="3458"/>
      <c r="AB301" s="3457" t="s">
        <v>3531</v>
      </c>
      <c r="AC301" s="3457" t="s">
        <v>3531</v>
      </c>
    </row>
    <row r="302" spans="1:29" ht="32.1" customHeight="1" x14ac:dyDescent="0.25">
      <c r="A302" s="3467" t="s">
        <v>4303</v>
      </c>
      <c r="B302" s="3469"/>
      <c r="C302" s="3462" t="s">
        <v>4302</v>
      </c>
      <c r="D302" s="3462" t="s">
        <v>4301</v>
      </c>
      <c r="E302" s="3463"/>
      <c r="F302" s="3462" t="s">
        <v>18</v>
      </c>
      <c r="G302" s="3460"/>
      <c r="H302" s="3460" t="s">
        <v>3544</v>
      </c>
      <c r="I302" s="3460" t="s">
        <v>2</v>
      </c>
      <c r="J302" s="3460" t="s">
        <v>3543</v>
      </c>
      <c r="K302" s="3460" t="s">
        <v>3542</v>
      </c>
      <c r="L302" s="3460" t="s">
        <v>3541</v>
      </c>
      <c r="M302" s="3460" t="s">
        <v>3540</v>
      </c>
      <c r="N302" s="3460" t="s">
        <v>3539</v>
      </c>
      <c r="O302" s="3460" t="s">
        <v>3538</v>
      </c>
      <c r="P302" s="3460" t="s">
        <v>3537</v>
      </c>
      <c r="Q302" s="3460" t="s">
        <v>3536</v>
      </c>
      <c r="R302" s="3461"/>
      <c r="S302" s="3460" t="s">
        <v>3535</v>
      </c>
      <c r="T302" s="3460" t="s">
        <v>3535</v>
      </c>
      <c r="U302" s="3460" t="s">
        <v>3534</v>
      </c>
      <c r="V302" s="3460" t="s">
        <v>3533</v>
      </c>
      <c r="W302" s="3459"/>
      <c r="X302" s="3459"/>
      <c r="Y302" s="3457" t="s">
        <v>3532</v>
      </c>
      <c r="Z302" s="3458"/>
      <c r="AA302" s="3458"/>
      <c r="AB302" s="3457"/>
      <c r="AC302" s="3457"/>
    </row>
    <row r="303" spans="1:29" ht="32.1" customHeight="1" x14ac:dyDescent="0.25">
      <c r="A303" s="3465"/>
      <c r="B303" s="3469"/>
      <c r="C303" s="3462"/>
      <c r="D303" s="3462"/>
      <c r="E303" s="3463"/>
      <c r="F303" s="3462"/>
      <c r="G303" s="3460"/>
      <c r="H303" s="3460"/>
      <c r="I303" s="3460" t="s">
        <v>1</v>
      </c>
      <c r="J303" s="3460"/>
      <c r="K303" s="3460"/>
      <c r="L303" s="3460"/>
      <c r="M303" s="3460"/>
      <c r="N303" s="3460"/>
      <c r="O303" s="3460"/>
      <c r="P303" s="3460"/>
      <c r="Q303" s="3460" t="s">
        <v>1</v>
      </c>
      <c r="R303" s="3461"/>
      <c r="S303" s="3460"/>
      <c r="T303" s="3460"/>
      <c r="U303" s="3460"/>
      <c r="V303" s="3460"/>
      <c r="W303" s="3459"/>
      <c r="X303" s="3459"/>
      <c r="Y303" s="3457"/>
      <c r="Z303" s="3458"/>
      <c r="AA303" s="3458"/>
      <c r="AB303" s="3457" t="s">
        <v>3531</v>
      </c>
      <c r="AC303" s="3457" t="s">
        <v>3531</v>
      </c>
    </row>
    <row r="304" spans="1:29" ht="32.1" customHeight="1" x14ac:dyDescent="0.25">
      <c r="A304" s="3467" t="s">
        <v>4300</v>
      </c>
      <c r="B304" s="3469"/>
      <c r="C304" s="3462" t="s">
        <v>4299</v>
      </c>
      <c r="D304" s="3462" t="s">
        <v>4298</v>
      </c>
      <c r="E304" s="3463"/>
      <c r="F304" s="3462" t="s">
        <v>18</v>
      </c>
      <c r="G304" s="3460"/>
      <c r="H304" s="3460" t="s">
        <v>3544</v>
      </c>
      <c r="I304" s="3460" t="s">
        <v>2</v>
      </c>
      <c r="J304" s="3460" t="s">
        <v>3543</v>
      </c>
      <c r="K304" s="3460" t="s">
        <v>3542</v>
      </c>
      <c r="L304" s="3460" t="s">
        <v>3541</v>
      </c>
      <c r="M304" s="3460" t="s">
        <v>3540</v>
      </c>
      <c r="N304" s="3460" t="s">
        <v>3539</v>
      </c>
      <c r="O304" s="3460" t="s">
        <v>3538</v>
      </c>
      <c r="P304" s="3460" t="s">
        <v>3537</v>
      </c>
      <c r="Q304" s="3460" t="s">
        <v>3536</v>
      </c>
      <c r="R304" s="3461"/>
      <c r="S304" s="3460" t="s">
        <v>3535</v>
      </c>
      <c r="T304" s="3460" t="s">
        <v>3535</v>
      </c>
      <c r="U304" s="3460" t="s">
        <v>3534</v>
      </c>
      <c r="V304" s="3460" t="s">
        <v>3533</v>
      </c>
      <c r="W304" s="3459"/>
      <c r="X304" s="3459"/>
      <c r="Y304" s="3457" t="s">
        <v>3532</v>
      </c>
      <c r="Z304" s="3458"/>
      <c r="AA304" s="3458"/>
      <c r="AB304" s="3457"/>
      <c r="AC304" s="3457"/>
    </row>
    <row r="305" spans="1:29" ht="32.1" customHeight="1" x14ac:dyDescent="0.25">
      <c r="A305" s="3465"/>
      <c r="B305" s="3469"/>
      <c r="C305" s="3462"/>
      <c r="D305" s="3462"/>
      <c r="E305" s="3463"/>
      <c r="F305" s="3462"/>
      <c r="G305" s="3460"/>
      <c r="H305" s="3460"/>
      <c r="I305" s="3460" t="s">
        <v>1</v>
      </c>
      <c r="J305" s="3460"/>
      <c r="K305" s="3460"/>
      <c r="L305" s="3460"/>
      <c r="M305" s="3460"/>
      <c r="N305" s="3460"/>
      <c r="O305" s="3460"/>
      <c r="P305" s="3460"/>
      <c r="Q305" s="3460" t="s">
        <v>1</v>
      </c>
      <c r="R305" s="3461"/>
      <c r="S305" s="3460"/>
      <c r="T305" s="3460"/>
      <c r="U305" s="3460"/>
      <c r="V305" s="3460"/>
      <c r="W305" s="3459"/>
      <c r="X305" s="3459"/>
      <c r="Y305" s="3457"/>
      <c r="Z305" s="3458"/>
      <c r="AA305" s="3458"/>
      <c r="AB305" s="3457" t="s">
        <v>3531</v>
      </c>
      <c r="AC305" s="3457" t="s">
        <v>3531</v>
      </c>
    </row>
    <row r="306" spans="1:29" ht="32.1" customHeight="1" x14ac:dyDescent="0.25">
      <c r="A306" s="3467" t="s">
        <v>4297</v>
      </c>
      <c r="B306" s="3469"/>
      <c r="C306" s="3462" t="s">
        <v>4296</v>
      </c>
      <c r="D306" s="3462" t="s">
        <v>4295</v>
      </c>
      <c r="E306" s="3463"/>
      <c r="F306" s="3462" t="s">
        <v>18</v>
      </c>
      <c r="G306" s="3460"/>
      <c r="H306" s="3460" t="s">
        <v>3544</v>
      </c>
      <c r="I306" s="3460" t="s">
        <v>2</v>
      </c>
      <c r="J306" s="3460" t="s">
        <v>3543</v>
      </c>
      <c r="K306" s="3460" t="s">
        <v>3542</v>
      </c>
      <c r="L306" s="3460" t="s">
        <v>3541</v>
      </c>
      <c r="M306" s="3460" t="s">
        <v>3540</v>
      </c>
      <c r="N306" s="3460" t="s">
        <v>3539</v>
      </c>
      <c r="O306" s="3460" t="s">
        <v>3538</v>
      </c>
      <c r="P306" s="3460" t="s">
        <v>3537</v>
      </c>
      <c r="Q306" s="3460" t="s">
        <v>3536</v>
      </c>
      <c r="R306" s="3461"/>
      <c r="S306" s="3460" t="s">
        <v>3535</v>
      </c>
      <c r="T306" s="3460" t="s">
        <v>3535</v>
      </c>
      <c r="U306" s="3460" t="s">
        <v>3534</v>
      </c>
      <c r="V306" s="3460" t="s">
        <v>3533</v>
      </c>
      <c r="W306" s="3459"/>
      <c r="X306" s="3459"/>
      <c r="Y306" s="3457" t="s">
        <v>3532</v>
      </c>
      <c r="Z306" s="3458"/>
      <c r="AA306" s="3458"/>
      <c r="AB306" s="3457"/>
      <c r="AC306" s="3457"/>
    </row>
    <row r="307" spans="1:29" ht="32.1" customHeight="1" x14ac:dyDescent="0.25">
      <c r="A307" s="3465"/>
      <c r="B307" s="3466"/>
      <c r="C307" s="3462"/>
      <c r="D307" s="3462"/>
      <c r="E307" s="3463"/>
      <c r="F307" s="3462"/>
      <c r="G307" s="3460"/>
      <c r="H307" s="3460"/>
      <c r="I307" s="3460" t="s">
        <v>1</v>
      </c>
      <c r="J307" s="3460"/>
      <c r="K307" s="3460"/>
      <c r="L307" s="3460"/>
      <c r="M307" s="3460"/>
      <c r="N307" s="3460"/>
      <c r="O307" s="3460"/>
      <c r="P307" s="3460"/>
      <c r="Q307" s="3460" t="s">
        <v>1</v>
      </c>
      <c r="R307" s="3461"/>
      <c r="S307" s="3460"/>
      <c r="T307" s="3460"/>
      <c r="U307" s="3460"/>
      <c r="V307" s="3460"/>
      <c r="W307" s="3459"/>
      <c r="X307" s="3459"/>
      <c r="Y307" s="3457"/>
      <c r="Z307" s="3458"/>
      <c r="AA307" s="3458"/>
      <c r="AB307" s="3457" t="s">
        <v>3531</v>
      </c>
      <c r="AC307" s="3457" t="s">
        <v>3531</v>
      </c>
    </row>
    <row r="308" spans="1:29" ht="32.1" customHeight="1" x14ac:dyDescent="0.25">
      <c r="A308" s="3467" t="s">
        <v>4294</v>
      </c>
      <c r="B308" s="3466"/>
      <c r="C308" s="3462" t="s">
        <v>4293</v>
      </c>
      <c r="D308" s="3462" t="s">
        <v>4292</v>
      </c>
      <c r="E308" s="3463"/>
      <c r="F308" s="3462" t="s">
        <v>18</v>
      </c>
      <c r="G308" s="3460"/>
      <c r="H308" s="3460" t="s">
        <v>3544</v>
      </c>
      <c r="I308" s="3460" t="s">
        <v>2</v>
      </c>
      <c r="J308" s="3460" t="s">
        <v>3543</v>
      </c>
      <c r="K308" s="3460" t="s">
        <v>3542</v>
      </c>
      <c r="L308" s="3460" t="s">
        <v>3541</v>
      </c>
      <c r="M308" s="3460" t="s">
        <v>3540</v>
      </c>
      <c r="N308" s="3460" t="s">
        <v>3539</v>
      </c>
      <c r="O308" s="3460" t="s">
        <v>3538</v>
      </c>
      <c r="P308" s="3460" t="s">
        <v>3537</v>
      </c>
      <c r="Q308" s="3460" t="s">
        <v>3536</v>
      </c>
      <c r="R308" s="3461"/>
      <c r="S308" s="3460" t="s">
        <v>3535</v>
      </c>
      <c r="T308" s="3460" t="s">
        <v>3535</v>
      </c>
      <c r="U308" s="3460" t="s">
        <v>3534</v>
      </c>
      <c r="V308" s="3460" t="s">
        <v>3533</v>
      </c>
      <c r="W308" s="3459"/>
      <c r="X308" s="3459"/>
      <c r="Y308" s="3457" t="s">
        <v>3532</v>
      </c>
      <c r="Z308" s="3458"/>
      <c r="AA308" s="3458"/>
      <c r="AB308" s="3457"/>
      <c r="AC308" s="3457"/>
    </row>
    <row r="309" spans="1:29" ht="32.1" customHeight="1" x14ac:dyDescent="0.25">
      <c r="A309" s="3465"/>
      <c r="B309" s="3469"/>
      <c r="C309" s="3462"/>
      <c r="D309" s="3462"/>
      <c r="E309" s="3463"/>
      <c r="F309" s="3462"/>
      <c r="G309" s="3460"/>
      <c r="H309" s="3460"/>
      <c r="I309" s="3460" t="s">
        <v>1</v>
      </c>
      <c r="J309" s="3460"/>
      <c r="K309" s="3460"/>
      <c r="L309" s="3460"/>
      <c r="M309" s="3460"/>
      <c r="N309" s="3460"/>
      <c r="O309" s="3460"/>
      <c r="P309" s="3460"/>
      <c r="Q309" s="3460" t="s">
        <v>1</v>
      </c>
      <c r="R309" s="3461"/>
      <c r="S309" s="3460"/>
      <c r="T309" s="3460"/>
      <c r="U309" s="3460"/>
      <c r="V309" s="3460"/>
      <c r="W309" s="3459"/>
      <c r="X309" s="3459"/>
      <c r="Y309" s="3457"/>
      <c r="Z309" s="3458"/>
      <c r="AA309" s="3458"/>
      <c r="AB309" s="3457" t="s">
        <v>3531</v>
      </c>
      <c r="AC309" s="3457" t="s">
        <v>3531</v>
      </c>
    </row>
    <row r="310" spans="1:29" ht="32.1" customHeight="1" x14ac:dyDescent="0.25">
      <c r="A310" s="3467" t="s">
        <v>4291</v>
      </c>
      <c r="B310" s="3469"/>
      <c r="C310" s="3462" t="s">
        <v>4290</v>
      </c>
      <c r="D310" s="3462" t="s">
        <v>4289</v>
      </c>
      <c r="E310" s="3463"/>
      <c r="F310" s="3462" t="s">
        <v>18</v>
      </c>
      <c r="G310" s="3460"/>
      <c r="H310" s="3460" t="s">
        <v>3544</v>
      </c>
      <c r="I310" s="3460" t="s">
        <v>2</v>
      </c>
      <c r="J310" s="3460" t="s">
        <v>3543</v>
      </c>
      <c r="K310" s="3460" t="s">
        <v>3542</v>
      </c>
      <c r="L310" s="3460" t="s">
        <v>3541</v>
      </c>
      <c r="M310" s="3460" t="s">
        <v>3540</v>
      </c>
      <c r="N310" s="3460" t="s">
        <v>3539</v>
      </c>
      <c r="O310" s="3460" t="s">
        <v>3538</v>
      </c>
      <c r="P310" s="3460" t="s">
        <v>3537</v>
      </c>
      <c r="Q310" s="3460" t="s">
        <v>3536</v>
      </c>
      <c r="R310" s="3461"/>
      <c r="S310" s="3460" t="s">
        <v>3535</v>
      </c>
      <c r="T310" s="3460" t="s">
        <v>3535</v>
      </c>
      <c r="U310" s="3460" t="s">
        <v>3534</v>
      </c>
      <c r="V310" s="3460" t="s">
        <v>3533</v>
      </c>
      <c r="W310" s="3459"/>
      <c r="X310" s="3459"/>
      <c r="Y310" s="3457" t="s">
        <v>3532</v>
      </c>
      <c r="Z310" s="3458"/>
      <c r="AA310" s="3458"/>
      <c r="AB310" s="3457"/>
      <c r="AC310" s="3457"/>
    </row>
    <row r="311" spans="1:29" ht="32.1" customHeight="1" x14ac:dyDescent="0.25">
      <c r="A311" s="3465"/>
      <c r="B311" s="3469"/>
      <c r="C311" s="3462"/>
      <c r="D311" s="3462"/>
      <c r="E311" s="3463"/>
      <c r="F311" s="3462"/>
      <c r="G311" s="3460"/>
      <c r="H311" s="3460"/>
      <c r="I311" s="3460" t="s">
        <v>1</v>
      </c>
      <c r="J311" s="3460"/>
      <c r="K311" s="3460"/>
      <c r="L311" s="3460"/>
      <c r="M311" s="3460"/>
      <c r="N311" s="3460"/>
      <c r="O311" s="3460"/>
      <c r="P311" s="3460"/>
      <c r="Q311" s="3460" t="s">
        <v>1</v>
      </c>
      <c r="R311" s="3461"/>
      <c r="S311" s="3460"/>
      <c r="T311" s="3460"/>
      <c r="U311" s="3460"/>
      <c r="V311" s="3460"/>
      <c r="W311" s="3459"/>
      <c r="X311" s="3459"/>
      <c r="Y311" s="3457"/>
      <c r="Z311" s="3458"/>
      <c r="AA311" s="3458"/>
      <c r="AB311" s="3457" t="s">
        <v>3531</v>
      </c>
      <c r="AC311" s="3457" t="s">
        <v>3531</v>
      </c>
    </row>
    <row r="312" spans="1:29" ht="32.1" customHeight="1" x14ac:dyDescent="0.25">
      <c r="A312" s="3467" t="s">
        <v>4288</v>
      </c>
      <c r="B312" s="3469"/>
      <c r="C312" s="3462" t="s">
        <v>4287</v>
      </c>
      <c r="D312" s="3462" t="s">
        <v>4286</v>
      </c>
      <c r="E312" s="3463"/>
      <c r="F312" s="3462" t="s">
        <v>18</v>
      </c>
      <c r="G312" s="3460"/>
      <c r="H312" s="3460" t="s">
        <v>3544</v>
      </c>
      <c r="I312" s="3460" t="s">
        <v>2</v>
      </c>
      <c r="J312" s="3460" t="s">
        <v>3543</v>
      </c>
      <c r="K312" s="3460" t="s">
        <v>3542</v>
      </c>
      <c r="L312" s="3460" t="s">
        <v>3541</v>
      </c>
      <c r="M312" s="3460" t="s">
        <v>3540</v>
      </c>
      <c r="N312" s="3460" t="s">
        <v>3539</v>
      </c>
      <c r="O312" s="3460" t="s">
        <v>3538</v>
      </c>
      <c r="P312" s="3460" t="s">
        <v>3537</v>
      </c>
      <c r="Q312" s="3460" t="s">
        <v>3536</v>
      </c>
      <c r="R312" s="3461"/>
      <c r="S312" s="3460" t="s">
        <v>3535</v>
      </c>
      <c r="T312" s="3460" t="s">
        <v>3535</v>
      </c>
      <c r="U312" s="3460" t="s">
        <v>3534</v>
      </c>
      <c r="V312" s="3460" t="s">
        <v>3533</v>
      </c>
      <c r="W312" s="3459"/>
      <c r="X312" s="3459"/>
      <c r="Y312" s="3457" t="s">
        <v>3532</v>
      </c>
      <c r="Z312" s="3458"/>
      <c r="AA312" s="3458"/>
      <c r="AB312" s="3457"/>
      <c r="AC312" s="3457"/>
    </row>
    <row r="313" spans="1:29" ht="32.1" customHeight="1" x14ac:dyDescent="0.25">
      <c r="A313" s="3465"/>
      <c r="B313" s="3466"/>
      <c r="C313" s="3462"/>
      <c r="D313" s="3462"/>
      <c r="E313" s="3463"/>
      <c r="F313" s="3462"/>
      <c r="G313" s="3460"/>
      <c r="H313" s="3460"/>
      <c r="I313" s="3460" t="s">
        <v>1</v>
      </c>
      <c r="J313" s="3460"/>
      <c r="K313" s="3460"/>
      <c r="L313" s="3460"/>
      <c r="M313" s="3460"/>
      <c r="N313" s="3460"/>
      <c r="O313" s="3460"/>
      <c r="P313" s="3460"/>
      <c r="Q313" s="3460" t="s">
        <v>1</v>
      </c>
      <c r="R313" s="3461"/>
      <c r="S313" s="3460"/>
      <c r="T313" s="3460"/>
      <c r="U313" s="3460"/>
      <c r="V313" s="3460"/>
      <c r="W313" s="3459"/>
      <c r="X313" s="3459"/>
      <c r="Y313" s="3457"/>
      <c r="Z313" s="3458"/>
      <c r="AA313" s="3458"/>
      <c r="AB313" s="3457" t="s">
        <v>3531</v>
      </c>
      <c r="AC313" s="3457" t="s">
        <v>3531</v>
      </c>
    </row>
    <row r="314" spans="1:29" ht="32.1" customHeight="1" x14ac:dyDescent="0.25">
      <c r="A314" s="3467" t="s">
        <v>4285</v>
      </c>
      <c r="B314" s="3466"/>
      <c r="C314" s="3462" t="s">
        <v>4284</v>
      </c>
      <c r="D314" s="3462" t="s">
        <v>4283</v>
      </c>
      <c r="E314" s="3463"/>
      <c r="F314" s="3462" t="s">
        <v>18</v>
      </c>
      <c r="G314" s="3460"/>
      <c r="H314" s="3460" t="s">
        <v>3544</v>
      </c>
      <c r="I314" s="3460" t="s">
        <v>2</v>
      </c>
      <c r="J314" s="3460" t="s">
        <v>3543</v>
      </c>
      <c r="K314" s="3460" t="s">
        <v>3542</v>
      </c>
      <c r="L314" s="3460" t="s">
        <v>3541</v>
      </c>
      <c r="M314" s="3460" t="s">
        <v>3540</v>
      </c>
      <c r="N314" s="3460" t="s">
        <v>3539</v>
      </c>
      <c r="O314" s="3460" t="s">
        <v>3538</v>
      </c>
      <c r="P314" s="3460" t="s">
        <v>3537</v>
      </c>
      <c r="Q314" s="3460" t="s">
        <v>3536</v>
      </c>
      <c r="R314" s="3461"/>
      <c r="S314" s="3460" t="s">
        <v>3535</v>
      </c>
      <c r="T314" s="3460" t="s">
        <v>3535</v>
      </c>
      <c r="U314" s="3460" t="s">
        <v>3534</v>
      </c>
      <c r="V314" s="3460" t="s">
        <v>3533</v>
      </c>
      <c r="W314" s="3459"/>
      <c r="X314" s="3459"/>
      <c r="Y314" s="3457" t="s">
        <v>3532</v>
      </c>
      <c r="Z314" s="3458"/>
      <c r="AA314" s="3458"/>
      <c r="AB314" s="3457"/>
      <c r="AC314" s="3457"/>
    </row>
    <row r="315" spans="1:29" ht="32.1" customHeight="1" x14ac:dyDescent="0.25">
      <c r="A315" s="3465"/>
      <c r="B315" s="3469"/>
      <c r="C315" s="3462"/>
      <c r="D315" s="3462"/>
      <c r="E315" s="3463"/>
      <c r="F315" s="3462"/>
      <c r="G315" s="3460"/>
      <c r="H315" s="3460"/>
      <c r="I315" s="3460" t="s">
        <v>1</v>
      </c>
      <c r="J315" s="3460"/>
      <c r="K315" s="3460"/>
      <c r="L315" s="3460"/>
      <c r="M315" s="3460"/>
      <c r="N315" s="3460"/>
      <c r="O315" s="3460"/>
      <c r="P315" s="3460"/>
      <c r="Q315" s="3460" t="s">
        <v>1</v>
      </c>
      <c r="R315" s="3461"/>
      <c r="S315" s="3460"/>
      <c r="T315" s="3460"/>
      <c r="U315" s="3460"/>
      <c r="V315" s="3460"/>
      <c r="W315" s="3459"/>
      <c r="X315" s="3459"/>
      <c r="Y315" s="3457"/>
      <c r="Z315" s="3458"/>
      <c r="AA315" s="3458"/>
      <c r="AB315" s="3457" t="s">
        <v>3531</v>
      </c>
      <c r="AC315" s="3457" t="s">
        <v>3531</v>
      </c>
    </row>
    <row r="316" spans="1:29" ht="32.1" customHeight="1" x14ac:dyDescent="0.25">
      <c r="A316" s="3467" t="s">
        <v>4282</v>
      </c>
      <c r="B316" s="3469"/>
      <c r="C316" s="3462" t="s">
        <v>4281</v>
      </c>
      <c r="D316" s="3462" t="s">
        <v>4280</v>
      </c>
      <c r="E316" s="3463"/>
      <c r="F316" s="3462" t="s">
        <v>18</v>
      </c>
      <c r="G316" s="3460"/>
      <c r="H316" s="3460" t="s">
        <v>3544</v>
      </c>
      <c r="I316" s="3460" t="s">
        <v>2</v>
      </c>
      <c r="J316" s="3460" t="s">
        <v>3543</v>
      </c>
      <c r="K316" s="3460" t="s">
        <v>3542</v>
      </c>
      <c r="L316" s="3460" t="s">
        <v>3541</v>
      </c>
      <c r="M316" s="3460" t="s">
        <v>3540</v>
      </c>
      <c r="N316" s="3460" t="s">
        <v>3539</v>
      </c>
      <c r="O316" s="3460" t="s">
        <v>3538</v>
      </c>
      <c r="P316" s="3460" t="s">
        <v>3537</v>
      </c>
      <c r="Q316" s="3460" t="s">
        <v>3536</v>
      </c>
      <c r="R316" s="3461"/>
      <c r="S316" s="3460" t="s">
        <v>3535</v>
      </c>
      <c r="T316" s="3460" t="s">
        <v>3535</v>
      </c>
      <c r="U316" s="3460" t="s">
        <v>3534</v>
      </c>
      <c r="V316" s="3460" t="s">
        <v>3533</v>
      </c>
      <c r="W316" s="3459"/>
      <c r="X316" s="3459"/>
      <c r="Y316" s="3457" t="s">
        <v>3532</v>
      </c>
      <c r="Z316" s="3458"/>
      <c r="AA316" s="3458"/>
      <c r="AB316" s="3457"/>
      <c r="AC316" s="3457"/>
    </row>
    <row r="317" spans="1:29" ht="32.1" customHeight="1" x14ac:dyDescent="0.25">
      <c r="A317" s="3465"/>
      <c r="B317" s="3469"/>
      <c r="C317" s="3462"/>
      <c r="D317" s="3462"/>
      <c r="E317" s="3463"/>
      <c r="F317" s="3462"/>
      <c r="G317" s="3460"/>
      <c r="H317" s="3460"/>
      <c r="I317" s="3460" t="s">
        <v>1</v>
      </c>
      <c r="J317" s="3460"/>
      <c r="K317" s="3460"/>
      <c r="L317" s="3460"/>
      <c r="M317" s="3460"/>
      <c r="N317" s="3460"/>
      <c r="O317" s="3460"/>
      <c r="P317" s="3460"/>
      <c r="Q317" s="3460" t="s">
        <v>1</v>
      </c>
      <c r="R317" s="3461"/>
      <c r="S317" s="3460"/>
      <c r="T317" s="3460"/>
      <c r="U317" s="3460"/>
      <c r="V317" s="3460"/>
      <c r="W317" s="3459"/>
      <c r="X317" s="3459"/>
      <c r="Y317" s="3457"/>
      <c r="Z317" s="3458"/>
      <c r="AA317" s="3458"/>
      <c r="AB317" s="3457" t="s">
        <v>3531</v>
      </c>
      <c r="AC317" s="3457" t="s">
        <v>3531</v>
      </c>
    </row>
    <row r="318" spans="1:29" ht="32.1" customHeight="1" x14ac:dyDescent="0.25">
      <c r="A318" s="3467" t="s">
        <v>4279</v>
      </c>
      <c r="B318" s="3469"/>
      <c r="C318" s="3462" t="s">
        <v>4278</v>
      </c>
      <c r="D318" s="3462" t="s">
        <v>4277</v>
      </c>
      <c r="E318" s="3463"/>
      <c r="F318" s="3462" t="s">
        <v>18</v>
      </c>
      <c r="G318" s="3460"/>
      <c r="H318" s="3460" t="s">
        <v>3544</v>
      </c>
      <c r="I318" s="3460" t="s">
        <v>2</v>
      </c>
      <c r="J318" s="3460" t="s">
        <v>3543</v>
      </c>
      <c r="K318" s="3460" t="s">
        <v>3542</v>
      </c>
      <c r="L318" s="3460" t="s">
        <v>3541</v>
      </c>
      <c r="M318" s="3460" t="s">
        <v>3540</v>
      </c>
      <c r="N318" s="3460" t="s">
        <v>3539</v>
      </c>
      <c r="O318" s="3460" t="s">
        <v>3538</v>
      </c>
      <c r="P318" s="3460" t="s">
        <v>3537</v>
      </c>
      <c r="Q318" s="3460" t="s">
        <v>3536</v>
      </c>
      <c r="R318" s="3461"/>
      <c r="S318" s="3460" t="s">
        <v>3535</v>
      </c>
      <c r="T318" s="3460" t="s">
        <v>3535</v>
      </c>
      <c r="U318" s="3460" t="s">
        <v>3534</v>
      </c>
      <c r="V318" s="3460" t="s">
        <v>3533</v>
      </c>
      <c r="W318" s="3459"/>
      <c r="X318" s="3459"/>
      <c r="Y318" s="3457" t="s">
        <v>3532</v>
      </c>
      <c r="Z318" s="3458"/>
      <c r="AA318" s="3458"/>
      <c r="AB318" s="3457"/>
      <c r="AC318" s="3457"/>
    </row>
    <row r="319" spans="1:29" ht="32.1" customHeight="1" x14ac:dyDescent="0.25">
      <c r="A319" s="3465"/>
      <c r="B319" s="3470"/>
      <c r="C319" s="3462"/>
      <c r="D319" s="3462"/>
      <c r="E319" s="3463"/>
      <c r="F319" s="3462"/>
      <c r="G319" s="3460"/>
      <c r="H319" s="3460"/>
      <c r="I319" s="3460" t="s">
        <v>1</v>
      </c>
      <c r="J319" s="3460"/>
      <c r="K319" s="3460"/>
      <c r="L319" s="3460"/>
      <c r="M319" s="3460"/>
      <c r="N319" s="3460"/>
      <c r="O319" s="3460"/>
      <c r="P319" s="3460"/>
      <c r="Q319" s="3460" t="s">
        <v>1</v>
      </c>
      <c r="R319" s="3461"/>
      <c r="S319" s="3460"/>
      <c r="T319" s="3460"/>
      <c r="U319" s="3460"/>
      <c r="V319" s="3460"/>
      <c r="W319" s="3459"/>
      <c r="X319" s="3459"/>
      <c r="Y319" s="3457"/>
      <c r="Z319" s="3458"/>
      <c r="AA319" s="3458"/>
      <c r="AB319" s="3457" t="s">
        <v>3531</v>
      </c>
      <c r="AC319" s="3457" t="s">
        <v>3531</v>
      </c>
    </row>
    <row r="320" spans="1:29" ht="32.1" customHeight="1" x14ac:dyDescent="0.25">
      <c r="A320" s="3467" t="s">
        <v>4276</v>
      </c>
      <c r="B320" s="3470"/>
      <c r="C320" s="3462" t="s">
        <v>4275</v>
      </c>
      <c r="D320" s="3462" t="s">
        <v>4274</v>
      </c>
      <c r="E320" s="3463"/>
      <c r="F320" s="3462" t="s">
        <v>18</v>
      </c>
      <c r="G320" s="3460"/>
      <c r="H320" s="3460" t="s">
        <v>3544</v>
      </c>
      <c r="I320" s="3460" t="s">
        <v>2</v>
      </c>
      <c r="J320" s="3460" t="s">
        <v>3543</v>
      </c>
      <c r="K320" s="3460" t="s">
        <v>3542</v>
      </c>
      <c r="L320" s="3460" t="s">
        <v>3541</v>
      </c>
      <c r="M320" s="3460" t="s">
        <v>3540</v>
      </c>
      <c r="N320" s="3460" t="s">
        <v>3539</v>
      </c>
      <c r="O320" s="3460" t="s">
        <v>3538</v>
      </c>
      <c r="P320" s="3460" t="s">
        <v>3537</v>
      </c>
      <c r="Q320" s="3460" t="s">
        <v>3536</v>
      </c>
      <c r="R320" s="3461"/>
      <c r="S320" s="3460" t="s">
        <v>3535</v>
      </c>
      <c r="T320" s="3460" t="s">
        <v>3535</v>
      </c>
      <c r="U320" s="3460" t="s">
        <v>3534</v>
      </c>
      <c r="V320" s="3460" t="s">
        <v>3533</v>
      </c>
      <c r="W320" s="3459"/>
      <c r="X320" s="3459"/>
      <c r="Y320" s="3457" t="s">
        <v>3532</v>
      </c>
      <c r="Z320" s="3458"/>
      <c r="AA320" s="3458"/>
      <c r="AB320" s="3457"/>
      <c r="AC320" s="3457"/>
    </row>
    <row r="321" spans="1:29" ht="32.1" customHeight="1" x14ac:dyDescent="0.25">
      <c r="A321" s="3465"/>
      <c r="B321" s="3469"/>
      <c r="C321" s="3462"/>
      <c r="D321" s="3462"/>
      <c r="E321" s="3463"/>
      <c r="F321" s="3462"/>
      <c r="G321" s="3460"/>
      <c r="H321" s="3460"/>
      <c r="I321" s="3460" t="s">
        <v>1</v>
      </c>
      <c r="J321" s="3460"/>
      <c r="K321" s="3460"/>
      <c r="L321" s="3460"/>
      <c r="M321" s="3460"/>
      <c r="N321" s="3460"/>
      <c r="O321" s="3460"/>
      <c r="P321" s="3460"/>
      <c r="Q321" s="3460" t="s">
        <v>1</v>
      </c>
      <c r="R321" s="3461"/>
      <c r="S321" s="3460"/>
      <c r="T321" s="3460"/>
      <c r="U321" s="3460"/>
      <c r="V321" s="3460"/>
      <c r="W321" s="3459"/>
      <c r="X321" s="3459"/>
      <c r="Y321" s="3457"/>
      <c r="Z321" s="3458"/>
      <c r="AA321" s="3458"/>
      <c r="AB321" s="3457" t="s">
        <v>3531</v>
      </c>
      <c r="AC321" s="3457" t="s">
        <v>3531</v>
      </c>
    </row>
    <row r="322" spans="1:29" ht="32.1" customHeight="1" x14ac:dyDescent="0.25">
      <c r="A322" s="3467" t="s">
        <v>4273</v>
      </c>
      <c r="B322" s="3469"/>
      <c r="C322" s="3462" t="s">
        <v>4272</v>
      </c>
      <c r="D322" s="3462" t="s">
        <v>4271</v>
      </c>
      <c r="E322" s="3463"/>
      <c r="F322" s="3462" t="s">
        <v>18</v>
      </c>
      <c r="G322" s="3460"/>
      <c r="H322" s="3460" t="s">
        <v>3544</v>
      </c>
      <c r="I322" s="3460" t="s">
        <v>2</v>
      </c>
      <c r="J322" s="3460" t="s">
        <v>3543</v>
      </c>
      <c r="K322" s="3460" t="s">
        <v>3542</v>
      </c>
      <c r="L322" s="3460" t="s">
        <v>3541</v>
      </c>
      <c r="M322" s="3460" t="s">
        <v>3540</v>
      </c>
      <c r="N322" s="3460" t="s">
        <v>3539</v>
      </c>
      <c r="O322" s="3460" t="s">
        <v>3538</v>
      </c>
      <c r="P322" s="3460" t="s">
        <v>3537</v>
      </c>
      <c r="Q322" s="3460" t="s">
        <v>3536</v>
      </c>
      <c r="R322" s="3461"/>
      <c r="S322" s="3460" t="s">
        <v>3535</v>
      </c>
      <c r="T322" s="3460" t="s">
        <v>3535</v>
      </c>
      <c r="U322" s="3460" t="s">
        <v>3534</v>
      </c>
      <c r="V322" s="3460" t="s">
        <v>3533</v>
      </c>
      <c r="W322" s="3459"/>
      <c r="X322" s="3459"/>
      <c r="Y322" s="3457" t="s">
        <v>3532</v>
      </c>
      <c r="Z322" s="3458"/>
      <c r="AA322" s="3458"/>
      <c r="AB322" s="3457"/>
      <c r="AC322" s="3457"/>
    </row>
    <row r="323" spans="1:29" ht="32.1" customHeight="1" x14ac:dyDescent="0.25">
      <c r="A323" s="3465"/>
      <c r="B323" s="3469"/>
      <c r="C323" s="3462"/>
      <c r="D323" s="3462"/>
      <c r="E323" s="3463"/>
      <c r="F323" s="3462"/>
      <c r="G323" s="3460"/>
      <c r="H323" s="3460"/>
      <c r="I323" s="3460" t="s">
        <v>1</v>
      </c>
      <c r="J323" s="3460"/>
      <c r="K323" s="3460"/>
      <c r="L323" s="3460"/>
      <c r="M323" s="3460"/>
      <c r="N323" s="3460"/>
      <c r="O323" s="3460"/>
      <c r="P323" s="3460"/>
      <c r="Q323" s="3460" t="s">
        <v>1</v>
      </c>
      <c r="R323" s="3461"/>
      <c r="S323" s="3460"/>
      <c r="T323" s="3460"/>
      <c r="U323" s="3460"/>
      <c r="V323" s="3460"/>
      <c r="W323" s="3459"/>
      <c r="X323" s="3459"/>
      <c r="Y323" s="3457"/>
      <c r="Z323" s="3458"/>
      <c r="AA323" s="3458"/>
      <c r="AB323" s="3457" t="s">
        <v>3531</v>
      </c>
      <c r="AC323" s="3457" t="s">
        <v>3531</v>
      </c>
    </row>
    <row r="324" spans="1:29" ht="32.1" customHeight="1" x14ac:dyDescent="0.25">
      <c r="A324" s="3467" t="s">
        <v>4270</v>
      </c>
      <c r="B324" s="3469"/>
      <c r="C324" s="3462" t="s">
        <v>4269</v>
      </c>
      <c r="D324" s="3462" t="s">
        <v>4268</v>
      </c>
      <c r="E324" s="3463"/>
      <c r="F324" s="3462" t="s">
        <v>18</v>
      </c>
      <c r="G324" s="3460"/>
      <c r="H324" s="3460" t="s">
        <v>3544</v>
      </c>
      <c r="I324" s="3460" t="s">
        <v>2</v>
      </c>
      <c r="J324" s="3460" t="s">
        <v>3543</v>
      </c>
      <c r="K324" s="3460" t="s">
        <v>3542</v>
      </c>
      <c r="L324" s="3460" t="s">
        <v>3541</v>
      </c>
      <c r="M324" s="3460" t="s">
        <v>3540</v>
      </c>
      <c r="N324" s="3460" t="s">
        <v>3539</v>
      </c>
      <c r="O324" s="3460" t="s">
        <v>3538</v>
      </c>
      <c r="P324" s="3460" t="s">
        <v>3537</v>
      </c>
      <c r="Q324" s="3460" t="s">
        <v>3536</v>
      </c>
      <c r="R324" s="3461"/>
      <c r="S324" s="3460" t="s">
        <v>3535</v>
      </c>
      <c r="T324" s="3460" t="s">
        <v>3535</v>
      </c>
      <c r="U324" s="3460" t="s">
        <v>3534</v>
      </c>
      <c r="V324" s="3460" t="s">
        <v>3533</v>
      </c>
      <c r="W324" s="3459"/>
      <c r="X324" s="3459"/>
      <c r="Y324" s="3457" t="s">
        <v>3532</v>
      </c>
      <c r="Z324" s="3458"/>
      <c r="AA324" s="3458"/>
      <c r="AB324" s="3457"/>
      <c r="AC324" s="3457"/>
    </row>
    <row r="325" spans="1:29" ht="32.1" customHeight="1" x14ac:dyDescent="0.25">
      <c r="A325" s="3465"/>
      <c r="B325" s="3469"/>
      <c r="C325" s="3462"/>
      <c r="D325" s="3462"/>
      <c r="E325" s="3463"/>
      <c r="F325" s="3462"/>
      <c r="G325" s="3460"/>
      <c r="H325" s="3460"/>
      <c r="I325" s="3460" t="s">
        <v>1</v>
      </c>
      <c r="J325" s="3460"/>
      <c r="K325" s="3460"/>
      <c r="L325" s="3460"/>
      <c r="M325" s="3460"/>
      <c r="N325" s="3460"/>
      <c r="O325" s="3460"/>
      <c r="P325" s="3460"/>
      <c r="Q325" s="3460" t="s">
        <v>1</v>
      </c>
      <c r="R325" s="3461"/>
      <c r="S325" s="3460"/>
      <c r="T325" s="3460"/>
      <c r="U325" s="3460"/>
      <c r="V325" s="3460"/>
      <c r="W325" s="3459"/>
      <c r="X325" s="3459"/>
      <c r="Y325" s="3457"/>
      <c r="Z325" s="3458"/>
      <c r="AA325" s="3458"/>
      <c r="AB325" s="3457" t="s">
        <v>3531</v>
      </c>
      <c r="AC325" s="3457" t="s">
        <v>3531</v>
      </c>
    </row>
    <row r="326" spans="1:29" ht="32.1" customHeight="1" x14ac:dyDescent="0.25">
      <c r="A326" s="3467" t="s">
        <v>4267</v>
      </c>
      <c r="B326" s="3469"/>
      <c r="C326" s="3462" t="s">
        <v>4266</v>
      </c>
      <c r="D326" s="3462" t="s">
        <v>4265</v>
      </c>
      <c r="E326" s="3463"/>
      <c r="F326" s="3462" t="s">
        <v>18</v>
      </c>
      <c r="G326" s="3460"/>
      <c r="H326" s="3460" t="s">
        <v>3544</v>
      </c>
      <c r="I326" s="3460" t="s">
        <v>2</v>
      </c>
      <c r="J326" s="3460" t="s">
        <v>3543</v>
      </c>
      <c r="K326" s="3460" t="s">
        <v>3542</v>
      </c>
      <c r="L326" s="3460" t="s">
        <v>3541</v>
      </c>
      <c r="M326" s="3460" t="s">
        <v>3540</v>
      </c>
      <c r="N326" s="3460" t="s">
        <v>3539</v>
      </c>
      <c r="O326" s="3460" t="s">
        <v>3538</v>
      </c>
      <c r="P326" s="3460" t="s">
        <v>3537</v>
      </c>
      <c r="Q326" s="3460" t="s">
        <v>3536</v>
      </c>
      <c r="R326" s="3461"/>
      <c r="S326" s="3460" t="s">
        <v>3535</v>
      </c>
      <c r="T326" s="3460" t="s">
        <v>3535</v>
      </c>
      <c r="U326" s="3460" t="s">
        <v>3534</v>
      </c>
      <c r="V326" s="3460" t="s">
        <v>3533</v>
      </c>
      <c r="W326" s="3459"/>
      <c r="X326" s="3459"/>
      <c r="Y326" s="3457" t="s">
        <v>3532</v>
      </c>
      <c r="Z326" s="3458"/>
      <c r="AA326" s="3458"/>
      <c r="AB326" s="3457"/>
      <c r="AC326" s="3457"/>
    </row>
    <row r="327" spans="1:29" ht="32.1" customHeight="1" x14ac:dyDescent="0.25">
      <c r="A327" s="3465"/>
      <c r="B327" s="3469"/>
      <c r="C327" s="3462"/>
      <c r="D327" s="3462"/>
      <c r="E327" s="3463"/>
      <c r="F327" s="3462"/>
      <c r="G327" s="3460"/>
      <c r="H327" s="3460"/>
      <c r="I327" s="3460" t="s">
        <v>1</v>
      </c>
      <c r="J327" s="3460"/>
      <c r="K327" s="3460"/>
      <c r="L327" s="3460"/>
      <c r="M327" s="3460"/>
      <c r="N327" s="3460"/>
      <c r="O327" s="3460"/>
      <c r="P327" s="3460"/>
      <c r="Q327" s="3460" t="s">
        <v>1</v>
      </c>
      <c r="R327" s="3461"/>
      <c r="S327" s="3460"/>
      <c r="T327" s="3460"/>
      <c r="U327" s="3460"/>
      <c r="V327" s="3460"/>
      <c r="W327" s="3459"/>
      <c r="X327" s="3459"/>
      <c r="Y327" s="3457"/>
      <c r="Z327" s="3458"/>
      <c r="AA327" s="3458"/>
      <c r="AB327" s="3457" t="s">
        <v>3531</v>
      </c>
      <c r="AC327" s="3457" t="s">
        <v>3531</v>
      </c>
    </row>
    <row r="328" spans="1:29" ht="32.1" customHeight="1" x14ac:dyDescent="0.25">
      <c r="A328" s="3467" t="s">
        <v>4264</v>
      </c>
      <c r="B328" s="3469"/>
      <c r="C328" s="3462" t="s">
        <v>4263</v>
      </c>
      <c r="D328" s="3462" t="s">
        <v>4262</v>
      </c>
      <c r="E328" s="3463"/>
      <c r="F328" s="3462" t="s">
        <v>18</v>
      </c>
      <c r="G328" s="3460"/>
      <c r="H328" s="3460" t="s">
        <v>3544</v>
      </c>
      <c r="I328" s="3460" t="s">
        <v>2</v>
      </c>
      <c r="J328" s="3460" t="s">
        <v>3543</v>
      </c>
      <c r="K328" s="3460" t="s">
        <v>3542</v>
      </c>
      <c r="L328" s="3460" t="s">
        <v>3541</v>
      </c>
      <c r="M328" s="3460" t="s">
        <v>3540</v>
      </c>
      <c r="N328" s="3460" t="s">
        <v>3539</v>
      </c>
      <c r="O328" s="3460" t="s">
        <v>3538</v>
      </c>
      <c r="P328" s="3460" t="s">
        <v>3537</v>
      </c>
      <c r="Q328" s="3460" t="s">
        <v>3536</v>
      </c>
      <c r="R328" s="3461"/>
      <c r="S328" s="3460" t="s">
        <v>3535</v>
      </c>
      <c r="T328" s="3460" t="s">
        <v>3535</v>
      </c>
      <c r="U328" s="3460" t="s">
        <v>3534</v>
      </c>
      <c r="V328" s="3460" t="s">
        <v>3533</v>
      </c>
      <c r="W328" s="3459"/>
      <c r="X328" s="3459"/>
      <c r="Y328" s="3457" t="s">
        <v>3532</v>
      </c>
      <c r="Z328" s="3458"/>
      <c r="AA328" s="3458"/>
      <c r="AB328" s="3457"/>
      <c r="AC328" s="3457"/>
    </row>
    <row r="329" spans="1:29" ht="32.1" customHeight="1" x14ac:dyDescent="0.25">
      <c r="A329" s="3465"/>
      <c r="B329" s="3469"/>
      <c r="C329" s="3462"/>
      <c r="D329" s="3462"/>
      <c r="E329" s="3463"/>
      <c r="F329" s="3462"/>
      <c r="G329" s="3460"/>
      <c r="H329" s="3460"/>
      <c r="I329" s="3460" t="s">
        <v>1</v>
      </c>
      <c r="J329" s="3460"/>
      <c r="K329" s="3460"/>
      <c r="L329" s="3460"/>
      <c r="M329" s="3460"/>
      <c r="N329" s="3460"/>
      <c r="O329" s="3460"/>
      <c r="P329" s="3460"/>
      <c r="Q329" s="3460" t="s">
        <v>1</v>
      </c>
      <c r="R329" s="3461"/>
      <c r="S329" s="3460"/>
      <c r="T329" s="3460"/>
      <c r="U329" s="3460"/>
      <c r="V329" s="3460"/>
      <c r="W329" s="3459"/>
      <c r="X329" s="3459"/>
      <c r="Y329" s="3457"/>
      <c r="Z329" s="3458"/>
      <c r="AA329" s="3458"/>
      <c r="AB329" s="3457" t="s">
        <v>3531</v>
      </c>
      <c r="AC329" s="3457" t="s">
        <v>3531</v>
      </c>
    </row>
    <row r="330" spans="1:29" ht="32.1" customHeight="1" x14ac:dyDescent="0.25">
      <c r="A330" s="3467" t="s">
        <v>4261</v>
      </c>
      <c r="B330" s="3469"/>
      <c r="C330" s="3462" t="s">
        <v>4260</v>
      </c>
      <c r="D330" s="3462" t="s">
        <v>4259</v>
      </c>
      <c r="E330" s="3463"/>
      <c r="F330" s="3462" t="s">
        <v>18</v>
      </c>
      <c r="G330" s="3460"/>
      <c r="H330" s="3460" t="s">
        <v>3544</v>
      </c>
      <c r="I330" s="3460" t="s">
        <v>2</v>
      </c>
      <c r="J330" s="3460" t="s">
        <v>3543</v>
      </c>
      <c r="K330" s="3460" t="s">
        <v>3542</v>
      </c>
      <c r="L330" s="3460" t="s">
        <v>3541</v>
      </c>
      <c r="M330" s="3460" t="s">
        <v>3540</v>
      </c>
      <c r="N330" s="3460" t="s">
        <v>3539</v>
      </c>
      <c r="O330" s="3460" t="s">
        <v>3538</v>
      </c>
      <c r="P330" s="3460" t="s">
        <v>3537</v>
      </c>
      <c r="Q330" s="3460" t="s">
        <v>3536</v>
      </c>
      <c r="R330" s="3461"/>
      <c r="S330" s="3460" t="s">
        <v>3535</v>
      </c>
      <c r="T330" s="3460" t="s">
        <v>3535</v>
      </c>
      <c r="U330" s="3460" t="s">
        <v>3534</v>
      </c>
      <c r="V330" s="3460" t="s">
        <v>3533</v>
      </c>
      <c r="W330" s="3459"/>
      <c r="X330" s="3459"/>
      <c r="Y330" s="3457" t="s">
        <v>3532</v>
      </c>
      <c r="Z330" s="3458"/>
      <c r="AA330" s="3458"/>
      <c r="AB330" s="3457"/>
      <c r="AC330" s="3457"/>
    </row>
    <row r="331" spans="1:29" ht="32.1" customHeight="1" x14ac:dyDescent="0.25">
      <c r="A331" s="3465"/>
      <c r="B331" s="3469"/>
      <c r="C331" s="3462"/>
      <c r="D331" s="3462"/>
      <c r="E331" s="3463"/>
      <c r="F331" s="3462"/>
      <c r="G331" s="3460"/>
      <c r="H331" s="3460"/>
      <c r="I331" s="3460" t="s">
        <v>1</v>
      </c>
      <c r="J331" s="3460"/>
      <c r="K331" s="3460"/>
      <c r="L331" s="3460"/>
      <c r="M331" s="3460"/>
      <c r="N331" s="3460"/>
      <c r="O331" s="3460"/>
      <c r="P331" s="3460"/>
      <c r="Q331" s="3460" t="s">
        <v>1</v>
      </c>
      <c r="R331" s="3461"/>
      <c r="S331" s="3460"/>
      <c r="T331" s="3460"/>
      <c r="U331" s="3460"/>
      <c r="V331" s="3460"/>
      <c r="W331" s="3459"/>
      <c r="X331" s="3459"/>
      <c r="Y331" s="3457"/>
      <c r="Z331" s="3458"/>
      <c r="AA331" s="3458"/>
      <c r="AB331" s="3457" t="s">
        <v>3531</v>
      </c>
      <c r="AC331" s="3457" t="s">
        <v>3531</v>
      </c>
    </row>
    <row r="332" spans="1:29" ht="32.1" customHeight="1" x14ac:dyDescent="0.25">
      <c r="A332" s="3467" t="s">
        <v>4258</v>
      </c>
      <c r="B332" s="3469"/>
      <c r="C332" s="3462" t="s">
        <v>4257</v>
      </c>
      <c r="D332" s="3462" t="s">
        <v>4256</v>
      </c>
      <c r="E332" s="3463"/>
      <c r="F332" s="3462" t="s">
        <v>18</v>
      </c>
      <c r="G332" s="3460"/>
      <c r="H332" s="3460" t="s">
        <v>3544</v>
      </c>
      <c r="I332" s="3460" t="s">
        <v>2</v>
      </c>
      <c r="J332" s="3460" t="s">
        <v>3543</v>
      </c>
      <c r="K332" s="3460" t="s">
        <v>3542</v>
      </c>
      <c r="L332" s="3460" t="s">
        <v>3541</v>
      </c>
      <c r="M332" s="3460" t="s">
        <v>3540</v>
      </c>
      <c r="N332" s="3460" t="s">
        <v>3539</v>
      </c>
      <c r="O332" s="3460" t="s">
        <v>3538</v>
      </c>
      <c r="P332" s="3460" t="s">
        <v>3537</v>
      </c>
      <c r="Q332" s="3460" t="s">
        <v>3536</v>
      </c>
      <c r="R332" s="3461"/>
      <c r="S332" s="3460" t="s">
        <v>3535</v>
      </c>
      <c r="T332" s="3460" t="s">
        <v>3535</v>
      </c>
      <c r="U332" s="3460" t="s">
        <v>3534</v>
      </c>
      <c r="V332" s="3460" t="s">
        <v>3533</v>
      </c>
      <c r="W332" s="3459"/>
      <c r="X332" s="3459"/>
      <c r="Y332" s="3457" t="s">
        <v>3532</v>
      </c>
      <c r="Z332" s="3458"/>
      <c r="AA332" s="3458"/>
      <c r="AB332" s="3457"/>
      <c r="AC332" s="3457"/>
    </row>
    <row r="333" spans="1:29" ht="32.1" customHeight="1" x14ac:dyDescent="0.25">
      <c r="A333" s="3465"/>
      <c r="B333" s="3469"/>
      <c r="C333" s="3462"/>
      <c r="D333" s="3462"/>
      <c r="E333" s="3463"/>
      <c r="F333" s="3462"/>
      <c r="G333" s="3460"/>
      <c r="H333" s="3460"/>
      <c r="I333" s="3460" t="s">
        <v>1</v>
      </c>
      <c r="J333" s="3460"/>
      <c r="K333" s="3460"/>
      <c r="L333" s="3460"/>
      <c r="M333" s="3460"/>
      <c r="N333" s="3460"/>
      <c r="O333" s="3460"/>
      <c r="P333" s="3460"/>
      <c r="Q333" s="3460" t="s">
        <v>1</v>
      </c>
      <c r="R333" s="3461"/>
      <c r="S333" s="3460"/>
      <c r="T333" s="3460"/>
      <c r="U333" s="3460"/>
      <c r="V333" s="3460"/>
      <c r="W333" s="3459"/>
      <c r="X333" s="3459"/>
      <c r="Y333" s="3457"/>
      <c r="Z333" s="3458"/>
      <c r="AA333" s="3458"/>
      <c r="AB333" s="3457" t="s">
        <v>3531</v>
      </c>
      <c r="AC333" s="3457" t="s">
        <v>3531</v>
      </c>
    </row>
    <row r="334" spans="1:29" ht="32.1" customHeight="1" x14ac:dyDescent="0.25">
      <c r="A334" s="3467" t="s">
        <v>4255</v>
      </c>
      <c r="B334" s="3469"/>
      <c r="C334" s="3462" t="s">
        <v>4254</v>
      </c>
      <c r="D334" s="3462" t="s">
        <v>4253</v>
      </c>
      <c r="E334" s="3463"/>
      <c r="F334" s="3462" t="s">
        <v>18</v>
      </c>
      <c r="G334" s="3460"/>
      <c r="H334" s="3460" t="s">
        <v>3544</v>
      </c>
      <c r="I334" s="3460" t="s">
        <v>2</v>
      </c>
      <c r="J334" s="3460" t="s">
        <v>3543</v>
      </c>
      <c r="K334" s="3460" t="s">
        <v>3542</v>
      </c>
      <c r="L334" s="3460" t="s">
        <v>3541</v>
      </c>
      <c r="M334" s="3460" t="s">
        <v>3540</v>
      </c>
      <c r="N334" s="3460" t="s">
        <v>3539</v>
      </c>
      <c r="O334" s="3460" t="s">
        <v>3538</v>
      </c>
      <c r="P334" s="3460" t="s">
        <v>3537</v>
      </c>
      <c r="Q334" s="3460" t="s">
        <v>3536</v>
      </c>
      <c r="R334" s="3461"/>
      <c r="S334" s="3460" t="s">
        <v>3535</v>
      </c>
      <c r="T334" s="3460" t="s">
        <v>3535</v>
      </c>
      <c r="U334" s="3460" t="s">
        <v>3534</v>
      </c>
      <c r="V334" s="3460" t="s">
        <v>3533</v>
      </c>
      <c r="W334" s="3459"/>
      <c r="X334" s="3459"/>
      <c r="Y334" s="3457" t="s">
        <v>3532</v>
      </c>
      <c r="Z334" s="3458"/>
      <c r="AA334" s="3458"/>
      <c r="AB334" s="3457"/>
      <c r="AC334" s="3457"/>
    </row>
    <row r="335" spans="1:29" ht="32.1" customHeight="1" x14ac:dyDescent="0.25">
      <c r="A335" s="3465"/>
      <c r="B335" s="3470"/>
      <c r="C335" s="3462"/>
      <c r="D335" s="3462"/>
      <c r="E335" s="3463"/>
      <c r="F335" s="3462"/>
      <c r="G335" s="3460"/>
      <c r="H335" s="3460"/>
      <c r="I335" s="3460" t="s">
        <v>1</v>
      </c>
      <c r="J335" s="3460"/>
      <c r="K335" s="3460"/>
      <c r="L335" s="3460"/>
      <c r="M335" s="3460"/>
      <c r="N335" s="3460"/>
      <c r="O335" s="3460"/>
      <c r="P335" s="3460"/>
      <c r="Q335" s="3460" t="s">
        <v>1</v>
      </c>
      <c r="R335" s="3461"/>
      <c r="S335" s="3460"/>
      <c r="T335" s="3460"/>
      <c r="U335" s="3460"/>
      <c r="V335" s="3460"/>
      <c r="W335" s="3459"/>
      <c r="X335" s="3459"/>
      <c r="Y335" s="3457"/>
      <c r="Z335" s="3458"/>
      <c r="AA335" s="3458"/>
      <c r="AB335" s="3457" t="s">
        <v>3531</v>
      </c>
      <c r="AC335" s="3457" t="s">
        <v>3531</v>
      </c>
    </row>
    <row r="336" spans="1:29" ht="32.1" customHeight="1" x14ac:dyDescent="0.25">
      <c r="A336" s="3467" t="s">
        <v>4252</v>
      </c>
      <c r="B336" s="3470"/>
      <c r="C336" s="3462" t="s">
        <v>4251</v>
      </c>
      <c r="D336" s="3462" t="s">
        <v>4250</v>
      </c>
      <c r="E336" s="3463"/>
      <c r="F336" s="3462" t="s">
        <v>18</v>
      </c>
      <c r="G336" s="3460"/>
      <c r="H336" s="3460" t="s">
        <v>3544</v>
      </c>
      <c r="I336" s="3460" t="s">
        <v>2</v>
      </c>
      <c r="J336" s="3460" t="s">
        <v>3543</v>
      </c>
      <c r="K336" s="3460" t="s">
        <v>3542</v>
      </c>
      <c r="L336" s="3460" t="s">
        <v>3541</v>
      </c>
      <c r="M336" s="3460" t="s">
        <v>3540</v>
      </c>
      <c r="N336" s="3460" t="s">
        <v>3539</v>
      </c>
      <c r="O336" s="3460" t="s">
        <v>3538</v>
      </c>
      <c r="P336" s="3460" t="s">
        <v>3537</v>
      </c>
      <c r="Q336" s="3460" t="s">
        <v>3536</v>
      </c>
      <c r="R336" s="3461"/>
      <c r="S336" s="3460" t="s">
        <v>3535</v>
      </c>
      <c r="T336" s="3460" t="s">
        <v>3535</v>
      </c>
      <c r="U336" s="3460" t="s">
        <v>3534</v>
      </c>
      <c r="V336" s="3460" t="s">
        <v>3533</v>
      </c>
      <c r="W336" s="3459"/>
      <c r="X336" s="3459"/>
      <c r="Y336" s="3457" t="s">
        <v>3532</v>
      </c>
      <c r="Z336" s="3458"/>
      <c r="AA336" s="3458"/>
      <c r="AB336" s="3457"/>
      <c r="AC336" s="3457"/>
    </row>
    <row r="337" spans="1:29" ht="32.1" customHeight="1" x14ac:dyDescent="0.25">
      <c r="A337" s="3465"/>
      <c r="B337" s="3469"/>
      <c r="C337" s="3462"/>
      <c r="D337" s="3462"/>
      <c r="E337" s="3463"/>
      <c r="F337" s="3462"/>
      <c r="G337" s="3460"/>
      <c r="H337" s="3460"/>
      <c r="I337" s="3460" t="s">
        <v>1</v>
      </c>
      <c r="J337" s="3460"/>
      <c r="K337" s="3460"/>
      <c r="L337" s="3460"/>
      <c r="M337" s="3460"/>
      <c r="N337" s="3460"/>
      <c r="O337" s="3460"/>
      <c r="P337" s="3460"/>
      <c r="Q337" s="3460" t="s">
        <v>1</v>
      </c>
      <c r="R337" s="3461"/>
      <c r="S337" s="3460"/>
      <c r="T337" s="3460"/>
      <c r="U337" s="3460"/>
      <c r="V337" s="3460"/>
      <c r="W337" s="3459"/>
      <c r="X337" s="3459"/>
      <c r="Y337" s="3457"/>
      <c r="Z337" s="3458"/>
      <c r="AA337" s="3458"/>
      <c r="AB337" s="3457" t="s">
        <v>3531</v>
      </c>
      <c r="AC337" s="3457" t="s">
        <v>3531</v>
      </c>
    </row>
    <row r="338" spans="1:29" ht="32.1" customHeight="1" x14ac:dyDescent="0.25">
      <c r="A338" s="3467" t="s">
        <v>4249</v>
      </c>
      <c r="B338" s="3469"/>
      <c r="C338" s="3462" t="s">
        <v>4248</v>
      </c>
      <c r="D338" s="3462" t="s">
        <v>4247</v>
      </c>
      <c r="E338" s="3463"/>
      <c r="F338" s="3462" t="s">
        <v>18</v>
      </c>
      <c r="G338" s="3460"/>
      <c r="H338" s="3460" t="s">
        <v>3544</v>
      </c>
      <c r="I338" s="3460" t="s">
        <v>2</v>
      </c>
      <c r="J338" s="3460" t="s">
        <v>3543</v>
      </c>
      <c r="K338" s="3460" t="s">
        <v>3542</v>
      </c>
      <c r="L338" s="3460" t="s">
        <v>3541</v>
      </c>
      <c r="M338" s="3460" t="s">
        <v>3540</v>
      </c>
      <c r="N338" s="3460" t="s">
        <v>3539</v>
      </c>
      <c r="O338" s="3460" t="s">
        <v>3538</v>
      </c>
      <c r="P338" s="3460" t="s">
        <v>3537</v>
      </c>
      <c r="Q338" s="3460" t="s">
        <v>3536</v>
      </c>
      <c r="R338" s="3461"/>
      <c r="S338" s="3460" t="s">
        <v>3535</v>
      </c>
      <c r="T338" s="3460" t="s">
        <v>3535</v>
      </c>
      <c r="U338" s="3460" t="s">
        <v>3534</v>
      </c>
      <c r="V338" s="3460" t="s">
        <v>3533</v>
      </c>
      <c r="W338" s="3459"/>
      <c r="X338" s="3459"/>
      <c r="Y338" s="3457" t="s">
        <v>3532</v>
      </c>
      <c r="Z338" s="3458"/>
      <c r="AA338" s="3458"/>
      <c r="AB338" s="3457"/>
      <c r="AC338" s="3457"/>
    </row>
    <row r="339" spans="1:29" ht="32.1" customHeight="1" x14ac:dyDescent="0.25">
      <c r="A339" s="3465"/>
      <c r="B339" s="3469"/>
      <c r="C339" s="3462"/>
      <c r="D339" s="3462"/>
      <c r="E339" s="3463"/>
      <c r="F339" s="3462"/>
      <c r="G339" s="3460"/>
      <c r="H339" s="3460"/>
      <c r="I339" s="3460" t="s">
        <v>1</v>
      </c>
      <c r="J339" s="3460"/>
      <c r="K339" s="3460"/>
      <c r="L339" s="3460"/>
      <c r="M339" s="3460"/>
      <c r="N339" s="3460"/>
      <c r="O339" s="3460"/>
      <c r="P339" s="3460"/>
      <c r="Q339" s="3460" t="s">
        <v>1</v>
      </c>
      <c r="R339" s="3461"/>
      <c r="S339" s="3460"/>
      <c r="T339" s="3460"/>
      <c r="U339" s="3460"/>
      <c r="V339" s="3460"/>
      <c r="W339" s="3459"/>
      <c r="X339" s="3459"/>
      <c r="Y339" s="3457"/>
      <c r="Z339" s="3458"/>
      <c r="AA339" s="3458"/>
      <c r="AB339" s="3457" t="s">
        <v>3531</v>
      </c>
      <c r="AC339" s="3457" t="s">
        <v>3531</v>
      </c>
    </row>
    <row r="340" spans="1:29" ht="32.1" customHeight="1" x14ac:dyDescent="0.25">
      <c r="A340" s="3467" t="s">
        <v>4246</v>
      </c>
      <c r="B340" s="3469"/>
      <c r="C340" s="3462" t="s">
        <v>4245</v>
      </c>
      <c r="D340" s="3462" t="s">
        <v>4244</v>
      </c>
      <c r="E340" s="3463"/>
      <c r="F340" s="3462" t="s">
        <v>18</v>
      </c>
      <c r="G340" s="3460"/>
      <c r="H340" s="3460" t="s">
        <v>3544</v>
      </c>
      <c r="I340" s="3460" t="s">
        <v>2</v>
      </c>
      <c r="J340" s="3460" t="s">
        <v>3543</v>
      </c>
      <c r="K340" s="3460" t="s">
        <v>3542</v>
      </c>
      <c r="L340" s="3460" t="s">
        <v>3541</v>
      </c>
      <c r="M340" s="3460" t="s">
        <v>3540</v>
      </c>
      <c r="N340" s="3460" t="s">
        <v>3539</v>
      </c>
      <c r="O340" s="3460" t="s">
        <v>3538</v>
      </c>
      <c r="P340" s="3460" t="s">
        <v>3537</v>
      </c>
      <c r="Q340" s="3460" t="s">
        <v>3536</v>
      </c>
      <c r="R340" s="3461"/>
      <c r="S340" s="3460" t="s">
        <v>3535</v>
      </c>
      <c r="T340" s="3460" t="s">
        <v>3535</v>
      </c>
      <c r="U340" s="3460" t="s">
        <v>3534</v>
      </c>
      <c r="V340" s="3460" t="s">
        <v>3533</v>
      </c>
      <c r="W340" s="3459"/>
      <c r="X340" s="3459"/>
      <c r="Y340" s="3457" t="s">
        <v>3532</v>
      </c>
      <c r="Z340" s="3458"/>
      <c r="AA340" s="3458"/>
      <c r="AB340" s="3457"/>
      <c r="AC340" s="3457"/>
    </row>
    <row r="341" spans="1:29" ht="32.1" customHeight="1" x14ac:dyDescent="0.25">
      <c r="A341" s="3465"/>
      <c r="B341" s="3469"/>
      <c r="C341" s="3462"/>
      <c r="D341" s="3462"/>
      <c r="E341" s="3463"/>
      <c r="F341" s="3462"/>
      <c r="G341" s="3460"/>
      <c r="H341" s="3460"/>
      <c r="I341" s="3460" t="s">
        <v>1</v>
      </c>
      <c r="J341" s="3460"/>
      <c r="K341" s="3460"/>
      <c r="L341" s="3460"/>
      <c r="M341" s="3460"/>
      <c r="N341" s="3460"/>
      <c r="O341" s="3460"/>
      <c r="P341" s="3460"/>
      <c r="Q341" s="3460" t="s">
        <v>1</v>
      </c>
      <c r="R341" s="3461"/>
      <c r="S341" s="3460"/>
      <c r="T341" s="3460"/>
      <c r="U341" s="3460"/>
      <c r="V341" s="3460"/>
      <c r="W341" s="3459"/>
      <c r="X341" s="3459"/>
      <c r="Y341" s="3457"/>
      <c r="Z341" s="3458"/>
      <c r="AA341" s="3458"/>
      <c r="AB341" s="3457" t="s">
        <v>3531</v>
      </c>
      <c r="AC341" s="3457" t="s">
        <v>3531</v>
      </c>
    </row>
    <row r="342" spans="1:29" ht="32.1" customHeight="1" x14ac:dyDescent="0.25">
      <c r="A342" s="3467" t="s">
        <v>4243</v>
      </c>
      <c r="B342" s="3469"/>
      <c r="C342" s="3462" t="s">
        <v>4242</v>
      </c>
      <c r="D342" s="3462" t="s">
        <v>4241</v>
      </c>
      <c r="E342" s="3463"/>
      <c r="F342" s="3462" t="s">
        <v>18</v>
      </c>
      <c r="G342" s="3460"/>
      <c r="H342" s="3460" t="s">
        <v>3544</v>
      </c>
      <c r="I342" s="3460" t="s">
        <v>2</v>
      </c>
      <c r="J342" s="3460" t="s">
        <v>3543</v>
      </c>
      <c r="K342" s="3460" t="s">
        <v>3542</v>
      </c>
      <c r="L342" s="3460" t="s">
        <v>3541</v>
      </c>
      <c r="M342" s="3460" t="s">
        <v>3540</v>
      </c>
      <c r="N342" s="3460" t="s">
        <v>3539</v>
      </c>
      <c r="O342" s="3460" t="s">
        <v>3538</v>
      </c>
      <c r="P342" s="3460" t="s">
        <v>3537</v>
      </c>
      <c r="Q342" s="3460" t="s">
        <v>3536</v>
      </c>
      <c r="R342" s="3461"/>
      <c r="S342" s="3460" t="s">
        <v>3535</v>
      </c>
      <c r="T342" s="3460" t="s">
        <v>3535</v>
      </c>
      <c r="U342" s="3460" t="s">
        <v>3534</v>
      </c>
      <c r="V342" s="3460" t="s">
        <v>3533</v>
      </c>
      <c r="W342" s="3459"/>
      <c r="X342" s="3459"/>
      <c r="Y342" s="3457" t="s">
        <v>3532</v>
      </c>
      <c r="Z342" s="3458"/>
      <c r="AA342" s="3458"/>
      <c r="AB342" s="3457"/>
      <c r="AC342" s="3457"/>
    </row>
    <row r="343" spans="1:29" ht="32.1" customHeight="1" x14ac:dyDescent="0.25">
      <c r="A343" s="3465"/>
      <c r="B343" s="3469"/>
      <c r="C343" s="3462"/>
      <c r="D343" s="3462"/>
      <c r="E343" s="3463"/>
      <c r="F343" s="3462"/>
      <c r="G343" s="3460"/>
      <c r="H343" s="3460"/>
      <c r="I343" s="3460" t="s">
        <v>1</v>
      </c>
      <c r="J343" s="3460"/>
      <c r="K343" s="3460"/>
      <c r="L343" s="3460"/>
      <c r="M343" s="3460"/>
      <c r="N343" s="3460"/>
      <c r="O343" s="3460"/>
      <c r="P343" s="3460"/>
      <c r="Q343" s="3460" t="s">
        <v>1</v>
      </c>
      <c r="R343" s="3461"/>
      <c r="S343" s="3460"/>
      <c r="T343" s="3460"/>
      <c r="U343" s="3460"/>
      <c r="V343" s="3460"/>
      <c r="W343" s="3459"/>
      <c r="X343" s="3459"/>
      <c r="Y343" s="3457"/>
      <c r="Z343" s="3458"/>
      <c r="AA343" s="3458"/>
      <c r="AB343" s="3457" t="s">
        <v>3531</v>
      </c>
      <c r="AC343" s="3457" t="s">
        <v>3531</v>
      </c>
    </row>
    <row r="344" spans="1:29" ht="32.1" customHeight="1" x14ac:dyDescent="0.25">
      <c r="A344" s="3467" t="s">
        <v>4240</v>
      </c>
      <c r="B344" s="3469"/>
      <c r="C344" s="3462" t="s">
        <v>4239</v>
      </c>
      <c r="D344" s="3462" t="s">
        <v>4238</v>
      </c>
      <c r="E344" s="3463"/>
      <c r="F344" s="3462" t="s">
        <v>18</v>
      </c>
      <c r="G344" s="3460"/>
      <c r="H344" s="3460" t="s">
        <v>3544</v>
      </c>
      <c r="I344" s="3460" t="s">
        <v>2</v>
      </c>
      <c r="J344" s="3460" t="s">
        <v>3543</v>
      </c>
      <c r="K344" s="3460" t="s">
        <v>3542</v>
      </c>
      <c r="L344" s="3460" t="s">
        <v>3541</v>
      </c>
      <c r="M344" s="3460" t="s">
        <v>3540</v>
      </c>
      <c r="N344" s="3460" t="s">
        <v>3539</v>
      </c>
      <c r="O344" s="3460" t="s">
        <v>3538</v>
      </c>
      <c r="P344" s="3460" t="s">
        <v>3537</v>
      </c>
      <c r="Q344" s="3460" t="s">
        <v>3536</v>
      </c>
      <c r="R344" s="3461"/>
      <c r="S344" s="3460" t="s">
        <v>3535</v>
      </c>
      <c r="T344" s="3460" t="s">
        <v>3535</v>
      </c>
      <c r="U344" s="3460" t="s">
        <v>3534</v>
      </c>
      <c r="V344" s="3460" t="s">
        <v>3533</v>
      </c>
      <c r="W344" s="3459"/>
      <c r="X344" s="3459"/>
      <c r="Y344" s="3457" t="s">
        <v>3532</v>
      </c>
      <c r="Z344" s="3458"/>
      <c r="AA344" s="3458"/>
      <c r="AB344" s="3457"/>
      <c r="AC344" s="3457"/>
    </row>
    <row r="345" spans="1:29" ht="32.1" customHeight="1" x14ac:dyDescent="0.25">
      <c r="A345" s="3465"/>
      <c r="B345" s="3469"/>
      <c r="C345" s="3462"/>
      <c r="D345" s="3462"/>
      <c r="E345" s="3463"/>
      <c r="F345" s="3462"/>
      <c r="G345" s="3460"/>
      <c r="H345" s="3460"/>
      <c r="I345" s="3460" t="s">
        <v>1</v>
      </c>
      <c r="J345" s="3460"/>
      <c r="K345" s="3460"/>
      <c r="L345" s="3460"/>
      <c r="M345" s="3460"/>
      <c r="N345" s="3460"/>
      <c r="O345" s="3460"/>
      <c r="P345" s="3460"/>
      <c r="Q345" s="3460" t="s">
        <v>1</v>
      </c>
      <c r="R345" s="3461"/>
      <c r="S345" s="3460"/>
      <c r="T345" s="3460"/>
      <c r="U345" s="3460"/>
      <c r="V345" s="3460"/>
      <c r="W345" s="3459"/>
      <c r="X345" s="3459"/>
      <c r="Y345" s="3457"/>
      <c r="Z345" s="3458"/>
      <c r="AA345" s="3458"/>
      <c r="AB345" s="3457" t="s">
        <v>3531</v>
      </c>
      <c r="AC345" s="3457" t="s">
        <v>3531</v>
      </c>
    </row>
    <row r="346" spans="1:29" ht="32.1" customHeight="1" x14ac:dyDescent="0.25">
      <c r="A346" s="3467" t="s">
        <v>4237</v>
      </c>
      <c r="B346" s="3469"/>
      <c r="C346" s="3462" t="s">
        <v>4236</v>
      </c>
      <c r="D346" s="3462" t="s">
        <v>4235</v>
      </c>
      <c r="E346" s="3463"/>
      <c r="F346" s="3462" t="s">
        <v>18</v>
      </c>
      <c r="G346" s="3460"/>
      <c r="H346" s="3460" t="s">
        <v>3544</v>
      </c>
      <c r="I346" s="3460" t="s">
        <v>2</v>
      </c>
      <c r="J346" s="3460" t="s">
        <v>3543</v>
      </c>
      <c r="K346" s="3460" t="s">
        <v>3542</v>
      </c>
      <c r="L346" s="3460" t="s">
        <v>3541</v>
      </c>
      <c r="M346" s="3460" t="s">
        <v>3540</v>
      </c>
      <c r="N346" s="3460" t="s">
        <v>3539</v>
      </c>
      <c r="O346" s="3460" t="s">
        <v>3538</v>
      </c>
      <c r="P346" s="3460" t="s">
        <v>3537</v>
      </c>
      <c r="Q346" s="3460" t="s">
        <v>3536</v>
      </c>
      <c r="R346" s="3461"/>
      <c r="S346" s="3460" t="s">
        <v>3535</v>
      </c>
      <c r="T346" s="3460" t="s">
        <v>3535</v>
      </c>
      <c r="U346" s="3460" t="s">
        <v>3534</v>
      </c>
      <c r="V346" s="3460" t="s">
        <v>3533</v>
      </c>
      <c r="W346" s="3459"/>
      <c r="X346" s="3459"/>
      <c r="Y346" s="3457" t="s">
        <v>3532</v>
      </c>
      <c r="Z346" s="3458"/>
      <c r="AA346" s="3458"/>
      <c r="AB346" s="3457"/>
      <c r="AC346" s="3457"/>
    </row>
    <row r="347" spans="1:29" ht="32.1" customHeight="1" x14ac:dyDescent="0.25">
      <c r="A347" s="3465"/>
      <c r="B347" s="3468"/>
      <c r="C347" s="3462"/>
      <c r="D347" s="3462"/>
      <c r="E347" s="3463"/>
      <c r="F347" s="3462"/>
      <c r="G347" s="3460"/>
      <c r="H347" s="3460"/>
      <c r="I347" s="3460" t="s">
        <v>1</v>
      </c>
      <c r="J347" s="3460"/>
      <c r="K347" s="3460"/>
      <c r="L347" s="3460"/>
      <c r="M347" s="3460"/>
      <c r="N347" s="3460"/>
      <c r="O347" s="3460"/>
      <c r="P347" s="3460"/>
      <c r="Q347" s="3460" t="s">
        <v>1</v>
      </c>
      <c r="R347" s="3461"/>
      <c r="S347" s="3460"/>
      <c r="T347" s="3460"/>
      <c r="U347" s="3460"/>
      <c r="V347" s="3460"/>
      <c r="W347" s="3459"/>
      <c r="X347" s="3459"/>
      <c r="Y347" s="3457"/>
      <c r="Z347" s="3458"/>
      <c r="AA347" s="3458"/>
      <c r="AB347" s="3457" t="s">
        <v>3531</v>
      </c>
      <c r="AC347" s="3457" t="s">
        <v>3531</v>
      </c>
    </row>
    <row r="348" spans="1:29" ht="32.1" customHeight="1" x14ac:dyDescent="0.25">
      <c r="A348" s="3467" t="s">
        <v>4234</v>
      </c>
      <c r="B348" s="3468"/>
      <c r="C348" s="3462" t="s">
        <v>4233</v>
      </c>
      <c r="D348" s="3462" t="s">
        <v>4232</v>
      </c>
      <c r="E348" s="3463"/>
      <c r="F348" s="3462" t="s">
        <v>18</v>
      </c>
      <c r="G348" s="3460"/>
      <c r="H348" s="3460" t="s">
        <v>3544</v>
      </c>
      <c r="I348" s="3460" t="s">
        <v>2</v>
      </c>
      <c r="J348" s="3460" t="s">
        <v>3543</v>
      </c>
      <c r="K348" s="3460" t="s">
        <v>3542</v>
      </c>
      <c r="L348" s="3460" t="s">
        <v>3541</v>
      </c>
      <c r="M348" s="3460" t="s">
        <v>3540</v>
      </c>
      <c r="N348" s="3460" t="s">
        <v>3539</v>
      </c>
      <c r="O348" s="3460" t="s">
        <v>3538</v>
      </c>
      <c r="P348" s="3460" t="s">
        <v>3537</v>
      </c>
      <c r="Q348" s="3460" t="s">
        <v>3536</v>
      </c>
      <c r="R348" s="3461"/>
      <c r="S348" s="3460" t="s">
        <v>3535</v>
      </c>
      <c r="T348" s="3460" t="s">
        <v>3535</v>
      </c>
      <c r="U348" s="3460" t="s">
        <v>3534</v>
      </c>
      <c r="V348" s="3460" t="s">
        <v>3533</v>
      </c>
      <c r="W348" s="3459"/>
      <c r="X348" s="3459"/>
      <c r="Y348" s="3457" t="s">
        <v>3532</v>
      </c>
      <c r="Z348" s="3458"/>
      <c r="AA348" s="3458"/>
      <c r="AB348" s="3457"/>
      <c r="AC348" s="3457"/>
    </row>
    <row r="349" spans="1:29" ht="32.1" customHeight="1" x14ac:dyDescent="0.25">
      <c r="A349" s="3465"/>
      <c r="B349" s="3468"/>
      <c r="C349" s="3462"/>
      <c r="D349" s="3462"/>
      <c r="E349" s="3463"/>
      <c r="F349" s="3462"/>
      <c r="G349" s="3460"/>
      <c r="H349" s="3460"/>
      <c r="I349" s="3460" t="s">
        <v>1</v>
      </c>
      <c r="J349" s="3460"/>
      <c r="K349" s="3460"/>
      <c r="L349" s="3460"/>
      <c r="M349" s="3460"/>
      <c r="N349" s="3460"/>
      <c r="O349" s="3460"/>
      <c r="P349" s="3460"/>
      <c r="Q349" s="3460" t="s">
        <v>1</v>
      </c>
      <c r="R349" s="3461"/>
      <c r="S349" s="3460"/>
      <c r="T349" s="3460"/>
      <c r="U349" s="3460"/>
      <c r="V349" s="3460"/>
      <c r="W349" s="3459"/>
      <c r="X349" s="3459"/>
      <c r="Y349" s="3457"/>
      <c r="Z349" s="3458"/>
      <c r="AA349" s="3458"/>
      <c r="AB349" s="3457" t="s">
        <v>3531</v>
      </c>
      <c r="AC349" s="3457" t="s">
        <v>3531</v>
      </c>
    </row>
    <row r="350" spans="1:29" ht="32.1" customHeight="1" x14ac:dyDescent="0.25">
      <c r="A350" s="3467" t="s">
        <v>4231</v>
      </c>
      <c r="B350" s="3468"/>
      <c r="C350" s="3462" t="s">
        <v>4230</v>
      </c>
      <c r="D350" s="3462" t="s">
        <v>4229</v>
      </c>
      <c r="E350" s="3463"/>
      <c r="F350" s="3462" t="s">
        <v>18</v>
      </c>
      <c r="G350" s="3460"/>
      <c r="H350" s="3460" t="s">
        <v>3544</v>
      </c>
      <c r="I350" s="3460" t="s">
        <v>2</v>
      </c>
      <c r="J350" s="3460" t="s">
        <v>3543</v>
      </c>
      <c r="K350" s="3460" t="s">
        <v>3542</v>
      </c>
      <c r="L350" s="3460" t="s">
        <v>3541</v>
      </c>
      <c r="M350" s="3460" t="s">
        <v>3540</v>
      </c>
      <c r="N350" s="3460" t="s">
        <v>3539</v>
      </c>
      <c r="O350" s="3460" t="s">
        <v>3538</v>
      </c>
      <c r="P350" s="3460" t="s">
        <v>3537</v>
      </c>
      <c r="Q350" s="3460" t="s">
        <v>3536</v>
      </c>
      <c r="R350" s="3461"/>
      <c r="S350" s="3460" t="s">
        <v>3535</v>
      </c>
      <c r="T350" s="3460" t="s">
        <v>3535</v>
      </c>
      <c r="U350" s="3460" t="s">
        <v>3534</v>
      </c>
      <c r="V350" s="3460" t="s">
        <v>3533</v>
      </c>
      <c r="W350" s="3459"/>
      <c r="X350" s="3459"/>
      <c r="Y350" s="3457" t="s">
        <v>3532</v>
      </c>
      <c r="Z350" s="3458"/>
      <c r="AA350" s="3458"/>
      <c r="AB350" s="3457"/>
      <c r="AC350" s="3457"/>
    </row>
    <row r="351" spans="1:29" ht="32.1" customHeight="1" x14ac:dyDescent="0.25">
      <c r="A351" s="3465"/>
      <c r="B351" s="3469"/>
      <c r="C351" s="3462"/>
      <c r="D351" s="3462"/>
      <c r="E351" s="3463"/>
      <c r="F351" s="3462"/>
      <c r="G351" s="3460"/>
      <c r="H351" s="3460"/>
      <c r="I351" s="3460" t="s">
        <v>1</v>
      </c>
      <c r="J351" s="3460"/>
      <c r="K351" s="3460"/>
      <c r="L351" s="3460"/>
      <c r="M351" s="3460"/>
      <c r="N351" s="3460"/>
      <c r="O351" s="3460"/>
      <c r="P351" s="3460"/>
      <c r="Q351" s="3460" t="s">
        <v>1</v>
      </c>
      <c r="R351" s="3461"/>
      <c r="S351" s="3460"/>
      <c r="T351" s="3460"/>
      <c r="U351" s="3460"/>
      <c r="V351" s="3460"/>
      <c r="W351" s="3459"/>
      <c r="X351" s="3459"/>
      <c r="Y351" s="3457"/>
      <c r="Z351" s="3458"/>
      <c r="AA351" s="3458"/>
      <c r="AB351" s="3457" t="s">
        <v>3531</v>
      </c>
      <c r="AC351" s="3457" t="s">
        <v>3531</v>
      </c>
    </row>
    <row r="352" spans="1:29" ht="32.1" customHeight="1" x14ac:dyDescent="0.25">
      <c r="A352" s="3467" t="s">
        <v>4228</v>
      </c>
      <c r="B352" s="3469"/>
      <c r="C352" s="3462" t="s">
        <v>4227</v>
      </c>
      <c r="D352" s="3462" t="s">
        <v>4226</v>
      </c>
      <c r="E352" s="3463"/>
      <c r="F352" s="3462" t="s">
        <v>18</v>
      </c>
      <c r="G352" s="3460"/>
      <c r="H352" s="3460" t="s">
        <v>3544</v>
      </c>
      <c r="I352" s="3460" t="s">
        <v>2</v>
      </c>
      <c r="J352" s="3460" t="s">
        <v>3543</v>
      </c>
      <c r="K352" s="3460" t="s">
        <v>3542</v>
      </c>
      <c r="L352" s="3460" t="s">
        <v>3541</v>
      </c>
      <c r="M352" s="3460" t="s">
        <v>3540</v>
      </c>
      <c r="N352" s="3460" t="s">
        <v>3539</v>
      </c>
      <c r="O352" s="3460" t="s">
        <v>3538</v>
      </c>
      <c r="P352" s="3460" t="s">
        <v>3537</v>
      </c>
      <c r="Q352" s="3460" t="s">
        <v>3536</v>
      </c>
      <c r="R352" s="3461"/>
      <c r="S352" s="3460" t="s">
        <v>3535</v>
      </c>
      <c r="T352" s="3460" t="s">
        <v>3535</v>
      </c>
      <c r="U352" s="3460" t="s">
        <v>3534</v>
      </c>
      <c r="V352" s="3460" t="s">
        <v>3533</v>
      </c>
      <c r="W352" s="3459"/>
      <c r="X352" s="3459"/>
      <c r="Y352" s="3457" t="s">
        <v>3532</v>
      </c>
      <c r="Z352" s="3458"/>
      <c r="AA352" s="3458"/>
      <c r="AB352" s="3457"/>
      <c r="AC352" s="3457"/>
    </row>
    <row r="353" spans="1:29" ht="32.1" customHeight="1" x14ac:dyDescent="0.25">
      <c r="A353" s="3465"/>
      <c r="B353" s="3469"/>
      <c r="C353" s="3462"/>
      <c r="D353" s="3462"/>
      <c r="E353" s="3463"/>
      <c r="F353" s="3462"/>
      <c r="G353" s="3460"/>
      <c r="H353" s="3460"/>
      <c r="I353" s="3460" t="s">
        <v>1</v>
      </c>
      <c r="J353" s="3460"/>
      <c r="K353" s="3460"/>
      <c r="L353" s="3460"/>
      <c r="M353" s="3460"/>
      <c r="N353" s="3460"/>
      <c r="O353" s="3460"/>
      <c r="P353" s="3460"/>
      <c r="Q353" s="3460" t="s">
        <v>1</v>
      </c>
      <c r="R353" s="3461"/>
      <c r="S353" s="3460"/>
      <c r="T353" s="3460"/>
      <c r="U353" s="3460"/>
      <c r="V353" s="3460"/>
      <c r="W353" s="3459"/>
      <c r="X353" s="3459"/>
      <c r="Y353" s="3457"/>
      <c r="Z353" s="3458"/>
      <c r="AA353" s="3458"/>
      <c r="AB353" s="3457" t="s">
        <v>3531</v>
      </c>
      <c r="AC353" s="3457" t="s">
        <v>3531</v>
      </c>
    </row>
    <row r="354" spans="1:29" ht="32.1" customHeight="1" x14ac:dyDescent="0.25">
      <c r="A354" s="3467" t="s">
        <v>4225</v>
      </c>
      <c r="B354" s="3469"/>
      <c r="C354" s="3462" t="s">
        <v>4224</v>
      </c>
      <c r="D354" s="3462" t="s">
        <v>4223</v>
      </c>
      <c r="E354" s="3463"/>
      <c r="F354" s="3462" t="s">
        <v>18</v>
      </c>
      <c r="G354" s="3460"/>
      <c r="H354" s="3460" t="s">
        <v>3544</v>
      </c>
      <c r="I354" s="3460" t="s">
        <v>2</v>
      </c>
      <c r="J354" s="3460" t="s">
        <v>3543</v>
      </c>
      <c r="K354" s="3460" t="s">
        <v>3542</v>
      </c>
      <c r="L354" s="3460" t="s">
        <v>3541</v>
      </c>
      <c r="M354" s="3460" t="s">
        <v>3540</v>
      </c>
      <c r="N354" s="3460" t="s">
        <v>3539</v>
      </c>
      <c r="O354" s="3460" t="s">
        <v>3538</v>
      </c>
      <c r="P354" s="3460" t="s">
        <v>3537</v>
      </c>
      <c r="Q354" s="3460" t="s">
        <v>3536</v>
      </c>
      <c r="R354" s="3461"/>
      <c r="S354" s="3460" t="s">
        <v>3535</v>
      </c>
      <c r="T354" s="3460" t="s">
        <v>3535</v>
      </c>
      <c r="U354" s="3460" t="s">
        <v>3534</v>
      </c>
      <c r="V354" s="3460" t="s">
        <v>3533</v>
      </c>
      <c r="W354" s="3459"/>
      <c r="X354" s="3459"/>
      <c r="Y354" s="3457" t="s">
        <v>3532</v>
      </c>
      <c r="Z354" s="3458"/>
      <c r="AA354" s="3458"/>
      <c r="AB354" s="3457"/>
      <c r="AC354" s="3457"/>
    </row>
    <row r="355" spans="1:29" ht="32.1" customHeight="1" x14ac:dyDescent="0.25">
      <c r="A355" s="3465"/>
      <c r="B355" s="3469"/>
      <c r="C355" s="3462"/>
      <c r="D355" s="3462"/>
      <c r="E355" s="3463"/>
      <c r="F355" s="3462"/>
      <c r="G355" s="3460"/>
      <c r="H355" s="3460"/>
      <c r="I355" s="3460" t="s">
        <v>1</v>
      </c>
      <c r="J355" s="3460"/>
      <c r="K355" s="3460"/>
      <c r="L355" s="3460"/>
      <c r="M355" s="3460"/>
      <c r="N355" s="3460"/>
      <c r="O355" s="3460"/>
      <c r="P355" s="3460"/>
      <c r="Q355" s="3460" t="s">
        <v>1</v>
      </c>
      <c r="R355" s="3461"/>
      <c r="S355" s="3460"/>
      <c r="T355" s="3460"/>
      <c r="U355" s="3460"/>
      <c r="V355" s="3460"/>
      <c r="W355" s="3459"/>
      <c r="X355" s="3459"/>
      <c r="Y355" s="3457"/>
      <c r="Z355" s="3458"/>
      <c r="AA355" s="3458"/>
      <c r="AB355" s="3457" t="s">
        <v>3531</v>
      </c>
      <c r="AC355" s="3457" t="s">
        <v>3531</v>
      </c>
    </row>
    <row r="356" spans="1:29" ht="32.1" customHeight="1" x14ac:dyDescent="0.25">
      <c r="A356" s="3467" t="s">
        <v>4222</v>
      </c>
      <c r="B356" s="3469"/>
      <c r="C356" s="3462" t="s">
        <v>4221</v>
      </c>
      <c r="D356" s="3462" t="s">
        <v>4220</v>
      </c>
      <c r="E356" s="3463"/>
      <c r="F356" s="3462" t="s">
        <v>18</v>
      </c>
      <c r="G356" s="3460"/>
      <c r="H356" s="3460" t="s">
        <v>3544</v>
      </c>
      <c r="I356" s="3460" t="s">
        <v>2</v>
      </c>
      <c r="J356" s="3460" t="s">
        <v>3543</v>
      </c>
      <c r="K356" s="3460" t="s">
        <v>3542</v>
      </c>
      <c r="L356" s="3460" t="s">
        <v>3541</v>
      </c>
      <c r="M356" s="3460" t="s">
        <v>3540</v>
      </c>
      <c r="N356" s="3460" t="s">
        <v>3539</v>
      </c>
      <c r="O356" s="3460" t="s">
        <v>3538</v>
      </c>
      <c r="P356" s="3460" t="s">
        <v>3537</v>
      </c>
      <c r="Q356" s="3460" t="s">
        <v>3536</v>
      </c>
      <c r="R356" s="3461"/>
      <c r="S356" s="3460" t="s">
        <v>3535</v>
      </c>
      <c r="T356" s="3460" t="s">
        <v>3535</v>
      </c>
      <c r="U356" s="3460" t="s">
        <v>3534</v>
      </c>
      <c r="V356" s="3460" t="s">
        <v>3533</v>
      </c>
      <c r="W356" s="3459"/>
      <c r="X356" s="3459"/>
      <c r="Y356" s="3457" t="s">
        <v>3532</v>
      </c>
      <c r="Z356" s="3458"/>
      <c r="AA356" s="3458"/>
      <c r="AB356" s="3457"/>
      <c r="AC356" s="3457"/>
    </row>
    <row r="357" spans="1:29" ht="32.1" customHeight="1" x14ac:dyDescent="0.25">
      <c r="A357" s="3465"/>
      <c r="B357" s="3469"/>
      <c r="C357" s="3462"/>
      <c r="D357" s="3462"/>
      <c r="E357" s="3463"/>
      <c r="F357" s="3462"/>
      <c r="G357" s="3460"/>
      <c r="H357" s="3460"/>
      <c r="I357" s="3460" t="s">
        <v>1</v>
      </c>
      <c r="J357" s="3460"/>
      <c r="K357" s="3460"/>
      <c r="L357" s="3460"/>
      <c r="M357" s="3460"/>
      <c r="N357" s="3460"/>
      <c r="O357" s="3460"/>
      <c r="P357" s="3460"/>
      <c r="Q357" s="3460" t="s">
        <v>1</v>
      </c>
      <c r="R357" s="3461"/>
      <c r="S357" s="3460"/>
      <c r="T357" s="3460"/>
      <c r="U357" s="3460"/>
      <c r="V357" s="3460"/>
      <c r="W357" s="3459"/>
      <c r="X357" s="3459"/>
      <c r="Y357" s="3457"/>
      <c r="Z357" s="3458"/>
      <c r="AA357" s="3458"/>
      <c r="AB357" s="3457" t="s">
        <v>3531</v>
      </c>
      <c r="AC357" s="3457" t="s">
        <v>3531</v>
      </c>
    </row>
    <row r="358" spans="1:29" ht="32.1" customHeight="1" x14ac:dyDescent="0.25">
      <c r="A358" s="3467" t="s">
        <v>4219</v>
      </c>
      <c r="B358" s="3469"/>
      <c r="C358" s="3462" t="s">
        <v>4218</v>
      </c>
      <c r="D358" s="3462" t="s">
        <v>4217</v>
      </c>
      <c r="E358" s="3463"/>
      <c r="F358" s="3462" t="s">
        <v>18</v>
      </c>
      <c r="G358" s="3460"/>
      <c r="H358" s="3460" t="s">
        <v>3544</v>
      </c>
      <c r="I358" s="3460" t="s">
        <v>2</v>
      </c>
      <c r="J358" s="3460" t="s">
        <v>3543</v>
      </c>
      <c r="K358" s="3460" t="s">
        <v>3542</v>
      </c>
      <c r="L358" s="3460" t="s">
        <v>3541</v>
      </c>
      <c r="M358" s="3460" t="s">
        <v>3540</v>
      </c>
      <c r="N358" s="3460" t="s">
        <v>3539</v>
      </c>
      <c r="O358" s="3460" t="s">
        <v>3538</v>
      </c>
      <c r="P358" s="3460" t="s">
        <v>3537</v>
      </c>
      <c r="Q358" s="3460" t="s">
        <v>3536</v>
      </c>
      <c r="R358" s="3461"/>
      <c r="S358" s="3460" t="s">
        <v>3535</v>
      </c>
      <c r="T358" s="3460" t="s">
        <v>3535</v>
      </c>
      <c r="U358" s="3460" t="s">
        <v>3534</v>
      </c>
      <c r="V358" s="3460" t="s">
        <v>3533</v>
      </c>
      <c r="W358" s="3459"/>
      <c r="X358" s="3459"/>
      <c r="Y358" s="3457" t="s">
        <v>3532</v>
      </c>
      <c r="Z358" s="3458"/>
      <c r="AA358" s="3458"/>
      <c r="AB358" s="3457"/>
      <c r="AC358" s="3457"/>
    </row>
    <row r="359" spans="1:29" ht="32.1" customHeight="1" x14ac:dyDescent="0.25">
      <c r="A359" s="3465"/>
      <c r="B359" s="3471"/>
      <c r="C359" s="3462"/>
      <c r="D359" s="3462"/>
      <c r="E359" s="3463"/>
      <c r="F359" s="3462"/>
      <c r="G359" s="3460"/>
      <c r="H359" s="3460"/>
      <c r="I359" s="3460" t="s">
        <v>1</v>
      </c>
      <c r="J359" s="3460"/>
      <c r="K359" s="3460"/>
      <c r="L359" s="3460"/>
      <c r="M359" s="3460"/>
      <c r="N359" s="3460"/>
      <c r="O359" s="3460"/>
      <c r="P359" s="3460"/>
      <c r="Q359" s="3460" t="s">
        <v>1</v>
      </c>
      <c r="R359" s="3461"/>
      <c r="S359" s="3460"/>
      <c r="T359" s="3460"/>
      <c r="U359" s="3460"/>
      <c r="V359" s="3460"/>
      <c r="W359" s="3459"/>
      <c r="X359" s="3459"/>
      <c r="Y359" s="3457"/>
      <c r="Z359" s="3458"/>
      <c r="AA359" s="3458"/>
      <c r="AB359" s="3457" t="s">
        <v>3531</v>
      </c>
      <c r="AC359" s="3457" t="s">
        <v>3531</v>
      </c>
    </row>
    <row r="360" spans="1:29" ht="32.1" customHeight="1" x14ac:dyDescent="0.25">
      <c r="A360" s="3467" t="s">
        <v>4216</v>
      </c>
      <c r="B360" s="3471"/>
      <c r="C360" s="3462" t="s">
        <v>4215</v>
      </c>
      <c r="D360" s="3462" t="s">
        <v>4214</v>
      </c>
      <c r="E360" s="3463"/>
      <c r="F360" s="3462" t="s">
        <v>18</v>
      </c>
      <c r="G360" s="3460"/>
      <c r="H360" s="3460" t="s">
        <v>3544</v>
      </c>
      <c r="I360" s="3460" t="s">
        <v>2</v>
      </c>
      <c r="J360" s="3460" t="s">
        <v>3543</v>
      </c>
      <c r="K360" s="3460" t="s">
        <v>3542</v>
      </c>
      <c r="L360" s="3460" t="s">
        <v>3541</v>
      </c>
      <c r="M360" s="3460" t="s">
        <v>3540</v>
      </c>
      <c r="N360" s="3460" t="s">
        <v>3539</v>
      </c>
      <c r="O360" s="3460" t="s">
        <v>3538</v>
      </c>
      <c r="P360" s="3460" t="s">
        <v>3537</v>
      </c>
      <c r="Q360" s="3460" t="s">
        <v>3536</v>
      </c>
      <c r="R360" s="3461"/>
      <c r="S360" s="3460" t="s">
        <v>3535</v>
      </c>
      <c r="T360" s="3460" t="s">
        <v>3535</v>
      </c>
      <c r="U360" s="3460" t="s">
        <v>3534</v>
      </c>
      <c r="V360" s="3460" t="s">
        <v>3533</v>
      </c>
      <c r="W360" s="3459"/>
      <c r="X360" s="3459"/>
      <c r="Y360" s="3457" t="s">
        <v>3532</v>
      </c>
      <c r="Z360" s="3458"/>
      <c r="AA360" s="3458"/>
      <c r="AB360" s="3457"/>
      <c r="AC360" s="3457"/>
    </row>
    <row r="361" spans="1:29" ht="32.1" customHeight="1" x14ac:dyDescent="0.25">
      <c r="A361" s="3465"/>
      <c r="B361" s="3468"/>
      <c r="C361" s="3462"/>
      <c r="D361" s="3462"/>
      <c r="E361" s="3463"/>
      <c r="F361" s="3462"/>
      <c r="G361" s="3460"/>
      <c r="H361" s="3460"/>
      <c r="I361" s="3460" t="s">
        <v>1</v>
      </c>
      <c r="J361" s="3460"/>
      <c r="K361" s="3460"/>
      <c r="L361" s="3460"/>
      <c r="M361" s="3460"/>
      <c r="N361" s="3460"/>
      <c r="O361" s="3460"/>
      <c r="P361" s="3460"/>
      <c r="Q361" s="3460" t="s">
        <v>1</v>
      </c>
      <c r="R361" s="3461"/>
      <c r="S361" s="3460"/>
      <c r="T361" s="3460"/>
      <c r="U361" s="3460"/>
      <c r="V361" s="3460"/>
      <c r="W361" s="3459"/>
      <c r="X361" s="3459"/>
      <c r="Y361" s="3457"/>
      <c r="Z361" s="3458"/>
      <c r="AA361" s="3458"/>
      <c r="AB361" s="3457" t="s">
        <v>3531</v>
      </c>
      <c r="AC361" s="3457" t="s">
        <v>3531</v>
      </c>
    </row>
    <row r="362" spans="1:29" ht="32.1" customHeight="1" x14ac:dyDescent="0.25">
      <c r="A362" s="3467" t="s">
        <v>4213</v>
      </c>
      <c r="B362" s="3468"/>
      <c r="C362" s="3462" t="s">
        <v>4212</v>
      </c>
      <c r="D362" s="3462" t="s">
        <v>4211</v>
      </c>
      <c r="E362" s="3463"/>
      <c r="F362" s="3462" t="s">
        <v>18</v>
      </c>
      <c r="G362" s="3460"/>
      <c r="H362" s="3460" t="s">
        <v>3544</v>
      </c>
      <c r="I362" s="3460" t="s">
        <v>2</v>
      </c>
      <c r="J362" s="3460" t="s">
        <v>3543</v>
      </c>
      <c r="K362" s="3460" t="s">
        <v>3542</v>
      </c>
      <c r="L362" s="3460" t="s">
        <v>3541</v>
      </c>
      <c r="M362" s="3460" t="s">
        <v>3540</v>
      </c>
      <c r="N362" s="3460" t="s">
        <v>3539</v>
      </c>
      <c r="O362" s="3460" t="s">
        <v>3538</v>
      </c>
      <c r="P362" s="3460" t="s">
        <v>3537</v>
      </c>
      <c r="Q362" s="3460" t="s">
        <v>3536</v>
      </c>
      <c r="R362" s="3461"/>
      <c r="S362" s="3460" t="s">
        <v>3535</v>
      </c>
      <c r="T362" s="3460" t="s">
        <v>3535</v>
      </c>
      <c r="U362" s="3460" t="s">
        <v>3534</v>
      </c>
      <c r="V362" s="3460" t="s">
        <v>3533</v>
      </c>
      <c r="W362" s="3459"/>
      <c r="X362" s="3459"/>
      <c r="Y362" s="3457" t="s">
        <v>3532</v>
      </c>
      <c r="Z362" s="3458"/>
      <c r="AA362" s="3458"/>
      <c r="AB362" s="3457"/>
      <c r="AC362" s="3457"/>
    </row>
    <row r="363" spans="1:29" ht="32.1" customHeight="1" x14ac:dyDescent="0.25">
      <c r="A363" s="3465"/>
      <c r="B363" s="3466"/>
      <c r="C363" s="3462"/>
      <c r="D363" s="3462"/>
      <c r="E363" s="3463"/>
      <c r="F363" s="3462"/>
      <c r="G363" s="3460"/>
      <c r="H363" s="3460"/>
      <c r="I363" s="3460" t="s">
        <v>1</v>
      </c>
      <c r="J363" s="3460"/>
      <c r="K363" s="3460"/>
      <c r="L363" s="3460"/>
      <c r="M363" s="3460"/>
      <c r="N363" s="3460"/>
      <c r="O363" s="3460"/>
      <c r="P363" s="3460"/>
      <c r="Q363" s="3460" t="s">
        <v>1</v>
      </c>
      <c r="R363" s="3461"/>
      <c r="S363" s="3460"/>
      <c r="T363" s="3460"/>
      <c r="U363" s="3460"/>
      <c r="V363" s="3460"/>
      <c r="W363" s="3459"/>
      <c r="X363" s="3459"/>
      <c r="Y363" s="3457"/>
      <c r="Z363" s="3458"/>
      <c r="AA363" s="3458"/>
      <c r="AB363" s="3457" t="s">
        <v>3531</v>
      </c>
      <c r="AC363" s="3457" t="s">
        <v>3531</v>
      </c>
    </row>
    <row r="364" spans="1:29" ht="32.1" customHeight="1" x14ac:dyDescent="0.25">
      <c r="A364" s="3467" t="s">
        <v>4210</v>
      </c>
      <c r="B364" s="3466"/>
      <c r="C364" s="3462" t="s">
        <v>4209</v>
      </c>
      <c r="D364" s="3462" t="s">
        <v>4208</v>
      </c>
      <c r="E364" s="3463"/>
      <c r="F364" s="3462" t="s">
        <v>18</v>
      </c>
      <c r="G364" s="3460"/>
      <c r="H364" s="3460" t="s">
        <v>3544</v>
      </c>
      <c r="I364" s="3460" t="s">
        <v>2</v>
      </c>
      <c r="J364" s="3460" t="s">
        <v>3543</v>
      </c>
      <c r="K364" s="3460" t="s">
        <v>3542</v>
      </c>
      <c r="L364" s="3460" t="s">
        <v>3541</v>
      </c>
      <c r="M364" s="3460" t="s">
        <v>3540</v>
      </c>
      <c r="N364" s="3460" t="s">
        <v>3539</v>
      </c>
      <c r="O364" s="3460" t="s">
        <v>3538</v>
      </c>
      <c r="P364" s="3460" t="s">
        <v>3537</v>
      </c>
      <c r="Q364" s="3460" t="s">
        <v>3536</v>
      </c>
      <c r="R364" s="3461"/>
      <c r="S364" s="3460" t="s">
        <v>3535</v>
      </c>
      <c r="T364" s="3460" t="s">
        <v>3535</v>
      </c>
      <c r="U364" s="3460" t="s">
        <v>3534</v>
      </c>
      <c r="V364" s="3460" t="s">
        <v>3533</v>
      </c>
      <c r="W364" s="3459"/>
      <c r="X364" s="3459"/>
      <c r="Y364" s="3457" t="s">
        <v>3532</v>
      </c>
      <c r="Z364" s="3458"/>
      <c r="AA364" s="3458"/>
      <c r="AB364" s="3457"/>
      <c r="AC364" s="3457"/>
    </row>
    <row r="365" spans="1:29" ht="32.1" customHeight="1" x14ac:dyDescent="0.25">
      <c r="A365" s="3465"/>
      <c r="B365" s="3468"/>
      <c r="C365" s="3462"/>
      <c r="D365" s="3462"/>
      <c r="E365" s="3463"/>
      <c r="F365" s="3462"/>
      <c r="G365" s="3460"/>
      <c r="H365" s="3460"/>
      <c r="I365" s="3460" t="s">
        <v>1</v>
      </c>
      <c r="J365" s="3460"/>
      <c r="K365" s="3460"/>
      <c r="L365" s="3460"/>
      <c r="M365" s="3460"/>
      <c r="N365" s="3460"/>
      <c r="O365" s="3460"/>
      <c r="P365" s="3460"/>
      <c r="Q365" s="3460" t="s">
        <v>1</v>
      </c>
      <c r="R365" s="3461"/>
      <c r="S365" s="3460"/>
      <c r="T365" s="3460"/>
      <c r="U365" s="3460"/>
      <c r="V365" s="3460"/>
      <c r="W365" s="3459"/>
      <c r="X365" s="3459"/>
      <c r="Y365" s="3457"/>
      <c r="Z365" s="3458"/>
      <c r="AA365" s="3458"/>
      <c r="AB365" s="3457" t="s">
        <v>3531</v>
      </c>
      <c r="AC365" s="3457" t="s">
        <v>3531</v>
      </c>
    </row>
    <row r="366" spans="1:29" ht="32.1" customHeight="1" x14ac:dyDescent="0.25">
      <c r="A366" s="3467" t="s">
        <v>4207</v>
      </c>
      <c r="B366" s="3468"/>
      <c r="C366" s="3462" t="s">
        <v>4206</v>
      </c>
      <c r="D366" s="3462" t="s">
        <v>4205</v>
      </c>
      <c r="E366" s="3463"/>
      <c r="F366" s="3462" t="s">
        <v>18</v>
      </c>
      <c r="G366" s="3460"/>
      <c r="H366" s="3460" t="s">
        <v>3544</v>
      </c>
      <c r="I366" s="3460" t="s">
        <v>2</v>
      </c>
      <c r="J366" s="3460" t="s">
        <v>3543</v>
      </c>
      <c r="K366" s="3460" t="s">
        <v>3542</v>
      </c>
      <c r="L366" s="3460" t="s">
        <v>3541</v>
      </c>
      <c r="M366" s="3460" t="s">
        <v>3540</v>
      </c>
      <c r="N366" s="3460" t="s">
        <v>3539</v>
      </c>
      <c r="O366" s="3460" t="s">
        <v>3538</v>
      </c>
      <c r="P366" s="3460" t="s">
        <v>3537</v>
      </c>
      <c r="Q366" s="3460" t="s">
        <v>3536</v>
      </c>
      <c r="R366" s="3461"/>
      <c r="S366" s="3460" t="s">
        <v>3535</v>
      </c>
      <c r="T366" s="3460" t="s">
        <v>3535</v>
      </c>
      <c r="U366" s="3460" t="s">
        <v>3534</v>
      </c>
      <c r="V366" s="3460" t="s">
        <v>3533</v>
      </c>
      <c r="W366" s="3459"/>
      <c r="X366" s="3459"/>
      <c r="Y366" s="3457" t="s">
        <v>3532</v>
      </c>
      <c r="Z366" s="3458"/>
      <c r="AA366" s="3458"/>
      <c r="AB366" s="3457"/>
      <c r="AC366" s="3457"/>
    </row>
    <row r="367" spans="1:29" ht="32.1" customHeight="1" x14ac:dyDescent="0.25">
      <c r="A367" s="3465"/>
      <c r="B367" s="3468"/>
      <c r="C367" s="3462"/>
      <c r="D367" s="3462"/>
      <c r="E367" s="3463"/>
      <c r="F367" s="3462"/>
      <c r="G367" s="3460"/>
      <c r="H367" s="3460"/>
      <c r="I367" s="3460" t="s">
        <v>1</v>
      </c>
      <c r="J367" s="3460"/>
      <c r="K367" s="3460"/>
      <c r="L367" s="3460"/>
      <c r="M367" s="3460"/>
      <c r="N367" s="3460"/>
      <c r="O367" s="3460"/>
      <c r="P367" s="3460"/>
      <c r="Q367" s="3460" t="s">
        <v>1</v>
      </c>
      <c r="R367" s="3461"/>
      <c r="S367" s="3460"/>
      <c r="T367" s="3460"/>
      <c r="U367" s="3460"/>
      <c r="V367" s="3460"/>
      <c r="W367" s="3459"/>
      <c r="X367" s="3459"/>
      <c r="Y367" s="3457"/>
      <c r="Z367" s="3458"/>
      <c r="AA367" s="3458"/>
      <c r="AB367" s="3457" t="s">
        <v>3531</v>
      </c>
      <c r="AC367" s="3457" t="s">
        <v>3531</v>
      </c>
    </row>
    <row r="368" spans="1:29" ht="32.1" customHeight="1" x14ac:dyDescent="0.25">
      <c r="A368" s="3467" t="s">
        <v>4204</v>
      </c>
      <c r="B368" s="3468"/>
      <c r="C368" s="3462" t="s">
        <v>4203</v>
      </c>
      <c r="D368" s="3462" t="s">
        <v>4202</v>
      </c>
      <c r="E368" s="3463"/>
      <c r="F368" s="3462" t="s">
        <v>18</v>
      </c>
      <c r="G368" s="3460"/>
      <c r="H368" s="3460" t="s">
        <v>3544</v>
      </c>
      <c r="I368" s="3460" t="s">
        <v>2</v>
      </c>
      <c r="J368" s="3460" t="s">
        <v>3543</v>
      </c>
      <c r="K368" s="3460" t="s">
        <v>3542</v>
      </c>
      <c r="L368" s="3460" t="s">
        <v>3541</v>
      </c>
      <c r="M368" s="3460" t="s">
        <v>3540</v>
      </c>
      <c r="N368" s="3460" t="s">
        <v>3539</v>
      </c>
      <c r="O368" s="3460" t="s">
        <v>3538</v>
      </c>
      <c r="P368" s="3460" t="s">
        <v>3537</v>
      </c>
      <c r="Q368" s="3460" t="s">
        <v>3536</v>
      </c>
      <c r="R368" s="3461"/>
      <c r="S368" s="3460" t="s">
        <v>3535</v>
      </c>
      <c r="T368" s="3460" t="s">
        <v>3535</v>
      </c>
      <c r="U368" s="3460" t="s">
        <v>3534</v>
      </c>
      <c r="V368" s="3460" t="s">
        <v>3533</v>
      </c>
      <c r="W368" s="3459"/>
      <c r="X368" s="3459"/>
      <c r="Y368" s="3457" t="s">
        <v>3532</v>
      </c>
      <c r="Z368" s="3458"/>
      <c r="AA368" s="3458"/>
      <c r="AB368" s="3457"/>
      <c r="AC368" s="3457"/>
    </row>
    <row r="369" spans="1:29" ht="32.1" customHeight="1" x14ac:dyDescent="0.25">
      <c r="A369" s="3465"/>
      <c r="B369" s="3468"/>
      <c r="C369" s="3462"/>
      <c r="D369" s="3462"/>
      <c r="E369" s="3463"/>
      <c r="F369" s="3462"/>
      <c r="G369" s="3460"/>
      <c r="H369" s="3460"/>
      <c r="I369" s="3460" t="s">
        <v>1</v>
      </c>
      <c r="J369" s="3460"/>
      <c r="K369" s="3460"/>
      <c r="L369" s="3460"/>
      <c r="M369" s="3460"/>
      <c r="N369" s="3460"/>
      <c r="O369" s="3460"/>
      <c r="P369" s="3460"/>
      <c r="Q369" s="3460" t="s">
        <v>1</v>
      </c>
      <c r="R369" s="3461"/>
      <c r="S369" s="3460"/>
      <c r="T369" s="3460"/>
      <c r="U369" s="3460"/>
      <c r="V369" s="3460"/>
      <c r="W369" s="3459"/>
      <c r="X369" s="3459"/>
      <c r="Y369" s="3457"/>
      <c r="Z369" s="3458"/>
      <c r="AA369" s="3458"/>
      <c r="AB369" s="3457" t="s">
        <v>3531</v>
      </c>
      <c r="AC369" s="3457" t="s">
        <v>3531</v>
      </c>
    </row>
    <row r="370" spans="1:29" ht="32.1" customHeight="1" x14ac:dyDescent="0.25">
      <c r="A370" s="3467" t="s">
        <v>4201</v>
      </c>
      <c r="B370" s="3468"/>
      <c r="C370" s="3462" t="s">
        <v>4200</v>
      </c>
      <c r="D370" s="3462" t="s">
        <v>4199</v>
      </c>
      <c r="E370" s="3463"/>
      <c r="F370" s="3462" t="s">
        <v>18</v>
      </c>
      <c r="G370" s="3460"/>
      <c r="H370" s="3460" t="s">
        <v>3544</v>
      </c>
      <c r="I370" s="3460" t="s">
        <v>2</v>
      </c>
      <c r="J370" s="3460" t="s">
        <v>3543</v>
      </c>
      <c r="K370" s="3460" t="s">
        <v>3542</v>
      </c>
      <c r="L370" s="3460" t="s">
        <v>3541</v>
      </c>
      <c r="M370" s="3460" t="s">
        <v>3540</v>
      </c>
      <c r="N370" s="3460" t="s">
        <v>3539</v>
      </c>
      <c r="O370" s="3460" t="s">
        <v>3538</v>
      </c>
      <c r="P370" s="3460" t="s">
        <v>3537</v>
      </c>
      <c r="Q370" s="3460" t="s">
        <v>3536</v>
      </c>
      <c r="R370" s="3461"/>
      <c r="S370" s="3460" t="s">
        <v>3535</v>
      </c>
      <c r="T370" s="3460" t="s">
        <v>3535</v>
      </c>
      <c r="U370" s="3460" t="s">
        <v>3534</v>
      </c>
      <c r="V370" s="3460" t="s">
        <v>3533</v>
      </c>
      <c r="W370" s="3459"/>
      <c r="X370" s="3459"/>
      <c r="Y370" s="3457" t="s">
        <v>3532</v>
      </c>
      <c r="Z370" s="3458"/>
      <c r="AA370" s="3458"/>
      <c r="AB370" s="3457"/>
      <c r="AC370" s="3457"/>
    </row>
    <row r="371" spans="1:29" ht="32.1" customHeight="1" x14ac:dyDescent="0.25">
      <c r="A371" s="3465"/>
      <c r="B371" s="3468"/>
      <c r="C371" s="3462"/>
      <c r="D371" s="3462"/>
      <c r="E371" s="3463"/>
      <c r="F371" s="3462"/>
      <c r="G371" s="3460"/>
      <c r="H371" s="3460"/>
      <c r="I371" s="3460" t="s">
        <v>1</v>
      </c>
      <c r="J371" s="3460"/>
      <c r="K371" s="3460"/>
      <c r="L371" s="3460"/>
      <c r="M371" s="3460"/>
      <c r="N371" s="3460"/>
      <c r="O371" s="3460"/>
      <c r="P371" s="3460"/>
      <c r="Q371" s="3460" t="s">
        <v>1</v>
      </c>
      <c r="R371" s="3461"/>
      <c r="S371" s="3460"/>
      <c r="T371" s="3460"/>
      <c r="U371" s="3460"/>
      <c r="V371" s="3460"/>
      <c r="W371" s="3459"/>
      <c r="X371" s="3459"/>
      <c r="Y371" s="3457"/>
      <c r="Z371" s="3458"/>
      <c r="AA371" s="3458"/>
      <c r="AB371" s="3457" t="s">
        <v>3531</v>
      </c>
      <c r="AC371" s="3457" t="s">
        <v>3531</v>
      </c>
    </row>
    <row r="372" spans="1:29" ht="32.1" customHeight="1" x14ac:dyDescent="0.25">
      <c r="A372" s="3467" t="s">
        <v>4198</v>
      </c>
      <c r="B372" s="3468"/>
      <c r="C372" s="3462" t="s">
        <v>4197</v>
      </c>
      <c r="D372" s="3462" t="s">
        <v>4196</v>
      </c>
      <c r="E372" s="3463"/>
      <c r="F372" s="3462" t="s">
        <v>18</v>
      </c>
      <c r="G372" s="3460"/>
      <c r="H372" s="3460" t="s">
        <v>3544</v>
      </c>
      <c r="I372" s="3460" t="s">
        <v>2</v>
      </c>
      <c r="J372" s="3460" t="s">
        <v>3543</v>
      </c>
      <c r="K372" s="3460" t="s">
        <v>3542</v>
      </c>
      <c r="L372" s="3460" t="s">
        <v>3541</v>
      </c>
      <c r="M372" s="3460" t="s">
        <v>3540</v>
      </c>
      <c r="N372" s="3460" t="s">
        <v>3539</v>
      </c>
      <c r="O372" s="3460" t="s">
        <v>3538</v>
      </c>
      <c r="P372" s="3460" t="s">
        <v>3537</v>
      </c>
      <c r="Q372" s="3460" t="s">
        <v>3536</v>
      </c>
      <c r="R372" s="3461"/>
      <c r="S372" s="3460" t="s">
        <v>3535</v>
      </c>
      <c r="T372" s="3460" t="s">
        <v>3535</v>
      </c>
      <c r="U372" s="3460" t="s">
        <v>3534</v>
      </c>
      <c r="V372" s="3460" t="s">
        <v>3533</v>
      </c>
      <c r="W372" s="3459"/>
      <c r="X372" s="3459"/>
      <c r="Y372" s="3457" t="s">
        <v>3532</v>
      </c>
      <c r="Z372" s="3458"/>
      <c r="AA372" s="3458"/>
      <c r="AB372" s="3457"/>
      <c r="AC372" s="3457"/>
    </row>
    <row r="373" spans="1:29" ht="32.1" customHeight="1" x14ac:dyDescent="0.25">
      <c r="A373" s="3465"/>
      <c r="B373" s="3468"/>
      <c r="C373" s="3462"/>
      <c r="D373" s="3462"/>
      <c r="E373" s="3463"/>
      <c r="F373" s="3462"/>
      <c r="G373" s="3460"/>
      <c r="H373" s="3460"/>
      <c r="I373" s="3460" t="s">
        <v>1</v>
      </c>
      <c r="J373" s="3460"/>
      <c r="K373" s="3460"/>
      <c r="L373" s="3460"/>
      <c r="M373" s="3460"/>
      <c r="N373" s="3460"/>
      <c r="O373" s="3460"/>
      <c r="P373" s="3460"/>
      <c r="Q373" s="3460" t="s">
        <v>1</v>
      </c>
      <c r="R373" s="3461"/>
      <c r="S373" s="3460"/>
      <c r="T373" s="3460"/>
      <c r="U373" s="3460"/>
      <c r="V373" s="3460"/>
      <c r="W373" s="3459"/>
      <c r="X373" s="3459"/>
      <c r="Y373" s="3457"/>
      <c r="Z373" s="3458"/>
      <c r="AA373" s="3458"/>
      <c r="AB373" s="3457" t="s">
        <v>3531</v>
      </c>
      <c r="AC373" s="3457" t="s">
        <v>3531</v>
      </c>
    </row>
    <row r="374" spans="1:29" ht="32.1" customHeight="1" x14ac:dyDescent="0.25">
      <c r="A374" s="3467" t="s">
        <v>4195</v>
      </c>
      <c r="B374" s="3468"/>
      <c r="C374" s="3462" t="s">
        <v>4194</v>
      </c>
      <c r="D374" s="3462" t="s">
        <v>4193</v>
      </c>
      <c r="E374" s="3463"/>
      <c r="F374" s="3462" t="s">
        <v>18</v>
      </c>
      <c r="G374" s="3460"/>
      <c r="H374" s="3460" t="s">
        <v>3544</v>
      </c>
      <c r="I374" s="3460" t="s">
        <v>2</v>
      </c>
      <c r="J374" s="3460" t="s">
        <v>3543</v>
      </c>
      <c r="K374" s="3460" t="s">
        <v>3542</v>
      </c>
      <c r="L374" s="3460" t="s">
        <v>3541</v>
      </c>
      <c r="M374" s="3460" t="s">
        <v>3540</v>
      </c>
      <c r="N374" s="3460" t="s">
        <v>3539</v>
      </c>
      <c r="O374" s="3460" t="s">
        <v>3538</v>
      </c>
      <c r="P374" s="3460" t="s">
        <v>3537</v>
      </c>
      <c r="Q374" s="3460" t="s">
        <v>3536</v>
      </c>
      <c r="R374" s="3461"/>
      <c r="S374" s="3460" t="s">
        <v>3535</v>
      </c>
      <c r="T374" s="3460" t="s">
        <v>3535</v>
      </c>
      <c r="U374" s="3460" t="s">
        <v>3534</v>
      </c>
      <c r="V374" s="3460" t="s">
        <v>3533</v>
      </c>
      <c r="W374" s="3459"/>
      <c r="X374" s="3459"/>
      <c r="Y374" s="3457" t="s">
        <v>3532</v>
      </c>
      <c r="Z374" s="3458"/>
      <c r="AA374" s="3458"/>
      <c r="AB374" s="3457"/>
      <c r="AC374" s="3457"/>
    </row>
    <row r="375" spans="1:29" ht="32.1" customHeight="1" x14ac:dyDescent="0.25">
      <c r="A375" s="3465"/>
      <c r="B375" s="3468"/>
      <c r="C375" s="3462"/>
      <c r="D375" s="3462"/>
      <c r="E375" s="3463"/>
      <c r="F375" s="3462"/>
      <c r="G375" s="3460"/>
      <c r="H375" s="3460"/>
      <c r="I375" s="3460" t="s">
        <v>1</v>
      </c>
      <c r="J375" s="3460"/>
      <c r="K375" s="3460"/>
      <c r="L375" s="3460"/>
      <c r="M375" s="3460"/>
      <c r="N375" s="3460"/>
      <c r="O375" s="3460"/>
      <c r="P375" s="3460"/>
      <c r="Q375" s="3460" t="s">
        <v>1</v>
      </c>
      <c r="R375" s="3461"/>
      <c r="S375" s="3460"/>
      <c r="T375" s="3460"/>
      <c r="U375" s="3460"/>
      <c r="V375" s="3460"/>
      <c r="W375" s="3459"/>
      <c r="X375" s="3459"/>
      <c r="Y375" s="3457"/>
      <c r="Z375" s="3458"/>
      <c r="AA375" s="3458"/>
      <c r="AB375" s="3457" t="s">
        <v>3531</v>
      </c>
      <c r="AC375" s="3457" t="s">
        <v>3531</v>
      </c>
    </row>
    <row r="376" spans="1:29" ht="32.1" customHeight="1" x14ac:dyDescent="0.25">
      <c r="A376" s="3467" t="s">
        <v>4192</v>
      </c>
      <c r="B376" s="3468"/>
      <c r="C376" s="3462" t="s">
        <v>4191</v>
      </c>
      <c r="D376" s="3462" t="s">
        <v>4190</v>
      </c>
      <c r="E376" s="3463"/>
      <c r="F376" s="3462" t="s">
        <v>18</v>
      </c>
      <c r="G376" s="3460"/>
      <c r="H376" s="3460" t="s">
        <v>3544</v>
      </c>
      <c r="I376" s="3460" t="s">
        <v>2</v>
      </c>
      <c r="J376" s="3460" t="s">
        <v>3543</v>
      </c>
      <c r="K376" s="3460" t="s">
        <v>3542</v>
      </c>
      <c r="L376" s="3460" t="s">
        <v>3541</v>
      </c>
      <c r="M376" s="3460" t="s">
        <v>3540</v>
      </c>
      <c r="N376" s="3460" t="s">
        <v>3539</v>
      </c>
      <c r="O376" s="3460" t="s">
        <v>3538</v>
      </c>
      <c r="P376" s="3460" t="s">
        <v>3537</v>
      </c>
      <c r="Q376" s="3460" t="s">
        <v>3536</v>
      </c>
      <c r="R376" s="3461"/>
      <c r="S376" s="3460" t="s">
        <v>3535</v>
      </c>
      <c r="T376" s="3460" t="s">
        <v>3535</v>
      </c>
      <c r="U376" s="3460" t="s">
        <v>3534</v>
      </c>
      <c r="V376" s="3460" t="s">
        <v>3533</v>
      </c>
      <c r="W376" s="3459"/>
      <c r="X376" s="3459"/>
      <c r="Y376" s="3457" t="s">
        <v>3532</v>
      </c>
      <c r="Z376" s="3458"/>
      <c r="AA376" s="3458"/>
      <c r="AB376" s="3457"/>
      <c r="AC376" s="3457"/>
    </row>
    <row r="377" spans="1:29" ht="32.1" customHeight="1" x14ac:dyDescent="0.25">
      <c r="A377" s="3465"/>
      <c r="B377" s="3468"/>
      <c r="C377" s="3462"/>
      <c r="D377" s="3462"/>
      <c r="E377" s="3463"/>
      <c r="F377" s="3462"/>
      <c r="G377" s="3460"/>
      <c r="H377" s="3460"/>
      <c r="I377" s="3460" t="s">
        <v>1</v>
      </c>
      <c r="J377" s="3460"/>
      <c r="K377" s="3460"/>
      <c r="L377" s="3460"/>
      <c r="M377" s="3460"/>
      <c r="N377" s="3460"/>
      <c r="O377" s="3460"/>
      <c r="P377" s="3460"/>
      <c r="Q377" s="3460" t="s">
        <v>1</v>
      </c>
      <c r="R377" s="3461"/>
      <c r="S377" s="3460"/>
      <c r="T377" s="3460"/>
      <c r="U377" s="3460"/>
      <c r="V377" s="3460"/>
      <c r="W377" s="3459"/>
      <c r="X377" s="3459"/>
      <c r="Y377" s="3457"/>
      <c r="Z377" s="3458"/>
      <c r="AA377" s="3458"/>
      <c r="AB377" s="3457" t="s">
        <v>3531</v>
      </c>
      <c r="AC377" s="3457" t="s">
        <v>3531</v>
      </c>
    </row>
    <row r="378" spans="1:29" ht="32.1" customHeight="1" x14ac:dyDescent="0.25">
      <c r="A378" s="3467" t="s">
        <v>4189</v>
      </c>
      <c r="B378" s="3468"/>
      <c r="C378" s="3462" t="s">
        <v>4188</v>
      </c>
      <c r="D378" s="3462" t="s">
        <v>4187</v>
      </c>
      <c r="E378" s="3463"/>
      <c r="F378" s="3462" t="s">
        <v>18</v>
      </c>
      <c r="G378" s="3460"/>
      <c r="H378" s="3460" t="s">
        <v>3544</v>
      </c>
      <c r="I378" s="3460" t="s">
        <v>2</v>
      </c>
      <c r="J378" s="3460" t="s">
        <v>3543</v>
      </c>
      <c r="K378" s="3460" t="s">
        <v>3542</v>
      </c>
      <c r="L378" s="3460" t="s">
        <v>3541</v>
      </c>
      <c r="M378" s="3460" t="s">
        <v>3540</v>
      </c>
      <c r="N378" s="3460" t="s">
        <v>3539</v>
      </c>
      <c r="O378" s="3460" t="s">
        <v>3538</v>
      </c>
      <c r="P378" s="3460" t="s">
        <v>3537</v>
      </c>
      <c r="Q378" s="3460" t="s">
        <v>3536</v>
      </c>
      <c r="R378" s="3461"/>
      <c r="S378" s="3460" t="s">
        <v>3535</v>
      </c>
      <c r="T378" s="3460" t="s">
        <v>3535</v>
      </c>
      <c r="U378" s="3460" t="s">
        <v>3534</v>
      </c>
      <c r="V378" s="3460" t="s">
        <v>3533</v>
      </c>
      <c r="W378" s="3459"/>
      <c r="X378" s="3459"/>
      <c r="Y378" s="3457" t="s">
        <v>3532</v>
      </c>
      <c r="Z378" s="3458"/>
      <c r="AA378" s="3458"/>
      <c r="AB378" s="3457"/>
      <c r="AC378" s="3457"/>
    </row>
    <row r="379" spans="1:29" ht="32.1" customHeight="1" x14ac:dyDescent="0.25">
      <c r="A379" s="3465"/>
      <c r="B379" s="3468"/>
      <c r="C379" s="3462"/>
      <c r="D379" s="3462"/>
      <c r="E379" s="3463"/>
      <c r="F379" s="3462"/>
      <c r="G379" s="3460"/>
      <c r="H379" s="3460"/>
      <c r="I379" s="3460" t="s">
        <v>1</v>
      </c>
      <c r="J379" s="3460"/>
      <c r="K379" s="3460"/>
      <c r="L379" s="3460"/>
      <c r="M379" s="3460"/>
      <c r="N379" s="3460"/>
      <c r="O379" s="3460"/>
      <c r="P379" s="3460"/>
      <c r="Q379" s="3460" t="s">
        <v>1</v>
      </c>
      <c r="R379" s="3461"/>
      <c r="S379" s="3460"/>
      <c r="T379" s="3460"/>
      <c r="U379" s="3460"/>
      <c r="V379" s="3460"/>
      <c r="W379" s="3459"/>
      <c r="X379" s="3459"/>
      <c r="Y379" s="3457"/>
      <c r="Z379" s="3458"/>
      <c r="AA379" s="3458"/>
      <c r="AB379" s="3457" t="s">
        <v>3531</v>
      </c>
      <c r="AC379" s="3457" t="s">
        <v>3531</v>
      </c>
    </row>
    <row r="380" spans="1:29" ht="32.1" customHeight="1" x14ac:dyDescent="0.25">
      <c r="A380" s="3467" t="s">
        <v>4186</v>
      </c>
      <c r="B380" s="3468"/>
      <c r="C380" s="3462" t="s">
        <v>4185</v>
      </c>
      <c r="D380" s="3462" t="s">
        <v>4184</v>
      </c>
      <c r="E380" s="3463"/>
      <c r="F380" s="3462" t="s">
        <v>18</v>
      </c>
      <c r="G380" s="3460"/>
      <c r="H380" s="3460" t="s">
        <v>3544</v>
      </c>
      <c r="I380" s="3460" t="s">
        <v>2</v>
      </c>
      <c r="J380" s="3460" t="s">
        <v>3543</v>
      </c>
      <c r="K380" s="3460" t="s">
        <v>3542</v>
      </c>
      <c r="L380" s="3460" t="s">
        <v>3541</v>
      </c>
      <c r="M380" s="3460" t="s">
        <v>3540</v>
      </c>
      <c r="N380" s="3460" t="s">
        <v>3539</v>
      </c>
      <c r="O380" s="3460" t="s">
        <v>3538</v>
      </c>
      <c r="P380" s="3460" t="s">
        <v>3537</v>
      </c>
      <c r="Q380" s="3460" t="s">
        <v>3536</v>
      </c>
      <c r="R380" s="3461"/>
      <c r="S380" s="3460" t="s">
        <v>3535</v>
      </c>
      <c r="T380" s="3460" t="s">
        <v>3535</v>
      </c>
      <c r="U380" s="3460" t="s">
        <v>3534</v>
      </c>
      <c r="V380" s="3460" t="s">
        <v>3533</v>
      </c>
      <c r="W380" s="3459"/>
      <c r="X380" s="3459"/>
      <c r="Y380" s="3457" t="s">
        <v>3532</v>
      </c>
      <c r="Z380" s="3458"/>
      <c r="AA380" s="3458"/>
      <c r="AB380" s="3457"/>
      <c r="AC380" s="3457"/>
    </row>
    <row r="381" spans="1:29" ht="32.1" customHeight="1" x14ac:dyDescent="0.25">
      <c r="A381" s="3465"/>
      <c r="B381" s="3466"/>
      <c r="C381" s="3462"/>
      <c r="D381" s="3462"/>
      <c r="E381" s="3463"/>
      <c r="F381" s="3462"/>
      <c r="G381" s="3460"/>
      <c r="H381" s="3460"/>
      <c r="I381" s="3460" t="s">
        <v>1</v>
      </c>
      <c r="J381" s="3460"/>
      <c r="K381" s="3460"/>
      <c r="L381" s="3460"/>
      <c r="M381" s="3460"/>
      <c r="N381" s="3460"/>
      <c r="O381" s="3460"/>
      <c r="P381" s="3460"/>
      <c r="Q381" s="3460" t="s">
        <v>1</v>
      </c>
      <c r="R381" s="3461"/>
      <c r="S381" s="3460"/>
      <c r="T381" s="3460"/>
      <c r="U381" s="3460"/>
      <c r="V381" s="3460"/>
      <c r="W381" s="3459"/>
      <c r="X381" s="3459"/>
      <c r="Y381" s="3457"/>
      <c r="Z381" s="3458"/>
      <c r="AA381" s="3458"/>
      <c r="AB381" s="3457" t="s">
        <v>3531</v>
      </c>
      <c r="AC381" s="3457" t="s">
        <v>3531</v>
      </c>
    </row>
    <row r="382" spans="1:29" ht="32.1" customHeight="1" x14ac:dyDescent="0.25">
      <c r="A382" s="3467" t="s">
        <v>4183</v>
      </c>
      <c r="B382" s="3466"/>
      <c r="C382" s="3462" t="s">
        <v>4182</v>
      </c>
      <c r="D382" s="3462" t="s">
        <v>4181</v>
      </c>
      <c r="E382" s="3463"/>
      <c r="F382" s="3462" t="s">
        <v>18</v>
      </c>
      <c r="G382" s="3460"/>
      <c r="H382" s="3460" t="s">
        <v>3544</v>
      </c>
      <c r="I382" s="3460" t="s">
        <v>2</v>
      </c>
      <c r="J382" s="3460" t="s">
        <v>3543</v>
      </c>
      <c r="K382" s="3460" t="s">
        <v>3542</v>
      </c>
      <c r="L382" s="3460" t="s">
        <v>3541</v>
      </c>
      <c r="M382" s="3460" t="s">
        <v>3540</v>
      </c>
      <c r="N382" s="3460" t="s">
        <v>3539</v>
      </c>
      <c r="O382" s="3460" t="s">
        <v>3538</v>
      </c>
      <c r="P382" s="3460" t="s">
        <v>3537</v>
      </c>
      <c r="Q382" s="3460" t="s">
        <v>3536</v>
      </c>
      <c r="R382" s="3461"/>
      <c r="S382" s="3460" t="s">
        <v>3535</v>
      </c>
      <c r="T382" s="3460" t="s">
        <v>3535</v>
      </c>
      <c r="U382" s="3460" t="s">
        <v>3534</v>
      </c>
      <c r="V382" s="3460" t="s">
        <v>3533</v>
      </c>
      <c r="W382" s="3459"/>
      <c r="X382" s="3459"/>
      <c r="Y382" s="3457" t="s">
        <v>3532</v>
      </c>
      <c r="Z382" s="3458"/>
      <c r="AA382" s="3458"/>
      <c r="AB382" s="3457"/>
      <c r="AC382" s="3457"/>
    </row>
    <row r="383" spans="1:29" ht="32.1" customHeight="1" x14ac:dyDescent="0.25">
      <c r="A383" s="3465"/>
      <c r="B383" s="3466"/>
      <c r="C383" s="3462"/>
      <c r="D383" s="3462"/>
      <c r="E383" s="3463"/>
      <c r="F383" s="3462"/>
      <c r="G383" s="3460"/>
      <c r="H383" s="3460"/>
      <c r="I383" s="3460" t="s">
        <v>1</v>
      </c>
      <c r="J383" s="3460"/>
      <c r="K383" s="3460"/>
      <c r="L383" s="3460"/>
      <c r="M383" s="3460"/>
      <c r="N383" s="3460"/>
      <c r="O383" s="3460"/>
      <c r="P383" s="3460"/>
      <c r="Q383" s="3460" t="s">
        <v>1</v>
      </c>
      <c r="R383" s="3461"/>
      <c r="S383" s="3460"/>
      <c r="T383" s="3460"/>
      <c r="U383" s="3460"/>
      <c r="V383" s="3460"/>
      <c r="W383" s="3459"/>
      <c r="X383" s="3459"/>
      <c r="Y383" s="3457"/>
      <c r="Z383" s="3458"/>
      <c r="AA383" s="3458"/>
      <c r="AB383" s="3457" t="s">
        <v>3531</v>
      </c>
      <c r="AC383" s="3457" t="s">
        <v>3531</v>
      </c>
    </row>
    <row r="384" spans="1:29" ht="32.1" customHeight="1" x14ac:dyDescent="0.25">
      <c r="A384" s="3467" t="s">
        <v>4180</v>
      </c>
      <c r="B384" s="3466"/>
      <c r="C384" s="3462" t="s">
        <v>4179</v>
      </c>
      <c r="D384" s="3462" t="s">
        <v>4178</v>
      </c>
      <c r="E384" s="3463"/>
      <c r="F384" s="3462" t="s">
        <v>18</v>
      </c>
      <c r="G384" s="3460"/>
      <c r="H384" s="3460" t="s">
        <v>3544</v>
      </c>
      <c r="I384" s="3460" t="s">
        <v>2</v>
      </c>
      <c r="J384" s="3460" t="s">
        <v>3543</v>
      </c>
      <c r="K384" s="3460" t="s">
        <v>3542</v>
      </c>
      <c r="L384" s="3460" t="s">
        <v>3541</v>
      </c>
      <c r="M384" s="3460" t="s">
        <v>3540</v>
      </c>
      <c r="N384" s="3460" t="s">
        <v>3539</v>
      </c>
      <c r="O384" s="3460" t="s">
        <v>3538</v>
      </c>
      <c r="P384" s="3460" t="s">
        <v>3537</v>
      </c>
      <c r="Q384" s="3460" t="s">
        <v>3536</v>
      </c>
      <c r="R384" s="3461"/>
      <c r="S384" s="3460" t="s">
        <v>3535</v>
      </c>
      <c r="T384" s="3460" t="s">
        <v>3535</v>
      </c>
      <c r="U384" s="3460" t="s">
        <v>3534</v>
      </c>
      <c r="V384" s="3460" t="s">
        <v>3533</v>
      </c>
      <c r="W384" s="3459"/>
      <c r="X384" s="3459"/>
      <c r="Y384" s="3457" t="s">
        <v>3532</v>
      </c>
      <c r="Z384" s="3458"/>
      <c r="AA384" s="3458"/>
      <c r="AB384" s="3457"/>
      <c r="AC384" s="3457"/>
    </row>
    <row r="385" spans="1:29" ht="32.1" customHeight="1" x14ac:dyDescent="0.25">
      <c r="A385" s="3465"/>
      <c r="B385" s="3466"/>
      <c r="C385" s="3462"/>
      <c r="D385" s="3462"/>
      <c r="E385" s="3463"/>
      <c r="F385" s="3462"/>
      <c r="G385" s="3460"/>
      <c r="H385" s="3460"/>
      <c r="I385" s="3460" t="s">
        <v>1</v>
      </c>
      <c r="J385" s="3460"/>
      <c r="K385" s="3460"/>
      <c r="L385" s="3460"/>
      <c r="M385" s="3460"/>
      <c r="N385" s="3460"/>
      <c r="O385" s="3460"/>
      <c r="P385" s="3460"/>
      <c r="Q385" s="3460" t="s">
        <v>1</v>
      </c>
      <c r="R385" s="3461"/>
      <c r="S385" s="3460"/>
      <c r="T385" s="3460"/>
      <c r="U385" s="3460"/>
      <c r="V385" s="3460"/>
      <c r="W385" s="3459"/>
      <c r="X385" s="3459"/>
      <c r="Y385" s="3457"/>
      <c r="Z385" s="3458"/>
      <c r="AA385" s="3458"/>
      <c r="AB385" s="3457" t="s">
        <v>3531</v>
      </c>
      <c r="AC385" s="3457" t="s">
        <v>3531</v>
      </c>
    </row>
    <row r="386" spans="1:29" ht="32.1" customHeight="1" x14ac:dyDescent="0.25">
      <c r="A386" s="3467" t="s">
        <v>4177</v>
      </c>
      <c r="B386" s="3466"/>
      <c r="C386" s="3462" t="s">
        <v>4176</v>
      </c>
      <c r="D386" s="3462" t="s">
        <v>4175</v>
      </c>
      <c r="E386" s="3463"/>
      <c r="F386" s="3462" t="s">
        <v>18</v>
      </c>
      <c r="G386" s="3460"/>
      <c r="H386" s="3460" t="s">
        <v>3544</v>
      </c>
      <c r="I386" s="3460" t="s">
        <v>2</v>
      </c>
      <c r="J386" s="3460" t="s">
        <v>3543</v>
      </c>
      <c r="K386" s="3460" t="s">
        <v>3542</v>
      </c>
      <c r="L386" s="3460" t="s">
        <v>3541</v>
      </c>
      <c r="M386" s="3460" t="s">
        <v>3540</v>
      </c>
      <c r="N386" s="3460" t="s">
        <v>3539</v>
      </c>
      <c r="O386" s="3460" t="s">
        <v>3538</v>
      </c>
      <c r="P386" s="3460" t="s">
        <v>3537</v>
      </c>
      <c r="Q386" s="3460" t="s">
        <v>3536</v>
      </c>
      <c r="R386" s="3461"/>
      <c r="S386" s="3460" t="s">
        <v>3535</v>
      </c>
      <c r="T386" s="3460" t="s">
        <v>3535</v>
      </c>
      <c r="U386" s="3460" t="s">
        <v>3534</v>
      </c>
      <c r="V386" s="3460" t="s">
        <v>3533</v>
      </c>
      <c r="W386" s="3459"/>
      <c r="X386" s="3459"/>
      <c r="Y386" s="3457" t="s">
        <v>3532</v>
      </c>
      <c r="Z386" s="3458"/>
      <c r="AA386" s="3458"/>
      <c r="AB386" s="3457"/>
      <c r="AC386" s="3457"/>
    </row>
    <row r="387" spans="1:29" ht="32.1" customHeight="1" x14ac:dyDescent="0.25">
      <c r="A387" s="3465"/>
      <c r="B387" s="3468"/>
      <c r="C387" s="3462"/>
      <c r="D387" s="3462"/>
      <c r="E387" s="3463"/>
      <c r="F387" s="3462"/>
      <c r="G387" s="3460"/>
      <c r="H387" s="3460"/>
      <c r="I387" s="3460" t="s">
        <v>1</v>
      </c>
      <c r="J387" s="3460"/>
      <c r="K387" s="3460"/>
      <c r="L387" s="3460"/>
      <c r="M387" s="3460"/>
      <c r="N387" s="3460"/>
      <c r="O387" s="3460"/>
      <c r="P387" s="3460"/>
      <c r="Q387" s="3460" t="s">
        <v>1</v>
      </c>
      <c r="R387" s="3461"/>
      <c r="S387" s="3460"/>
      <c r="T387" s="3460"/>
      <c r="U387" s="3460"/>
      <c r="V387" s="3460"/>
      <c r="W387" s="3459"/>
      <c r="X387" s="3459"/>
      <c r="Y387" s="3457"/>
      <c r="Z387" s="3458"/>
      <c r="AA387" s="3458"/>
      <c r="AB387" s="3457" t="s">
        <v>3531</v>
      </c>
      <c r="AC387" s="3457" t="s">
        <v>3531</v>
      </c>
    </row>
    <row r="388" spans="1:29" ht="32.1" customHeight="1" x14ac:dyDescent="0.25">
      <c r="A388" s="3467" t="s">
        <v>4174</v>
      </c>
      <c r="B388" s="3468"/>
      <c r="C388" s="3462" t="s">
        <v>4173</v>
      </c>
      <c r="D388" s="3462" t="s">
        <v>4172</v>
      </c>
      <c r="E388" s="3463"/>
      <c r="F388" s="3462" t="s">
        <v>18</v>
      </c>
      <c r="G388" s="3460"/>
      <c r="H388" s="3460" t="s">
        <v>3544</v>
      </c>
      <c r="I388" s="3460" t="s">
        <v>2</v>
      </c>
      <c r="J388" s="3460" t="s">
        <v>3543</v>
      </c>
      <c r="K388" s="3460" t="s">
        <v>3542</v>
      </c>
      <c r="L388" s="3460" t="s">
        <v>3541</v>
      </c>
      <c r="M388" s="3460" t="s">
        <v>3540</v>
      </c>
      <c r="N388" s="3460" t="s">
        <v>3539</v>
      </c>
      <c r="O388" s="3460" t="s">
        <v>3538</v>
      </c>
      <c r="P388" s="3460" t="s">
        <v>3537</v>
      </c>
      <c r="Q388" s="3460" t="s">
        <v>3536</v>
      </c>
      <c r="R388" s="3461"/>
      <c r="S388" s="3460" t="s">
        <v>3535</v>
      </c>
      <c r="T388" s="3460" t="s">
        <v>3535</v>
      </c>
      <c r="U388" s="3460" t="s">
        <v>3534</v>
      </c>
      <c r="V388" s="3460" t="s">
        <v>3533</v>
      </c>
      <c r="W388" s="3459"/>
      <c r="X388" s="3459"/>
      <c r="Y388" s="3457" t="s">
        <v>3532</v>
      </c>
      <c r="Z388" s="3458"/>
      <c r="AA388" s="3458"/>
      <c r="AB388" s="3457"/>
      <c r="AC388" s="3457"/>
    </row>
    <row r="389" spans="1:29" ht="32.1" customHeight="1" x14ac:dyDescent="0.25">
      <c r="A389" s="3465"/>
      <c r="B389" s="3466"/>
      <c r="C389" s="3462"/>
      <c r="D389" s="3462"/>
      <c r="E389" s="3463"/>
      <c r="F389" s="3462"/>
      <c r="G389" s="3460"/>
      <c r="H389" s="3460"/>
      <c r="I389" s="3460" t="s">
        <v>1</v>
      </c>
      <c r="J389" s="3460"/>
      <c r="K389" s="3460"/>
      <c r="L389" s="3460"/>
      <c r="M389" s="3460"/>
      <c r="N389" s="3460"/>
      <c r="O389" s="3460"/>
      <c r="P389" s="3460"/>
      <c r="Q389" s="3460" t="s">
        <v>1</v>
      </c>
      <c r="R389" s="3461"/>
      <c r="S389" s="3460"/>
      <c r="T389" s="3460"/>
      <c r="U389" s="3460"/>
      <c r="V389" s="3460"/>
      <c r="W389" s="3459"/>
      <c r="X389" s="3459"/>
      <c r="Y389" s="3457"/>
      <c r="Z389" s="3458"/>
      <c r="AA389" s="3458"/>
      <c r="AB389" s="3457" t="s">
        <v>3531</v>
      </c>
      <c r="AC389" s="3457" t="s">
        <v>3531</v>
      </c>
    </row>
    <row r="390" spans="1:29" ht="32.1" customHeight="1" x14ac:dyDescent="0.25">
      <c r="A390" s="3467" t="s">
        <v>4171</v>
      </c>
      <c r="B390" s="3466"/>
      <c r="C390" s="3462" t="s">
        <v>4170</v>
      </c>
      <c r="D390" s="3462" t="s">
        <v>4169</v>
      </c>
      <c r="E390" s="3463"/>
      <c r="F390" s="3462" t="s">
        <v>18</v>
      </c>
      <c r="G390" s="3460"/>
      <c r="H390" s="3460" t="s">
        <v>3544</v>
      </c>
      <c r="I390" s="3460" t="s">
        <v>2</v>
      </c>
      <c r="J390" s="3460" t="s">
        <v>3543</v>
      </c>
      <c r="K390" s="3460" t="s">
        <v>3542</v>
      </c>
      <c r="L390" s="3460" t="s">
        <v>3541</v>
      </c>
      <c r="M390" s="3460" t="s">
        <v>3540</v>
      </c>
      <c r="N390" s="3460" t="s">
        <v>3539</v>
      </c>
      <c r="O390" s="3460" t="s">
        <v>3538</v>
      </c>
      <c r="P390" s="3460" t="s">
        <v>3537</v>
      </c>
      <c r="Q390" s="3460" t="s">
        <v>3536</v>
      </c>
      <c r="R390" s="3461"/>
      <c r="S390" s="3460" t="s">
        <v>3535</v>
      </c>
      <c r="T390" s="3460" t="s">
        <v>3535</v>
      </c>
      <c r="U390" s="3460" t="s">
        <v>3534</v>
      </c>
      <c r="V390" s="3460" t="s">
        <v>3533</v>
      </c>
      <c r="W390" s="3459"/>
      <c r="X390" s="3459"/>
      <c r="Y390" s="3457" t="s">
        <v>3532</v>
      </c>
      <c r="Z390" s="3458"/>
      <c r="AA390" s="3458"/>
      <c r="AB390" s="3457"/>
      <c r="AC390" s="3457"/>
    </row>
    <row r="391" spans="1:29" ht="32.1" customHeight="1" x14ac:dyDescent="0.25">
      <c r="A391" s="3465"/>
      <c r="B391" s="3468"/>
      <c r="C391" s="3462"/>
      <c r="D391" s="3462"/>
      <c r="E391" s="3463"/>
      <c r="F391" s="3462"/>
      <c r="G391" s="3460"/>
      <c r="H391" s="3460"/>
      <c r="I391" s="3460" t="s">
        <v>1</v>
      </c>
      <c r="J391" s="3460"/>
      <c r="K391" s="3460"/>
      <c r="L391" s="3460"/>
      <c r="M391" s="3460"/>
      <c r="N391" s="3460"/>
      <c r="O391" s="3460"/>
      <c r="P391" s="3460"/>
      <c r="Q391" s="3460" t="s">
        <v>1</v>
      </c>
      <c r="R391" s="3461"/>
      <c r="S391" s="3460"/>
      <c r="T391" s="3460"/>
      <c r="U391" s="3460"/>
      <c r="V391" s="3460"/>
      <c r="W391" s="3459"/>
      <c r="X391" s="3459"/>
      <c r="Y391" s="3457"/>
      <c r="Z391" s="3458"/>
      <c r="AA391" s="3458"/>
      <c r="AB391" s="3457" t="s">
        <v>3531</v>
      </c>
      <c r="AC391" s="3457" t="s">
        <v>3531</v>
      </c>
    </row>
    <row r="392" spans="1:29" ht="32.1" customHeight="1" x14ac:dyDescent="0.25">
      <c r="A392" s="3467" t="s">
        <v>4168</v>
      </c>
      <c r="B392" s="3468"/>
      <c r="C392" s="3462" t="s">
        <v>4167</v>
      </c>
      <c r="D392" s="3462" t="s">
        <v>4166</v>
      </c>
      <c r="E392" s="3463"/>
      <c r="F392" s="3462" t="s">
        <v>18</v>
      </c>
      <c r="G392" s="3460"/>
      <c r="H392" s="3460" t="s">
        <v>3544</v>
      </c>
      <c r="I392" s="3460" t="s">
        <v>2</v>
      </c>
      <c r="J392" s="3460" t="s">
        <v>3543</v>
      </c>
      <c r="K392" s="3460" t="s">
        <v>3542</v>
      </c>
      <c r="L392" s="3460" t="s">
        <v>3541</v>
      </c>
      <c r="M392" s="3460" t="s">
        <v>3540</v>
      </c>
      <c r="N392" s="3460" t="s">
        <v>3539</v>
      </c>
      <c r="O392" s="3460" t="s">
        <v>3538</v>
      </c>
      <c r="P392" s="3460" t="s">
        <v>3537</v>
      </c>
      <c r="Q392" s="3460" t="s">
        <v>3536</v>
      </c>
      <c r="R392" s="3461"/>
      <c r="S392" s="3460" t="s">
        <v>3535</v>
      </c>
      <c r="T392" s="3460" t="s">
        <v>3535</v>
      </c>
      <c r="U392" s="3460" t="s">
        <v>3534</v>
      </c>
      <c r="V392" s="3460" t="s">
        <v>3533</v>
      </c>
      <c r="W392" s="3459"/>
      <c r="X392" s="3459"/>
      <c r="Y392" s="3457" t="s">
        <v>3532</v>
      </c>
      <c r="Z392" s="3458"/>
      <c r="AA392" s="3458"/>
      <c r="AB392" s="3457"/>
      <c r="AC392" s="3457"/>
    </row>
    <row r="393" spans="1:29" ht="32.1" customHeight="1" x14ac:dyDescent="0.25">
      <c r="A393" s="3465"/>
      <c r="B393" s="3468"/>
      <c r="C393" s="3462"/>
      <c r="D393" s="3462"/>
      <c r="E393" s="3463"/>
      <c r="F393" s="3462"/>
      <c r="G393" s="3460"/>
      <c r="H393" s="3460"/>
      <c r="I393" s="3460" t="s">
        <v>1</v>
      </c>
      <c r="J393" s="3460"/>
      <c r="K393" s="3460"/>
      <c r="L393" s="3460"/>
      <c r="M393" s="3460"/>
      <c r="N393" s="3460"/>
      <c r="O393" s="3460"/>
      <c r="P393" s="3460"/>
      <c r="Q393" s="3460" t="s">
        <v>1</v>
      </c>
      <c r="R393" s="3461"/>
      <c r="S393" s="3460"/>
      <c r="T393" s="3460"/>
      <c r="U393" s="3460"/>
      <c r="V393" s="3460"/>
      <c r="W393" s="3459"/>
      <c r="X393" s="3459"/>
      <c r="Y393" s="3457"/>
      <c r="Z393" s="3458"/>
      <c r="AA393" s="3458"/>
      <c r="AB393" s="3457" t="s">
        <v>3531</v>
      </c>
      <c r="AC393" s="3457" t="s">
        <v>3531</v>
      </c>
    </row>
    <row r="394" spans="1:29" ht="32.1" customHeight="1" x14ac:dyDescent="0.25">
      <c r="A394" s="3467" t="s">
        <v>4165</v>
      </c>
      <c r="B394" s="3468"/>
      <c r="C394" s="3462" t="s">
        <v>4164</v>
      </c>
      <c r="D394" s="3462" t="s">
        <v>4163</v>
      </c>
      <c r="E394" s="3463"/>
      <c r="F394" s="3462" t="s">
        <v>18</v>
      </c>
      <c r="G394" s="3460"/>
      <c r="H394" s="3460" t="s">
        <v>3544</v>
      </c>
      <c r="I394" s="3460" t="s">
        <v>2</v>
      </c>
      <c r="J394" s="3460" t="s">
        <v>3543</v>
      </c>
      <c r="K394" s="3460" t="s">
        <v>3542</v>
      </c>
      <c r="L394" s="3460" t="s">
        <v>3541</v>
      </c>
      <c r="M394" s="3460" t="s">
        <v>3540</v>
      </c>
      <c r="N394" s="3460" t="s">
        <v>3539</v>
      </c>
      <c r="O394" s="3460" t="s">
        <v>3538</v>
      </c>
      <c r="P394" s="3460" t="s">
        <v>3537</v>
      </c>
      <c r="Q394" s="3460" t="s">
        <v>3536</v>
      </c>
      <c r="R394" s="3461"/>
      <c r="S394" s="3460" t="s">
        <v>3535</v>
      </c>
      <c r="T394" s="3460" t="s">
        <v>3535</v>
      </c>
      <c r="U394" s="3460" t="s">
        <v>3534</v>
      </c>
      <c r="V394" s="3460" t="s">
        <v>3533</v>
      </c>
      <c r="W394" s="3459"/>
      <c r="X394" s="3459"/>
      <c r="Y394" s="3457" t="s">
        <v>3532</v>
      </c>
      <c r="Z394" s="3458"/>
      <c r="AA394" s="3458"/>
      <c r="AB394" s="3457"/>
      <c r="AC394" s="3457"/>
    </row>
    <row r="395" spans="1:29" ht="32.1" customHeight="1" x14ac:dyDescent="0.25">
      <c r="A395" s="3465"/>
      <c r="B395" s="3468"/>
      <c r="C395" s="3462"/>
      <c r="D395" s="3462"/>
      <c r="E395" s="3463"/>
      <c r="F395" s="3462"/>
      <c r="G395" s="3460"/>
      <c r="H395" s="3460"/>
      <c r="I395" s="3460" t="s">
        <v>1</v>
      </c>
      <c r="J395" s="3460"/>
      <c r="K395" s="3460"/>
      <c r="L395" s="3460"/>
      <c r="M395" s="3460"/>
      <c r="N395" s="3460"/>
      <c r="O395" s="3460"/>
      <c r="P395" s="3460"/>
      <c r="Q395" s="3460" t="s">
        <v>1</v>
      </c>
      <c r="R395" s="3461"/>
      <c r="S395" s="3460"/>
      <c r="T395" s="3460"/>
      <c r="U395" s="3460"/>
      <c r="V395" s="3460"/>
      <c r="W395" s="3459"/>
      <c r="X395" s="3459"/>
      <c r="Y395" s="3457"/>
      <c r="Z395" s="3458"/>
      <c r="AA395" s="3458"/>
      <c r="AB395" s="3457" t="s">
        <v>3531</v>
      </c>
      <c r="AC395" s="3457" t="s">
        <v>3531</v>
      </c>
    </row>
    <row r="396" spans="1:29" ht="32.1" customHeight="1" x14ac:dyDescent="0.25">
      <c r="A396" s="3467" t="s">
        <v>4162</v>
      </c>
      <c r="B396" s="3468"/>
      <c r="C396" s="3462" t="s">
        <v>4161</v>
      </c>
      <c r="D396" s="3462" t="s">
        <v>4160</v>
      </c>
      <c r="E396" s="3463"/>
      <c r="F396" s="3462" t="s">
        <v>18</v>
      </c>
      <c r="G396" s="3460"/>
      <c r="H396" s="3460" t="s">
        <v>3544</v>
      </c>
      <c r="I396" s="3460" t="s">
        <v>2</v>
      </c>
      <c r="J396" s="3460" t="s">
        <v>3543</v>
      </c>
      <c r="K396" s="3460" t="s">
        <v>3542</v>
      </c>
      <c r="L396" s="3460" t="s">
        <v>3541</v>
      </c>
      <c r="M396" s="3460" t="s">
        <v>3540</v>
      </c>
      <c r="N396" s="3460" t="s">
        <v>3539</v>
      </c>
      <c r="O396" s="3460" t="s">
        <v>3538</v>
      </c>
      <c r="P396" s="3460" t="s">
        <v>3537</v>
      </c>
      <c r="Q396" s="3460" t="s">
        <v>3536</v>
      </c>
      <c r="R396" s="3461"/>
      <c r="S396" s="3460" t="s">
        <v>3535</v>
      </c>
      <c r="T396" s="3460" t="s">
        <v>3535</v>
      </c>
      <c r="U396" s="3460" t="s">
        <v>3534</v>
      </c>
      <c r="V396" s="3460" t="s">
        <v>3533</v>
      </c>
      <c r="W396" s="3459"/>
      <c r="X396" s="3459"/>
      <c r="Y396" s="3457" t="s">
        <v>3532</v>
      </c>
      <c r="Z396" s="3458"/>
      <c r="AA396" s="3458"/>
      <c r="AB396" s="3457"/>
      <c r="AC396" s="3457"/>
    </row>
    <row r="397" spans="1:29" ht="32.1" customHeight="1" x14ac:dyDescent="0.25">
      <c r="A397" s="3465"/>
      <c r="B397" s="3468"/>
      <c r="C397" s="3462"/>
      <c r="D397" s="3462"/>
      <c r="E397" s="3463"/>
      <c r="F397" s="3462"/>
      <c r="G397" s="3460"/>
      <c r="H397" s="3460"/>
      <c r="I397" s="3460" t="s">
        <v>1</v>
      </c>
      <c r="J397" s="3460"/>
      <c r="K397" s="3460"/>
      <c r="L397" s="3460"/>
      <c r="M397" s="3460"/>
      <c r="N397" s="3460"/>
      <c r="O397" s="3460"/>
      <c r="P397" s="3460"/>
      <c r="Q397" s="3460" t="s">
        <v>1</v>
      </c>
      <c r="R397" s="3461"/>
      <c r="S397" s="3460"/>
      <c r="T397" s="3460"/>
      <c r="U397" s="3460"/>
      <c r="V397" s="3460"/>
      <c r="W397" s="3459"/>
      <c r="X397" s="3459"/>
      <c r="Y397" s="3457"/>
      <c r="Z397" s="3458"/>
      <c r="AA397" s="3458"/>
      <c r="AB397" s="3457" t="s">
        <v>3531</v>
      </c>
      <c r="AC397" s="3457" t="s">
        <v>3531</v>
      </c>
    </row>
    <row r="398" spans="1:29" ht="32.1" customHeight="1" x14ac:dyDescent="0.25">
      <c r="A398" s="3467" t="s">
        <v>4159</v>
      </c>
      <c r="B398" s="3468"/>
      <c r="C398" s="3462" t="s">
        <v>4158</v>
      </c>
      <c r="D398" s="3462" t="s">
        <v>4157</v>
      </c>
      <c r="E398" s="3463"/>
      <c r="F398" s="3462" t="s">
        <v>18</v>
      </c>
      <c r="G398" s="3460"/>
      <c r="H398" s="3460" t="s">
        <v>3544</v>
      </c>
      <c r="I398" s="3460" t="s">
        <v>2</v>
      </c>
      <c r="J398" s="3460" t="s">
        <v>3543</v>
      </c>
      <c r="K398" s="3460" t="s">
        <v>3542</v>
      </c>
      <c r="L398" s="3460" t="s">
        <v>3541</v>
      </c>
      <c r="M398" s="3460" t="s">
        <v>3540</v>
      </c>
      <c r="N398" s="3460" t="s">
        <v>3539</v>
      </c>
      <c r="O398" s="3460" t="s">
        <v>3538</v>
      </c>
      <c r="P398" s="3460" t="s">
        <v>3537</v>
      </c>
      <c r="Q398" s="3460" t="s">
        <v>3536</v>
      </c>
      <c r="R398" s="3461"/>
      <c r="S398" s="3460" t="s">
        <v>3535</v>
      </c>
      <c r="T398" s="3460" t="s">
        <v>3535</v>
      </c>
      <c r="U398" s="3460" t="s">
        <v>3534</v>
      </c>
      <c r="V398" s="3460" t="s">
        <v>3533</v>
      </c>
      <c r="W398" s="3459"/>
      <c r="X398" s="3459"/>
      <c r="Y398" s="3457" t="s">
        <v>3532</v>
      </c>
      <c r="Z398" s="3458"/>
      <c r="AA398" s="3458"/>
      <c r="AB398" s="3457"/>
      <c r="AC398" s="3457"/>
    </row>
    <row r="399" spans="1:29" ht="32.1" customHeight="1" x14ac:dyDescent="0.25">
      <c r="A399" s="3465"/>
      <c r="B399" s="3466"/>
      <c r="C399" s="3462"/>
      <c r="D399" s="3462"/>
      <c r="E399" s="3463"/>
      <c r="F399" s="3462"/>
      <c r="G399" s="3460"/>
      <c r="H399" s="3460"/>
      <c r="I399" s="3460" t="s">
        <v>1</v>
      </c>
      <c r="J399" s="3460"/>
      <c r="K399" s="3460"/>
      <c r="L399" s="3460"/>
      <c r="M399" s="3460"/>
      <c r="N399" s="3460"/>
      <c r="O399" s="3460"/>
      <c r="P399" s="3460"/>
      <c r="Q399" s="3460" t="s">
        <v>1</v>
      </c>
      <c r="R399" s="3461"/>
      <c r="S399" s="3460"/>
      <c r="T399" s="3460"/>
      <c r="U399" s="3460"/>
      <c r="V399" s="3460"/>
      <c r="W399" s="3459"/>
      <c r="X399" s="3459"/>
      <c r="Y399" s="3457"/>
      <c r="Z399" s="3458"/>
      <c r="AA399" s="3458"/>
      <c r="AB399" s="3457" t="s">
        <v>3531</v>
      </c>
      <c r="AC399" s="3457" t="s">
        <v>3531</v>
      </c>
    </row>
    <row r="400" spans="1:29" ht="32.1" customHeight="1" x14ac:dyDescent="0.25">
      <c r="A400" s="3467" t="s">
        <v>4156</v>
      </c>
      <c r="B400" s="3466"/>
      <c r="C400" s="3462" t="s">
        <v>4155</v>
      </c>
      <c r="D400" s="3462" t="s">
        <v>4154</v>
      </c>
      <c r="E400" s="3463"/>
      <c r="F400" s="3462" t="s">
        <v>18</v>
      </c>
      <c r="G400" s="3460"/>
      <c r="H400" s="3460" t="s">
        <v>3544</v>
      </c>
      <c r="I400" s="3460" t="s">
        <v>2</v>
      </c>
      <c r="J400" s="3460" t="s">
        <v>3543</v>
      </c>
      <c r="K400" s="3460" t="s">
        <v>3542</v>
      </c>
      <c r="L400" s="3460" t="s">
        <v>3541</v>
      </c>
      <c r="M400" s="3460" t="s">
        <v>3540</v>
      </c>
      <c r="N400" s="3460" t="s">
        <v>3539</v>
      </c>
      <c r="O400" s="3460" t="s">
        <v>3538</v>
      </c>
      <c r="P400" s="3460" t="s">
        <v>3537</v>
      </c>
      <c r="Q400" s="3460" t="s">
        <v>3536</v>
      </c>
      <c r="R400" s="3461"/>
      <c r="S400" s="3460" t="s">
        <v>3535</v>
      </c>
      <c r="T400" s="3460" t="s">
        <v>3535</v>
      </c>
      <c r="U400" s="3460" t="s">
        <v>3534</v>
      </c>
      <c r="V400" s="3460" t="s">
        <v>3533</v>
      </c>
      <c r="W400" s="3459"/>
      <c r="X400" s="3459"/>
      <c r="Y400" s="3457" t="s">
        <v>3532</v>
      </c>
      <c r="Z400" s="3458"/>
      <c r="AA400" s="3458"/>
      <c r="AB400" s="3457"/>
      <c r="AC400" s="3457"/>
    </row>
    <row r="401" spans="1:29" ht="32.1" customHeight="1" x14ac:dyDescent="0.25">
      <c r="A401" s="3465"/>
      <c r="B401" s="3470"/>
      <c r="C401" s="3462"/>
      <c r="D401" s="3462"/>
      <c r="E401" s="3463"/>
      <c r="F401" s="3462"/>
      <c r="G401" s="3460"/>
      <c r="H401" s="3460"/>
      <c r="I401" s="3460" t="s">
        <v>1</v>
      </c>
      <c r="J401" s="3460"/>
      <c r="K401" s="3460"/>
      <c r="L401" s="3460"/>
      <c r="M401" s="3460"/>
      <c r="N401" s="3460"/>
      <c r="O401" s="3460"/>
      <c r="P401" s="3460"/>
      <c r="Q401" s="3460" t="s">
        <v>1</v>
      </c>
      <c r="R401" s="3461"/>
      <c r="S401" s="3460"/>
      <c r="T401" s="3460"/>
      <c r="U401" s="3460"/>
      <c r="V401" s="3460"/>
      <c r="W401" s="3459"/>
      <c r="X401" s="3459"/>
      <c r="Y401" s="3457"/>
      <c r="Z401" s="3458"/>
      <c r="AA401" s="3458"/>
      <c r="AB401" s="3457" t="s">
        <v>3531</v>
      </c>
      <c r="AC401" s="3457" t="s">
        <v>3531</v>
      </c>
    </row>
    <row r="402" spans="1:29" ht="32.1" customHeight="1" x14ac:dyDescent="0.25">
      <c r="A402" s="3467" t="s">
        <v>4153</v>
      </c>
      <c r="B402" s="3470"/>
      <c r="C402" s="3462" t="s">
        <v>4152</v>
      </c>
      <c r="D402" s="3462" t="s">
        <v>4151</v>
      </c>
      <c r="E402" s="3463"/>
      <c r="F402" s="3462" t="s">
        <v>18</v>
      </c>
      <c r="G402" s="3460"/>
      <c r="H402" s="3460" t="s">
        <v>3544</v>
      </c>
      <c r="I402" s="3460" t="s">
        <v>2</v>
      </c>
      <c r="J402" s="3460" t="s">
        <v>3543</v>
      </c>
      <c r="K402" s="3460" t="s">
        <v>3542</v>
      </c>
      <c r="L402" s="3460" t="s">
        <v>3541</v>
      </c>
      <c r="M402" s="3460" t="s">
        <v>3540</v>
      </c>
      <c r="N402" s="3460" t="s">
        <v>3539</v>
      </c>
      <c r="O402" s="3460" t="s">
        <v>3538</v>
      </c>
      <c r="P402" s="3460" t="s">
        <v>3537</v>
      </c>
      <c r="Q402" s="3460" t="s">
        <v>3536</v>
      </c>
      <c r="R402" s="3461"/>
      <c r="S402" s="3460" t="s">
        <v>3535</v>
      </c>
      <c r="T402" s="3460" t="s">
        <v>3535</v>
      </c>
      <c r="U402" s="3460" t="s">
        <v>3534</v>
      </c>
      <c r="V402" s="3460" t="s">
        <v>3533</v>
      </c>
      <c r="W402" s="3459"/>
      <c r="X402" s="3459"/>
      <c r="Y402" s="3457" t="s">
        <v>3532</v>
      </c>
      <c r="Z402" s="3458"/>
      <c r="AA402" s="3458"/>
      <c r="AB402" s="3457"/>
      <c r="AC402" s="3457"/>
    </row>
    <row r="403" spans="1:29" ht="32.1" customHeight="1" x14ac:dyDescent="0.25">
      <c r="A403" s="3465"/>
      <c r="B403" s="3466"/>
      <c r="C403" s="3462"/>
      <c r="D403" s="3462"/>
      <c r="E403" s="3463"/>
      <c r="F403" s="3462"/>
      <c r="G403" s="3460"/>
      <c r="H403" s="3460"/>
      <c r="I403" s="3460" t="s">
        <v>1</v>
      </c>
      <c r="J403" s="3460"/>
      <c r="K403" s="3460"/>
      <c r="L403" s="3460"/>
      <c r="M403" s="3460"/>
      <c r="N403" s="3460"/>
      <c r="O403" s="3460"/>
      <c r="P403" s="3460"/>
      <c r="Q403" s="3460" t="s">
        <v>1</v>
      </c>
      <c r="R403" s="3461"/>
      <c r="S403" s="3460"/>
      <c r="T403" s="3460"/>
      <c r="U403" s="3460"/>
      <c r="V403" s="3460"/>
      <c r="W403" s="3459"/>
      <c r="X403" s="3459"/>
      <c r="Y403" s="3457"/>
      <c r="Z403" s="3458"/>
      <c r="AA403" s="3458"/>
      <c r="AB403" s="3457" t="s">
        <v>3531</v>
      </c>
      <c r="AC403" s="3457" t="s">
        <v>3531</v>
      </c>
    </row>
    <row r="404" spans="1:29" ht="32.1" customHeight="1" x14ac:dyDescent="0.25">
      <c r="A404" s="3467" t="s">
        <v>4150</v>
      </c>
      <c r="B404" s="3466"/>
      <c r="C404" s="3462" t="s">
        <v>4149</v>
      </c>
      <c r="D404" s="3462" t="s">
        <v>4148</v>
      </c>
      <c r="E404" s="3463"/>
      <c r="F404" s="3462" t="s">
        <v>18</v>
      </c>
      <c r="G404" s="3460"/>
      <c r="H404" s="3460" t="s">
        <v>3544</v>
      </c>
      <c r="I404" s="3460" t="s">
        <v>2</v>
      </c>
      <c r="J404" s="3460" t="s">
        <v>3543</v>
      </c>
      <c r="K404" s="3460" t="s">
        <v>3542</v>
      </c>
      <c r="L404" s="3460" t="s">
        <v>3541</v>
      </c>
      <c r="M404" s="3460" t="s">
        <v>3540</v>
      </c>
      <c r="N404" s="3460" t="s">
        <v>3539</v>
      </c>
      <c r="O404" s="3460" t="s">
        <v>3538</v>
      </c>
      <c r="P404" s="3460" t="s">
        <v>3537</v>
      </c>
      <c r="Q404" s="3460" t="s">
        <v>3536</v>
      </c>
      <c r="R404" s="3461"/>
      <c r="S404" s="3460" t="s">
        <v>3535</v>
      </c>
      <c r="T404" s="3460" t="s">
        <v>3535</v>
      </c>
      <c r="U404" s="3460" t="s">
        <v>3534</v>
      </c>
      <c r="V404" s="3460" t="s">
        <v>3533</v>
      </c>
      <c r="W404" s="3459"/>
      <c r="X404" s="3459"/>
      <c r="Y404" s="3457" t="s">
        <v>3532</v>
      </c>
      <c r="Z404" s="3458"/>
      <c r="AA404" s="3458"/>
      <c r="AB404" s="3457"/>
      <c r="AC404" s="3457"/>
    </row>
    <row r="405" spans="1:29" ht="32.1" customHeight="1" x14ac:dyDescent="0.25">
      <c r="A405" s="3465"/>
      <c r="B405" s="3466"/>
      <c r="C405" s="3462"/>
      <c r="D405" s="3462"/>
      <c r="E405" s="3463"/>
      <c r="F405" s="3462"/>
      <c r="G405" s="3460"/>
      <c r="H405" s="3460"/>
      <c r="I405" s="3460" t="s">
        <v>1</v>
      </c>
      <c r="J405" s="3460"/>
      <c r="K405" s="3460"/>
      <c r="L405" s="3460"/>
      <c r="M405" s="3460"/>
      <c r="N405" s="3460"/>
      <c r="O405" s="3460"/>
      <c r="P405" s="3460"/>
      <c r="Q405" s="3460" t="s">
        <v>1</v>
      </c>
      <c r="R405" s="3461"/>
      <c r="S405" s="3460"/>
      <c r="T405" s="3460"/>
      <c r="U405" s="3460"/>
      <c r="V405" s="3460"/>
      <c r="W405" s="3459"/>
      <c r="X405" s="3459"/>
      <c r="Y405" s="3457"/>
      <c r="Z405" s="3458"/>
      <c r="AA405" s="3458"/>
      <c r="AB405" s="3457" t="s">
        <v>3531</v>
      </c>
      <c r="AC405" s="3457" t="s">
        <v>3531</v>
      </c>
    </row>
    <row r="406" spans="1:29" ht="32.1" customHeight="1" x14ac:dyDescent="0.25">
      <c r="A406" s="3467" t="s">
        <v>4147</v>
      </c>
      <c r="B406" s="3466"/>
      <c r="C406" s="3462" t="s">
        <v>4146</v>
      </c>
      <c r="D406" s="3462" t="s">
        <v>4145</v>
      </c>
      <c r="E406" s="3463"/>
      <c r="F406" s="3462" t="s">
        <v>18</v>
      </c>
      <c r="G406" s="3460"/>
      <c r="H406" s="3460" t="s">
        <v>3544</v>
      </c>
      <c r="I406" s="3460" t="s">
        <v>2</v>
      </c>
      <c r="J406" s="3460" t="s">
        <v>3543</v>
      </c>
      <c r="K406" s="3460" t="s">
        <v>3542</v>
      </c>
      <c r="L406" s="3460" t="s">
        <v>3541</v>
      </c>
      <c r="M406" s="3460" t="s">
        <v>3540</v>
      </c>
      <c r="N406" s="3460" t="s">
        <v>3539</v>
      </c>
      <c r="O406" s="3460" t="s">
        <v>3538</v>
      </c>
      <c r="P406" s="3460" t="s">
        <v>3537</v>
      </c>
      <c r="Q406" s="3460" t="s">
        <v>3536</v>
      </c>
      <c r="R406" s="3461"/>
      <c r="S406" s="3460" t="s">
        <v>3535</v>
      </c>
      <c r="T406" s="3460" t="s">
        <v>3535</v>
      </c>
      <c r="U406" s="3460" t="s">
        <v>3534</v>
      </c>
      <c r="V406" s="3460" t="s">
        <v>3533</v>
      </c>
      <c r="W406" s="3459"/>
      <c r="X406" s="3459"/>
      <c r="Y406" s="3457" t="s">
        <v>3532</v>
      </c>
      <c r="Z406" s="3458"/>
      <c r="AA406" s="3458"/>
      <c r="AB406" s="3457"/>
      <c r="AC406" s="3457"/>
    </row>
    <row r="407" spans="1:29" ht="32.1" customHeight="1" x14ac:dyDescent="0.25">
      <c r="A407" s="3465"/>
      <c r="B407" s="3468"/>
      <c r="C407" s="3462"/>
      <c r="D407" s="3462"/>
      <c r="E407" s="3463"/>
      <c r="F407" s="3462"/>
      <c r="G407" s="3460"/>
      <c r="H407" s="3460"/>
      <c r="I407" s="3460" t="s">
        <v>1</v>
      </c>
      <c r="J407" s="3460"/>
      <c r="K407" s="3460"/>
      <c r="L407" s="3460"/>
      <c r="M407" s="3460"/>
      <c r="N407" s="3460"/>
      <c r="O407" s="3460"/>
      <c r="P407" s="3460"/>
      <c r="Q407" s="3460" t="s">
        <v>1</v>
      </c>
      <c r="R407" s="3461"/>
      <c r="S407" s="3460"/>
      <c r="T407" s="3460"/>
      <c r="U407" s="3460"/>
      <c r="V407" s="3460"/>
      <c r="W407" s="3459"/>
      <c r="X407" s="3459"/>
      <c r="Y407" s="3457"/>
      <c r="Z407" s="3458"/>
      <c r="AA407" s="3458"/>
      <c r="AB407" s="3457" t="s">
        <v>3531</v>
      </c>
      <c r="AC407" s="3457" t="s">
        <v>3531</v>
      </c>
    </row>
    <row r="408" spans="1:29" ht="32.1" customHeight="1" x14ac:dyDescent="0.25">
      <c r="A408" s="3467" t="s">
        <v>4144</v>
      </c>
      <c r="B408" s="3468"/>
      <c r="C408" s="3462" t="s">
        <v>4143</v>
      </c>
      <c r="D408" s="3462" t="s">
        <v>4142</v>
      </c>
      <c r="E408" s="3463"/>
      <c r="F408" s="3462" t="s">
        <v>18</v>
      </c>
      <c r="G408" s="3460"/>
      <c r="H408" s="3460" t="s">
        <v>3544</v>
      </c>
      <c r="I408" s="3460" t="s">
        <v>2</v>
      </c>
      <c r="J408" s="3460" t="s">
        <v>3543</v>
      </c>
      <c r="K408" s="3460" t="s">
        <v>3542</v>
      </c>
      <c r="L408" s="3460" t="s">
        <v>3541</v>
      </c>
      <c r="M408" s="3460" t="s">
        <v>3540</v>
      </c>
      <c r="N408" s="3460" t="s">
        <v>3539</v>
      </c>
      <c r="O408" s="3460" t="s">
        <v>3538</v>
      </c>
      <c r="P408" s="3460" t="s">
        <v>3537</v>
      </c>
      <c r="Q408" s="3460" t="s">
        <v>3536</v>
      </c>
      <c r="R408" s="3461"/>
      <c r="S408" s="3460" t="s">
        <v>3535</v>
      </c>
      <c r="T408" s="3460" t="s">
        <v>3535</v>
      </c>
      <c r="U408" s="3460" t="s">
        <v>3534</v>
      </c>
      <c r="V408" s="3460" t="s">
        <v>3533</v>
      </c>
      <c r="W408" s="3459"/>
      <c r="X408" s="3459"/>
      <c r="Y408" s="3457" t="s">
        <v>3532</v>
      </c>
      <c r="Z408" s="3458"/>
      <c r="AA408" s="3458"/>
      <c r="AB408" s="3457"/>
      <c r="AC408" s="3457"/>
    </row>
    <row r="409" spans="1:29" ht="32.1" customHeight="1" x14ac:dyDescent="0.25">
      <c r="A409" s="3465"/>
      <c r="B409" s="3466"/>
      <c r="C409" s="3462"/>
      <c r="D409" s="3462"/>
      <c r="E409" s="3463"/>
      <c r="F409" s="3462"/>
      <c r="G409" s="3460"/>
      <c r="H409" s="3460"/>
      <c r="I409" s="3460" t="s">
        <v>1</v>
      </c>
      <c r="J409" s="3460"/>
      <c r="K409" s="3460"/>
      <c r="L409" s="3460"/>
      <c r="M409" s="3460"/>
      <c r="N409" s="3460"/>
      <c r="O409" s="3460"/>
      <c r="P409" s="3460"/>
      <c r="Q409" s="3460" t="s">
        <v>1</v>
      </c>
      <c r="R409" s="3461"/>
      <c r="S409" s="3460"/>
      <c r="T409" s="3460"/>
      <c r="U409" s="3460"/>
      <c r="V409" s="3460"/>
      <c r="W409" s="3459"/>
      <c r="X409" s="3459"/>
      <c r="Y409" s="3457"/>
      <c r="Z409" s="3458"/>
      <c r="AA409" s="3458"/>
      <c r="AB409" s="3457" t="s">
        <v>3531</v>
      </c>
      <c r="AC409" s="3457" t="s">
        <v>3531</v>
      </c>
    </row>
    <row r="410" spans="1:29" ht="32.1" customHeight="1" x14ac:dyDescent="0.25">
      <c r="A410" s="3467" t="s">
        <v>4141</v>
      </c>
      <c r="B410" s="3466"/>
      <c r="C410" s="3462" t="s">
        <v>4140</v>
      </c>
      <c r="D410" s="3462" t="s">
        <v>4139</v>
      </c>
      <c r="E410" s="3463"/>
      <c r="F410" s="3462" t="s">
        <v>18</v>
      </c>
      <c r="G410" s="3460"/>
      <c r="H410" s="3460" t="s">
        <v>3544</v>
      </c>
      <c r="I410" s="3460" t="s">
        <v>2</v>
      </c>
      <c r="J410" s="3460" t="s">
        <v>3543</v>
      </c>
      <c r="K410" s="3460" t="s">
        <v>3542</v>
      </c>
      <c r="L410" s="3460" t="s">
        <v>3541</v>
      </c>
      <c r="M410" s="3460" t="s">
        <v>3540</v>
      </c>
      <c r="N410" s="3460" t="s">
        <v>3539</v>
      </c>
      <c r="O410" s="3460" t="s">
        <v>3538</v>
      </c>
      <c r="P410" s="3460" t="s">
        <v>3537</v>
      </c>
      <c r="Q410" s="3460" t="s">
        <v>3536</v>
      </c>
      <c r="R410" s="3461"/>
      <c r="S410" s="3460" t="s">
        <v>3535</v>
      </c>
      <c r="T410" s="3460" t="s">
        <v>3535</v>
      </c>
      <c r="U410" s="3460" t="s">
        <v>3534</v>
      </c>
      <c r="V410" s="3460" t="s">
        <v>3533</v>
      </c>
      <c r="W410" s="3459"/>
      <c r="X410" s="3459"/>
      <c r="Y410" s="3457" t="s">
        <v>3532</v>
      </c>
      <c r="Z410" s="3458"/>
      <c r="AA410" s="3458"/>
      <c r="AB410" s="3457"/>
      <c r="AC410" s="3457"/>
    </row>
    <row r="411" spans="1:29" ht="32.1" customHeight="1" x14ac:dyDescent="0.25">
      <c r="A411" s="3465"/>
      <c r="B411" s="3468"/>
      <c r="C411" s="3462"/>
      <c r="D411" s="3462"/>
      <c r="E411" s="3463"/>
      <c r="F411" s="3462"/>
      <c r="G411" s="3460"/>
      <c r="H411" s="3460"/>
      <c r="I411" s="3460" t="s">
        <v>1</v>
      </c>
      <c r="J411" s="3460"/>
      <c r="K411" s="3460"/>
      <c r="L411" s="3460"/>
      <c r="M411" s="3460"/>
      <c r="N411" s="3460"/>
      <c r="O411" s="3460"/>
      <c r="P411" s="3460"/>
      <c r="Q411" s="3460" t="s">
        <v>1</v>
      </c>
      <c r="R411" s="3461"/>
      <c r="S411" s="3460"/>
      <c r="T411" s="3460"/>
      <c r="U411" s="3460"/>
      <c r="V411" s="3460"/>
      <c r="W411" s="3459"/>
      <c r="X411" s="3459"/>
      <c r="Y411" s="3457"/>
      <c r="Z411" s="3458"/>
      <c r="AA411" s="3458"/>
      <c r="AB411" s="3457" t="s">
        <v>3531</v>
      </c>
      <c r="AC411" s="3457" t="s">
        <v>3531</v>
      </c>
    </row>
    <row r="412" spans="1:29" ht="32.1" customHeight="1" x14ac:dyDescent="0.25">
      <c r="A412" s="3467" t="s">
        <v>4138</v>
      </c>
      <c r="B412" s="3468"/>
      <c r="C412" s="3462" t="s">
        <v>4137</v>
      </c>
      <c r="D412" s="3462" t="s">
        <v>4136</v>
      </c>
      <c r="E412" s="3463"/>
      <c r="F412" s="3462" t="s">
        <v>18</v>
      </c>
      <c r="G412" s="3460"/>
      <c r="H412" s="3460" t="s">
        <v>3544</v>
      </c>
      <c r="I412" s="3460" t="s">
        <v>2</v>
      </c>
      <c r="J412" s="3460" t="s">
        <v>3543</v>
      </c>
      <c r="K412" s="3460" t="s">
        <v>3542</v>
      </c>
      <c r="L412" s="3460" t="s">
        <v>3541</v>
      </c>
      <c r="M412" s="3460" t="s">
        <v>3540</v>
      </c>
      <c r="N412" s="3460" t="s">
        <v>3539</v>
      </c>
      <c r="O412" s="3460" t="s">
        <v>3538</v>
      </c>
      <c r="P412" s="3460" t="s">
        <v>3537</v>
      </c>
      <c r="Q412" s="3460" t="s">
        <v>3536</v>
      </c>
      <c r="R412" s="3461"/>
      <c r="S412" s="3460" t="s">
        <v>3535</v>
      </c>
      <c r="T412" s="3460" t="s">
        <v>3535</v>
      </c>
      <c r="U412" s="3460" t="s">
        <v>3534</v>
      </c>
      <c r="V412" s="3460" t="s">
        <v>3533</v>
      </c>
      <c r="W412" s="3459"/>
      <c r="X412" s="3459"/>
      <c r="Y412" s="3457" t="s">
        <v>3532</v>
      </c>
      <c r="Z412" s="3458"/>
      <c r="AA412" s="3458"/>
      <c r="AB412" s="3457"/>
      <c r="AC412" s="3457"/>
    </row>
    <row r="413" spans="1:29" ht="32.1" customHeight="1" x14ac:dyDescent="0.25">
      <c r="A413" s="3465"/>
      <c r="B413" s="3468"/>
      <c r="C413" s="3462"/>
      <c r="D413" s="3462"/>
      <c r="E413" s="3463"/>
      <c r="F413" s="3462"/>
      <c r="G413" s="3460"/>
      <c r="H413" s="3460"/>
      <c r="I413" s="3460" t="s">
        <v>1</v>
      </c>
      <c r="J413" s="3460"/>
      <c r="K413" s="3460"/>
      <c r="L413" s="3460"/>
      <c r="M413" s="3460"/>
      <c r="N413" s="3460"/>
      <c r="O413" s="3460"/>
      <c r="P413" s="3460"/>
      <c r="Q413" s="3460" t="s">
        <v>1</v>
      </c>
      <c r="R413" s="3461"/>
      <c r="S413" s="3460"/>
      <c r="T413" s="3460"/>
      <c r="U413" s="3460"/>
      <c r="V413" s="3460"/>
      <c r="W413" s="3459"/>
      <c r="X413" s="3459"/>
      <c r="Y413" s="3457"/>
      <c r="Z413" s="3458"/>
      <c r="AA413" s="3458"/>
      <c r="AB413" s="3457" t="s">
        <v>3531</v>
      </c>
      <c r="AC413" s="3457" t="s">
        <v>3531</v>
      </c>
    </row>
    <row r="414" spans="1:29" ht="32.1" customHeight="1" x14ac:dyDescent="0.25">
      <c r="A414" s="3467" t="s">
        <v>4135</v>
      </c>
      <c r="B414" s="3468"/>
      <c r="C414" s="3462" t="s">
        <v>4134</v>
      </c>
      <c r="D414" s="3462" t="s">
        <v>4133</v>
      </c>
      <c r="E414" s="3463"/>
      <c r="F414" s="3462" t="s">
        <v>18</v>
      </c>
      <c r="G414" s="3460"/>
      <c r="H414" s="3460" t="s">
        <v>3544</v>
      </c>
      <c r="I414" s="3460" t="s">
        <v>2</v>
      </c>
      <c r="J414" s="3460" t="s">
        <v>3543</v>
      </c>
      <c r="K414" s="3460" t="s">
        <v>3542</v>
      </c>
      <c r="L414" s="3460" t="s">
        <v>3541</v>
      </c>
      <c r="M414" s="3460" t="s">
        <v>3540</v>
      </c>
      <c r="N414" s="3460" t="s">
        <v>3539</v>
      </c>
      <c r="O414" s="3460" t="s">
        <v>3538</v>
      </c>
      <c r="P414" s="3460" t="s">
        <v>3537</v>
      </c>
      <c r="Q414" s="3460" t="s">
        <v>3536</v>
      </c>
      <c r="R414" s="3461"/>
      <c r="S414" s="3460" t="s">
        <v>3535</v>
      </c>
      <c r="T414" s="3460" t="s">
        <v>3535</v>
      </c>
      <c r="U414" s="3460" t="s">
        <v>3534</v>
      </c>
      <c r="V414" s="3460" t="s">
        <v>3533</v>
      </c>
      <c r="W414" s="3459"/>
      <c r="X414" s="3459"/>
      <c r="Y414" s="3457" t="s">
        <v>3532</v>
      </c>
      <c r="Z414" s="3458"/>
      <c r="AA414" s="3458"/>
      <c r="AB414" s="3457"/>
      <c r="AC414" s="3457"/>
    </row>
    <row r="415" spans="1:29" ht="32.1" customHeight="1" x14ac:dyDescent="0.25">
      <c r="A415" s="3465"/>
      <c r="B415" s="3469"/>
      <c r="C415" s="3462"/>
      <c r="D415" s="3462"/>
      <c r="E415" s="3463"/>
      <c r="F415" s="3462"/>
      <c r="G415" s="3460"/>
      <c r="H415" s="3460"/>
      <c r="I415" s="3460" t="s">
        <v>1</v>
      </c>
      <c r="J415" s="3460"/>
      <c r="K415" s="3460"/>
      <c r="L415" s="3460"/>
      <c r="M415" s="3460"/>
      <c r="N415" s="3460"/>
      <c r="O415" s="3460"/>
      <c r="P415" s="3460"/>
      <c r="Q415" s="3460" t="s">
        <v>1</v>
      </c>
      <c r="R415" s="3461"/>
      <c r="S415" s="3460"/>
      <c r="T415" s="3460"/>
      <c r="U415" s="3460"/>
      <c r="V415" s="3460"/>
      <c r="W415" s="3459"/>
      <c r="X415" s="3459"/>
      <c r="Y415" s="3457"/>
      <c r="Z415" s="3458"/>
      <c r="AA415" s="3458"/>
      <c r="AB415" s="3457" t="s">
        <v>3531</v>
      </c>
      <c r="AC415" s="3457" t="s">
        <v>3531</v>
      </c>
    </row>
    <row r="416" spans="1:29" ht="32.1" customHeight="1" x14ac:dyDescent="0.25">
      <c r="A416" s="3467" t="s">
        <v>4132</v>
      </c>
      <c r="B416" s="3469"/>
      <c r="C416" s="3462" t="s">
        <v>4131</v>
      </c>
      <c r="D416" s="3462" t="s">
        <v>4130</v>
      </c>
      <c r="E416" s="3463"/>
      <c r="F416" s="3462" t="s">
        <v>18</v>
      </c>
      <c r="G416" s="3460"/>
      <c r="H416" s="3460" t="s">
        <v>3544</v>
      </c>
      <c r="I416" s="3460" t="s">
        <v>2</v>
      </c>
      <c r="J416" s="3460" t="s">
        <v>3543</v>
      </c>
      <c r="K416" s="3460" t="s">
        <v>3542</v>
      </c>
      <c r="L416" s="3460" t="s">
        <v>3541</v>
      </c>
      <c r="M416" s="3460" t="s">
        <v>3540</v>
      </c>
      <c r="N416" s="3460" t="s">
        <v>3539</v>
      </c>
      <c r="O416" s="3460" t="s">
        <v>3538</v>
      </c>
      <c r="P416" s="3460" t="s">
        <v>3537</v>
      </c>
      <c r="Q416" s="3460" t="s">
        <v>3536</v>
      </c>
      <c r="R416" s="3461"/>
      <c r="S416" s="3460" t="s">
        <v>3535</v>
      </c>
      <c r="T416" s="3460" t="s">
        <v>3535</v>
      </c>
      <c r="U416" s="3460" t="s">
        <v>3534</v>
      </c>
      <c r="V416" s="3460" t="s">
        <v>3533</v>
      </c>
      <c r="W416" s="3459"/>
      <c r="X416" s="3459"/>
      <c r="Y416" s="3457" t="s">
        <v>3532</v>
      </c>
      <c r="Z416" s="3458"/>
      <c r="AA416" s="3458"/>
      <c r="AB416" s="3457"/>
      <c r="AC416" s="3457"/>
    </row>
    <row r="417" spans="1:29" ht="32.1" customHeight="1" x14ac:dyDescent="0.25">
      <c r="A417" s="3465"/>
      <c r="B417" s="3470"/>
      <c r="C417" s="3462"/>
      <c r="D417" s="3462"/>
      <c r="E417" s="3463"/>
      <c r="F417" s="3462"/>
      <c r="G417" s="3460"/>
      <c r="H417" s="3460"/>
      <c r="I417" s="3460" t="s">
        <v>1</v>
      </c>
      <c r="J417" s="3460"/>
      <c r="K417" s="3460"/>
      <c r="L417" s="3460"/>
      <c r="M417" s="3460"/>
      <c r="N417" s="3460"/>
      <c r="O417" s="3460"/>
      <c r="P417" s="3460"/>
      <c r="Q417" s="3460" t="s">
        <v>1</v>
      </c>
      <c r="R417" s="3461"/>
      <c r="S417" s="3460"/>
      <c r="T417" s="3460"/>
      <c r="U417" s="3460"/>
      <c r="V417" s="3460"/>
      <c r="W417" s="3459"/>
      <c r="X417" s="3459"/>
      <c r="Y417" s="3457"/>
      <c r="Z417" s="3458"/>
      <c r="AA417" s="3458"/>
      <c r="AB417" s="3457" t="s">
        <v>3531</v>
      </c>
      <c r="AC417" s="3457" t="s">
        <v>3531</v>
      </c>
    </row>
    <row r="418" spans="1:29" ht="32.1" customHeight="1" x14ac:dyDescent="0.25">
      <c r="A418" s="3467" t="s">
        <v>4129</v>
      </c>
      <c r="B418" s="3470"/>
      <c r="C418" s="3462" t="s">
        <v>4128</v>
      </c>
      <c r="D418" s="3462" t="s">
        <v>4127</v>
      </c>
      <c r="E418" s="3463"/>
      <c r="F418" s="3462" t="s">
        <v>18</v>
      </c>
      <c r="G418" s="3460"/>
      <c r="H418" s="3460" t="s">
        <v>3544</v>
      </c>
      <c r="I418" s="3460" t="s">
        <v>2</v>
      </c>
      <c r="J418" s="3460" t="s">
        <v>3543</v>
      </c>
      <c r="K418" s="3460" t="s">
        <v>3542</v>
      </c>
      <c r="L418" s="3460" t="s">
        <v>3541</v>
      </c>
      <c r="M418" s="3460" t="s">
        <v>3540</v>
      </c>
      <c r="N418" s="3460" t="s">
        <v>3539</v>
      </c>
      <c r="O418" s="3460" t="s">
        <v>3538</v>
      </c>
      <c r="P418" s="3460" t="s">
        <v>3537</v>
      </c>
      <c r="Q418" s="3460" t="s">
        <v>3536</v>
      </c>
      <c r="R418" s="3461"/>
      <c r="S418" s="3460" t="s">
        <v>3535</v>
      </c>
      <c r="T418" s="3460" t="s">
        <v>3535</v>
      </c>
      <c r="U418" s="3460" t="s">
        <v>3534</v>
      </c>
      <c r="V418" s="3460" t="s">
        <v>3533</v>
      </c>
      <c r="W418" s="3459"/>
      <c r="X418" s="3459"/>
      <c r="Y418" s="3457" t="s">
        <v>3532</v>
      </c>
      <c r="Z418" s="3458"/>
      <c r="AA418" s="3458"/>
      <c r="AB418" s="3457"/>
      <c r="AC418" s="3457"/>
    </row>
    <row r="419" spans="1:29" ht="32.1" customHeight="1" x14ac:dyDescent="0.25">
      <c r="A419" s="3465"/>
      <c r="B419" s="3469"/>
      <c r="C419" s="3462"/>
      <c r="D419" s="3462"/>
      <c r="E419" s="3463"/>
      <c r="F419" s="3462"/>
      <c r="G419" s="3460"/>
      <c r="H419" s="3460"/>
      <c r="I419" s="3460" t="s">
        <v>1</v>
      </c>
      <c r="J419" s="3460"/>
      <c r="K419" s="3460"/>
      <c r="L419" s="3460"/>
      <c r="M419" s="3460"/>
      <c r="N419" s="3460"/>
      <c r="O419" s="3460"/>
      <c r="P419" s="3460"/>
      <c r="Q419" s="3460" t="s">
        <v>1</v>
      </c>
      <c r="R419" s="3461"/>
      <c r="S419" s="3460"/>
      <c r="T419" s="3460"/>
      <c r="U419" s="3460"/>
      <c r="V419" s="3460"/>
      <c r="W419" s="3459"/>
      <c r="X419" s="3459"/>
      <c r="Y419" s="3457"/>
      <c r="Z419" s="3458"/>
      <c r="AA419" s="3458"/>
      <c r="AB419" s="3457" t="s">
        <v>3531</v>
      </c>
      <c r="AC419" s="3457" t="s">
        <v>3531</v>
      </c>
    </row>
    <row r="420" spans="1:29" ht="32.1" customHeight="1" x14ac:dyDescent="0.25">
      <c r="A420" s="3467" t="s">
        <v>4126</v>
      </c>
      <c r="B420" s="3469"/>
      <c r="C420" s="3462" t="s">
        <v>4125</v>
      </c>
      <c r="D420" s="3462" t="s">
        <v>4124</v>
      </c>
      <c r="E420" s="3463"/>
      <c r="F420" s="3462" t="s">
        <v>18</v>
      </c>
      <c r="G420" s="3460"/>
      <c r="H420" s="3460" t="s">
        <v>3544</v>
      </c>
      <c r="I420" s="3460" t="s">
        <v>2</v>
      </c>
      <c r="J420" s="3460" t="s">
        <v>3543</v>
      </c>
      <c r="K420" s="3460" t="s">
        <v>3542</v>
      </c>
      <c r="L420" s="3460" t="s">
        <v>3541</v>
      </c>
      <c r="M420" s="3460" t="s">
        <v>3540</v>
      </c>
      <c r="N420" s="3460" t="s">
        <v>3539</v>
      </c>
      <c r="O420" s="3460" t="s">
        <v>3538</v>
      </c>
      <c r="P420" s="3460" t="s">
        <v>3537</v>
      </c>
      <c r="Q420" s="3460" t="s">
        <v>3536</v>
      </c>
      <c r="R420" s="3461"/>
      <c r="S420" s="3460" t="s">
        <v>3535</v>
      </c>
      <c r="T420" s="3460" t="s">
        <v>3535</v>
      </c>
      <c r="U420" s="3460" t="s">
        <v>3534</v>
      </c>
      <c r="V420" s="3460" t="s">
        <v>3533</v>
      </c>
      <c r="W420" s="3459"/>
      <c r="X420" s="3459"/>
      <c r="Y420" s="3457" t="s">
        <v>3532</v>
      </c>
      <c r="Z420" s="3458"/>
      <c r="AA420" s="3458"/>
      <c r="AB420" s="3457"/>
      <c r="AC420" s="3457"/>
    </row>
    <row r="421" spans="1:29" ht="32.1" customHeight="1" x14ac:dyDescent="0.25">
      <c r="A421" s="3465"/>
      <c r="B421" s="3469"/>
      <c r="C421" s="3462"/>
      <c r="D421" s="3462"/>
      <c r="E421" s="3463"/>
      <c r="F421" s="3462"/>
      <c r="G421" s="3460"/>
      <c r="H421" s="3460"/>
      <c r="I421" s="3460" t="s">
        <v>1</v>
      </c>
      <c r="J421" s="3460"/>
      <c r="K421" s="3460"/>
      <c r="L421" s="3460"/>
      <c r="M421" s="3460"/>
      <c r="N421" s="3460"/>
      <c r="O421" s="3460"/>
      <c r="P421" s="3460"/>
      <c r="Q421" s="3460" t="s">
        <v>1</v>
      </c>
      <c r="R421" s="3461"/>
      <c r="S421" s="3460"/>
      <c r="T421" s="3460"/>
      <c r="U421" s="3460"/>
      <c r="V421" s="3460"/>
      <c r="W421" s="3459"/>
      <c r="X421" s="3459"/>
      <c r="Y421" s="3457"/>
      <c r="Z421" s="3458"/>
      <c r="AA421" s="3458"/>
      <c r="AB421" s="3457" t="s">
        <v>3531</v>
      </c>
      <c r="AC421" s="3457" t="s">
        <v>3531</v>
      </c>
    </row>
    <row r="422" spans="1:29" ht="32.1" customHeight="1" x14ac:dyDescent="0.25">
      <c r="A422" s="3467" t="s">
        <v>4123</v>
      </c>
      <c r="B422" s="3469"/>
      <c r="C422" s="3462" t="s">
        <v>4122</v>
      </c>
      <c r="D422" s="3462" t="s">
        <v>4121</v>
      </c>
      <c r="E422" s="3463"/>
      <c r="F422" s="3462" t="s">
        <v>18</v>
      </c>
      <c r="G422" s="3460"/>
      <c r="H422" s="3460" t="s">
        <v>3544</v>
      </c>
      <c r="I422" s="3460" t="s">
        <v>2</v>
      </c>
      <c r="J422" s="3460" t="s">
        <v>3543</v>
      </c>
      <c r="K422" s="3460" t="s">
        <v>3542</v>
      </c>
      <c r="L422" s="3460" t="s">
        <v>3541</v>
      </c>
      <c r="M422" s="3460" t="s">
        <v>3540</v>
      </c>
      <c r="N422" s="3460" t="s">
        <v>3539</v>
      </c>
      <c r="O422" s="3460" t="s">
        <v>3538</v>
      </c>
      <c r="P422" s="3460" t="s">
        <v>3537</v>
      </c>
      <c r="Q422" s="3460" t="s">
        <v>3536</v>
      </c>
      <c r="R422" s="3461"/>
      <c r="S422" s="3460" t="s">
        <v>3535</v>
      </c>
      <c r="T422" s="3460" t="s">
        <v>3535</v>
      </c>
      <c r="U422" s="3460" t="s">
        <v>3534</v>
      </c>
      <c r="V422" s="3460" t="s">
        <v>3533</v>
      </c>
      <c r="W422" s="3459"/>
      <c r="X422" s="3459"/>
      <c r="Y422" s="3457" t="s">
        <v>3532</v>
      </c>
      <c r="Z422" s="3458"/>
      <c r="AA422" s="3458"/>
      <c r="AB422" s="3457"/>
      <c r="AC422" s="3457"/>
    </row>
    <row r="423" spans="1:29" ht="32.1" customHeight="1" x14ac:dyDescent="0.25">
      <c r="A423" s="3465"/>
      <c r="B423" s="3470"/>
      <c r="C423" s="3462"/>
      <c r="D423" s="3462"/>
      <c r="E423" s="3463"/>
      <c r="F423" s="3462"/>
      <c r="G423" s="3460"/>
      <c r="H423" s="3460"/>
      <c r="I423" s="3460" t="s">
        <v>1</v>
      </c>
      <c r="J423" s="3460"/>
      <c r="K423" s="3460"/>
      <c r="L423" s="3460"/>
      <c r="M423" s="3460"/>
      <c r="N423" s="3460"/>
      <c r="O423" s="3460"/>
      <c r="P423" s="3460"/>
      <c r="Q423" s="3460" t="s">
        <v>1</v>
      </c>
      <c r="R423" s="3461"/>
      <c r="S423" s="3460"/>
      <c r="T423" s="3460"/>
      <c r="U423" s="3460"/>
      <c r="V423" s="3460"/>
      <c r="W423" s="3459"/>
      <c r="X423" s="3459"/>
      <c r="Y423" s="3457"/>
      <c r="Z423" s="3458"/>
      <c r="AA423" s="3458"/>
      <c r="AB423" s="3457" t="s">
        <v>3531</v>
      </c>
      <c r="AC423" s="3457" t="s">
        <v>3531</v>
      </c>
    </row>
    <row r="424" spans="1:29" ht="32.1" customHeight="1" x14ac:dyDescent="0.25">
      <c r="A424" s="3467" t="s">
        <v>4120</v>
      </c>
      <c r="B424" s="3470"/>
      <c r="C424" s="3462" t="s">
        <v>4119</v>
      </c>
      <c r="D424" s="3462" t="s">
        <v>4118</v>
      </c>
      <c r="E424" s="3463"/>
      <c r="F424" s="3462" t="s">
        <v>18</v>
      </c>
      <c r="G424" s="3460"/>
      <c r="H424" s="3460" t="s">
        <v>3544</v>
      </c>
      <c r="I424" s="3460" t="s">
        <v>2</v>
      </c>
      <c r="J424" s="3460" t="s">
        <v>3543</v>
      </c>
      <c r="K424" s="3460" t="s">
        <v>3542</v>
      </c>
      <c r="L424" s="3460" t="s">
        <v>3541</v>
      </c>
      <c r="M424" s="3460" t="s">
        <v>3540</v>
      </c>
      <c r="N424" s="3460" t="s">
        <v>3539</v>
      </c>
      <c r="O424" s="3460" t="s">
        <v>3538</v>
      </c>
      <c r="P424" s="3460" t="s">
        <v>3537</v>
      </c>
      <c r="Q424" s="3460" t="s">
        <v>3536</v>
      </c>
      <c r="R424" s="3461"/>
      <c r="S424" s="3460" t="s">
        <v>3535</v>
      </c>
      <c r="T424" s="3460" t="s">
        <v>3535</v>
      </c>
      <c r="U424" s="3460" t="s">
        <v>3534</v>
      </c>
      <c r="V424" s="3460" t="s">
        <v>3533</v>
      </c>
      <c r="W424" s="3459"/>
      <c r="X424" s="3459"/>
      <c r="Y424" s="3457" t="s">
        <v>3532</v>
      </c>
      <c r="Z424" s="3458"/>
      <c r="AA424" s="3458"/>
      <c r="AB424" s="3457"/>
      <c r="AC424" s="3457"/>
    </row>
    <row r="425" spans="1:29" ht="32.1" customHeight="1" x14ac:dyDescent="0.25">
      <c r="A425" s="3465"/>
      <c r="B425" s="3469"/>
      <c r="C425" s="3462"/>
      <c r="D425" s="3462"/>
      <c r="E425" s="3463"/>
      <c r="F425" s="3462"/>
      <c r="G425" s="3460"/>
      <c r="H425" s="3460"/>
      <c r="I425" s="3460" t="s">
        <v>1</v>
      </c>
      <c r="J425" s="3460"/>
      <c r="K425" s="3460"/>
      <c r="L425" s="3460"/>
      <c r="M425" s="3460"/>
      <c r="N425" s="3460"/>
      <c r="O425" s="3460"/>
      <c r="P425" s="3460"/>
      <c r="Q425" s="3460" t="s">
        <v>1</v>
      </c>
      <c r="R425" s="3461"/>
      <c r="S425" s="3460"/>
      <c r="T425" s="3460"/>
      <c r="U425" s="3460"/>
      <c r="V425" s="3460"/>
      <c r="W425" s="3459"/>
      <c r="X425" s="3459"/>
      <c r="Y425" s="3457"/>
      <c r="Z425" s="3458"/>
      <c r="AA425" s="3458"/>
      <c r="AB425" s="3457" t="s">
        <v>3531</v>
      </c>
      <c r="AC425" s="3457" t="s">
        <v>3531</v>
      </c>
    </row>
    <row r="426" spans="1:29" ht="32.1" customHeight="1" x14ac:dyDescent="0.25">
      <c r="A426" s="3467" t="s">
        <v>4117</v>
      </c>
      <c r="B426" s="3469"/>
      <c r="C426" s="3462" t="s">
        <v>4116</v>
      </c>
      <c r="D426" s="3462" t="s">
        <v>4115</v>
      </c>
      <c r="E426" s="3463"/>
      <c r="F426" s="3462" t="s">
        <v>18</v>
      </c>
      <c r="G426" s="3460"/>
      <c r="H426" s="3460" t="s">
        <v>3544</v>
      </c>
      <c r="I426" s="3460" t="s">
        <v>2</v>
      </c>
      <c r="J426" s="3460" t="s">
        <v>3543</v>
      </c>
      <c r="K426" s="3460" t="s">
        <v>3542</v>
      </c>
      <c r="L426" s="3460" t="s">
        <v>3541</v>
      </c>
      <c r="M426" s="3460" t="s">
        <v>3540</v>
      </c>
      <c r="N426" s="3460" t="s">
        <v>3539</v>
      </c>
      <c r="O426" s="3460" t="s">
        <v>3538</v>
      </c>
      <c r="P426" s="3460" t="s">
        <v>3537</v>
      </c>
      <c r="Q426" s="3460" t="s">
        <v>3536</v>
      </c>
      <c r="R426" s="3461"/>
      <c r="S426" s="3460" t="s">
        <v>3535</v>
      </c>
      <c r="T426" s="3460" t="s">
        <v>3535</v>
      </c>
      <c r="U426" s="3460" t="s">
        <v>3534</v>
      </c>
      <c r="V426" s="3460" t="s">
        <v>3533</v>
      </c>
      <c r="W426" s="3459"/>
      <c r="X426" s="3459"/>
      <c r="Y426" s="3457" t="s">
        <v>3532</v>
      </c>
      <c r="Z426" s="3458"/>
      <c r="AA426" s="3458"/>
      <c r="AB426" s="3457"/>
      <c r="AC426" s="3457"/>
    </row>
    <row r="427" spans="1:29" ht="32.1" customHeight="1" x14ac:dyDescent="0.25">
      <c r="A427" s="3465"/>
      <c r="B427" s="3470"/>
      <c r="C427" s="3462"/>
      <c r="D427" s="3462"/>
      <c r="E427" s="3463"/>
      <c r="F427" s="3462"/>
      <c r="G427" s="3460"/>
      <c r="H427" s="3460"/>
      <c r="I427" s="3460" t="s">
        <v>1</v>
      </c>
      <c r="J427" s="3460"/>
      <c r="K427" s="3460"/>
      <c r="L427" s="3460"/>
      <c r="M427" s="3460"/>
      <c r="N427" s="3460"/>
      <c r="O427" s="3460"/>
      <c r="P427" s="3460"/>
      <c r="Q427" s="3460" t="s">
        <v>1</v>
      </c>
      <c r="R427" s="3461"/>
      <c r="S427" s="3460"/>
      <c r="T427" s="3460"/>
      <c r="U427" s="3460"/>
      <c r="V427" s="3460"/>
      <c r="W427" s="3459"/>
      <c r="X427" s="3459"/>
      <c r="Y427" s="3457"/>
      <c r="Z427" s="3458"/>
      <c r="AA427" s="3458"/>
      <c r="AB427" s="3457" t="s">
        <v>3531</v>
      </c>
      <c r="AC427" s="3457" t="s">
        <v>3531</v>
      </c>
    </row>
    <row r="428" spans="1:29" ht="32.1" customHeight="1" x14ac:dyDescent="0.25">
      <c r="A428" s="3467" t="s">
        <v>4114</v>
      </c>
      <c r="B428" s="3470"/>
      <c r="C428" s="3462" t="s">
        <v>4113</v>
      </c>
      <c r="D428" s="3462" t="s">
        <v>4112</v>
      </c>
      <c r="E428" s="3463"/>
      <c r="F428" s="3462" t="s">
        <v>18</v>
      </c>
      <c r="G428" s="3460"/>
      <c r="H428" s="3460" t="s">
        <v>3544</v>
      </c>
      <c r="I428" s="3460" t="s">
        <v>2</v>
      </c>
      <c r="J428" s="3460" t="s">
        <v>3543</v>
      </c>
      <c r="K428" s="3460" t="s">
        <v>3542</v>
      </c>
      <c r="L428" s="3460" t="s">
        <v>3541</v>
      </c>
      <c r="M428" s="3460" t="s">
        <v>3540</v>
      </c>
      <c r="N428" s="3460" t="s">
        <v>3539</v>
      </c>
      <c r="O428" s="3460" t="s">
        <v>3538</v>
      </c>
      <c r="P428" s="3460" t="s">
        <v>3537</v>
      </c>
      <c r="Q428" s="3460" t="s">
        <v>3536</v>
      </c>
      <c r="R428" s="3461"/>
      <c r="S428" s="3460" t="s">
        <v>3535</v>
      </c>
      <c r="T428" s="3460" t="s">
        <v>3535</v>
      </c>
      <c r="U428" s="3460" t="s">
        <v>3534</v>
      </c>
      <c r="V428" s="3460" t="s">
        <v>3533</v>
      </c>
      <c r="W428" s="3459"/>
      <c r="X428" s="3459"/>
      <c r="Y428" s="3457" t="s">
        <v>3532</v>
      </c>
      <c r="Z428" s="3458"/>
      <c r="AA428" s="3458"/>
      <c r="AB428" s="3457"/>
      <c r="AC428" s="3457"/>
    </row>
    <row r="429" spans="1:29" ht="32.1" customHeight="1" x14ac:dyDescent="0.25">
      <c r="A429" s="3465"/>
      <c r="B429" s="3466"/>
      <c r="C429" s="3462"/>
      <c r="D429" s="3462"/>
      <c r="E429" s="3463"/>
      <c r="F429" s="3462"/>
      <c r="G429" s="3460"/>
      <c r="H429" s="3460"/>
      <c r="I429" s="3460" t="s">
        <v>1</v>
      </c>
      <c r="J429" s="3460"/>
      <c r="K429" s="3460"/>
      <c r="L429" s="3460"/>
      <c r="M429" s="3460"/>
      <c r="N429" s="3460"/>
      <c r="O429" s="3460"/>
      <c r="P429" s="3460"/>
      <c r="Q429" s="3460" t="s">
        <v>1</v>
      </c>
      <c r="R429" s="3461"/>
      <c r="S429" s="3460"/>
      <c r="T429" s="3460"/>
      <c r="U429" s="3460"/>
      <c r="V429" s="3460"/>
      <c r="W429" s="3459"/>
      <c r="X429" s="3459"/>
      <c r="Y429" s="3457"/>
      <c r="Z429" s="3458"/>
      <c r="AA429" s="3458"/>
      <c r="AB429" s="3457" t="s">
        <v>3531</v>
      </c>
      <c r="AC429" s="3457" t="s">
        <v>3531</v>
      </c>
    </row>
    <row r="430" spans="1:29" ht="32.1" customHeight="1" x14ac:dyDescent="0.25">
      <c r="A430" s="3467" t="s">
        <v>4111</v>
      </c>
      <c r="B430" s="3466"/>
      <c r="C430" s="3462" t="s">
        <v>4110</v>
      </c>
      <c r="D430" s="3462" t="s">
        <v>4109</v>
      </c>
      <c r="E430" s="3463"/>
      <c r="F430" s="3462" t="s">
        <v>18</v>
      </c>
      <c r="G430" s="3460"/>
      <c r="H430" s="3460" t="s">
        <v>3544</v>
      </c>
      <c r="I430" s="3460" t="s">
        <v>2</v>
      </c>
      <c r="J430" s="3460" t="s">
        <v>3543</v>
      </c>
      <c r="K430" s="3460" t="s">
        <v>3542</v>
      </c>
      <c r="L430" s="3460" t="s">
        <v>3541</v>
      </c>
      <c r="M430" s="3460" t="s">
        <v>3540</v>
      </c>
      <c r="N430" s="3460" t="s">
        <v>3539</v>
      </c>
      <c r="O430" s="3460" t="s">
        <v>3538</v>
      </c>
      <c r="P430" s="3460" t="s">
        <v>3537</v>
      </c>
      <c r="Q430" s="3460" t="s">
        <v>3536</v>
      </c>
      <c r="R430" s="3461"/>
      <c r="S430" s="3460" t="s">
        <v>3535</v>
      </c>
      <c r="T430" s="3460" t="s">
        <v>3535</v>
      </c>
      <c r="U430" s="3460" t="s">
        <v>3534</v>
      </c>
      <c r="V430" s="3460" t="s">
        <v>3533</v>
      </c>
      <c r="W430" s="3459"/>
      <c r="X430" s="3459"/>
      <c r="Y430" s="3457" t="s">
        <v>3532</v>
      </c>
      <c r="Z430" s="3458"/>
      <c r="AA430" s="3458"/>
      <c r="AB430" s="3457"/>
      <c r="AC430" s="3457"/>
    </row>
    <row r="431" spans="1:29" ht="32.1" customHeight="1" x14ac:dyDescent="0.25">
      <c r="A431" s="3465"/>
      <c r="B431" s="3466"/>
      <c r="C431" s="3462"/>
      <c r="D431" s="3462"/>
      <c r="E431" s="3463"/>
      <c r="F431" s="3462"/>
      <c r="G431" s="3460"/>
      <c r="H431" s="3460"/>
      <c r="I431" s="3460" t="s">
        <v>1</v>
      </c>
      <c r="J431" s="3460"/>
      <c r="K431" s="3460"/>
      <c r="L431" s="3460"/>
      <c r="M431" s="3460"/>
      <c r="N431" s="3460"/>
      <c r="O431" s="3460"/>
      <c r="P431" s="3460"/>
      <c r="Q431" s="3460" t="s">
        <v>1</v>
      </c>
      <c r="R431" s="3461"/>
      <c r="S431" s="3460"/>
      <c r="T431" s="3460"/>
      <c r="U431" s="3460"/>
      <c r="V431" s="3460"/>
      <c r="W431" s="3459"/>
      <c r="X431" s="3459"/>
      <c r="Y431" s="3457"/>
      <c r="Z431" s="3458"/>
      <c r="AA431" s="3458"/>
      <c r="AB431" s="3457" t="s">
        <v>3531</v>
      </c>
      <c r="AC431" s="3457" t="s">
        <v>3531</v>
      </c>
    </row>
    <row r="432" spans="1:29" ht="32.1" customHeight="1" x14ac:dyDescent="0.25">
      <c r="A432" s="3467" t="s">
        <v>4108</v>
      </c>
      <c r="B432" s="3466"/>
      <c r="C432" s="3462" t="s">
        <v>4107</v>
      </c>
      <c r="D432" s="3462" t="s">
        <v>4106</v>
      </c>
      <c r="E432" s="3463"/>
      <c r="F432" s="3462" t="s">
        <v>18</v>
      </c>
      <c r="G432" s="3460"/>
      <c r="H432" s="3460" t="s">
        <v>3544</v>
      </c>
      <c r="I432" s="3460" t="s">
        <v>2</v>
      </c>
      <c r="J432" s="3460" t="s">
        <v>3543</v>
      </c>
      <c r="K432" s="3460" t="s">
        <v>3542</v>
      </c>
      <c r="L432" s="3460" t="s">
        <v>3541</v>
      </c>
      <c r="M432" s="3460" t="s">
        <v>3540</v>
      </c>
      <c r="N432" s="3460" t="s">
        <v>3539</v>
      </c>
      <c r="O432" s="3460" t="s">
        <v>3538</v>
      </c>
      <c r="P432" s="3460" t="s">
        <v>3537</v>
      </c>
      <c r="Q432" s="3460" t="s">
        <v>3536</v>
      </c>
      <c r="R432" s="3461"/>
      <c r="S432" s="3460" t="s">
        <v>3535</v>
      </c>
      <c r="T432" s="3460" t="s">
        <v>3535</v>
      </c>
      <c r="U432" s="3460" t="s">
        <v>3534</v>
      </c>
      <c r="V432" s="3460" t="s">
        <v>3533</v>
      </c>
      <c r="W432" s="3459"/>
      <c r="X432" s="3459"/>
      <c r="Y432" s="3457" t="s">
        <v>3532</v>
      </c>
      <c r="Z432" s="3458"/>
      <c r="AA432" s="3458"/>
      <c r="AB432" s="3457"/>
      <c r="AC432" s="3457"/>
    </row>
    <row r="433" spans="1:29" ht="32.1" customHeight="1" x14ac:dyDescent="0.25">
      <c r="A433" s="3465"/>
      <c r="B433" s="3466"/>
      <c r="C433" s="3462"/>
      <c r="D433" s="3462"/>
      <c r="E433" s="3463"/>
      <c r="F433" s="3462"/>
      <c r="G433" s="3460"/>
      <c r="H433" s="3460"/>
      <c r="I433" s="3460" t="s">
        <v>1</v>
      </c>
      <c r="J433" s="3460"/>
      <c r="K433" s="3460"/>
      <c r="L433" s="3460"/>
      <c r="M433" s="3460"/>
      <c r="N433" s="3460"/>
      <c r="O433" s="3460"/>
      <c r="P433" s="3460"/>
      <c r="Q433" s="3460" t="s">
        <v>1</v>
      </c>
      <c r="R433" s="3461"/>
      <c r="S433" s="3460"/>
      <c r="T433" s="3460"/>
      <c r="U433" s="3460"/>
      <c r="V433" s="3460"/>
      <c r="W433" s="3459"/>
      <c r="X433" s="3459"/>
      <c r="Y433" s="3457"/>
      <c r="Z433" s="3458"/>
      <c r="AA433" s="3458"/>
      <c r="AB433" s="3457" t="s">
        <v>3531</v>
      </c>
      <c r="AC433" s="3457" t="s">
        <v>3531</v>
      </c>
    </row>
    <row r="434" spans="1:29" ht="32.1" customHeight="1" x14ac:dyDescent="0.25">
      <c r="A434" s="3467" t="s">
        <v>4105</v>
      </c>
      <c r="B434" s="3466"/>
      <c r="C434" s="3462" t="s">
        <v>4104</v>
      </c>
      <c r="D434" s="3462" t="s">
        <v>4103</v>
      </c>
      <c r="E434" s="3463"/>
      <c r="F434" s="3462" t="s">
        <v>18</v>
      </c>
      <c r="G434" s="3460"/>
      <c r="H434" s="3460" t="s">
        <v>3544</v>
      </c>
      <c r="I434" s="3460" t="s">
        <v>2</v>
      </c>
      <c r="J434" s="3460" t="s">
        <v>3543</v>
      </c>
      <c r="K434" s="3460" t="s">
        <v>3542</v>
      </c>
      <c r="L434" s="3460" t="s">
        <v>3541</v>
      </c>
      <c r="M434" s="3460" t="s">
        <v>3540</v>
      </c>
      <c r="N434" s="3460" t="s">
        <v>3539</v>
      </c>
      <c r="O434" s="3460" t="s">
        <v>3538</v>
      </c>
      <c r="P434" s="3460" t="s">
        <v>3537</v>
      </c>
      <c r="Q434" s="3460" t="s">
        <v>3536</v>
      </c>
      <c r="R434" s="3461"/>
      <c r="S434" s="3460" t="s">
        <v>3535</v>
      </c>
      <c r="T434" s="3460" t="s">
        <v>3535</v>
      </c>
      <c r="U434" s="3460" t="s">
        <v>3534</v>
      </c>
      <c r="V434" s="3460" t="s">
        <v>3533</v>
      </c>
      <c r="W434" s="3459"/>
      <c r="X434" s="3459"/>
      <c r="Y434" s="3457" t="s">
        <v>3532</v>
      </c>
      <c r="Z434" s="3458"/>
      <c r="AA434" s="3458"/>
      <c r="AB434" s="3457"/>
      <c r="AC434" s="3457"/>
    </row>
    <row r="435" spans="1:29" ht="32.1" customHeight="1" x14ac:dyDescent="0.25">
      <c r="A435" s="3465"/>
      <c r="B435" s="3466"/>
      <c r="C435" s="3462"/>
      <c r="D435" s="3462"/>
      <c r="E435" s="3463"/>
      <c r="F435" s="3462"/>
      <c r="G435" s="3460"/>
      <c r="H435" s="3460"/>
      <c r="I435" s="3460" t="s">
        <v>1</v>
      </c>
      <c r="J435" s="3460"/>
      <c r="K435" s="3460"/>
      <c r="L435" s="3460"/>
      <c r="M435" s="3460"/>
      <c r="N435" s="3460"/>
      <c r="O435" s="3460"/>
      <c r="P435" s="3460"/>
      <c r="Q435" s="3460" t="s">
        <v>1</v>
      </c>
      <c r="R435" s="3461"/>
      <c r="S435" s="3460"/>
      <c r="T435" s="3460"/>
      <c r="U435" s="3460"/>
      <c r="V435" s="3460"/>
      <c r="W435" s="3459"/>
      <c r="X435" s="3459"/>
      <c r="Y435" s="3457"/>
      <c r="Z435" s="3458"/>
      <c r="AA435" s="3458"/>
      <c r="AB435" s="3457" t="s">
        <v>3531</v>
      </c>
      <c r="AC435" s="3457" t="s">
        <v>3531</v>
      </c>
    </row>
    <row r="436" spans="1:29" ht="32.1" customHeight="1" x14ac:dyDescent="0.25">
      <c r="A436" s="3467" t="s">
        <v>4102</v>
      </c>
      <c r="B436" s="3466"/>
      <c r="C436" s="3462" t="s">
        <v>4101</v>
      </c>
      <c r="D436" s="3462" t="s">
        <v>4100</v>
      </c>
      <c r="E436" s="3463"/>
      <c r="F436" s="3462" t="s">
        <v>18</v>
      </c>
      <c r="G436" s="3460"/>
      <c r="H436" s="3460" t="s">
        <v>3544</v>
      </c>
      <c r="I436" s="3460" t="s">
        <v>2</v>
      </c>
      <c r="J436" s="3460" t="s">
        <v>3543</v>
      </c>
      <c r="K436" s="3460" t="s">
        <v>3542</v>
      </c>
      <c r="L436" s="3460" t="s">
        <v>3541</v>
      </c>
      <c r="M436" s="3460" t="s">
        <v>3540</v>
      </c>
      <c r="N436" s="3460" t="s">
        <v>3539</v>
      </c>
      <c r="O436" s="3460" t="s">
        <v>3538</v>
      </c>
      <c r="P436" s="3460" t="s">
        <v>3537</v>
      </c>
      <c r="Q436" s="3460" t="s">
        <v>3536</v>
      </c>
      <c r="R436" s="3461"/>
      <c r="S436" s="3460" t="s">
        <v>3535</v>
      </c>
      <c r="T436" s="3460" t="s">
        <v>3535</v>
      </c>
      <c r="U436" s="3460" t="s">
        <v>3534</v>
      </c>
      <c r="V436" s="3460" t="s">
        <v>3533</v>
      </c>
      <c r="W436" s="3459"/>
      <c r="X436" s="3459"/>
      <c r="Y436" s="3457" t="s">
        <v>3532</v>
      </c>
      <c r="Z436" s="3458"/>
      <c r="AA436" s="3458"/>
      <c r="AB436" s="3457"/>
      <c r="AC436" s="3457"/>
    </row>
    <row r="437" spans="1:29" ht="32.1" customHeight="1" x14ac:dyDescent="0.25">
      <c r="A437" s="3465"/>
      <c r="B437" s="3468"/>
      <c r="C437" s="3462"/>
      <c r="D437" s="3462"/>
      <c r="E437" s="3463"/>
      <c r="F437" s="3462"/>
      <c r="G437" s="3460"/>
      <c r="H437" s="3460"/>
      <c r="I437" s="3460" t="s">
        <v>1</v>
      </c>
      <c r="J437" s="3460"/>
      <c r="K437" s="3460"/>
      <c r="L437" s="3460"/>
      <c r="M437" s="3460"/>
      <c r="N437" s="3460"/>
      <c r="O437" s="3460"/>
      <c r="P437" s="3460"/>
      <c r="Q437" s="3460" t="s">
        <v>1</v>
      </c>
      <c r="R437" s="3461"/>
      <c r="S437" s="3460"/>
      <c r="T437" s="3460"/>
      <c r="U437" s="3460"/>
      <c r="V437" s="3460"/>
      <c r="W437" s="3459"/>
      <c r="X437" s="3459"/>
      <c r="Y437" s="3457"/>
      <c r="Z437" s="3458"/>
      <c r="AA437" s="3458"/>
      <c r="AB437" s="3457" t="s">
        <v>3531</v>
      </c>
      <c r="AC437" s="3457" t="s">
        <v>3531</v>
      </c>
    </row>
    <row r="438" spans="1:29" ht="32.1" customHeight="1" x14ac:dyDescent="0.25">
      <c r="A438" s="3467" t="s">
        <v>4099</v>
      </c>
      <c r="B438" s="3468"/>
      <c r="C438" s="3462" t="s">
        <v>4098</v>
      </c>
      <c r="D438" s="3462" t="s">
        <v>4097</v>
      </c>
      <c r="E438" s="3463"/>
      <c r="F438" s="3462" t="s">
        <v>18</v>
      </c>
      <c r="G438" s="3460"/>
      <c r="H438" s="3460" t="s">
        <v>3544</v>
      </c>
      <c r="I438" s="3460" t="s">
        <v>2</v>
      </c>
      <c r="J438" s="3460" t="s">
        <v>3543</v>
      </c>
      <c r="K438" s="3460" t="s">
        <v>3542</v>
      </c>
      <c r="L438" s="3460" t="s">
        <v>3541</v>
      </c>
      <c r="M438" s="3460" t="s">
        <v>3540</v>
      </c>
      <c r="N438" s="3460" t="s">
        <v>3539</v>
      </c>
      <c r="O438" s="3460" t="s">
        <v>3538</v>
      </c>
      <c r="P438" s="3460" t="s">
        <v>3537</v>
      </c>
      <c r="Q438" s="3460" t="s">
        <v>3536</v>
      </c>
      <c r="R438" s="3461"/>
      <c r="S438" s="3460" t="s">
        <v>3535</v>
      </c>
      <c r="T438" s="3460" t="s">
        <v>3535</v>
      </c>
      <c r="U438" s="3460" t="s">
        <v>3534</v>
      </c>
      <c r="V438" s="3460" t="s">
        <v>3533</v>
      </c>
      <c r="W438" s="3459"/>
      <c r="X438" s="3459"/>
      <c r="Y438" s="3457" t="s">
        <v>3532</v>
      </c>
      <c r="Z438" s="3458"/>
      <c r="AA438" s="3458"/>
      <c r="AB438" s="3457"/>
      <c r="AC438" s="3457"/>
    </row>
    <row r="439" spans="1:29" ht="32.1" customHeight="1" x14ac:dyDescent="0.25">
      <c r="A439" s="3465"/>
      <c r="B439" s="3466"/>
      <c r="C439" s="3462"/>
      <c r="D439" s="3462"/>
      <c r="E439" s="3463"/>
      <c r="F439" s="3462"/>
      <c r="G439" s="3460"/>
      <c r="H439" s="3460"/>
      <c r="I439" s="3460" t="s">
        <v>1</v>
      </c>
      <c r="J439" s="3460"/>
      <c r="K439" s="3460"/>
      <c r="L439" s="3460"/>
      <c r="M439" s="3460"/>
      <c r="N439" s="3460"/>
      <c r="O439" s="3460"/>
      <c r="P439" s="3460"/>
      <c r="Q439" s="3460" t="s">
        <v>1</v>
      </c>
      <c r="R439" s="3461"/>
      <c r="S439" s="3460"/>
      <c r="T439" s="3460"/>
      <c r="U439" s="3460"/>
      <c r="V439" s="3460"/>
      <c r="W439" s="3459"/>
      <c r="X439" s="3459"/>
      <c r="Y439" s="3457"/>
      <c r="Z439" s="3458"/>
      <c r="AA439" s="3458"/>
      <c r="AB439" s="3457" t="s">
        <v>3531</v>
      </c>
      <c r="AC439" s="3457" t="s">
        <v>3531</v>
      </c>
    </row>
    <row r="440" spans="1:29" ht="32.1" customHeight="1" x14ac:dyDescent="0.25">
      <c r="A440" s="3467" t="s">
        <v>4096</v>
      </c>
      <c r="B440" s="3466"/>
      <c r="C440" s="3462" t="s">
        <v>4095</v>
      </c>
      <c r="D440" s="3462" t="s">
        <v>4094</v>
      </c>
      <c r="E440" s="3463"/>
      <c r="F440" s="3462" t="s">
        <v>18</v>
      </c>
      <c r="G440" s="3460"/>
      <c r="H440" s="3460" t="s">
        <v>3544</v>
      </c>
      <c r="I440" s="3460" t="s">
        <v>2</v>
      </c>
      <c r="J440" s="3460" t="s">
        <v>3543</v>
      </c>
      <c r="K440" s="3460" t="s">
        <v>3542</v>
      </c>
      <c r="L440" s="3460" t="s">
        <v>3541</v>
      </c>
      <c r="M440" s="3460" t="s">
        <v>3540</v>
      </c>
      <c r="N440" s="3460" t="s">
        <v>3539</v>
      </c>
      <c r="O440" s="3460" t="s">
        <v>3538</v>
      </c>
      <c r="P440" s="3460" t="s">
        <v>3537</v>
      </c>
      <c r="Q440" s="3460" t="s">
        <v>3536</v>
      </c>
      <c r="R440" s="3461"/>
      <c r="S440" s="3460" t="s">
        <v>3535</v>
      </c>
      <c r="T440" s="3460" t="s">
        <v>3535</v>
      </c>
      <c r="U440" s="3460" t="s">
        <v>3534</v>
      </c>
      <c r="V440" s="3460" t="s">
        <v>3533</v>
      </c>
      <c r="W440" s="3459"/>
      <c r="X440" s="3459"/>
      <c r="Y440" s="3457" t="s">
        <v>3532</v>
      </c>
      <c r="Z440" s="3458"/>
      <c r="AA440" s="3458"/>
      <c r="AB440" s="3457"/>
      <c r="AC440" s="3457"/>
    </row>
    <row r="441" spans="1:29" ht="32.1" customHeight="1" x14ac:dyDescent="0.25">
      <c r="A441" s="3465"/>
      <c r="B441" s="3468"/>
      <c r="C441" s="3462"/>
      <c r="D441" s="3462"/>
      <c r="E441" s="3463"/>
      <c r="F441" s="3462"/>
      <c r="G441" s="3460"/>
      <c r="H441" s="3460"/>
      <c r="I441" s="3460" t="s">
        <v>1</v>
      </c>
      <c r="J441" s="3460"/>
      <c r="K441" s="3460"/>
      <c r="L441" s="3460"/>
      <c r="M441" s="3460"/>
      <c r="N441" s="3460"/>
      <c r="O441" s="3460"/>
      <c r="P441" s="3460"/>
      <c r="Q441" s="3460" t="s">
        <v>1</v>
      </c>
      <c r="R441" s="3461"/>
      <c r="S441" s="3460"/>
      <c r="T441" s="3460"/>
      <c r="U441" s="3460"/>
      <c r="V441" s="3460"/>
      <c r="W441" s="3459"/>
      <c r="X441" s="3459"/>
      <c r="Y441" s="3457"/>
      <c r="Z441" s="3458"/>
      <c r="AA441" s="3458"/>
      <c r="AB441" s="3457" t="s">
        <v>3531</v>
      </c>
      <c r="AC441" s="3457" t="s">
        <v>3531</v>
      </c>
    </row>
    <row r="442" spans="1:29" ht="32.1" customHeight="1" x14ac:dyDescent="0.25">
      <c r="A442" s="3467" t="s">
        <v>4093</v>
      </c>
      <c r="B442" s="3468"/>
      <c r="C442" s="3462" t="s">
        <v>4092</v>
      </c>
      <c r="D442" s="3462" t="s">
        <v>4091</v>
      </c>
      <c r="E442" s="3463"/>
      <c r="F442" s="3462" t="s">
        <v>18</v>
      </c>
      <c r="G442" s="3460"/>
      <c r="H442" s="3460" t="s">
        <v>3544</v>
      </c>
      <c r="I442" s="3460" t="s">
        <v>2</v>
      </c>
      <c r="J442" s="3460" t="s">
        <v>3543</v>
      </c>
      <c r="K442" s="3460" t="s">
        <v>3542</v>
      </c>
      <c r="L442" s="3460" t="s">
        <v>3541</v>
      </c>
      <c r="M442" s="3460" t="s">
        <v>3540</v>
      </c>
      <c r="N442" s="3460" t="s">
        <v>3539</v>
      </c>
      <c r="O442" s="3460" t="s">
        <v>3538</v>
      </c>
      <c r="P442" s="3460" t="s">
        <v>3537</v>
      </c>
      <c r="Q442" s="3460" t="s">
        <v>3536</v>
      </c>
      <c r="R442" s="3461"/>
      <c r="S442" s="3460" t="s">
        <v>3535</v>
      </c>
      <c r="T442" s="3460" t="s">
        <v>3535</v>
      </c>
      <c r="U442" s="3460" t="s">
        <v>3534</v>
      </c>
      <c r="V442" s="3460" t="s">
        <v>3533</v>
      </c>
      <c r="W442" s="3459"/>
      <c r="X442" s="3459"/>
      <c r="Y442" s="3457" t="s">
        <v>3532</v>
      </c>
      <c r="Z442" s="3458"/>
      <c r="AA442" s="3458"/>
      <c r="AB442" s="3457"/>
      <c r="AC442" s="3457"/>
    </row>
    <row r="443" spans="1:29" ht="32.1" customHeight="1" x14ac:dyDescent="0.25">
      <c r="A443" s="3465"/>
      <c r="B443" s="3468"/>
      <c r="C443" s="3462"/>
      <c r="D443" s="3462"/>
      <c r="E443" s="3463"/>
      <c r="F443" s="3462"/>
      <c r="G443" s="3460"/>
      <c r="H443" s="3460"/>
      <c r="I443" s="3460" t="s">
        <v>1</v>
      </c>
      <c r="J443" s="3460"/>
      <c r="K443" s="3460"/>
      <c r="L443" s="3460"/>
      <c r="M443" s="3460"/>
      <c r="N443" s="3460"/>
      <c r="O443" s="3460"/>
      <c r="P443" s="3460"/>
      <c r="Q443" s="3460" t="s">
        <v>1</v>
      </c>
      <c r="R443" s="3461"/>
      <c r="S443" s="3460"/>
      <c r="T443" s="3460"/>
      <c r="U443" s="3460"/>
      <c r="V443" s="3460"/>
      <c r="W443" s="3459"/>
      <c r="X443" s="3459"/>
      <c r="Y443" s="3457"/>
      <c r="Z443" s="3458"/>
      <c r="AA443" s="3458"/>
      <c r="AB443" s="3457" t="s">
        <v>3531</v>
      </c>
      <c r="AC443" s="3457" t="s">
        <v>3531</v>
      </c>
    </row>
    <row r="444" spans="1:29" ht="32.1" customHeight="1" x14ac:dyDescent="0.25">
      <c r="A444" s="3467" t="s">
        <v>4090</v>
      </c>
      <c r="B444" s="3468"/>
      <c r="C444" s="3462" t="s">
        <v>4089</v>
      </c>
      <c r="D444" s="3462" t="s">
        <v>4088</v>
      </c>
      <c r="E444" s="3463"/>
      <c r="F444" s="3462" t="s">
        <v>18</v>
      </c>
      <c r="G444" s="3460"/>
      <c r="H444" s="3460" t="s">
        <v>3544</v>
      </c>
      <c r="I444" s="3460" t="s">
        <v>2</v>
      </c>
      <c r="J444" s="3460" t="s">
        <v>3543</v>
      </c>
      <c r="K444" s="3460" t="s">
        <v>3542</v>
      </c>
      <c r="L444" s="3460" t="s">
        <v>3541</v>
      </c>
      <c r="M444" s="3460" t="s">
        <v>3540</v>
      </c>
      <c r="N444" s="3460" t="s">
        <v>3539</v>
      </c>
      <c r="O444" s="3460" t="s">
        <v>3538</v>
      </c>
      <c r="P444" s="3460" t="s">
        <v>3537</v>
      </c>
      <c r="Q444" s="3460" t="s">
        <v>3536</v>
      </c>
      <c r="R444" s="3461"/>
      <c r="S444" s="3460" t="s">
        <v>3535</v>
      </c>
      <c r="T444" s="3460" t="s">
        <v>3535</v>
      </c>
      <c r="U444" s="3460" t="s">
        <v>3534</v>
      </c>
      <c r="V444" s="3460" t="s">
        <v>3533</v>
      </c>
      <c r="W444" s="3459"/>
      <c r="X444" s="3459"/>
      <c r="Y444" s="3457" t="s">
        <v>3532</v>
      </c>
      <c r="Z444" s="3458"/>
      <c r="AA444" s="3458"/>
      <c r="AB444" s="3457"/>
      <c r="AC444" s="3457"/>
    </row>
    <row r="445" spans="1:29" ht="32.1" customHeight="1" x14ac:dyDescent="0.25">
      <c r="A445" s="3465"/>
      <c r="B445" s="3466"/>
      <c r="C445" s="3462"/>
      <c r="D445" s="3462"/>
      <c r="E445" s="3463"/>
      <c r="F445" s="3462"/>
      <c r="G445" s="3460"/>
      <c r="H445" s="3460"/>
      <c r="I445" s="3460" t="s">
        <v>1</v>
      </c>
      <c r="J445" s="3460"/>
      <c r="K445" s="3460"/>
      <c r="L445" s="3460"/>
      <c r="M445" s="3460"/>
      <c r="N445" s="3460"/>
      <c r="O445" s="3460"/>
      <c r="P445" s="3460"/>
      <c r="Q445" s="3460" t="s">
        <v>1</v>
      </c>
      <c r="R445" s="3461"/>
      <c r="S445" s="3460"/>
      <c r="T445" s="3460"/>
      <c r="U445" s="3460"/>
      <c r="V445" s="3460"/>
      <c r="W445" s="3459"/>
      <c r="X445" s="3459"/>
      <c r="Y445" s="3457"/>
      <c r="Z445" s="3458"/>
      <c r="AA445" s="3458"/>
      <c r="AB445" s="3457" t="s">
        <v>3531</v>
      </c>
      <c r="AC445" s="3457" t="s">
        <v>3531</v>
      </c>
    </row>
    <row r="446" spans="1:29" ht="32.1" customHeight="1" x14ac:dyDescent="0.25">
      <c r="A446" s="3467" t="s">
        <v>4087</v>
      </c>
      <c r="B446" s="3466"/>
      <c r="C446" s="3462" t="s">
        <v>4086</v>
      </c>
      <c r="D446" s="3462" t="s">
        <v>4085</v>
      </c>
      <c r="E446" s="3463"/>
      <c r="F446" s="3462" t="s">
        <v>18</v>
      </c>
      <c r="G446" s="3460"/>
      <c r="H446" s="3460" t="s">
        <v>3544</v>
      </c>
      <c r="I446" s="3460" t="s">
        <v>2</v>
      </c>
      <c r="J446" s="3460" t="s">
        <v>3543</v>
      </c>
      <c r="K446" s="3460" t="s">
        <v>3542</v>
      </c>
      <c r="L446" s="3460" t="s">
        <v>3541</v>
      </c>
      <c r="M446" s="3460" t="s">
        <v>3540</v>
      </c>
      <c r="N446" s="3460" t="s">
        <v>3539</v>
      </c>
      <c r="O446" s="3460" t="s">
        <v>3538</v>
      </c>
      <c r="P446" s="3460" t="s">
        <v>3537</v>
      </c>
      <c r="Q446" s="3460" t="s">
        <v>3536</v>
      </c>
      <c r="R446" s="3461"/>
      <c r="S446" s="3460" t="s">
        <v>3535</v>
      </c>
      <c r="T446" s="3460" t="s">
        <v>3535</v>
      </c>
      <c r="U446" s="3460" t="s">
        <v>3534</v>
      </c>
      <c r="V446" s="3460" t="s">
        <v>3533</v>
      </c>
      <c r="W446" s="3459"/>
      <c r="X446" s="3459"/>
      <c r="Y446" s="3457" t="s">
        <v>3532</v>
      </c>
      <c r="Z446" s="3458"/>
      <c r="AA446" s="3458"/>
      <c r="AB446" s="3457"/>
      <c r="AC446" s="3457"/>
    </row>
    <row r="447" spans="1:29" ht="32.1" customHeight="1" x14ac:dyDescent="0.25">
      <c r="A447" s="3465"/>
      <c r="B447" s="3469"/>
      <c r="C447" s="3462"/>
      <c r="D447" s="3462"/>
      <c r="E447" s="3463"/>
      <c r="F447" s="3462"/>
      <c r="G447" s="3460"/>
      <c r="H447" s="3460"/>
      <c r="I447" s="3460" t="s">
        <v>1</v>
      </c>
      <c r="J447" s="3460"/>
      <c r="K447" s="3460"/>
      <c r="L447" s="3460"/>
      <c r="M447" s="3460"/>
      <c r="N447" s="3460"/>
      <c r="O447" s="3460"/>
      <c r="P447" s="3460"/>
      <c r="Q447" s="3460" t="s">
        <v>1</v>
      </c>
      <c r="R447" s="3461"/>
      <c r="S447" s="3460"/>
      <c r="T447" s="3460"/>
      <c r="U447" s="3460"/>
      <c r="V447" s="3460"/>
      <c r="W447" s="3459"/>
      <c r="X447" s="3459"/>
      <c r="Y447" s="3457"/>
      <c r="Z447" s="3458"/>
      <c r="AA447" s="3458"/>
      <c r="AB447" s="3457" t="s">
        <v>3531</v>
      </c>
      <c r="AC447" s="3457" t="s">
        <v>3531</v>
      </c>
    </row>
    <row r="448" spans="1:29" ht="32.1" customHeight="1" x14ac:dyDescent="0.25">
      <c r="A448" s="3467" t="s">
        <v>4084</v>
      </c>
      <c r="B448" s="3469"/>
      <c r="C448" s="3462" t="s">
        <v>4083</v>
      </c>
      <c r="D448" s="3462" t="s">
        <v>4082</v>
      </c>
      <c r="E448" s="3463"/>
      <c r="F448" s="3462" t="s">
        <v>18</v>
      </c>
      <c r="G448" s="3460"/>
      <c r="H448" s="3460" t="s">
        <v>3544</v>
      </c>
      <c r="I448" s="3460" t="s">
        <v>2</v>
      </c>
      <c r="J448" s="3460" t="s">
        <v>3543</v>
      </c>
      <c r="K448" s="3460" t="s">
        <v>3542</v>
      </c>
      <c r="L448" s="3460" t="s">
        <v>3541</v>
      </c>
      <c r="M448" s="3460" t="s">
        <v>3540</v>
      </c>
      <c r="N448" s="3460" t="s">
        <v>3539</v>
      </c>
      <c r="O448" s="3460" t="s">
        <v>3538</v>
      </c>
      <c r="P448" s="3460" t="s">
        <v>3537</v>
      </c>
      <c r="Q448" s="3460" t="s">
        <v>3536</v>
      </c>
      <c r="R448" s="3461"/>
      <c r="S448" s="3460" t="s">
        <v>3535</v>
      </c>
      <c r="T448" s="3460" t="s">
        <v>3535</v>
      </c>
      <c r="U448" s="3460" t="s">
        <v>3534</v>
      </c>
      <c r="V448" s="3460" t="s">
        <v>3533</v>
      </c>
      <c r="W448" s="3459"/>
      <c r="X448" s="3459"/>
      <c r="Y448" s="3457" t="s">
        <v>3532</v>
      </c>
      <c r="Z448" s="3458"/>
      <c r="AA448" s="3458"/>
      <c r="AB448" s="3457"/>
      <c r="AC448" s="3457"/>
    </row>
    <row r="449" spans="1:29" ht="32.1" customHeight="1" x14ac:dyDescent="0.25">
      <c r="A449" s="3465"/>
      <c r="B449" s="3468"/>
      <c r="C449" s="3462"/>
      <c r="D449" s="3462"/>
      <c r="E449" s="3463"/>
      <c r="F449" s="3462"/>
      <c r="G449" s="3460"/>
      <c r="H449" s="3460"/>
      <c r="I449" s="3460" t="s">
        <v>1</v>
      </c>
      <c r="J449" s="3460"/>
      <c r="K449" s="3460"/>
      <c r="L449" s="3460"/>
      <c r="M449" s="3460"/>
      <c r="N449" s="3460"/>
      <c r="O449" s="3460"/>
      <c r="P449" s="3460"/>
      <c r="Q449" s="3460" t="s">
        <v>1</v>
      </c>
      <c r="R449" s="3461"/>
      <c r="S449" s="3460"/>
      <c r="T449" s="3460"/>
      <c r="U449" s="3460"/>
      <c r="V449" s="3460"/>
      <c r="W449" s="3459"/>
      <c r="X449" s="3459"/>
      <c r="Y449" s="3457"/>
      <c r="Z449" s="3458"/>
      <c r="AA449" s="3458"/>
      <c r="AB449" s="3457" t="s">
        <v>3531</v>
      </c>
      <c r="AC449" s="3457" t="s">
        <v>3531</v>
      </c>
    </row>
    <row r="450" spans="1:29" ht="32.1" customHeight="1" x14ac:dyDescent="0.25">
      <c r="A450" s="3467" t="s">
        <v>4081</v>
      </c>
      <c r="B450" s="3468"/>
      <c r="C450" s="3462" t="s">
        <v>4080</v>
      </c>
      <c r="D450" s="3462" t="s">
        <v>4079</v>
      </c>
      <c r="E450" s="3463"/>
      <c r="F450" s="3462" t="s">
        <v>18</v>
      </c>
      <c r="G450" s="3460"/>
      <c r="H450" s="3460" t="s">
        <v>3544</v>
      </c>
      <c r="I450" s="3460" t="s">
        <v>2</v>
      </c>
      <c r="J450" s="3460" t="s">
        <v>3543</v>
      </c>
      <c r="K450" s="3460" t="s">
        <v>3542</v>
      </c>
      <c r="L450" s="3460" t="s">
        <v>3541</v>
      </c>
      <c r="M450" s="3460" t="s">
        <v>3540</v>
      </c>
      <c r="N450" s="3460" t="s">
        <v>3539</v>
      </c>
      <c r="O450" s="3460" t="s">
        <v>3538</v>
      </c>
      <c r="P450" s="3460" t="s">
        <v>3537</v>
      </c>
      <c r="Q450" s="3460" t="s">
        <v>3536</v>
      </c>
      <c r="R450" s="3461"/>
      <c r="S450" s="3460" t="s">
        <v>3535</v>
      </c>
      <c r="T450" s="3460" t="s">
        <v>3535</v>
      </c>
      <c r="U450" s="3460" t="s">
        <v>3534</v>
      </c>
      <c r="V450" s="3460" t="s">
        <v>3533</v>
      </c>
      <c r="W450" s="3459"/>
      <c r="X450" s="3459"/>
      <c r="Y450" s="3457" t="s">
        <v>3532</v>
      </c>
      <c r="Z450" s="3458"/>
      <c r="AA450" s="3458"/>
      <c r="AB450" s="3457"/>
      <c r="AC450" s="3457"/>
    </row>
    <row r="451" spans="1:29" ht="32.1" customHeight="1" x14ac:dyDescent="0.25">
      <c r="A451" s="3465"/>
      <c r="B451" s="3468"/>
      <c r="C451" s="3462"/>
      <c r="D451" s="3462"/>
      <c r="E451" s="3463"/>
      <c r="F451" s="3462"/>
      <c r="G451" s="3460"/>
      <c r="H451" s="3460"/>
      <c r="I451" s="3460" t="s">
        <v>1</v>
      </c>
      <c r="J451" s="3460"/>
      <c r="K451" s="3460"/>
      <c r="L451" s="3460"/>
      <c r="M451" s="3460"/>
      <c r="N451" s="3460"/>
      <c r="O451" s="3460"/>
      <c r="P451" s="3460"/>
      <c r="Q451" s="3460" t="s">
        <v>1</v>
      </c>
      <c r="R451" s="3461"/>
      <c r="S451" s="3460"/>
      <c r="T451" s="3460"/>
      <c r="U451" s="3460"/>
      <c r="V451" s="3460"/>
      <c r="W451" s="3459"/>
      <c r="X451" s="3459"/>
      <c r="Y451" s="3457"/>
      <c r="Z451" s="3458"/>
      <c r="AA451" s="3458"/>
      <c r="AB451" s="3457" t="s">
        <v>3531</v>
      </c>
      <c r="AC451" s="3457" t="s">
        <v>3531</v>
      </c>
    </row>
    <row r="452" spans="1:29" ht="32.1" customHeight="1" x14ac:dyDescent="0.25">
      <c r="A452" s="3467" t="s">
        <v>4078</v>
      </c>
      <c r="B452" s="3468"/>
      <c r="C452" s="3462" t="s">
        <v>4077</v>
      </c>
      <c r="D452" s="3462" t="s">
        <v>4076</v>
      </c>
      <c r="E452" s="3463"/>
      <c r="F452" s="3462" t="s">
        <v>18</v>
      </c>
      <c r="G452" s="3460"/>
      <c r="H452" s="3460" t="s">
        <v>3544</v>
      </c>
      <c r="I452" s="3460" t="s">
        <v>2</v>
      </c>
      <c r="J452" s="3460" t="s">
        <v>3543</v>
      </c>
      <c r="K452" s="3460" t="s">
        <v>3542</v>
      </c>
      <c r="L452" s="3460" t="s">
        <v>3541</v>
      </c>
      <c r="M452" s="3460" t="s">
        <v>3540</v>
      </c>
      <c r="N452" s="3460" t="s">
        <v>3539</v>
      </c>
      <c r="O452" s="3460" t="s">
        <v>3538</v>
      </c>
      <c r="P452" s="3460" t="s">
        <v>3537</v>
      </c>
      <c r="Q452" s="3460" t="s">
        <v>3536</v>
      </c>
      <c r="R452" s="3461"/>
      <c r="S452" s="3460" t="s">
        <v>3535</v>
      </c>
      <c r="T452" s="3460" t="s">
        <v>3535</v>
      </c>
      <c r="U452" s="3460" t="s">
        <v>3534</v>
      </c>
      <c r="V452" s="3460" t="s">
        <v>3533</v>
      </c>
      <c r="W452" s="3459"/>
      <c r="X452" s="3459"/>
      <c r="Y452" s="3457" t="s">
        <v>3532</v>
      </c>
      <c r="Z452" s="3458"/>
      <c r="AA452" s="3458"/>
      <c r="AB452" s="3457"/>
      <c r="AC452" s="3457"/>
    </row>
    <row r="453" spans="1:29" ht="32.1" customHeight="1" x14ac:dyDescent="0.25">
      <c r="A453" s="3465"/>
      <c r="B453" s="3469"/>
      <c r="C453" s="3462"/>
      <c r="D453" s="3462"/>
      <c r="E453" s="3463"/>
      <c r="F453" s="3462"/>
      <c r="G453" s="3460"/>
      <c r="H453" s="3460"/>
      <c r="I453" s="3460" t="s">
        <v>1</v>
      </c>
      <c r="J453" s="3460"/>
      <c r="K453" s="3460"/>
      <c r="L453" s="3460"/>
      <c r="M453" s="3460"/>
      <c r="N453" s="3460"/>
      <c r="O453" s="3460"/>
      <c r="P453" s="3460"/>
      <c r="Q453" s="3460" t="s">
        <v>1</v>
      </c>
      <c r="R453" s="3461"/>
      <c r="S453" s="3460"/>
      <c r="T453" s="3460"/>
      <c r="U453" s="3460"/>
      <c r="V453" s="3460"/>
      <c r="W453" s="3459"/>
      <c r="X453" s="3459"/>
      <c r="Y453" s="3457"/>
      <c r="Z453" s="3458"/>
      <c r="AA453" s="3458"/>
      <c r="AB453" s="3457" t="s">
        <v>3531</v>
      </c>
      <c r="AC453" s="3457" t="s">
        <v>3531</v>
      </c>
    </row>
    <row r="454" spans="1:29" ht="32.1" customHeight="1" x14ac:dyDescent="0.25">
      <c r="A454" s="3467" t="s">
        <v>4075</v>
      </c>
      <c r="B454" s="3469"/>
      <c r="C454" s="3462" t="s">
        <v>4074</v>
      </c>
      <c r="D454" s="3462" t="s">
        <v>4073</v>
      </c>
      <c r="E454" s="3463"/>
      <c r="F454" s="3462" t="s">
        <v>18</v>
      </c>
      <c r="G454" s="3460"/>
      <c r="H454" s="3460" t="s">
        <v>3544</v>
      </c>
      <c r="I454" s="3460" t="s">
        <v>2</v>
      </c>
      <c r="J454" s="3460" t="s">
        <v>3543</v>
      </c>
      <c r="K454" s="3460" t="s">
        <v>3542</v>
      </c>
      <c r="L454" s="3460" t="s">
        <v>3541</v>
      </c>
      <c r="M454" s="3460" t="s">
        <v>3540</v>
      </c>
      <c r="N454" s="3460" t="s">
        <v>3539</v>
      </c>
      <c r="O454" s="3460" t="s">
        <v>3538</v>
      </c>
      <c r="P454" s="3460" t="s">
        <v>3537</v>
      </c>
      <c r="Q454" s="3460" t="s">
        <v>3536</v>
      </c>
      <c r="R454" s="3461"/>
      <c r="S454" s="3460" t="s">
        <v>3535</v>
      </c>
      <c r="T454" s="3460" t="s">
        <v>3535</v>
      </c>
      <c r="U454" s="3460" t="s">
        <v>3534</v>
      </c>
      <c r="V454" s="3460" t="s">
        <v>3533</v>
      </c>
      <c r="W454" s="3459"/>
      <c r="X454" s="3459"/>
      <c r="Y454" s="3457" t="s">
        <v>3532</v>
      </c>
      <c r="Z454" s="3458"/>
      <c r="AA454" s="3458"/>
      <c r="AB454" s="3457"/>
      <c r="AC454" s="3457"/>
    </row>
    <row r="455" spans="1:29" ht="32.1" customHeight="1" x14ac:dyDescent="0.25">
      <c r="A455" s="3465"/>
      <c r="B455" s="3469"/>
      <c r="C455" s="3462"/>
      <c r="D455" s="3462"/>
      <c r="E455" s="3463"/>
      <c r="F455" s="3462"/>
      <c r="G455" s="3460"/>
      <c r="H455" s="3460"/>
      <c r="I455" s="3460" t="s">
        <v>1</v>
      </c>
      <c r="J455" s="3460"/>
      <c r="K455" s="3460"/>
      <c r="L455" s="3460"/>
      <c r="M455" s="3460"/>
      <c r="N455" s="3460"/>
      <c r="O455" s="3460"/>
      <c r="P455" s="3460"/>
      <c r="Q455" s="3460" t="s">
        <v>1</v>
      </c>
      <c r="R455" s="3461"/>
      <c r="S455" s="3460"/>
      <c r="T455" s="3460"/>
      <c r="U455" s="3460"/>
      <c r="V455" s="3460"/>
      <c r="W455" s="3459"/>
      <c r="X455" s="3459"/>
      <c r="Y455" s="3457"/>
      <c r="Z455" s="3458"/>
      <c r="AA455" s="3458"/>
      <c r="AB455" s="3457" t="s">
        <v>3531</v>
      </c>
      <c r="AC455" s="3457" t="s">
        <v>3531</v>
      </c>
    </row>
    <row r="456" spans="1:29" ht="32.1" customHeight="1" x14ac:dyDescent="0.25">
      <c r="A456" s="3467" t="s">
        <v>4072</v>
      </c>
      <c r="B456" s="3469"/>
      <c r="C456" s="3462" t="s">
        <v>4071</v>
      </c>
      <c r="D456" s="3462" t="s">
        <v>4070</v>
      </c>
      <c r="E456" s="3463"/>
      <c r="F456" s="3462" t="s">
        <v>18</v>
      </c>
      <c r="G456" s="3460"/>
      <c r="H456" s="3460" t="s">
        <v>3544</v>
      </c>
      <c r="I456" s="3460" t="s">
        <v>2</v>
      </c>
      <c r="J456" s="3460" t="s">
        <v>3543</v>
      </c>
      <c r="K456" s="3460" t="s">
        <v>3542</v>
      </c>
      <c r="L456" s="3460" t="s">
        <v>3541</v>
      </c>
      <c r="M456" s="3460" t="s">
        <v>3540</v>
      </c>
      <c r="N456" s="3460" t="s">
        <v>3539</v>
      </c>
      <c r="O456" s="3460" t="s">
        <v>3538</v>
      </c>
      <c r="P456" s="3460" t="s">
        <v>3537</v>
      </c>
      <c r="Q456" s="3460" t="s">
        <v>3536</v>
      </c>
      <c r="R456" s="3461"/>
      <c r="S456" s="3460" t="s">
        <v>3535</v>
      </c>
      <c r="T456" s="3460" t="s">
        <v>3535</v>
      </c>
      <c r="U456" s="3460" t="s">
        <v>3534</v>
      </c>
      <c r="V456" s="3460" t="s">
        <v>3533</v>
      </c>
      <c r="W456" s="3459"/>
      <c r="X456" s="3459"/>
      <c r="Y456" s="3457" t="s">
        <v>3532</v>
      </c>
      <c r="Z456" s="3458"/>
      <c r="AA456" s="3458"/>
      <c r="AB456" s="3457"/>
      <c r="AC456" s="3457"/>
    </row>
    <row r="457" spans="1:29" ht="32.1" customHeight="1" x14ac:dyDescent="0.25">
      <c r="A457" s="3465"/>
      <c r="B457" s="3468"/>
      <c r="C457" s="3462"/>
      <c r="D457" s="3462"/>
      <c r="E457" s="3463"/>
      <c r="F457" s="3462"/>
      <c r="G457" s="3460"/>
      <c r="H457" s="3460"/>
      <c r="I457" s="3460" t="s">
        <v>1</v>
      </c>
      <c r="J457" s="3460"/>
      <c r="K457" s="3460"/>
      <c r="L457" s="3460"/>
      <c r="M457" s="3460"/>
      <c r="N457" s="3460"/>
      <c r="O457" s="3460"/>
      <c r="P457" s="3460"/>
      <c r="Q457" s="3460" t="s">
        <v>1</v>
      </c>
      <c r="R457" s="3461"/>
      <c r="S457" s="3460"/>
      <c r="T457" s="3460"/>
      <c r="U457" s="3460"/>
      <c r="V457" s="3460"/>
      <c r="W457" s="3459"/>
      <c r="X457" s="3459"/>
      <c r="Y457" s="3457"/>
      <c r="Z457" s="3458"/>
      <c r="AA457" s="3458"/>
      <c r="AB457" s="3457" t="s">
        <v>3531</v>
      </c>
      <c r="AC457" s="3457" t="s">
        <v>3531</v>
      </c>
    </row>
    <row r="458" spans="1:29" ht="32.1" customHeight="1" x14ac:dyDescent="0.25">
      <c r="A458" s="3467" t="s">
        <v>4069</v>
      </c>
      <c r="B458" s="3468"/>
      <c r="C458" s="3462" t="s">
        <v>4068</v>
      </c>
      <c r="D458" s="3462" t="s">
        <v>4067</v>
      </c>
      <c r="E458" s="3463"/>
      <c r="F458" s="3462" t="s">
        <v>18</v>
      </c>
      <c r="G458" s="3460"/>
      <c r="H458" s="3460" t="s">
        <v>3544</v>
      </c>
      <c r="I458" s="3460" t="s">
        <v>2</v>
      </c>
      <c r="J458" s="3460" t="s">
        <v>3543</v>
      </c>
      <c r="K458" s="3460" t="s">
        <v>3542</v>
      </c>
      <c r="L458" s="3460" t="s">
        <v>3541</v>
      </c>
      <c r="M458" s="3460" t="s">
        <v>3540</v>
      </c>
      <c r="N458" s="3460" t="s">
        <v>3539</v>
      </c>
      <c r="O458" s="3460" t="s">
        <v>3538</v>
      </c>
      <c r="P458" s="3460" t="s">
        <v>3537</v>
      </c>
      <c r="Q458" s="3460" t="s">
        <v>3536</v>
      </c>
      <c r="R458" s="3461"/>
      <c r="S458" s="3460" t="s">
        <v>3535</v>
      </c>
      <c r="T458" s="3460" t="s">
        <v>3535</v>
      </c>
      <c r="U458" s="3460" t="s">
        <v>3534</v>
      </c>
      <c r="V458" s="3460" t="s">
        <v>3533</v>
      </c>
      <c r="W458" s="3459"/>
      <c r="X458" s="3459"/>
      <c r="Y458" s="3457" t="s">
        <v>3532</v>
      </c>
      <c r="Z458" s="3458"/>
      <c r="AA458" s="3458"/>
      <c r="AB458" s="3457"/>
      <c r="AC458" s="3457"/>
    </row>
    <row r="459" spans="1:29" ht="32.1" customHeight="1" x14ac:dyDescent="0.25">
      <c r="A459" s="3465"/>
      <c r="B459" s="3470"/>
      <c r="C459" s="3462"/>
      <c r="D459" s="3462"/>
      <c r="E459" s="3463"/>
      <c r="F459" s="3462"/>
      <c r="G459" s="3460"/>
      <c r="H459" s="3460"/>
      <c r="I459" s="3460" t="s">
        <v>1</v>
      </c>
      <c r="J459" s="3460"/>
      <c r="K459" s="3460"/>
      <c r="L459" s="3460"/>
      <c r="M459" s="3460"/>
      <c r="N459" s="3460"/>
      <c r="O459" s="3460"/>
      <c r="P459" s="3460"/>
      <c r="Q459" s="3460" t="s">
        <v>1</v>
      </c>
      <c r="R459" s="3461"/>
      <c r="S459" s="3460"/>
      <c r="T459" s="3460"/>
      <c r="U459" s="3460"/>
      <c r="V459" s="3460"/>
      <c r="W459" s="3459"/>
      <c r="X459" s="3459"/>
      <c r="Y459" s="3457"/>
      <c r="Z459" s="3458"/>
      <c r="AA459" s="3458"/>
      <c r="AB459" s="3457" t="s">
        <v>3531</v>
      </c>
      <c r="AC459" s="3457" t="s">
        <v>3531</v>
      </c>
    </row>
    <row r="460" spans="1:29" ht="32.1" customHeight="1" x14ac:dyDescent="0.25">
      <c r="A460" s="3467" t="s">
        <v>4066</v>
      </c>
      <c r="B460" s="3470"/>
      <c r="C460" s="3462" t="s">
        <v>4065</v>
      </c>
      <c r="D460" s="3462" t="s">
        <v>4064</v>
      </c>
      <c r="E460" s="3463"/>
      <c r="F460" s="3462" t="s">
        <v>18</v>
      </c>
      <c r="G460" s="3460"/>
      <c r="H460" s="3460" t="s">
        <v>3544</v>
      </c>
      <c r="I460" s="3460" t="s">
        <v>2</v>
      </c>
      <c r="J460" s="3460" t="s">
        <v>3543</v>
      </c>
      <c r="K460" s="3460" t="s">
        <v>3542</v>
      </c>
      <c r="L460" s="3460" t="s">
        <v>3541</v>
      </c>
      <c r="M460" s="3460" t="s">
        <v>3540</v>
      </c>
      <c r="N460" s="3460" t="s">
        <v>3539</v>
      </c>
      <c r="O460" s="3460" t="s">
        <v>3538</v>
      </c>
      <c r="P460" s="3460" t="s">
        <v>3537</v>
      </c>
      <c r="Q460" s="3460" t="s">
        <v>3536</v>
      </c>
      <c r="R460" s="3461"/>
      <c r="S460" s="3460" t="s">
        <v>3535</v>
      </c>
      <c r="T460" s="3460" t="s">
        <v>3535</v>
      </c>
      <c r="U460" s="3460" t="s">
        <v>3534</v>
      </c>
      <c r="V460" s="3460" t="s">
        <v>3533</v>
      </c>
      <c r="W460" s="3459"/>
      <c r="X460" s="3459"/>
      <c r="Y460" s="3457" t="s">
        <v>3532</v>
      </c>
      <c r="Z460" s="3458"/>
      <c r="AA460" s="3458"/>
      <c r="AB460" s="3457"/>
      <c r="AC460" s="3457"/>
    </row>
    <row r="461" spans="1:29" ht="32.1" customHeight="1" x14ac:dyDescent="0.25">
      <c r="A461" s="3465"/>
      <c r="B461" s="3468"/>
      <c r="C461" s="3462"/>
      <c r="D461" s="3462"/>
      <c r="E461" s="3463"/>
      <c r="F461" s="3462"/>
      <c r="G461" s="3460"/>
      <c r="H461" s="3460"/>
      <c r="I461" s="3460" t="s">
        <v>1</v>
      </c>
      <c r="J461" s="3460"/>
      <c r="K461" s="3460"/>
      <c r="L461" s="3460"/>
      <c r="M461" s="3460"/>
      <c r="N461" s="3460"/>
      <c r="O461" s="3460"/>
      <c r="P461" s="3460"/>
      <c r="Q461" s="3460" t="s">
        <v>1</v>
      </c>
      <c r="R461" s="3461"/>
      <c r="S461" s="3460"/>
      <c r="T461" s="3460"/>
      <c r="U461" s="3460"/>
      <c r="V461" s="3460"/>
      <c r="W461" s="3459"/>
      <c r="X461" s="3459"/>
      <c r="Y461" s="3457"/>
      <c r="Z461" s="3458"/>
      <c r="AA461" s="3458"/>
      <c r="AB461" s="3457" t="s">
        <v>3531</v>
      </c>
      <c r="AC461" s="3457" t="s">
        <v>3531</v>
      </c>
    </row>
    <row r="462" spans="1:29" ht="32.1" customHeight="1" x14ac:dyDescent="0.25">
      <c r="A462" s="3467" t="s">
        <v>4063</v>
      </c>
      <c r="B462" s="3468"/>
      <c r="C462" s="3462" t="s">
        <v>4062</v>
      </c>
      <c r="D462" s="3462" t="s">
        <v>4061</v>
      </c>
      <c r="E462" s="3463"/>
      <c r="F462" s="3462" t="s">
        <v>18</v>
      </c>
      <c r="G462" s="3460"/>
      <c r="H462" s="3460" t="s">
        <v>3544</v>
      </c>
      <c r="I462" s="3460" t="s">
        <v>2</v>
      </c>
      <c r="J462" s="3460" t="s">
        <v>3543</v>
      </c>
      <c r="K462" s="3460" t="s">
        <v>3542</v>
      </c>
      <c r="L462" s="3460" t="s">
        <v>3541</v>
      </c>
      <c r="M462" s="3460" t="s">
        <v>3540</v>
      </c>
      <c r="N462" s="3460" t="s">
        <v>3539</v>
      </c>
      <c r="O462" s="3460" t="s">
        <v>3538</v>
      </c>
      <c r="P462" s="3460" t="s">
        <v>3537</v>
      </c>
      <c r="Q462" s="3460" t="s">
        <v>3536</v>
      </c>
      <c r="R462" s="3461"/>
      <c r="S462" s="3460" t="s">
        <v>3535</v>
      </c>
      <c r="T462" s="3460" t="s">
        <v>3535</v>
      </c>
      <c r="U462" s="3460" t="s">
        <v>3534</v>
      </c>
      <c r="V462" s="3460" t="s">
        <v>3533</v>
      </c>
      <c r="W462" s="3459"/>
      <c r="X462" s="3459"/>
      <c r="Y462" s="3457" t="s">
        <v>3532</v>
      </c>
      <c r="Z462" s="3458"/>
      <c r="AA462" s="3458"/>
      <c r="AB462" s="3457"/>
      <c r="AC462" s="3457"/>
    </row>
    <row r="463" spans="1:29" ht="32.1" customHeight="1" x14ac:dyDescent="0.25">
      <c r="A463" s="3465"/>
      <c r="B463" s="3466"/>
      <c r="C463" s="3462"/>
      <c r="D463" s="3462"/>
      <c r="E463" s="3463"/>
      <c r="F463" s="3462"/>
      <c r="G463" s="3460"/>
      <c r="H463" s="3460"/>
      <c r="I463" s="3460" t="s">
        <v>1</v>
      </c>
      <c r="J463" s="3460"/>
      <c r="K463" s="3460"/>
      <c r="L463" s="3460"/>
      <c r="M463" s="3460"/>
      <c r="N463" s="3460"/>
      <c r="O463" s="3460"/>
      <c r="P463" s="3460"/>
      <c r="Q463" s="3460" t="s">
        <v>1</v>
      </c>
      <c r="R463" s="3461"/>
      <c r="S463" s="3460"/>
      <c r="T463" s="3460"/>
      <c r="U463" s="3460"/>
      <c r="V463" s="3460"/>
      <c r="W463" s="3459"/>
      <c r="X463" s="3459"/>
      <c r="Y463" s="3457"/>
      <c r="Z463" s="3458"/>
      <c r="AA463" s="3458"/>
      <c r="AB463" s="3457" t="s">
        <v>3531</v>
      </c>
      <c r="AC463" s="3457" t="s">
        <v>3531</v>
      </c>
    </row>
    <row r="464" spans="1:29" ht="32.1" customHeight="1" x14ac:dyDescent="0.25">
      <c r="A464" s="3467" t="s">
        <v>4060</v>
      </c>
      <c r="B464" s="3466"/>
      <c r="C464" s="3462" t="s">
        <v>4059</v>
      </c>
      <c r="D464" s="3462" t="s">
        <v>4058</v>
      </c>
      <c r="E464" s="3463"/>
      <c r="F464" s="3462" t="s">
        <v>18</v>
      </c>
      <c r="G464" s="3460"/>
      <c r="H464" s="3460" t="s">
        <v>3544</v>
      </c>
      <c r="I464" s="3460" t="s">
        <v>2</v>
      </c>
      <c r="J464" s="3460" t="s">
        <v>3543</v>
      </c>
      <c r="K464" s="3460" t="s">
        <v>3542</v>
      </c>
      <c r="L464" s="3460" t="s">
        <v>3541</v>
      </c>
      <c r="M464" s="3460" t="s">
        <v>3540</v>
      </c>
      <c r="N464" s="3460" t="s">
        <v>3539</v>
      </c>
      <c r="O464" s="3460" t="s">
        <v>3538</v>
      </c>
      <c r="P464" s="3460" t="s">
        <v>3537</v>
      </c>
      <c r="Q464" s="3460" t="s">
        <v>3536</v>
      </c>
      <c r="R464" s="3461"/>
      <c r="S464" s="3460" t="s">
        <v>3535</v>
      </c>
      <c r="T464" s="3460" t="s">
        <v>3535</v>
      </c>
      <c r="U464" s="3460" t="s">
        <v>3534</v>
      </c>
      <c r="V464" s="3460" t="s">
        <v>3533</v>
      </c>
      <c r="W464" s="3459"/>
      <c r="X464" s="3459"/>
      <c r="Y464" s="3457" t="s">
        <v>3532</v>
      </c>
      <c r="Z464" s="3458"/>
      <c r="AA464" s="3458"/>
      <c r="AB464" s="3457"/>
      <c r="AC464" s="3457"/>
    </row>
    <row r="465" spans="1:29" ht="32.1" customHeight="1" x14ac:dyDescent="0.25">
      <c r="A465" s="3465"/>
      <c r="B465" s="3466"/>
      <c r="C465" s="3462"/>
      <c r="D465" s="3462"/>
      <c r="E465" s="3463"/>
      <c r="F465" s="3462"/>
      <c r="G465" s="3460"/>
      <c r="H465" s="3460"/>
      <c r="I465" s="3460" t="s">
        <v>1</v>
      </c>
      <c r="J465" s="3460"/>
      <c r="K465" s="3460"/>
      <c r="L465" s="3460"/>
      <c r="M465" s="3460"/>
      <c r="N465" s="3460"/>
      <c r="O465" s="3460"/>
      <c r="P465" s="3460"/>
      <c r="Q465" s="3460" t="s">
        <v>1</v>
      </c>
      <c r="R465" s="3461"/>
      <c r="S465" s="3460"/>
      <c r="T465" s="3460"/>
      <c r="U465" s="3460"/>
      <c r="V465" s="3460"/>
      <c r="W465" s="3459"/>
      <c r="X465" s="3459"/>
      <c r="Y465" s="3457"/>
      <c r="Z465" s="3458"/>
      <c r="AA465" s="3458"/>
      <c r="AB465" s="3457" t="s">
        <v>3531</v>
      </c>
      <c r="AC465" s="3457" t="s">
        <v>3531</v>
      </c>
    </row>
    <row r="466" spans="1:29" ht="32.1" customHeight="1" x14ac:dyDescent="0.25">
      <c r="A466" s="3467" t="s">
        <v>4057</v>
      </c>
      <c r="B466" s="3466"/>
      <c r="C466" s="3462" t="s">
        <v>4056</v>
      </c>
      <c r="D466" s="3462" t="s">
        <v>4055</v>
      </c>
      <c r="E466" s="3463"/>
      <c r="F466" s="3462" t="s">
        <v>18</v>
      </c>
      <c r="G466" s="3460"/>
      <c r="H466" s="3460" t="s">
        <v>3544</v>
      </c>
      <c r="I466" s="3460" t="s">
        <v>2</v>
      </c>
      <c r="J466" s="3460" t="s">
        <v>3543</v>
      </c>
      <c r="K466" s="3460" t="s">
        <v>3542</v>
      </c>
      <c r="L466" s="3460" t="s">
        <v>3541</v>
      </c>
      <c r="M466" s="3460" t="s">
        <v>3540</v>
      </c>
      <c r="N466" s="3460" t="s">
        <v>3539</v>
      </c>
      <c r="O466" s="3460" t="s">
        <v>3538</v>
      </c>
      <c r="P466" s="3460" t="s">
        <v>3537</v>
      </c>
      <c r="Q466" s="3460" t="s">
        <v>3536</v>
      </c>
      <c r="R466" s="3461"/>
      <c r="S466" s="3460" t="s">
        <v>3535</v>
      </c>
      <c r="T466" s="3460" t="s">
        <v>3535</v>
      </c>
      <c r="U466" s="3460" t="s">
        <v>3534</v>
      </c>
      <c r="V466" s="3460" t="s">
        <v>3533</v>
      </c>
      <c r="W466" s="3459"/>
      <c r="X466" s="3459"/>
      <c r="Y466" s="3457" t="s">
        <v>3532</v>
      </c>
      <c r="Z466" s="3458"/>
      <c r="AA466" s="3458"/>
      <c r="AB466" s="3457"/>
      <c r="AC466" s="3457"/>
    </row>
    <row r="467" spans="1:29" ht="32.1" customHeight="1" x14ac:dyDescent="0.25">
      <c r="A467" s="3465"/>
      <c r="B467" s="3468"/>
      <c r="C467" s="3462"/>
      <c r="D467" s="3462"/>
      <c r="E467" s="3463"/>
      <c r="F467" s="3462"/>
      <c r="G467" s="3460"/>
      <c r="H467" s="3460"/>
      <c r="I467" s="3460" t="s">
        <v>1</v>
      </c>
      <c r="J467" s="3460"/>
      <c r="K467" s="3460"/>
      <c r="L467" s="3460"/>
      <c r="M467" s="3460"/>
      <c r="N467" s="3460"/>
      <c r="O467" s="3460"/>
      <c r="P467" s="3460"/>
      <c r="Q467" s="3460" t="s">
        <v>1</v>
      </c>
      <c r="R467" s="3461"/>
      <c r="S467" s="3460"/>
      <c r="T467" s="3460"/>
      <c r="U467" s="3460"/>
      <c r="V467" s="3460"/>
      <c r="W467" s="3459"/>
      <c r="X467" s="3459"/>
      <c r="Y467" s="3457"/>
      <c r="Z467" s="3458"/>
      <c r="AA467" s="3458"/>
      <c r="AB467" s="3457" t="s">
        <v>3531</v>
      </c>
      <c r="AC467" s="3457" t="s">
        <v>3531</v>
      </c>
    </row>
    <row r="468" spans="1:29" ht="32.1" customHeight="1" x14ac:dyDescent="0.25">
      <c r="A468" s="3467" t="s">
        <v>4054</v>
      </c>
      <c r="B468" s="3468"/>
      <c r="C468" s="3462" t="s">
        <v>4053</v>
      </c>
      <c r="D468" s="3462" t="s">
        <v>4052</v>
      </c>
      <c r="E468" s="3463"/>
      <c r="F468" s="3462" t="s">
        <v>18</v>
      </c>
      <c r="G468" s="3460"/>
      <c r="H468" s="3460" t="s">
        <v>3544</v>
      </c>
      <c r="I468" s="3460" t="s">
        <v>2</v>
      </c>
      <c r="J468" s="3460" t="s">
        <v>3543</v>
      </c>
      <c r="K468" s="3460" t="s">
        <v>3542</v>
      </c>
      <c r="L468" s="3460" t="s">
        <v>3541</v>
      </c>
      <c r="M468" s="3460" t="s">
        <v>3540</v>
      </c>
      <c r="N468" s="3460" t="s">
        <v>3539</v>
      </c>
      <c r="O468" s="3460" t="s">
        <v>3538</v>
      </c>
      <c r="P468" s="3460" t="s">
        <v>3537</v>
      </c>
      <c r="Q468" s="3460" t="s">
        <v>3536</v>
      </c>
      <c r="R468" s="3461"/>
      <c r="S468" s="3460" t="s">
        <v>3535</v>
      </c>
      <c r="T468" s="3460" t="s">
        <v>3535</v>
      </c>
      <c r="U468" s="3460" t="s">
        <v>3534</v>
      </c>
      <c r="V468" s="3460" t="s">
        <v>3533</v>
      </c>
      <c r="W468" s="3459"/>
      <c r="X468" s="3459"/>
      <c r="Y468" s="3457" t="s">
        <v>3532</v>
      </c>
      <c r="Z468" s="3458"/>
      <c r="AA468" s="3458"/>
      <c r="AB468" s="3457"/>
      <c r="AC468" s="3457"/>
    </row>
    <row r="469" spans="1:29" ht="32.1" customHeight="1" x14ac:dyDescent="0.25">
      <c r="A469" s="3465"/>
      <c r="B469" s="3469"/>
      <c r="C469" s="3462"/>
      <c r="D469" s="3462"/>
      <c r="E469" s="3463"/>
      <c r="F469" s="3462"/>
      <c r="G469" s="3460"/>
      <c r="H469" s="3460"/>
      <c r="I469" s="3460" t="s">
        <v>1</v>
      </c>
      <c r="J469" s="3460"/>
      <c r="K469" s="3460"/>
      <c r="L469" s="3460"/>
      <c r="M469" s="3460"/>
      <c r="N469" s="3460"/>
      <c r="O469" s="3460"/>
      <c r="P469" s="3460"/>
      <c r="Q469" s="3460" t="s">
        <v>1</v>
      </c>
      <c r="R469" s="3461"/>
      <c r="S469" s="3460"/>
      <c r="T469" s="3460"/>
      <c r="U469" s="3460"/>
      <c r="V469" s="3460"/>
      <c r="W469" s="3459"/>
      <c r="X469" s="3459"/>
      <c r="Y469" s="3457"/>
      <c r="Z469" s="3458"/>
      <c r="AA469" s="3458"/>
      <c r="AB469" s="3457" t="s">
        <v>3531</v>
      </c>
      <c r="AC469" s="3457" t="s">
        <v>3531</v>
      </c>
    </row>
    <row r="470" spans="1:29" ht="32.1" customHeight="1" x14ac:dyDescent="0.25">
      <c r="A470" s="3467" t="s">
        <v>4051</v>
      </c>
      <c r="B470" s="3469"/>
      <c r="C470" s="3462" t="s">
        <v>4050</v>
      </c>
      <c r="D470" s="3462" t="s">
        <v>4049</v>
      </c>
      <c r="E470" s="3463"/>
      <c r="F470" s="3462" t="s">
        <v>18</v>
      </c>
      <c r="G470" s="3460"/>
      <c r="H470" s="3460" t="s">
        <v>3544</v>
      </c>
      <c r="I470" s="3460" t="s">
        <v>2</v>
      </c>
      <c r="J470" s="3460" t="s">
        <v>3543</v>
      </c>
      <c r="K470" s="3460" t="s">
        <v>3542</v>
      </c>
      <c r="L470" s="3460" t="s">
        <v>3541</v>
      </c>
      <c r="M470" s="3460" t="s">
        <v>3540</v>
      </c>
      <c r="N470" s="3460" t="s">
        <v>3539</v>
      </c>
      <c r="O470" s="3460" t="s">
        <v>3538</v>
      </c>
      <c r="P470" s="3460" t="s">
        <v>3537</v>
      </c>
      <c r="Q470" s="3460" t="s">
        <v>3536</v>
      </c>
      <c r="R470" s="3461"/>
      <c r="S470" s="3460" t="s">
        <v>3535</v>
      </c>
      <c r="T470" s="3460" t="s">
        <v>3535</v>
      </c>
      <c r="U470" s="3460" t="s">
        <v>3534</v>
      </c>
      <c r="V470" s="3460" t="s">
        <v>3533</v>
      </c>
      <c r="W470" s="3459"/>
      <c r="X470" s="3459"/>
      <c r="Y470" s="3457" t="s">
        <v>3532</v>
      </c>
      <c r="Z470" s="3458"/>
      <c r="AA470" s="3458"/>
      <c r="AB470" s="3457"/>
      <c r="AC470" s="3457"/>
    </row>
    <row r="471" spans="1:29" ht="32.1" customHeight="1" x14ac:dyDescent="0.25">
      <c r="A471" s="3465"/>
      <c r="B471" s="3469"/>
      <c r="C471" s="3462"/>
      <c r="D471" s="3462"/>
      <c r="E471" s="3463"/>
      <c r="F471" s="3462"/>
      <c r="G471" s="3460"/>
      <c r="H471" s="3460"/>
      <c r="I471" s="3460" t="s">
        <v>1</v>
      </c>
      <c r="J471" s="3460"/>
      <c r="K471" s="3460"/>
      <c r="L471" s="3460"/>
      <c r="M471" s="3460"/>
      <c r="N471" s="3460"/>
      <c r="O471" s="3460"/>
      <c r="P471" s="3460"/>
      <c r="Q471" s="3460" t="s">
        <v>1</v>
      </c>
      <c r="R471" s="3461"/>
      <c r="S471" s="3460"/>
      <c r="T471" s="3460"/>
      <c r="U471" s="3460"/>
      <c r="V471" s="3460"/>
      <c r="W471" s="3459"/>
      <c r="X471" s="3459"/>
      <c r="Y471" s="3457"/>
      <c r="Z471" s="3458"/>
      <c r="AA471" s="3458"/>
      <c r="AB471" s="3457" t="s">
        <v>3531</v>
      </c>
      <c r="AC471" s="3457" t="s">
        <v>3531</v>
      </c>
    </row>
    <row r="472" spans="1:29" ht="32.1" customHeight="1" x14ac:dyDescent="0.25">
      <c r="A472" s="3467" t="s">
        <v>4048</v>
      </c>
      <c r="B472" s="3469"/>
      <c r="C472" s="3462" t="s">
        <v>4047</v>
      </c>
      <c r="D472" s="3462" t="s">
        <v>4046</v>
      </c>
      <c r="E472" s="3463"/>
      <c r="F472" s="3462" t="s">
        <v>18</v>
      </c>
      <c r="G472" s="3460"/>
      <c r="H472" s="3460" t="s">
        <v>3544</v>
      </c>
      <c r="I472" s="3460" t="s">
        <v>2</v>
      </c>
      <c r="J472" s="3460" t="s">
        <v>3543</v>
      </c>
      <c r="K472" s="3460" t="s">
        <v>3542</v>
      </c>
      <c r="L472" s="3460" t="s">
        <v>3541</v>
      </c>
      <c r="M472" s="3460" t="s">
        <v>3540</v>
      </c>
      <c r="N472" s="3460" t="s">
        <v>3539</v>
      </c>
      <c r="O472" s="3460" t="s">
        <v>3538</v>
      </c>
      <c r="P472" s="3460" t="s">
        <v>3537</v>
      </c>
      <c r="Q472" s="3460" t="s">
        <v>3536</v>
      </c>
      <c r="R472" s="3461"/>
      <c r="S472" s="3460" t="s">
        <v>3535</v>
      </c>
      <c r="T472" s="3460" t="s">
        <v>3535</v>
      </c>
      <c r="U472" s="3460" t="s">
        <v>3534</v>
      </c>
      <c r="V472" s="3460" t="s">
        <v>3533</v>
      </c>
      <c r="W472" s="3459"/>
      <c r="X472" s="3459"/>
      <c r="Y472" s="3457" t="s">
        <v>3532</v>
      </c>
      <c r="Z472" s="3458"/>
      <c r="AA472" s="3458"/>
      <c r="AB472" s="3457"/>
      <c r="AC472" s="3457"/>
    </row>
    <row r="473" spans="1:29" ht="32.1" customHeight="1" x14ac:dyDescent="0.25">
      <c r="A473" s="3465"/>
      <c r="B473" s="3469"/>
      <c r="C473" s="3462"/>
      <c r="D473" s="3462"/>
      <c r="E473" s="3463"/>
      <c r="F473" s="3462"/>
      <c r="G473" s="3460"/>
      <c r="H473" s="3460"/>
      <c r="I473" s="3460" t="s">
        <v>1</v>
      </c>
      <c r="J473" s="3460"/>
      <c r="K473" s="3460"/>
      <c r="L473" s="3460"/>
      <c r="M473" s="3460"/>
      <c r="N473" s="3460"/>
      <c r="O473" s="3460"/>
      <c r="P473" s="3460"/>
      <c r="Q473" s="3460" t="s">
        <v>1</v>
      </c>
      <c r="R473" s="3461"/>
      <c r="S473" s="3460"/>
      <c r="T473" s="3460"/>
      <c r="U473" s="3460"/>
      <c r="V473" s="3460"/>
      <c r="W473" s="3459"/>
      <c r="X473" s="3459"/>
      <c r="Y473" s="3457"/>
      <c r="Z473" s="3458"/>
      <c r="AA473" s="3458"/>
      <c r="AB473" s="3457" t="s">
        <v>3531</v>
      </c>
      <c r="AC473" s="3457" t="s">
        <v>3531</v>
      </c>
    </row>
    <row r="474" spans="1:29" ht="32.1" customHeight="1" x14ac:dyDescent="0.25">
      <c r="A474" s="3467" t="s">
        <v>4045</v>
      </c>
      <c r="B474" s="3469"/>
      <c r="C474" s="3462" t="s">
        <v>4044</v>
      </c>
      <c r="D474" s="3462" t="s">
        <v>4043</v>
      </c>
      <c r="E474" s="3463"/>
      <c r="F474" s="3462" t="s">
        <v>18</v>
      </c>
      <c r="G474" s="3460"/>
      <c r="H474" s="3460" t="s">
        <v>3544</v>
      </c>
      <c r="I474" s="3460" t="s">
        <v>2</v>
      </c>
      <c r="J474" s="3460" t="s">
        <v>3543</v>
      </c>
      <c r="K474" s="3460" t="s">
        <v>3542</v>
      </c>
      <c r="L474" s="3460" t="s">
        <v>3541</v>
      </c>
      <c r="M474" s="3460" t="s">
        <v>3540</v>
      </c>
      <c r="N474" s="3460" t="s">
        <v>3539</v>
      </c>
      <c r="O474" s="3460" t="s">
        <v>3538</v>
      </c>
      <c r="P474" s="3460" t="s">
        <v>3537</v>
      </c>
      <c r="Q474" s="3460" t="s">
        <v>3536</v>
      </c>
      <c r="R474" s="3461"/>
      <c r="S474" s="3460" t="s">
        <v>3535</v>
      </c>
      <c r="T474" s="3460" t="s">
        <v>3535</v>
      </c>
      <c r="U474" s="3460" t="s">
        <v>3534</v>
      </c>
      <c r="V474" s="3460" t="s">
        <v>3533</v>
      </c>
      <c r="W474" s="3459"/>
      <c r="X474" s="3459"/>
      <c r="Y474" s="3457" t="s">
        <v>3532</v>
      </c>
      <c r="Z474" s="3458"/>
      <c r="AA474" s="3458"/>
      <c r="AB474" s="3457"/>
      <c r="AC474" s="3457"/>
    </row>
    <row r="475" spans="1:29" ht="32.1" customHeight="1" x14ac:dyDescent="0.25">
      <c r="A475" s="3465"/>
      <c r="B475" s="3468"/>
      <c r="C475" s="3462"/>
      <c r="D475" s="3462"/>
      <c r="E475" s="3463"/>
      <c r="F475" s="3462"/>
      <c r="G475" s="3460"/>
      <c r="H475" s="3460"/>
      <c r="I475" s="3460" t="s">
        <v>1</v>
      </c>
      <c r="J475" s="3460"/>
      <c r="K475" s="3460"/>
      <c r="L475" s="3460"/>
      <c r="M475" s="3460"/>
      <c r="N475" s="3460"/>
      <c r="O475" s="3460"/>
      <c r="P475" s="3460"/>
      <c r="Q475" s="3460" t="s">
        <v>1</v>
      </c>
      <c r="R475" s="3461"/>
      <c r="S475" s="3460"/>
      <c r="T475" s="3460"/>
      <c r="U475" s="3460"/>
      <c r="V475" s="3460"/>
      <c r="W475" s="3459"/>
      <c r="X475" s="3459"/>
      <c r="Y475" s="3457"/>
      <c r="Z475" s="3458"/>
      <c r="AA475" s="3458"/>
      <c r="AB475" s="3457" t="s">
        <v>3531</v>
      </c>
      <c r="AC475" s="3457" t="s">
        <v>3531</v>
      </c>
    </row>
    <row r="476" spans="1:29" ht="32.1" customHeight="1" x14ac:dyDescent="0.25">
      <c r="A476" s="3467" t="s">
        <v>4042</v>
      </c>
      <c r="B476" s="3468"/>
      <c r="C476" s="3462" t="s">
        <v>4041</v>
      </c>
      <c r="D476" s="3462" t="s">
        <v>4040</v>
      </c>
      <c r="E476" s="3463"/>
      <c r="F476" s="3462" t="s">
        <v>18</v>
      </c>
      <c r="G476" s="3460"/>
      <c r="H476" s="3460" t="s">
        <v>3544</v>
      </c>
      <c r="I476" s="3460" t="s">
        <v>2</v>
      </c>
      <c r="J476" s="3460" t="s">
        <v>3543</v>
      </c>
      <c r="K476" s="3460" t="s">
        <v>3542</v>
      </c>
      <c r="L476" s="3460" t="s">
        <v>3541</v>
      </c>
      <c r="M476" s="3460" t="s">
        <v>3540</v>
      </c>
      <c r="N476" s="3460" t="s">
        <v>3539</v>
      </c>
      <c r="O476" s="3460" t="s">
        <v>3538</v>
      </c>
      <c r="P476" s="3460" t="s">
        <v>3537</v>
      </c>
      <c r="Q476" s="3460" t="s">
        <v>3536</v>
      </c>
      <c r="R476" s="3461"/>
      <c r="S476" s="3460" t="s">
        <v>3535</v>
      </c>
      <c r="T476" s="3460" t="s">
        <v>3535</v>
      </c>
      <c r="U476" s="3460" t="s">
        <v>3534</v>
      </c>
      <c r="V476" s="3460" t="s">
        <v>3533</v>
      </c>
      <c r="W476" s="3459"/>
      <c r="X476" s="3459"/>
      <c r="Y476" s="3457" t="s">
        <v>3532</v>
      </c>
      <c r="Z476" s="3458"/>
      <c r="AA476" s="3458"/>
      <c r="AB476" s="3457"/>
      <c r="AC476" s="3457"/>
    </row>
    <row r="477" spans="1:29" ht="32.1" customHeight="1" x14ac:dyDescent="0.25">
      <c r="A477" s="3465"/>
      <c r="B477" s="3469"/>
      <c r="C477" s="3462"/>
      <c r="D477" s="3462"/>
      <c r="E477" s="3463"/>
      <c r="F477" s="3462"/>
      <c r="G477" s="3460"/>
      <c r="H477" s="3460"/>
      <c r="I477" s="3460" t="s">
        <v>1</v>
      </c>
      <c r="J477" s="3460"/>
      <c r="K477" s="3460"/>
      <c r="L477" s="3460"/>
      <c r="M477" s="3460"/>
      <c r="N477" s="3460"/>
      <c r="O477" s="3460"/>
      <c r="P477" s="3460"/>
      <c r="Q477" s="3460" t="s">
        <v>1</v>
      </c>
      <c r="R477" s="3461"/>
      <c r="S477" s="3460"/>
      <c r="T477" s="3460"/>
      <c r="U477" s="3460"/>
      <c r="V477" s="3460"/>
      <c r="W477" s="3459"/>
      <c r="X477" s="3459"/>
      <c r="Y477" s="3457"/>
      <c r="Z477" s="3458"/>
      <c r="AA477" s="3458"/>
      <c r="AB477" s="3457" t="s">
        <v>3531</v>
      </c>
      <c r="AC477" s="3457" t="s">
        <v>3531</v>
      </c>
    </row>
    <row r="478" spans="1:29" ht="32.1" customHeight="1" x14ac:dyDescent="0.25">
      <c r="A478" s="3467" t="s">
        <v>4039</v>
      </c>
      <c r="B478" s="3469"/>
      <c r="C478" s="3462" t="s">
        <v>4038</v>
      </c>
      <c r="D478" s="3462" t="s">
        <v>4037</v>
      </c>
      <c r="E478" s="3463"/>
      <c r="F478" s="3462" t="s">
        <v>18</v>
      </c>
      <c r="G478" s="3460"/>
      <c r="H478" s="3460" t="s">
        <v>3544</v>
      </c>
      <c r="I478" s="3460" t="s">
        <v>2</v>
      </c>
      <c r="J478" s="3460" t="s">
        <v>3543</v>
      </c>
      <c r="K478" s="3460" t="s">
        <v>3542</v>
      </c>
      <c r="L478" s="3460" t="s">
        <v>3541</v>
      </c>
      <c r="M478" s="3460" t="s">
        <v>3540</v>
      </c>
      <c r="N478" s="3460" t="s">
        <v>3539</v>
      </c>
      <c r="O478" s="3460" t="s">
        <v>3538</v>
      </c>
      <c r="P478" s="3460" t="s">
        <v>3537</v>
      </c>
      <c r="Q478" s="3460" t="s">
        <v>3536</v>
      </c>
      <c r="R478" s="3461"/>
      <c r="S478" s="3460" t="s">
        <v>3535</v>
      </c>
      <c r="T478" s="3460" t="s">
        <v>3535</v>
      </c>
      <c r="U478" s="3460" t="s">
        <v>3534</v>
      </c>
      <c r="V478" s="3460" t="s">
        <v>3533</v>
      </c>
      <c r="W478" s="3459"/>
      <c r="X478" s="3459"/>
      <c r="Y478" s="3457" t="s">
        <v>3532</v>
      </c>
      <c r="Z478" s="3458"/>
      <c r="AA478" s="3458"/>
      <c r="AB478" s="3457"/>
      <c r="AC478" s="3457"/>
    </row>
    <row r="479" spans="1:29" ht="32.1" customHeight="1" x14ac:dyDescent="0.25">
      <c r="A479" s="3465"/>
      <c r="B479" s="3468"/>
      <c r="C479" s="3462"/>
      <c r="D479" s="3462"/>
      <c r="E479" s="3463"/>
      <c r="F479" s="3462"/>
      <c r="G479" s="3460"/>
      <c r="H479" s="3460"/>
      <c r="I479" s="3460" t="s">
        <v>1</v>
      </c>
      <c r="J479" s="3460"/>
      <c r="K479" s="3460"/>
      <c r="L479" s="3460"/>
      <c r="M479" s="3460"/>
      <c r="N479" s="3460"/>
      <c r="O479" s="3460"/>
      <c r="P479" s="3460"/>
      <c r="Q479" s="3460" t="s">
        <v>1</v>
      </c>
      <c r="R479" s="3461"/>
      <c r="S479" s="3460"/>
      <c r="T479" s="3460"/>
      <c r="U479" s="3460"/>
      <c r="V479" s="3460"/>
      <c r="W479" s="3459"/>
      <c r="X479" s="3459"/>
      <c r="Y479" s="3457"/>
      <c r="Z479" s="3458"/>
      <c r="AA479" s="3458"/>
      <c r="AB479" s="3457" t="s">
        <v>3531</v>
      </c>
      <c r="AC479" s="3457" t="s">
        <v>3531</v>
      </c>
    </row>
    <row r="480" spans="1:29" ht="32.1" customHeight="1" x14ac:dyDescent="0.25">
      <c r="A480" s="3467" t="s">
        <v>4036</v>
      </c>
      <c r="B480" s="3468"/>
      <c r="C480" s="3462" t="s">
        <v>4035</v>
      </c>
      <c r="D480" s="3462" t="s">
        <v>4034</v>
      </c>
      <c r="E480" s="3463"/>
      <c r="F480" s="3462" t="s">
        <v>18</v>
      </c>
      <c r="G480" s="3460"/>
      <c r="H480" s="3460" t="s">
        <v>3544</v>
      </c>
      <c r="I480" s="3460" t="s">
        <v>2</v>
      </c>
      <c r="J480" s="3460" t="s">
        <v>3543</v>
      </c>
      <c r="K480" s="3460" t="s">
        <v>3542</v>
      </c>
      <c r="L480" s="3460" t="s">
        <v>3541</v>
      </c>
      <c r="M480" s="3460" t="s">
        <v>3540</v>
      </c>
      <c r="N480" s="3460" t="s">
        <v>3539</v>
      </c>
      <c r="O480" s="3460" t="s">
        <v>3538</v>
      </c>
      <c r="P480" s="3460" t="s">
        <v>3537</v>
      </c>
      <c r="Q480" s="3460" t="s">
        <v>3536</v>
      </c>
      <c r="R480" s="3461"/>
      <c r="S480" s="3460" t="s">
        <v>3535</v>
      </c>
      <c r="T480" s="3460" t="s">
        <v>3535</v>
      </c>
      <c r="U480" s="3460" t="s">
        <v>3534</v>
      </c>
      <c r="V480" s="3460" t="s">
        <v>3533</v>
      </c>
      <c r="W480" s="3459"/>
      <c r="X480" s="3459"/>
      <c r="Y480" s="3457" t="s">
        <v>3532</v>
      </c>
      <c r="Z480" s="3458"/>
      <c r="AA480" s="3458"/>
      <c r="AB480" s="3457"/>
      <c r="AC480" s="3457"/>
    </row>
    <row r="481" spans="1:29" ht="32.1" customHeight="1" x14ac:dyDescent="0.25">
      <c r="A481" s="3465"/>
      <c r="B481" s="3466"/>
      <c r="C481" s="3462"/>
      <c r="D481" s="3462"/>
      <c r="E481" s="3463"/>
      <c r="F481" s="3462"/>
      <c r="G481" s="3460"/>
      <c r="H481" s="3460"/>
      <c r="I481" s="3460" t="s">
        <v>1</v>
      </c>
      <c r="J481" s="3460"/>
      <c r="K481" s="3460"/>
      <c r="L481" s="3460"/>
      <c r="M481" s="3460"/>
      <c r="N481" s="3460"/>
      <c r="O481" s="3460"/>
      <c r="P481" s="3460"/>
      <c r="Q481" s="3460" t="s">
        <v>1</v>
      </c>
      <c r="R481" s="3461"/>
      <c r="S481" s="3460"/>
      <c r="T481" s="3460"/>
      <c r="U481" s="3460"/>
      <c r="V481" s="3460"/>
      <c r="W481" s="3459"/>
      <c r="X481" s="3459"/>
      <c r="Y481" s="3457"/>
      <c r="Z481" s="3458"/>
      <c r="AA481" s="3458"/>
      <c r="AB481" s="3457" t="s">
        <v>3531</v>
      </c>
      <c r="AC481" s="3457" t="s">
        <v>3531</v>
      </c>
    </row>
    <row r="482" spans="1:29" ht="32.1" customHeight="1" x14ac:dyDescent="0.25">
      <c r="A482" s="3467" t="s">
        <v>4033</v>
      </c>
      <c r="B482" s="3466"/>
      <c r="C482" s="3462" t="s">
        <v>4032</v>
      </c>
      <c r="D482" s="3462" t="s">
        <v>4031</v>
      </c>
      <c r="E482" s="3463"/>
      <c r="F482" s="3462" t="s">
        <v>18</v>
      </c>
      <c r="G482" s="3460"/>
      <c r="H482" s="3460" t="s">
        <v>3544</v>
      </c>
      <c r="I482" s="3460" t="s">
        <v>2</v>
      </c>
      <c r="J482" s="3460" t="s">
        <v>3543</v>
      </c>
      <c r="K482" s="3460" t="s">
        <v>3542</v>
      </c>
      <c r="L482" s="3460" t="s">
        <v>3541</v>
      </c>
      <c r="M482" s="3460" t="s">
        <v>3540</v>
      </c>
      <c r="N482" s="3460" t="s">
        <v>3539</v>
      </c>
      <c r="O482" s="3460" t="s">
        <v>3538</v>
      </c>
      <c r="P482" s="3460" t="s">
        <v>3537</v>
      </c>
      <c r="Q482" s="3460" t="s">
        <v>3536</v>
      </c>
      <c r="R482" s="3461"/>
      <c r="S482" s="3460" t="s">
        <v>3535</v>
      </c>
      <c r="T482" s="3460" t="s">
        <v>3535</v>
      </c>
      <c r="U482" s="3460" t="s">
        <v>3534</v>
      </c>
      <c r="V482" s="3460" t="s">
        <v>3533</v>
      </c>
      <c r="W482" s="3459"/>
      <c r="X482" s="3459"/>
      <c r="Y482" s="3457" t="s">
        <v>3532</v>
      </c>
      <c r="Z482" s="3458"/>
      <c r="AA482" s="3458"/>
      <c r="AB482" s="3457"/>
      <c r="AC482" s="3457"/>
    </row>
    <row r="483" spans="1:29" ht="32.1" customHeight="1" x14ac:dyDescent="0.25">
      <c r="A483" s="3465"/>
      <c r="B483" s="3468"/>
      <c r="C483" s="3462"/>
      <c r="D483" s="3462"/>
      <c r="E483" s="3463"/>
      <c r="F483" s="3462"/>
      <c r="G483" s="3460"/>
      <c r="H483" s="3460"/>
      <c r="I483" s="3460" t="s">
        <v>1</v>
      </c>
      <c r="J483" s="3460"/>
      <c r="K483" s="3460"/>
      <c r="L483" s="3460"/>
      <c r="M483" s="3460"/>
      <c r="N483" s="3460"/>
      <c r="O483" s="3460"/>
      <c r="P483" s="3460"/>
      <c r="Q483" s="3460" t="s">
        <v>1</v>
      </c>
      <c r="R483" s="3461"/>
      <c r="S483" s="3460"/>
      <c r="T483" s="3460"/>
      <c r="U483" s="3460"/>
      <c r="V483" s="3460"/>
      <c r="W483" s="3459"/>
      <c r="X483" s="3459"/>
      <c r="Y483" s="3457"/>
      <c r="Z483" s="3458"/>
      <c r="AA483" s="3458"/>
      <c r="AB483" s="3457" t="s">
        <v>3531</v>
      </c>
      <c r="AC483" s="3457" t="s">
        <v>3531</v>
      </c>
    </row>
    <row r="484" spans="1:29" ht="32.1" customHeight="1" x14ac:dyDescent="0.25">
      <c r="A484" s="3467" t="s">
        <v>4030</v>
      </c>
      <c r="B484" s="3468"/>
      <c r="C484" s="3462" t="s">
        <v>4029</v>
      </c>
      <c r="D484" s="3462" t="s">
        <v>4028</v>
      </c>
      <c r="E484" s="3463"/>
      <c r="F484" s="3462" t="s">
        <v>18</v>
      </c>
      <c r="G484" s="3460"/>
      <c r="H484" s="3460" t="s">
        <v>3544</v>
      </c>
      <c r="I484" s="3460" t="s">
        <v>2</v>
      </c>
      <c r="J484" s="3460" t="s">
        <v>3543</v>
      </c>
      <c r="K484" s="3460" t="s">
        <v>3542</v>
      </c>
      <c r="L484" s="3460" t="s">
        <v>3541</v>
      </c>
      <c r="M484" s="3460" t="s">
        <v>3540</v>
      </c>
      <c r="N484" s="3460" t="s">
        <v>3539</v>
      </c>
      <c r="O484" s="3460" t="s">
        <v>3538</v>
      </c>
      <c r="P484" s="3460" t="s">
        <v>3537</v>
      </c>
      <c r="Q484" s="3460" t="s">
        <v>3536</v>
      </c>
      <c r="R484" s="3461"/>
      <c r="S484" s="3460" t="s">
        <v>3535</v>
      </c>
      <c r="T484" s="3460" t="s">
        <v>3535</v>
      </c>
      <c r="U484" s="3460" t="s">
        <v>3534</v>
      </c>
      <c r="V484" s="3460" t="s">
        <v>3533</v>
      </c>
      <c r="W484" s="3459"/>
      <c r="X484" s="3459"/>
      <c r="Y484" s="3457" t="s">
        <v>3532</v>
      </c>
      <c r="Z484" s="3458"/>
      <c r="AA484" s="3458"/>
      <c r="AB484" s="3457"/>
      <c r="AC484" s="3457"/>
    </row>
    <row r="485" spans="1:29" ht="32.1" customHeight="1" x14ac:dyDescent="0.25">
      <c r="A485" s="3465"/>
      <c r="B485" s="3468"/>
      <c r="C485" s="3462"/>
      <c r="D485" s="3462"/>
      <c r="E485" s="3463"/>
      <c r="F485" s="3462"/>
      <c r="G485" s="3460"/>
      <c r="H485" s="3460"/>
      <c r="I485" s="3460" t="s">
        <v>1</v>
      </c>
      <c r="J485" s="3460"/>
      <c r="K485" s="3460"/>
      <c r="L485" s="3460"/>
      <c r="M485" s="3460"/>
      <c r="N485" s="3460"/>
      <c r="O485" s="3460"/>
      <c r="P485" s="3460"/>
      <c r="Q485" s="3460" t="s">
        <v>1</v>
      </c>
      <c r="R485" s="3461"/>
      <c r="S485" s="3460"/>
      <c r="T485" s="3460"/>
      <c r="U485" s="3460"/>
      <c r="V485" s="3460"/>
      <c r="W485" s="3459"/>
      <c r="X485" s="3459"/>
      <c r="Y485" s="3457"/>
      <c r="Z485" s="3458"/>
      <c r="AA485" s="3458"/>
      <c r="AB485" s="3457" t="s">
        <v>3531</v>
      </c>
      <c r="AC485" s="3457" t="s">
        <v>3531</v>
      </c>
    </row>
    <row r="486" spans="1:29" ht="32.1" customHeight="1" x14ac:dyDescent="0.25">
      <c r="A486" s="3467" t="s">
        <v>4027</v>
      </c>
      <c r="B486" s="3468"/>
      <c r="C486" s="3462" t="s">
        <v>4026</v>
      </c>
      <c r="D486" s="3462" t="s">
        <v>4025</v>
      </c>
      <c r="E486" s="3463"/>
      <c r="F486" s="3462" t="s">
        <v>18</v>
      </c>
      <c r="G486" s="3460"/>
      <c r="H486" s="3460" t="s">
        <v>3544</v>
      </c>
      <c r="I486" s="3460" t="s">
        <v>2</v>
      </c>
      <c r="J486" s="3460" t="s">
        <v>3543</v>
      </c>
      <c r="K486" s="3460" t="s">
        <v>3542</v>
      </c>
      <c r="L486" s="3460" t="s">
        <v>3541</v>
      </c>
      <c r="M486" s="3460" t="s">
        <v>3540</v>
      </c>
      <c r="N486" s="3460" t="s">
        <v>3539</v>
      </c>
      <c r="O486" s="3460" t="s">
        <v>3538</v>
      </c>
      <c r="P486" s="3460" t="s">
        <v>3537</v>
      </c>
      <c r="Q486" s="3460" t="s">
        <v>3536</v>
      </c>
      <c r="R486" s="3461"/>
      <c r="S486" s="3460" t="s">
        <v>3535</v>
      </c>
      <c r="T486" s="3460" t="s">
        <v>3535</v>
      </c>
      <c r="U486" s="3460" t="s">
        <v>3534</v>
      </c>
      <c r="V486" s="3460" t="s">
        <v>3533</v>
      </c>
      <c r="W486" s="3459"/>
      <c r="X486" s="3459"/>
      <c r="Y486" s="3457" t="s">
        <v>3532</v>
      </c>
      <c r="Z486" s="3458"/>
      <c r="AA486" s="3458"/>
      <c r="AB486" s="3457"/>
      <c r="AC486" s="3457"/>
    </row>
    <row r="487" spans="1:29" ht="32.1" customHeight="1" x14ac:dyDescent="0.25">
      <c r="A487" s="3465"/>
      <c r="B487" s="3468"/>
      <c r="C487" s="3462"/>
      <c r="D487" s="3462"/>
      <c r="E487" s="3463"/>
      <c r="F487" s="3462"/>
      <c r="G487" s="3460"/>
      <c r="H487" s="3460"/>
      <c r="I487" s="3460" t="s">
        <v>1</v>
      </c>
      <c r="J487" s="3460"/>
      <c r="K487" s="3460"/>
      <c r="L487" s="3460"/>
      <c r="M487" s="3460"/>
      <c r="N487" s="3460"/>
      <c r="O487" s="3460"/>
      <c r="P487" s="3460"/>
      <c r="Q487" s="3460" t="s">
        <v>1</v>
      </c>
      <c r="R487" s="3461"/>
      <c r="S487" s="3460"/>
      <c r="T487" s="3460"/>
      <c r="U487" s="3460"/>
      <c r="V487" s="3460"/>
      <c r="W487" s="3459"/>
      <c r="X487" s="3459"/>
      <c r="Y487" s="3457"/>
      <c r="Z487" s="3458"/>
      <c r="AA487" s="3458"/>
      <c r="AB487" s="3457" t="s">
        <v>3531</v>
      </c>
      <c r="AC487" s="3457" t="s">
        <v>3531</v>
      </c>
    </row>
    <row r="488" spans="1:29" ht="32.1" customHeight="1" x14ac:dyDescent="0.25">
      <c r="A488" s="3467" t="s">
        <v>4024</v>
      </c>
      <c r="B488" s="3468"/>
      <c r="C488" s="3462" t="s">
        <v>4023</v>
      </c>
      <c r="D488" s="3462" t="s">
        <v>4022</v>
      </c>
      <c r="E488" s="3463"/>
      <c r="F488" s="3462" t="s">
        <v>18</v>
      </c>
      <c r="G488" s="3460"/>
      <c r="H488" s="3460" t="s">
        <v>3544</v>
      </c>
      <c r="I488" s="3460" t="s">
        <v>2</v>
      </c>
      <c r="J488" s="3460" t="s">
        <v>3543</v>
      </c>
      <c r="K488" s="3460" t="s">
        <v>3542</v>
      </c>
      <c r="L488" s="3460" t="s">
        <v>3541</v>
      </c>
      <c r="M488" s="3460" t="s">
        <v>3540</v>
      </c>
      <c r="N488" s="3460" t="s">
        <v>3539</v>
      </c>
      <c r="O488" s="3460" t="s">
        <v>3538</v>
      </c>
      <c r="P488" s="3460" t="s">
        <v>3537</v>
      </c>
      <c r="Q488" s="3460" t="s">
        <v>3536</v>
      </c>
      <c r="R488" s="3461"/>
      <c r="S488" s="3460" t="s">
        <v>3535</v>
      </c>
      <c r="T488" s="3460" t="s">
        <v>3535</v>
      </c>
      <c r="U488" s="3460" t="s">
        <v>3534</v>
      </c>
      <c r="V488" s="3460" t="s">
        <v>3533</v>
      </c>
      <c r="W488" s="3459"/>
      <c r="X488" s="3459"/>
      <c r="Y488" s="3457" t="s">
        <v>3532</v>
      </c>
      <c r="Z488" s="3458"/>
      <c r="AA488" s="3458"/>
      <c r="AB488" s="3457"/>
      <c r="AC488" s="3457"/>
    </row>
    <row r="489" spans="1:29" ht="32.1" customHeight="1" x14ac:dyDescent="0.25">
      <c r="A489" s="3465"/>
      <c r="B489" s="3468"/>
      <c r="C489" s="3462"/>
      <c r="D489" s="3462"/>
      <c r="E489" s="3463"/>
      <c r="F489" s="3462"/>
      <c r="G489" s="3460"/>
      <c r="H489" s="3460"/>
      <c r="I489" s="3460" t="s">
        <v>1</v>
      </c>
      <c r="J489" s="3460"/>
      <c r="K489" s="3460"/>
      <c r="L489" s="3460"/>
      <c r="M489" s="3460"/>
      <c r="N489" s="3460"/>
      <c r="O489" s="3460"/>
      <c r="P489" s="3460"/>
      <c r="Q489" s="3460" t="s">
        <v>1</v>
      </c>
      <c r="R489" s="3461"/>
      <c r="S489" s="3460"/>
      <c r="T489" s="3460"/>
      <c r="U489" s="3460"/>
      <c r="V489" s="3460"/>
      <c r="W489" s="3459"/>
      <c r="X489" s="3459"/>
      <c r="Y489" s="3457"/>
      <c r="Z489" s="3458"/>
      <c r="AA489" s="3458"/>
      <c r="AB489" s="3457" t="s">
        <v>3531</v>
      </c>
      <c r="AC489" s="3457" t="s">
        <v>3531</v>
      </c>
    </row>
    <row r="490" spans="1:29" ht="32.1" customHeight="1" x14ac:dyDescent="0.25">
      <c r="A490" s="3467" t="s">
        <v>4021</v>
      </c>
      <c r="B490" s="3468"/>
      <c r="C490" s="3462" t="s">
        <v>4020</v>
      </c>
      <c r="D490" s="3462" t="s">
        <v>4019</v>
      </c>
      <c r="E490" s="3463"/>
      <c r="F490" s="3462" t="s">
        <v>18</v>
      </c>
      <c r="G490" s="3460"/>
      <c r="H490" s="3460" t="s">
        <v>3544</v>
      </c>
      <c r="I490" s="3460" t="s">
        <v>2</v>
      </c>
      <c r="J490" s="3460" t="s">
        <v>3543</v>
      </c>
      <c r="K490" s="3460" t="s">
        <v>3542</v>
      </c>
      <c r="L490" s="3460" t="s">
        <v>3541</v>
      </c>
      <c r="M490" s="3460" t="s">
        <v>3540</v>
      </c>
      <c r="N490" s="3460" t="s">
        <v>3539</v>
      </c>
      <c r="O490" s="3460" t="s">
        <v>3538</v>
      </c>
      <c r="P490" s="3460" t="s">
        <v>3537</v>
      </c>
      <c r="Q490" s="3460" t="s">
        <v>3536</v>
      </c>
      <c r="R490" s="3461"/>
      <c r="S490" s="3460" t="s">
        <v>3535</v>
      </c>
      <c r="T490" s="3460" t="s">
        <v>3535</v>
      </c>
      <c r="U490" s="3460" t="s">
        <v>3534</v>
      </c>
      <c r="V490" s="3460" t="s">
        <v>3533</v>
      </c>
      <c r="W490" s="3459"/>
      <c r="X490" s="3459"/>
      <c r="Y490" s="3457" t="s">
        <v>3532</v>
      </c>
      <c r="Z490" s="3458"/>
      <c r="AA490" s="3458"/>
      <c r="AB490" s="3457"/>
      <c r="AC490" s="3457"/>
    </row>
    <row r="491" spans="1:29" ht="32.1" customHeight="1" x14ac:dyDescent="0.25">
      <c r="A491" s="3465"/>
      <c r="B491" s="3468"/>
      <c r="C491" s="3462"/>
      <c r="D491" s="3462"/>
      <c r="E491" s="3463"/>
      <c r="F491" s="3462"/>
      <c r="G491" s="3460"/>
      <c r="H491" s="3460"/>
      <c r="I491" s="3460" t="s">
        <v>1</v>
      </c>
      <c r="J491" s="3460"/>
      <c r="K491" s="3460"/>
      <c r="L491" s="3460"/>
      <c r="M491" s="3460"/>
      <c r="N491" s="3460"/>
      <c r="O491" s="3460"/>
      <c r="P491" s="3460"/>
      <c r="Q491" s="3460" t="s">
        <v>1</v>
      </c>
      <c r="R491" s="3461"/>
      <c r="S491" s="3460"/>
      <c r="T491" s="3460"/>
      <c r="U491" s="3460"/>
      <c r="V491" s="3460"/>
      <c r="W491" s="3459"/>
      <c r="X491" s="3459"/>
      <c r="Y491" s="3457"/>
      <c r="Z491" s="3458"/>
      <c r="AA491" s="3458"/>
      <c r="AB491" s="3457" t="s">
        <v>3531</v>
      </c>
      <c r="AC491" s="3457" t="s">
        <v>3531</v>
      </c>
    </row>
    <row r="492" spans="1:29" ht="32.1" customHeight="1" x14ac:dyDescent="0.25">
      <c r="A492" s="3467" t="s">
        <v>4018</v>
      </c>
      <c r="B492" s="3468"/>
      <c r="C492" s="3462" t="s">
        <v>4017</v>
      </c>
      <c r="D492" s="3462" t="s">
        <v>4016</v>
      </c>
      <c r="E492" s="3463"/>
      <c r="F492" s="3462" t="s">
        <v>18</v>
      </c>
      <c r="G492" s="3460"/>
      <c r="H492" s="3460" t="s">
        <v>3544</v>
      </c>
      <c r="I492" s="3460" t="s">
        <v>2</v>
      </c>
      <c r="J492" s="3460" t="s">
        <v>3543</v>
      </c>
      <c r="K492" s="3460" t="s">
        <v>3542</v>
      </c>
      <c r="L492" s="3460" t="s">
        <v>3541</v>
      </c>
      <c r="M492" s="3460" t="s">
        <v>3540</v>
      </c>
      <c r="N492" s="3460" t="s">
        <v>3539</v>
      </c>
      <c r="O492" s="3460" t="s">
        <v>3538</v>
      </c>
      <c r="P492" s="3460" t="s">
        <v>3537</v>
      </c>
      <c r="Q492" s="3460" t="s">
        <v>3536</v>
      </c>
      <c r="R492" s="3461"/>
      <c r="S492" s="3460" t="s">
        <v>3535</v>
      </c>
      <c r="T492" s="3460" t="s">
        <v>3535</v>
      </c>
      <c r="U492" s="3460" t="s">
        <v>3534</v>
      </c>
      <c r="V492" s="3460" t="s">
        <v>3533</v>
      </c>
      <c r="W492" s="3459"/>
      <c r="X492" s="3459"/>
      <c r="Y492" s="3457" t="s">
        <v>3532</v>
      </c>
      <c r="Z492" s="3458"/>
      <c r="AA492" s="3458"/>
      <c r="AB492" s="3457"/>
      <c r="AC492" s="3457"/>
    </row>
    <row r="493" spans="1:29" ht="32.1" customHeight="1" x14ac:dyDescent="0.25">
      <c r="A493" s="3465"/>
      <c r="B493" s="3466"/>
      <c r="C493" s="3462"/>
      <c r="D493" s="3462"/>
      <c r="E493" s="3463"/>
      <c r="F493" s="3462"/>
      <c r="G493" s="3460"/>
      <c r="H493" s="3460"/>
      <c r="I493" s="3460" t="s">
        <v>1</v>
      </c>
      <c r="J493" s="3460"/>
      <c r="K493" s="3460"/>
      <c r="L493" s="3460"/>
      <c r="M493" s="3460"/>
      <c r="N493" s="3460"/>
      <c r="O493" s="3460"/>
      <c r="P493" s="3460"/>
      <c r="Q493" s="3460" t="s">
        <v>1</v>
      </c>
      <c r="R493" s="3461"/>
      <c r="S493" s="3460"/>
      <c r="T493" s="3460"/>
      <c r="U493" s="3460"/>
      <c r="V493" s="3460"/>
      <c r="W493" s="3459"/>
      <c r="X493" s="3459"/>
      <c r="Y493" s="3457"/>
      <c r="Z493" s="3458"/>
      <c r="AA493" s="3458"/>
      <c r="AB493" s="3457" t="s">
        <v>3531</v>
      </c>
      <c r="AC493" s="3457" t="s">
        <v>3531</v>
      </c>
    </row>
    <row r="494" spans="1:29" ht="32.1" customHeight="1" x14ac:dyDescent="0.25">
      <c r="A494" s="3467" t="s">
        <v>4015</v>
      </c>
      <c r="B494" s="3466"/>
      <c r="C494" s="3462" t="s">
        <v>4014</v>
      </c>
      <c r="D494" s="3462" t="s">
        <v>4013</v>
      </c>
      <c r="E494" s="3463"/>
      <c r="F494" s="3462" t="s">
        <v>18</v>
      </c>
      <c r="G494" s="3460"/>
      <c r="H494" s="3460" t="s">
        <v>3544</v>
      </c>
      <c r="I494" s="3460" t="s">
        <v>2</v>
      </c>
      <c r="J494" s="3460" t="s">
        <v>3543</v>
      </c>
      <c r="K494" s="3460" t="s">
        <v>3542</v>
      </c>
      <c r="L494" s="3460" t="s">
        <v>3541</v>
      </c>
      <c r="M494" s="3460" t="s">
        <v>3540</v>
      </c>
      <c r="N494" s="3460" t="s">
        <v>3539</v>
      </c>
      <c r="O494" s="3460" t="s">
        <v>3538</v>
      </c>
      <c r="P494" s="3460" t="s">
        <v>3537</v>
      </c>
      <c r="Q494" s="3460" t="s">
        <v>3536</v>
      </c>
      <c r="R494" s="3461"/>
      <c r="S494" s="3460" t="s">
        <v>3535</v>
      </c>
      <c r="T494" s="3460" t="s">
        <v>3535</v>
      </c>
      <c r="U494" s="3460" t="s">
        <v>3534</v>
      </c>
      <c r="V494" s="3460" t="s">
        <v>3533</v>
      </c>
      <c r="W494" s="3459"/>
      <c r="X494" s="3459"/>
      <c r="Y494" s="3457" t="s">
        <v>3532</v>
      </c>
      <c r="Z494" s="3458"/>
      <c r="AA494" s="3458"/>
      <c r="AB494" s="3457"/>
      <c r="AC494" s="3457"/>
    </row>
    <row r="495" spans="1:29" ht="32.1" customHeight="1" x14ac:dyDescent="0.25">
      <c r="A495" s="3465"/>
      <c r="B495" s="3466"/>
      <c r="C495" s="3462"/>
      <c r="D495" s="3462"/>
      <c r="E495" s="3463"/>
      <c r="F495" s="3462"/>
      <c r="G495" s="3460"/>
      <c r="H495" s="3460"/>
      <c r="I495" s="3460" t="s">
        <v>1</v>
      </c>
      <c r="J495" s="3460"/>
      <c r="K495" s="3460"/>
      <c r="L495" s="3460"/>
      <c r="M495" s="3460"/>
      <c r="N495" s="3460"/>
      <c r="O495" s="3460"/>
      <c r="P495" s="3460"/>
      <c r="Q495" s="3460" t="s">
        <v>1</v>
      </c>
      <c r="R495" s="3461"/>
      <c r="S495" s="3460"/>
      <c r="T495" s="3460"/>
      <c r="U495" s="3460"/>
      <c r="V495" s="3460"/>
      <c r="W495" s="3459"/>
      <c r="X495" s="3459"/>
      <c r="Y495" s="3457"/>
      <c r="Z495" s="3458"/>
      <c r="AA495" s="3458"/>
      <c r="AB495" s="3457" t="s">
        <v>3531</v>
      </c>
      <c r="AC495" s="3457" t="s">
        <v>3531</v>
      </c>
    </row>
    <row r="496" spans="1:29" ht="32.1" customHeight="1" x14ac:dyDescent="0.25">
      <c r="A496" s="3467" t="s">
        <v>4012</v>
      </c>
      <c r="B496" s="3466"/>
      <c r="C496" s="3462" t="s">
        <v>4011</v>
      </c>
      <c r="D496" s="3462" t="s">
        <v>4010</v>
      </c>
      <c r="E496" s="3463"/>
      <c r="F496" s="3462" t="s">
        <v>18</v>
      </c>
      <c r="G496" s="3460"/>
      <c r="H496" s="3460" t="s">
        <v>3544</v>
      </c>
      <c r="I496" s="3460" t="s">
        <v>2</v>
      </c>
      <c r="J496" s="3460" t="s">
        <v>3543</v>
      </c>
      <c r="K496" s="3460" t="s">
        <v>3542</v>
      </c>
      <c r="L496" s="3460" t="s">
        <v>3541</v>
      </c>
      <c r="M496" s="3460" t="s">
        <v>3540</v>
      </c>
      <c r="N496" s="3460" t="s">
        <v>3539</v>
      </c>
      <c r="O496" s="3460" t="s">
        <v>3538</v>
      </c>
      <c r="P496" s="3460" t="s">
        <v>3537</v>
      </c>
      <c r="Q496" s="3460" t="s">
        <v>3536</v>
      </c>
      <c r="R496" s="3461"/>
      <c r="S496" s="3460" t="s">
        <v>3535</v>
      </c>
      <c r="T496" s="3460" t="s">
        <v>3535</v>
      </c>
      <c r="U496" s="3460" t="s">
        <v>3534</v>
      </c>
      <c r="V496" s="3460" t="s">
        <v>3533</v>
      </c>
      <c r="W496" s="3459"/>
      <c r="X496" s="3459"/>
      <c r="Y496" s="3457" t="s">
        <v>3532</v>
      </c>
      <c r="Z496" s="3458"/>
      <c r="AA496" s="3458"/>
      <c r="AB496" s="3457"/>
      <c r="AC496" s="3457"/>
    </row>
    <row r="497" spans="1:29" ht="32.1" customHeight="1" x14ac:dyDescent="0.25">
      <c r="A497" s="3465"/>
      <c r="B497" s="3468"/>
      <c r="C497" s="3462"/>
      <c r="D497" s="3462"/>
      <c r="E497" s="3463"/>
      <c r="F497" s="3462"/>
      <c r="G497" s="3460"/>
      <c r="H497" s="3460"/>
      <c r="I497" s="3460" t="s">
        <v>1</v>
      </c>
      <c r="J497" s="3460"/>
      <c r="K497" s="3460"/>
      <c r="L497" s="3460"/>
      <c r="M497" s="3460"/>
      <c r="N497" s="3460"/>
      <c r="O497" s="3460"/>
      <c r="P497" s="3460"/>
      <c r="Q497" s="3460" t="s">
        <v>1</v>
      </c>
      <c r="R497" s="3461"/>
      <c r="S497" s="3460"/>
      <c r="T497" s="3460"/>
      <c r="U497" s="3460"/>
      <c r="V497" s="3460"/>
      <c r="W497" s="3459"/>
      <c r="X497" s="3459"/>
      <c r="Y497" s="3457"/>
      <c r="Z497" s="3458"/>
      <c r="AA497" s="3458"/>
      <c r="AB497" s="3457" t="s">
        <v>3531</v>
      </c>
      <c r="AC497" s="3457" t="s">
        <v>3531</v>
      </c>
    </row>
    <row r="498" spans="1:29" ht="32.1" customHeight="1" x14ac:dyDescent="0.25">
      <c r="A498" s="3467" t="s">
        <v>4009</v>
      </c>
      <c r="B498" s="3468"/>
      <c r="C498" s="3462" t="s">
        <v>4008</v>
      </c>
      <c r="D498" s="3462" t="s">
        <v>4007</v>
      </c>
      <c r="E498" s="3463"/>
      <c r="F498" s="3462" t="s">
        <v>18</v>
      </c>
      <c r="G498" s="3460"/>
      <c r="H498" s="3460" t="s">
        <v>3544</v>
      </c>
      <c r="I498" s="3460" t="s">
        <v>2</v>
      </c>
      <c r="J498" s="3460" t="s">
        <v>3543</v>
      </c>
      <c r="K498" s="3460" t="s">
        <v>3542</v>
      </c>
      <c r="L498" s="3460" t="s">
        <v>3541</v>
      </c>
      <c r="M498" s="3460" t="s">
        <v>3540</v>
      </c>
      <c r="N498" s="3460" t="s">
        <v>3539</v>
      </c>
      <c r="O498" s="3460" t="s">
        <v>3538</v>
      </c>
      <c r="P498" s="3460" t="s">
        <v>3537</v>
      </c>
      <c r="Q498" s="3460" t="s">
        <v>3536</v>
      </c>
      <c r="R498" s="3461"/>
      <c r="S498" s="3460" t="s">
        <v>3535</v>
      </c>
      <c r="T498" s="3460" t="s">
        <v>3535</v>
      </c>
      <c r="U498" s="3460" t="s">
        <v>3534</v>
      </c>
      <c r="V498" s="3460" t="s">
        <v>3533</v>
      </c>
      <c r="W498" s="3459"/>
      <c r="X498" s="3459"/>
      <c r="Y498" s="3457" t="s">
        <v>3532</v>
      </c>
      <c r="Z498" s="3458"/>
      <c r="AA498" s="3458"/>
      <c r="AB498" s="3457"/>
      <c r="AC498" s="3457"/>
    </row>
    <row r="499" spans="1:29" ht="32.1" customHeight="1" x14ac:dyDescent="0.25">
      <c r="A499" s="3465"/>
      <c r="B499" s="3466"/>
      <c r="C499" s="3462"/>
      <c r="D499" s="3462"/>
      <c r="E499" s="3463"/>
      <c r="F499" s="3462"/>
      <c r="G499" s="3460"/>
      <c r="H499" s="3460"/>
      <c r="I499" s="3460" t="s">
        <v>1</v>
      </c>
      <c r="J499" s="3460"/>
      <c r="K499" s="3460"/>
      <c r="L499" s="3460"/>
      <c r="M499" s="3460"/>
      <c r="N499" s="3460"/>
      <c r="O499" s="3460"/>
      <c r="P499" s="3460"/>
      <c r="Q499" s="3460" t="s">
        <v>1</v>
      </c>
      <c r="R499" s="3461"/>
      <c r="S499" s="3460"/>
      <c r="T499" s="3460"/>
      <c r="U499" s="3460"/>
      <c r="V499" s="3460"/>
      <c r="W499" s="3459"/>
      <c r="X499" s="3459"/>
      <c r="Y499" s="3457"/>
      <c r="Z499" s="3458"/>
      <c r="AA499" s="3458"/>
      <c r="AB499" s="3457" t="s">
        <v>3531</v>
      </c>
      <c r="AC499" s="3457" t="s">
        <v>3531</v>
      </c>
    </row>
    <row r="500" spans="1:29" ht="32.1" customHeight="1" x14ac:dyDescent="0.25">
      <c r="A500" s="3467" t="s">
        <v>4006</v>
      </c>
      <c r="B500" s="3466"/>
      <c r="C500" s="3462" t="s">
        <v>4005</v>
      </c>
      <c r="D500" s="3462" t="s">
        <v>4004</v>
      </c>
      <c r="E500" s="3463"/>
      <c r="F500" s="3462" t="s">
        <v>18</v>
      </c>
      <c r="G500" s="3460"/>
      <c r="H500" s="3460" t="s">
        <v>3544</v>
      </c>
      <c r="I500" s="3460" t="s">
        <v>2</v>
      </c>
      <c r="J500" s="3460" t="s">
        <v>3543</v>
      </c>
      <c r="K500" s="3460" t="s">
        <v>3542</v>
      </c>
      <c r="L500" s="3460" t="s">
        <v>3541</v>
      </c>
      <c r="M500" s="3460" t="s">
        <v>3540</v>
      </c>
      <c r="N500" s="3460" t="s">
        <v>3539</v>
      </c>
      <c r="O500" s="3460" t="s">
        <v>3538</v>
      </c>
      <c r="P500" s="3460" t="s">
        <v>3537</v>
      </c>
      <c r="Q500" s="3460" t="s">
        <v>3536</v>
      </c>
      <c r="R500" s="3461"/>
      <c r="S500" s="3460" t="s">
        <v>3535</v>
      </c>
      <c r="T500" s="3460" t="s">
        <v>3535</v>
      </c>
      <c r="U500" s="3460" t="s">
        <v>3534</v>
      </c>
      <c r="V500" s="3460" t="s">
        <v>3533</v>
      </c>
      <c r="W500" s="3459"/>
      <c r="X500" s="3459"/>
      <c r="Y500" s="3457" t="s">
        <v>3532</v>
      </c>
      <c r="Z500" s="3458"/>
      <c r="AA500" s="3458"/>
      <c r="AB500" s="3457"/>
      <c r="AC500" s="3457"/>
    </row>
    <row r="501" spans="1:29" ht="32.1" customHeight="1" x14ac:dyDescent="0.25">
      <c r="A501" s="3465"/>
      <c r="B501" s="3468"/>
      <c r="C501" s="3462"/>
      <c r="D501" s="3462"/>
      <c r="E501" s="3463"/>
      <c r="F501" s="3462"/>
      <c r="G501" s="3460"/>
      <c r="H501" s="3460"/>
      <c r="I501" s="3460" t="s">
        <v>1</v>
      </c>
      <c r="J501" s="3460"/>
      <c r="K501" s="3460"/>
      <c r="L501" s="3460"/>
      <c r="M501" s="3460"/>
      <c r="N501" s="3460"/>
      <c r="O501" s="3460"/>
      <c r="P501" s="3460"/>
      <c r="Q501" s="3460" t="s">
        <v>1</v>
      </c>
      <c r="R501" s="3461"/>
      <c r="S501" s="3460"/>
      <c r="T501" s="3460"/>
      <c r="U501" s="3460"/>
      <c r="V501" s="3460"/>
      <c r="W501" s="3459"/>
      <c r="X501" s="3459"/>
      <c r="Y501" s="3457"/>
      <c r="Z501" s="3458"/>
      <c r="AA501" s="3458"/>
      <c r="AB501" s="3457" t="s">
        <v>3531</v>
      </c>
      <c r="AC501" s="3457" t="s">
        <v>3531</v>
      </c>
    </row>
    <row r="502" spans="1:29" ht="32.1" customHeight="1" x14ac:dyDescent="0.25">
      <c r="A502" s="3467" t="s">
        <v>4003</v>
      </c>
      <c r="B502" s="3468"/>
      <c r="C502" s="3462" t="s">
        <v>4002</v>
      </c>
      <c r="D502" s="3462" t="s">
        <v>4001</v>
      </c>
      <c r="E502" s="3463"/>
      <c r="F502" s="3462" t="s">
        <v>18</v>
      </c>
      <c r="G502" s="3460"/>
      <c r="H502" s="3460" t="s">
        <v>3544</v>
      </c>
      <c r="I502" s="3460" t="s">
        <v>2</v>
      </c>
      <c r="J502" s="3460" t="s">
        <v>3543</v>
      </c>
      <c r="K502" s="3460" t="s">
        <v>3542</v>
      </c>
      <c r="L502" s="3460" t="s">
        <v>3541</v>
      </c>
      <c r="M502" s="3460" t="s">
        <v>3540</v>
      </c>
      <c r="N502" s="3460" t="s">
        <v>3539</v>
      </c>
      <c r="O502" s="3460" t="s">
        <v>3538</v>
      </c>
      <c r="P502" s="3460" t="s">
        <v>3537</v>
      </c>
      <c r="Q502" s="3460" t="s">
        <v>3536</v>
      </c>
      <c r="R502" s="3461"/>
      <c r="S502" s="3460" t="s">
        <v>3535</v>
      </c>
      <c r="T502" s="3460" t="s">
        <v>3535</v>
      </c>
      <c r="U502" s="3460" t="s">
        <v>3534</v>
      </c>
      <c r="V502" s="3460" t="s">
        <v>3533</v>
      </c>
      <c r="W502" s="3459"/>
      <c r="X502" s="3459"/>
      <c r="Y502" s="3457" t="s">
        <v>3532</v>
      </c>
      <c r="Z502" s="3458"/>
      <c r="AA502" s="3458"/>
      <c r="AB502" s="3457"/>
      <c r="AC502" s="3457"/>
    </row>
    <row r="503" spans="1:29" ht="32.1" customHeight="1" x14ac:dyDescent="0.25">
      <c r="A503" s="3465"/>
      <c r="B503" s="3466"/>
      <c r="C503" s="3462"/>
      <c r="D503" s="3462"/>
      <c r="E503" s="3463"/>
      <c r="F503" s="3462"/>
      <c r="G503" s="3460"/>
      <c r="H503" s="3460"/>
      <c r="I503" s="3460" t="s">
        <v>1</v>
      </c>
      <c r="J503" s="3460"/>
      <c r="K503" s="3460"/>
      <c r="L503" s="3460"/>
      <c r="M503" s="3460"/>
      <c r="N503" s="3460"/>
      <c r="O503" s="3460"/>
      <c r="P503" s="3460"/>
      <c r="Q503" s="3460" t="s">
        <v>1</v>
      </c>
      <c r="R503" s="3461"/>
      <c r="S503" s="3460"/>
      <c r="T503" s="3460"/>
      <c r="U503" s="3460"/>
      <c r="V503" s="3460"/>
      <c r="W503" s="3459"/>
      <c r="X503" s="3459"/>
      <c r="Y503" s="3457"/>
      <c r="Z503" s="3458"/>
      <c r="AA503" s="3458"/>
      <c r="AB503" s="3457" t="s">
        <v>3531</v>
      </c>
      <c r="AC503" s="3457" t="s">
        <v>3531</v>
      </c>
    </row>
    <row r="504" spans="1:29" ht="32.1" customHeight="1" x14ac:dyDescent="0.25">
      <c r="A504" s="3467" t="s">
        <v>4000</v>
      </c>
      <c r="B504" s="3466"/>
      <c r="C504" s="3462" t="s">
        <v>3999</v>
      </c>
      <c r="D504" s="3462" t="s">
        <v>3998</v>
      </c>
      <c r="E504" s="3463"/>
      <c r="F504" s="3462" t="s">
        <v>18</v>
      </c>
      <c r="G504" s="3460"/>
      <c r="H504" s="3460" t="s">
        <v>3544</v>
      </c>
      <c r="I504" s="3460" t="s">
        <v>2</v>
      </c>
      <c r="J504" s="3460" t="s">
        <v>3543</v>
      </c>
      <c r="K504" s="3460" t="s">
        <v>3542</v>
      </c>
      <c r="L504" s="3460" t="s">
        <v>3541</v>
      </c>
      <c r="M504" s="3460" t="s">
        <v>3540</v>
      </c>
      <c r="N504" s="3460" t="s">
        <v>3539</v>
      </c>
      <c r="O504" s="3460" t="s">
        <v>3538</v>
      </c>
      <c r="P504" s="3460" t="s">
        <v>3537</v>
      </c>
      <c r="Q504" s="3460" t="s">
        <v>3536</v>
      </c>
      <c r="R504" s="3461"/>
      <c r="S504" s="3460" t="s">
        <v>3535</v>
      </c>
      <c r="T504" s="3460" t="s">
        <v>3535</v>
      </c>
      <c r="U504" s="3460" t="s">
        <v>3534</v>
      </c>
      <c r="V504" s="3460" t="s">
        <v>3533</v>
      </c>
      <c r="W504" s="3459"/>
      <c r="X504" s="3459"/>
      <c r="Y504" s="3457" t="s">
        <v>3532</v>
      </c>
      <c r="Z504" s="3458"/>
      <c r="AA504" s="3458"/>
      <c r="AB504" s="3457"/>
      <c r="AC504" s="3457"/>
    </row>
    <row r="505" spans="1:29" ht="32.1" customHeight="1" x14ac:dyDescent="0.25">
      <c r="A505" s="3465"/>
      <c r="B505" s="3469"/>
      <c r="C505" s="3462"/>
      <c r="D505" s="3462"/>
      <c r="E505" s="3463"/>
      <c r="F505" s="3462"/>
      <c r="G505" s="3460"/>
      <c r="H505" s="3460"/>
      <c r="I505" s="3460" t="s">
        <v>1</v>
      </c>
      <c r="J505" s="3460"/>
      <c r="K505" s="3460"/>
      <c r="L505" s="3460"/>
      <c r="M505" s="3460"/>
      <c r="N505" s="3460"/>
      <c r="O505" s="3460"/>
      <c r="P505" s="3460"/>
      <c r="Q505" s="3460" t="s">
        <v>1</v>
      </c>
      <c r="R505" s="3461"/>
      <c r="S505" s="3460"/>
      <c r="T505" s="3460"/>
      <c r="U505" s="3460"/>
      <c r="V505" s="3460"/>
      <c r="W505" s="3459"/>
      <c r="X505" s="3459"/>
      <c r="Y505" s="3457"/>
      <c r="Z505" s="3458"/>
      <c r="AA505" s="3458"/>
      <c r="AB505" s="3457" t="s">
        <v>3531</v>
      </c>
      <c r="AC505" s="3457" t="s">
        <v>3531</v>
      </c>
    </row>
    <row r="506" spans="1:29" ht="32.1" customHeight="1" x14ac:dyDescent="0.25">
      <c r="A506" s="3467" t="s">
        <v>3997</v>
      </c>
      <c r="B506" s="3469"/>
      <c r="C506" s="3462" t="s">
        <v>3996</v>
      </c>
      <c r="D506" s="3462" t="s">
        <v>3995</v>
      </c>
      <c r="E506" s="3463"/>
      <c r="F506" s="3462" t="s">
        <v>18</v>
      </c>
      <c r="G506" s="3460"/>
      <c r="H506" s="3460" t="s">
        <v>3544</v>
      </c>
      <c r="I506" s="3460" t="s">
        <v>2</v>
      </c>
      <c r="J506" s="3460" t="s">
        <v>3543</v>
      </c>
      <c r="K506" s="3460" t="s">
        <v>3542</v>
      </c>
      <c r="L506" s="3460" t="s">
        <v>3541</v>
      </c>
      <c r="M506" s="3460" t="s">
        <v>3540</v>
      </c>
      <c r="N506" s="3460" t="s">
        <v>3539</v>
      </c>
      <c r="O506" s="3460" t="s">
        <v>3538</v>
      </c>
      <c r="P506" s="3460" t="s">
        <v>3537</v>
      </c>
      <c r="Q506" s="3460" t="s">
        <v>3536</v>
      </c>
      <c r="R506" s="3461"/>
      <c r="S506" s="3460" t="s">
        <v>3535</v>
      </c>
      <c r="T506" s="3460" t="s">
        <v>3535</v>
      </c>
      <c r="U506" s="3460" t="s">
        <v>3534</v>
      </c>
      <c r="V506" s="3460" t="s">
        <v>3533</v>
      </c>
      <c r="W506" s="3459"/>
      <c r="X506" s="3459"/>
      <c r="Y506" s="3457" t="s">
        <v>3532</v>
      </c>
      <c r="Z506" s="3458"/>
      <c r="AA506" s="3458"/>
      <c r="AB506" s="3457"/>
      <c r="AC506" s="3457"/>
    </row>
    <row r="507" spans="1:29" ht="32.1" customHeight="1" x14ac:dyDescent="0.25">
      <c r="A507" s="3465"/>
      <c r="B507" s="3469"/>
      <c r="C507" s="3462"/>
      <c r="D507" s="3462"/>
      <c r="E507" s="3463"/>
      <c r="F507" s="3462"/>
      <c r="G507" s="3460"/>
      <c r="H507" s="3460"/>
      <c r="I507" s="3460" t="s">
        <v>1</v>
      </c>
      <c r="J507" s="3460"/>
      <c r="K507" s="3460"/>
      <c r="L507" s="3460"/>
      <c r="M507" s="3460"/>
      <c r="N507" s="3460"/>
      <c r="O507" s="3460"/>
      <c r="P507" s="3460"/>
      <c r="Q507" s="3460" t="s">
        <v>1</v>
      </c>
      <c r="R507" s="3461"/>
      <c r="S507" s="3460"/>
      <c r="T507" s="3460"/>
      <c r="U507" s="3460"/>
      <c r="V507" s="3460"/>
      <c r="W507" s="3459"/>
      <c r="X507" s="3459"/>
      <c r="Y507" s="3457"/>
      <c r="Z507" s="3458"/>
      <c r="AA507" s="3458"/>
      <c r="AB507" s="3457" t="s">
        <v>3531</v>
      </c>
      <c r="AC507" s="3457" t="s">
        <v>3531</v>
      </c>
    </row>
    <row r="508" spans="1:29" ht="32.1" customHeight="1" x14ac:dyDescent="0.25">
      <c r="A508" s="3467" t="s">
        <v>3994</v>
      </c>
      <c r="B508" s="3469"/>
      <c r="C508" s="3462" t="s">
        <v>3993</v>
      </c>
      <c r="D508" s="3462" t="s">
        <v>3992</v>
      </c>
      <c r="E508" s="3463"/>
      <c r="F508" s="3462" t="s">
        <v>18</v>
      </c>
      <c r="G508" s="3460"/>
      <c r="H508" s="3460" t="s">
        <v>3544</v>
      </c>
      <c r="I508" s="3460" t="s">
        <v>2</v>
      </c>
      <c r="J508" s="3460" t="s">
        <v>3543</v>
      </c>
      <c r="K508" s="3460" t="s">
        <v>3542</v>
      </c>
      <c r="L508" s="3460" t="s">
        <v>3541</v>
      </c>
      <c r="M508" s="3460" t="s">
        <v>3540</v>
      </c>
      <c r="N508" s="3460" t="s">
        <v>3539</v>
      </c>
      <c r="O508" s="3460" t="s">
        <v>3538</v>
      </c>
      <c r="P508" s="3460" t="s">
        <v>3537</v>
      </c>
      <c r="Q508" s="3460" t="s">
        <v>3536</v>
      </c>
      <c r="R508" s="3461"/>
      <c r="S508" s="3460" t="s">
        <v>3535</v>
      </c>
      <c r="T508" s="3460" t="s">
        <v>3535</v>
      </c>
      <c r="U508" s="3460" t="s">
        <v>3534</v>
      </c>
      <c r="V508" s="3460" t="s">
        <v>3533</v>
      </c>
      <c r="W508" s="3459"/>
      <c r="X508" s="3459"/>
      <c r="Y508" s="3457" t="s">
        <v>3532</v>
      </c>
      <c r="Z508" s="3458"/>
      <c r="AA508" s="3458"/>
      <c r="AB508" s="3457"/>
      <c r="AC508" s="3457"/>
    </row>
    <row r="509" spans="1:29" ht="32.1" customHeight="1" x14ac:dyDescent="0.25">
      <c r="A509" s="3465"/>
      <c r="B509" s="3468"/>
      <c r="C509" s="3462"/>
      <c r="D509" s="3462"/>
      <c r="E509" s="3463"/>
      <c r="F509" s="3462"/>
      <c r="G509" s="3460"/>
      <c r="H509" s="3460"/>
      <c r="I509" s="3460" t="s">
        <v>1</v>
      </c>
      <c r="J509" s="3460"/>
      <c r="K509" s="3460"/>
      <c r="L509" s="3460"/>
      <c r="M509" s="3460"/>
      <c r="N509" s="3460"/>
      <c r="O509" s="3460"/>
      <c r="P509" s="3460"/>
      <c r="Q509" s="3460" t="s">
        <v>1</v>
      </c>
      <c r="R509" s="3461"/>
      <c r="S509" s="3460"/>
      <c r="T509" s="3460"/>
      <c r="U509" s="3460"/>
      <c r="V509" s="3460"/>
      <c r="W509" s="3459"/>
      <c r="X509" s="3459"/>
      <c r="Y509" s="3457"/>
      <c r="Z509" s="3458"/>
      <c r="AA509" s="3458"/>
      <c r="AB509" s="3457" t="s">
        <v>3531</v>
      </c>
      <c r="AC509" s="3457" t="s">
        <v>3531</v>
      </c>
    </row>
    <row r="510" spans="1:29" ht="32.1" customHeight="1" x14ac:dyDescent="0.25">
      <c r="A510" s="3467" t="s">
        <v>3991</v>
      </c>
      <c r="B510" s="3468"/>
      <c r="C510" s="3462" t="s">
        <v>3990</v>
      </c>
      <c r="D510" s="3462" t="s">
        <v>3989</v>
      </c>
      <c r="E510" s="3463"/>
      <c r="F510" s="3462" t="s">
        <v>18</v>
      </c>
      <c r="G510" s="3460"/>
      <c r="H510" s="3460" t="s">
        <v>3544</v>
      </c>
      <c r="I510" s="3460" t="s">
        <v>2</v>
      </c>
      <c r="J510" s="3460" t="s">
        <v>3543</v>
      </c>
      <c r="K510" s="3460" t="s">
        <v>3542</v>
      </c>
      <c r="L510" s="3460" t="s">
        <v>3541</v>
      </c>
      <c r="M510" s="3460" t="s">
        <v>3540</v>
      </c>
      <c r="N510" s="3460" t="s">
        <v>3539</v>
      </c>
      <c r="O510" s="3460" t="s">
        <v>3538</v>
      </c>
      <c r="P510" s="3460" t="s">
        <v>3537</v>
      </c>
      <c r="Q510" s="3460" t="s">
        <v>3536</v>
      </c>
      <c r="R510" s="3461"/>
      <c r="S510" s="3460" t="s">
        <v>3535</v>
      </c>
      <c r="T510" s="3460" t="s">
        <v>3535</v>
      </c>
      <c r="U510" s="3460" t="s">
        <v>3534</v>
      </c>
      <c r="V510" s="3460" t="s">
        <v>3533</v>
      </c>
      <c r="W510" s="3459"/>
      <c r="X510" s="3459"/>
      <c r="Y510" s="3457" t="s">
        <v>3532</v>
      </c>
      <c r="Z510" s="3458"/>
      <c r="AA510" s="3458"/>
      <c r="AB510" s="3457"/>
      <c r="AC510" s="3457"/>
    </row>
    <row r="511" spans="1:29" ht="32.1" customHeight="1" x14ac:dyDescent="0.25">
      <c r="A511" s="3465"/>
      <c r="B511" s="3466"/>
      <c r="C511" s="3462"/>
      <c r="D511" s="3462"/>
      <c r="E511" s="3463"/>
      <c r="F511" s="3462"/>
      <c r="G511" s="3460"/>
      <c r="H511" s="3460"/>
      <c r="I511" s="3460" t="s">
        <v>1</v>
      </c>
      <c r="J511" s="3460"/>
      <c r="K511" s="3460"/>
      <c r="L511" s="3460"/>
      <c r="M511" s="3460"/>
      <c r="N511" s="3460"/>
      <c r="O511" s="3460"/>
      <c r="P511" s="3460"/>
      <c r="Q511" s="3460" t="s">
        <v>1</v>
      </c>
      <c r="R511" s="3461"/>
      <c r="S511" s="3460"/>
      <c r="T511" s="3460"/>
      <c r="U511" s="3460"/>
      <c r="V511" s="3460"/>
      <c r="W511" s="3459"/>
      <c r="X511" s="3459"/>
      <c r="Y511" s="3457"/>
      <c r="Z511" s="3458"/>
      <c r="AA511" s="3458"/>
      <c r="AB511" s="3457" t="s">
        <v>3531</v>
      </c>
      <c r="AC511" s="3457" t="s">
        <v>3531</v>
      </c>
    </row>
    <row r="512" spans="1:29" ht="32.1" customHeight="1" x14ac:dyDescent="0.25">
      <c r="A512" s="3467" t="s">
        <v>3988</v>
      </c>
      <c r="B512" s="3466"/>
      <c r="C512" s="3462" t="s">
        <v>3987</v>
      </c>
      <c r="D512" s="3462" t="s">
        <v>3986</v>
      </c>
      <c r="E512" s="3463"/>
      <c r="F512" s="3462" t="s">
        <v>18</v>
      </c>
      <c r="G512" s="3460"/>
      <c r="H512" s="3460" t="s">
        <v>3544</v>
      </c>
      <c r="I512" s="3460" t="s">
        <v>2</v>
      </c>
      <c r="J512" s="3460" t="s">
        <v>3543</v>
      </c>
      <c r="K512" s="3460" t="s">
        <v>3542</v>
      </c>
      <c r="L512" s="3460" t="s">
        <v>3541</v>
      </c>
      <c r="M512" s="3460" t="s">
        <v>3540</v>
      </c>
      <c r="N512" s="3460" t="s">
        <v>3539</v>
      </c>
      <c r="O512" s="3460" t="s">
        <v>3538</v>
      </c>
      <c r="P512" s="3460" t="s">
        <v>3537</v>
      </c>
      <c r="Q512" s="3460" t="s">
        <v>3536</v>
      </c>
      <c r="R512" s="3461"/>
      <c r="S512" s="3460" t="s">
        <v>3535</v>
      </c>
      <c r="T512" s="3460" t="s">
        <v>3535</v>
      </c>
      <c r="U512" s="3460" t="s">
        <v>3534</v>
      </c>
      <c r="V512" s="3460" t="s">
        <v>3533</v>
      </c>
      <c r="W512" s="3459"/>
      <c r="X512" s="3459"/>
      <c r="Y512" s="3457" t="s">
        <v>3532</v>
      </c>
      <c r="Z512" s="3458"/>
      <c r="AA512" s="3458"/>
      <c r="AB512" s="3457"/>
      <c r="AC512" s="3457"/>
    </row>
    <row r="513" spans="1:29" ht="32.1" customHeight="1" x14ac:dyDescent="0.25">
      <c r="A513" s="3465"/>
      <c r="B513" s="3469"/>
      <c r="C513" s="3462"/>
      <c r="D513" s="3462"/>
      <c r="E513" s="3463"/>
      <c r="F513" s="3462"/>
      <c r="G513" s="3460"/>
      <c r="H513" s="3460"/>
      <c r="I513" s="3460" t="s">
        <v>1</v>
      </c>
      <c r="J513" s="3460"/>
      <c r="K513" s="3460"/>
      <c r="L513" s="3460"/>
      <c r="M513" s="3460"/>
      <c r="N513" s="3460"/>
      <c r="O513" s="3460"/>
      <c r="P513" s="3460"/>
      <c r="Q513" s="3460" t="s">
        <v>1</v>
      </c>
      <c r="R513" s="3461"/>
      <c r="S513" s="3460"/>
      <c r="T513" s="3460"/>
      <c r="U513" s="3460"/>
      <c r="V513" s="3460"/>
      <c r="W513" s="3459"/>
      <c r="X513" s="3459"/>
      <c r="Y513" s="3457"/>
      <c r="Z513" s="3458"/>
      <c r="AA513" s="3458"/>
      <c r="AB513" s="3457" t="s">
        <v>3531</v>
      </c>
      <c r="AC513" s="3457" t="s">
        <v>3531</v>
      </c>
    </row>
    <row r="514" spans="1:29" ht="32.1" customHeight="1" x14ac:dyDescent="0.25">
      <c r="A514" s="3467" t="s">
        <v>3985</v>
      </c>
      <c r="B514" s="3469"/>
      <c r="C514" s="3462" t="s">
        <v>3984</v>
      </c>
      <c r="D514" s="3462" t="s">
        <v>3983</v>
      </c>
      <c r="E514" s="3463"/>
      <c r="F514" s="3462" t="s">
        <v>18</v>
      </c>
      <c r="G514" s="3460"/>
      <c r="H514" s="3460" t="s">
        <v>3544</v>
      </c>
      <c r="I514" s="3460" t="s">
        <v>2</v>
      </c>
      <c r="J514" s="3460" t="s">
        <v>3543</v>
      </c>
      <c r="K514" s="3460" t="s">
        <v>3542</v>
      </c>
      <c r="L514" s="3460" t="s">
        <v>3541</v>
      </c>
      <c r="M514" s="3460" t="s">
        <v>3540</v>
      </c>
      <c r="N514" s="3460" t="s">
        <v>3539</v>
      </c>
      <c r="O514" s="3460" t="s">
        <v>3538</v>
      </c>
      <c r="P514" s="3460" t="s">
        <v>3537</v>
      </c>
      <c r="Q514" s="3460" t="s">
        <v>3536</v>
      </c>
      <c r="R514" s="3461"/>
      <c r="S514" s="3460" t="s">
        <v>3535</v>
      </c>
      <c r="T514" s="3460" t="s">
        <v>3535</v>
      </c>
      <c r="U514" s="3460" t="s">
        <v>3534</v>
      </c>
      <c r="V514" s="3460" t="s">
        <v>3533</v>
      </c>
      <c r="W514" s="3459"/>
      <c r="X514" s="3459"/>
      <c r="Y514" s="3457" t="s">
        <v>3532</v>
      </c>
      <c r="Z514" s="3458"/>
      <c r="AA514" s="3458"/>
      <c r="AB514" s="3457"/>
      <c r="AC514" s="3457"/>
    </row>
    <row r="515" spans="1:29" ht="32.1" customHeight="1" x14ac:dyDescent="0.25">
      <c r="A515" s="3465"/>
      <c r="B515" s="3468"/>
      <c r="C515" s="3462"/>
      <c r="D515" s="3462"/>
      <c r="E515" s="3463"/>
      <c r="F515" s="3462"/>
      <c r="G515" s="3460"/>
      <c r="H515" s="3460"/>
      <c r="I515" s="3460" t="s">
        <v>1</v>
      </c>
      <c r="J515" s="3460"/>
      <c r="K515" s="3460"/>
      <c r="L515" s="3460"/>
      <c r="M515" s="3460"/>
      <c r="N515" s="3460"/>
      <c r="O515" s="3460"/>
      <c r="P515" s="3460"/>
      <c r="Q515" s="3460" t="s">
        <v>1</v>
      </c>
      <c r="R515" s="3461"/>
      <c r="S515" s="3460"/>
      <c r="T515" s="3460"/>
      <c r="U515" s="3460"/>
      <c r="V515" s="3460"/>
      <c r="W515" s="3459"/>
      <c r="X515" s="3459"/>
      <c r="Y515" s="3457"/>
      <c r="Z515" s="3458"/>
      <c r="AA515" s="3458"/>
      <c r="AB515" s="3457" t="s">
        <v>3531</v>
      </c>
      <c r="AC515" s="3457" t="s">
        <v>3531</v>
      </c>
    </row>
    <row r="516" spans="1:29" ht="32.1" customHeight="1" x14ac:dyDescent="0.25">
      <c r="A516" s="3467" t="s">
        <v>3982</v>
      </c>
      <c r="B516" s="3468"/>
      <c r="C516" s="3462" t="s">
        <v>3981</v>
      </c>
      <c r="D516" s="3462" t="s">
        <v>3980</v>
      </c>
      <c r="E516" s="3463"/>
      <c r="F516" s="3462" t="s">
        <v>18</v>
      </c>
      <c r="G516" s="3460"/>
      <c r="H516" s="3460" t="s">
        <v>3544</v>
      </c>
      <c r="I516" s="3460" t="s">
        <v>2</v>
      </c>
      <c r="J516" s="3460" t="s">
        <v>3543</v>
      </c>
      <c r="K516" s="3460" t="s">
        <v>3542</v>
      </c>
      <c r="L516" s="3460" t="s">
        <v>3541</v>
      </c>
      <c r="M516" s="3460" t="s">
        <v>3540</v>
      </c>
      <c r="N516" s="3460" t="s">
        <v>3539</v>
      </c>
      <c r="O516" s="3460" t="s">
        <v>3538</v>
      </c>
      <c r="P516" s="3460" t="s">
        <v>3537</v>
      </c>
      <c r="Q516" s="3460" t="s">
        <v>3536</v>
      </c>
      <c r="R516" s="3461"/>
      <c r="S516" s="3460" t="s">
        <v>3535</v>
      </c>
      <c r="T516" s="3460" t="s">
        <v>3535</v>
      </c>
      <c r="U516" s="3460" t="s">
        <v>3534</v>
      </c>
      <c r="V516" s="3460" t="s">
        <v>3533</v>
      </c>
      <c r="W516" s="3459"/>
      <c r="X516" s="3459"/>
      <c r="Y516" s="3457" t="s">
        <v>3532</v>
      </c>
      <c r="Z516" s="3458"/>
      <c r="AA516" s="3458"/>
      <c r="AB516" s="3457"/>
      <c r="AC516" s="3457"/>
    </row>
    <row r="517" spans="1:29" ht="32.1" customHeight="1" x14ac:dyDescent="0.25">
      <c r="A517" s="3465"/>
      <c r="B517" s="3468"/>
      <c r="C517" s="3462"/>
      <c r="D517" s="3462"/>
      <c r="E517" s="3463"/>
      <c r="F517" s="3462"/>
      <c r="G517" s="3460"/>
      <c r="H517" s="3460"/>
      <c r="I517" s="3460" t="s">
        <v>1</v>
      </c>
      <c r="J517" s="3460"/>
      <c r="K517" s="3460"/>
      <c r="L517" s="3460"/>
      <c r="M517" s="3460"/>
      <c r="N517" s="3460"/>
      <c r="O517" s="3460"/>
      <c r="P517" s="3460"/>
      <c r="Q517" s="3460" t="s">
        <v>1</v>
      </c>
      <c r="R517" s="3461"/>
      <c r="S517" s="3460"/>
      <c r="T517" s="3460"/>
      <c r="U517" s="3460"/>
      <c r="V517" s="3460"/>
      <c r="W517" s="3459"/>
      <c r="X517" s="3459"/>
      <c r="Y517" s="3457"/>
      <c r="Z517" s="3458"/>
      <c r="AA517" s="3458"/>
      <c r="AB517" s="3457" t="s">
        <v>3531</v>
      </c>
      <c r="AC517" s="3457" t="s">
        <v>3531</v>
      </c>
    </row>
    <row r="518" spans="1:29" ht="32.1" customHeight="1" x14ac:dyDescent="0.25">
      <c r="A518" s="3467" t="s">
        <v>3979</v>
      </c>
      <c r="B518" s="3468"/>
      <c r="C518" s="3462" t="s">
        <v>3978</v>
      </c>
      <c r="D518" s="3462" t="s">
        <v>3977</v>
      </c>
      <c r="E518" s="3463"/>
      <c r="F518" s="3462" t="s">
        <v>18</v>
      </c>
      <c r="G518" s="3460"/>
      <c r="H518" s="3460" t="s">
        <v>3544</v>
      </c>
      <c r="I518" s="3460" t="s">
        <v>2</v>
      </c>
      <c r="J518" s="3460" t="s">
        <v>3543</v>
      </c>
      <c r="K518" s="3460" t="s">
        <v>3542</v>
      </c>
      <c r="L518" s="3460" t="s">
        <v>3541</v>
      </c>
      <c r="M518" s="3460" t="s">
        <v>3540</v>
      </c>
      <c r="N518" s="3460" t="s">
        <v>3539</v>
      </c>
      <c r="O518" s="3460" t="s">
        <v>3538</v>
      </c>
      <c r="P518" s="3460" t="s">
        <v>3537</v>
      </c>
      <c r="Q518" s="3460" t="s">
        <v>3536</v>
      </c>
      <c r="R518" s="3461"/>
      <c r="S518" s="3460" t="s">
        <v>3535</v>
      </c>
      <c r="T518" s="3460" t="s">
        <v>3535</v>
      </c>
      <c r="U518" s="3460" t="s">
        <v>3534</v>
      </c>
      <c r="V518" s="3460" t="s">
        <v>3533</v>
      </c>
      <c r="W518" s="3459"/>
      <c r="X518" s="3459"/>
      <c r="Y518" s="3457" t="s">
        <v>3532</v>
      </c>
      <c r="Z518" s="3458"/>
      <c r="AA518" s="3458"/>
      <c r="AB518" s="3457"/>
      <c r="AC518" s="3457"/>
    </row>
    <row r="519" spans="1:29" ht="32.1" customHeight="1" x14ac:dyDescent="0.25">
      <c r="A519" s="3465"/>
      <c r="B519" s="3468"/>
      <c r="C519" s="3462"/>
      <c r="D519" s="3462"/>
      <c r="E519" s="3463"/>
      <c r="F519" s="3462"/>
      <c r="G519" s="3460"/>
      <c r="H519" s="3460"/>
      <c r="I519" s="3460" t="s">
        <v>1</v>
      </c>
      <c r="J519" s="3460"/>
      <c r="K519" s="3460"/>
      <c r="L519" s="3460"/>
      <c r="M519" s="3460"/>
      <c r="N519" s="3460"/>
      <c r="O519" s="3460"/>
      <c r="P519" s="3460"/>
      <c r="Q519" s="3460" t="s">
        <v>1</v>
      </c>
      <c r="R519" s="3461"/>
      <c r="S519" s="3460"/>
      <c r="T519" s="3460"/>
      <c r="U519" s="3460"/>
      <c r="V519" s="3460"/>
      <c r="W519" s="3459"/>
      <c r="X519" s="3459"/>
      <c r="Y519" s="3457"/>
      <c r="Z519" s="3458"/>
      <c r="AA519" s="3458"/>
      <c r="AB519" s="3457" t="s">
        <v>3531</v>
      </c>
      <c r="AC519" s="3457" t="s">
        <v>3531</v>
      </c>
    </row>
    <row r="520" spans="1:29" ht="32.1" customHeight="1" x14ac:dyDescent="0.25">
      <c r="A520" s="3467" t="s">
        <v>3976</v>
      </c>
      <c r="B520" s="3468"/>
      <c r="C520" s="3462" t="s">
        <v>3975</v>
      </c>
      <c r="D520" s="3462" t="s">
        <v>3974</v>
      </c>
      <c r="E520" s="3463"/>
      <c r="F520" s="3462" t="s">
        <v>18</v>
      </c>
      <c r="G520" s="3460"/>
      <c r="H520" s="3460" t="s">
        <v>3544</v>
      </c>
      <c r="I520" s="3460" t="s">
        <v>2</v>
      </c>
      <c r="J520" s="3460" t="s">
        <v>3543</v>
      </c>
      <c r="K520" s="3460" t="s">
        <v>3542</v>
      </c>
      <c r="L520" s="3460" t="s">
        <v>3541</v>
      </c>
      <c r="M520" s="3460" t="s">
        <v>3540</v>
      </c>
      <c r="N520" s="3460" t="s">
        <v>3539</v>
      </c>
      <c r="O520" s="3460" t="s">
        <v>3538</v>
      </c>
      <c r="P520" s="3460" t="s">
        <v>3537</v>
      </c>
      <c r="Q520" s="3460" t="s">
        <v>3536</v>
      </c>
      <c r="R520" s="3461"/>
      <c r="S520" s="3460" t="s">
        <v>3535</v>
      </c>
      <c r="T520" s="3460" t="s">
        <v>3535</v>
      </c>
      <c r="U520" s="3460" t="s">
        <v>3534</v>
      </c>
      <c r="V520" s="3460" t="s">
        <v>3533</v>
      </c>
      <c r="W520" s="3459"/>
      <c r="X520" s="3459"/>
      <c r="Y520" s="3457" t="s">
        <v>3532</v>
      </c>
      <c r="Z520" s="3458"/>
      <c r="AA520" s="3458"/>
      <c r="AB520" s="3457"/>
      <c r="AC520" s="3457"/>
    </row>
    <row r="521" spans="1:29" ht="32.1" customHeight="1" x14ac:dyDescent="0.25">
      <c r="A521" s="3465"/>
      <c r="B521" s="3466"/>
      <c r="C521" s="3462"/>
      <c r="D521" s="3462"/>
      <c r="E521" s="3463"/>
      <c r="F521" s="3462"/>
      <c r="G521" s="3460"/>
      <c r="H521" s="3460"/>
      <c r="I521" s="3460" t="s">
        <v>1</v>
      </c>
      <c r="J521" s="3460"/>
      <c r="K521" s="3460"/>
      <c r="L521" s="3460"/>
      <c r="M521" s="3460"/>
      <c r="N521" s="3460"/>
      <c r="O521" s="3460"/>
      <c r="P521" s="3460"/>
      <c r="Q521" s="3460" t="s">
        <v>1</v>
      </c>
      <c r="R521" s="3461"/>
      <c r="S521" s="3460"/>
      <c r="T521" s="3460"/>
      <c r="U521" s="3460"/>
      <c r="V521" s="3460"/>
      <c r="W521" s="3459"/>
      <c r="X521" s="3459"/>
      <c r="Y521" s="3457"/>
      <c r="Z521" s="3458"/>
      <c r="AA521" s="3458"/>
      <c r="AB521" s="3457" t="s">
        <v>3531</v>
      </c>
      <c r="AC521" s="3457" t="s">
        <v>3531</v>
      </c>
    </row>
    <row r="522" spans="1:29" ht="32.1" customHeight="1" x14ac:dyDescent="0.25">
      <c r="A522" s="3467" t="s">
        <v>3973</v>
      </c>
      <c r="B522" s="3466"/>
      <c r="C522" s="3462" t="s">
        <v>3972</v>
      </c>
      <c r="D522" s="3462" t="s">
        <v>3971</v>
      </c>
      <c r="E522" s="3463"/>
      <c r="F522" s="3462" t="s">
        <v>18</v>
      </c>
      <c r="G522" s="3460"/>
      <c r="H522" s="3460" t="s">
        <v>3544</v>
      </c>
      <c r="I522" s="3460" t="s">
        <v>2</v>
      </c>
      <c r="J522" s="3460" t="s">
        <v>3543</v>
      </c>
      <c r="K522" s="3460" t="s">
        <v>3542</v>
      </c>
      <c r="L522" s="3460" t="s">
        <v>3541</v>
      </c>
      <c r="M522" s="3460" t="s">
        <v>3540</v>
      </c>
      <c r="N522" s="3460" t="s">
        <v>3539</v>
      </c>
      <c r="O522" s="3460" t="s">
        <v>3538</v>
      </c>
      <c r="P522" s="3460" t="s">
        <v>3537</v>
      </c>
      <c r="Q522" s="3460" t="s">
        <v>3536</v>
      </c>
      <c r="R522" s="3461"/>
      <c r="S522" s="3460" t="s">
        <v>3535</v>
      </c>
      <c r="T522" s="3460" t="s">
        <v>3535</v>
      </c>
      <c r="U522" s="3460" t="s">
        <v>3534</v>
      </c>
      <c r="V522" s="3460" t="s">
        <v>3533</v>
      </c>
      <c r="W522" s="3459"/>
      <c r="X522" s="3459"/>
      <c r="Y522" s="3457" t="s">
        <v>3532</v>
      </c>
      <c r="Z522" s="3458"/>
      <c r="AA522" s="3458"/>
      <c r="AB522" s="3457"/>
      <c r="AC522" s="3457"/>
    </row>
    <row r="523" spans="1:29" ht="32.1" customHeight="1" x14ac:dyDescent="0.25">
      <c r="A523" s="3465"/>
      <c r="B523" s="3466"/>
      <c r="C523" s="3462"/>
      <c r="D523" s="3462"/>
      <c r="E523" s="3463"/>
      <c r="F523" s="3462"/>
      <c r="G523" s="3460"/>
      <c r="H523" s="3460"/>
      <c r="I523" s="3460" t="s">
        <v>1</v>
      </c>
      <c r="J523" s="3460"/>
      <c r="K523" s="3460"/>
      <c r="L523" s="3460"/>
      <c r="M523" s="3460"/>
      <c r="N523" s="3460"/>
      <c r="O523" s="3460"/>
      <c r="P523" s="3460"/>
      <c r="Q523" s="3460" t="s">
        <v>1</v>
      </c>
      <c r="R523" s="3461"/>
      <c r="S523" s="3460"/>
      <c r="T523" s="3460"/>
      <c r="U523" s="3460"/>
      <c r="V523" s="3460"/>
      <c r="W523" s="3459"/>
      <c r="X523" s="3459"/>
      <c r="Y523" s="3457"/>
      <c r="Z523" s="3458"/>
      <c r="AA523" s="3458"/>
      <c r="AB523" s="3457" t="s">
        <v>3531</v>
      </c>
      <c r="AC523" s="3457" t="s">
        <v>3531</v>
      </c>
    </row>
    <row r="524" spans="1:29" ht="32.1" customHeight="1" x14ac:dyDescent="0.25">
      <c r="A524" s="3467" t="s">
        <v>3970</v>
      </c>
      <c r="B524" s="3466"/>
      <c r="C524" s="3462" t="s">
        <v>3969</v>
      </c>
      <c r="D524" s="3462" t="s">
        <v>3968</v>
      </c>
      <c r="E524" s="3463"/>
      <c r="F524" s="3462" t="s">
        <v>18</v>
      </c>
      <c r="G524" s="3460"/>
      <c r="H524" s="3460" t="s">
        <v>3544</v>
      </c>
      <c r="I524" s="3460" t="s">
        <v>2</v>
      </c>
      <c r="J524" s="3460" t="s">
        <v>3543</v>
      </c>
      <c r="K524" s="3460" t="s">
        <v>3542</v>
      </c>
      <c r="L524" s="3460" t="s">
        <v>3541</v>
      </c>
      <c r="M524" s="3460" t="s">
        <v>3540</v>
      </c>
      <c r="N524" s="3460" t="s">
        <v>3539</v>
      </c>
      <c r="O524" s="3460" t="s">
        <v>3538</v>
      </c>
      <c r="P524" s="3460" t="s">
        <v>3537</v>
      </c>
      <c r="Q524" s="3460" t="s">
        <v>3536</v>
      </c>
      <c r="R524" s="3461"/>
      <c r="S524" s="3460" t="s">
        <v>3535</v>
      </c>
      <c r="T524" s="3460" t="s">
        <v>3535</v>
      </c>
      <c r="U524" s="3460" t="s">
        <v>3534</v>
      </c>
      <c r="V524" s="3460" t="s">
        <v>3533</v>
      </c>
      <c r="W524" s="3459"/>
      <c r="X524" s="3459"/>
      <c r="Y524" s="3457" t="s">
        <v>3532</v>
      </c>
      <c r="Z524" s="3458"/>
      <c r="AA524" s="3458"/>
      <c r="AB524" s="3457"/>
      <c r="AC524" s="3457"/>
    </row>
    <row r="525" spans="1:29" ht="32.1" customHeight="1" x14ac:dyDescent="0.25">
      <c r="A525" s="3465"/>
      <c r="B525" s="3466"/>
      <c r="C525" s="3462"/>
      <c r="D525" s="3462"/>
      <c r="E525" s="3463"/>
      <c r="F525" s="3462"/>
      <c r="G525" s="3460"/>
      <c r="H525" s="3460"/>
      <c r="I525" s="3460" t="s">
        <v>1</v>
      </c>
      <c r="J525" s="3460"/>
      <c r="K525" s="3460"/>
      <c r="L525" s="3460"/>
      <c r="M525" s="3460"/>
      <c r="N525" s="3460"/>
      <c r="O525" s="3460"/>
      <c r="P525" s="3460"/>
      <c r="Q525" s="3460" t="s">
        <v>1</v>
      </c>
      <c r="R525" s="3461"/>
      <c r="S525" s="3460"/>
      <c r="T525" s="3460"/>
      <c r="U525" s="3460"/>
      <c r="V525" s="3460"/>
      <c r="W525" s="3459"/>
      <c r="X525" s="3459"/>
      <c r="Y525" s="3457"/>
      <c r="Z525" s="3458"/>
      <c r="AA525" s="3458"/>
      <c r="AB525" s="3457" t="s">
        <v>3531</v>
      </c>
      <c r="AC525" s="3457" t="s">
        <v>3531</v>
      </c>
    </row>
    <row r="526" spans="1:29" ht="32.1" customHeight="1" x14ac:dyDescent="0.25">
      <c r="A526" s="3467" t="s">
        <v>3967</v>
      </c>
      <c r="B526" s="3466"/>
      <c r="C526" s="3462" t="s">
        <v>3966</v>
      </c>
      <c r="D526" s="3462" t="s">
        <v>3965</v>
      </c>
      <c r="E526" s="3463"/>
      <c r="F526" s="3462" t="s">
        <v>18</v>
      </c>
      <c r="G526" s="3460"/>
      <c r="H526" s="3460" t="s">
        <v>3544</v>
      </c>
      <c r="I526" s="3460" t="s">
        <v>2</v>
      </c>
      <c r="J526" s="3460" t="s">
        <v>3543</v>
      </c>
      <c r="K526" s="3460" t="s">
        <v>3542</v>
      </c>
      <c r="L526" s="3460" t="s">
        <v>3541</v>
      </c>
      <c r="M526" s="3460" t="s">
        <v>3540</v>
      </c>
      <c r="N526" s="3460" t="s">
        <v>3539</v>
      </c>
      <c r="O526" s="3460" t="s">
        <v>3538</v>
      </c>
      <c r="P526" s="3460" t="s">
        <v>3537</v>
      </c>
      <c r="Q526" s="3460" t="s">
        <v>3536</v>
      </c>
      <c r="R526" s="3461"/>
      <c r="S526" s="3460" t="s">
        <v>3535</v>
      </c>
      <c r="T526" s="3460" t="s">
        <v>3535</v>
      </c>
      <c r="U526" s="3460" t="s">
        <v>3534</v>
      </c>
      <c r="V526" s="3460" t="s">
        <v>3533</v>
      </c>
      <c r="W526" s="3459"/>
      <c r="X526" s="3459"/>
      <c r="Y526" s="3457" t="s">
        <v>3532</v>
      </c>
      <c r="Z526" s="3458"/>
      <c r="AA526" s="3458"/>
      <c r="AB526" s="3457"/>
      <c r="AC526" s="3457"/>
    </row>
    <row r="527" spans="1:29" ht="32.1" customHeight="1" x14ac:dyDescent="0.25">
      <c r="A527" s="3465"/>
      <c r="B527" s="3468"/>
      <c r="C527" s="3462"/>
      <c r="D527" s="3462"/>
      <c r="E527" s="3463"/>
      <c r="F527" s="3462"/>
      <c r="G527" s="3460"/>
      <c r="H527" s="3460"/>
      <c r="I527" s="3460" t="s">
        <v>1</v>
      </c>
      <c r="J527" s="3460"/>
      <c r="K527" s="3460"/>
      <c r="L527" s="3460"/>
      <c r="M527" s="3460"/>
      <c r="N527" s="3460"/>
      <c r="O527" s="3460"/>
      <c r="P527" s="3460"/>
      <c r="Q527" s="3460" t="s">
        <v>1</v>
      </c>
      <c r="R527" s="3461"/>
      <c r="S527" s="3460"/>
      <c r="T527" s="3460"/>
      <c r="U527" s="3460"/>
      <c r="V527" s="3460"/>
      <c r="W527" s="3459"/>
      <c r="X527" s="3459"/>
      <c r="Y527" s="3457"/>
      <c r="Z527" s="3458"/>
      <c r="AA527" s="3458"/>
      <c r="AB527" s="3457" t="s">
        <v>3531</v>
      </c>
      <c r="AC527" s="3457" t="s">
        <v>3531</v>
      </c>
    </row>
    <row r="528" spans="1:29" ht="32.1" customHeight="1" x14ac:dyDescent="0.25">
      <c r="A528" s="3467" t="s">
        <v>3964</v>
      </c>
      <c r="B528" s="3468"/>
      <c r="C528" s="3462" t="s">
        <v>3963</v>
      </c>
      <c r="D528" s="3462" t="s">
        <v>3962</v>
      </c>
      <c r="E528" s="3463"/>
      <c r="F528" s="3462" t="s">
        <v>18</v>
      </c>
      <c r="G528" s="3460"/>
      <c r="H528" s="3460" t="s">
        <v>3544</v>
      </c>
      <c r="I528" s="3460" t="s">
        <v>2</v>
      </c>
      <c r="J528" s="3460" t="s">
        <v>3543</v>
      </c>
      <c r="K528" s="3460" t="s">
        <v>3542</v>
      </c>
      <c r="L528" s="3460" t="s">
        <v>3541</v>
      </c>
      <c r="M528" s="3460" t="s">
        <v>3540</v>
      </c>
      <c r="N528" s="3460" t="s">
        <v>3539</v>
      </c>
      <c r="O528" s="3460" t="s">
        <v>3538</v>
      </c>
      <c r="P528" s="3460" t="s">
        <v>3537</v>
      </c>
      <c r="Q528" s="3460" t="s">
        <v>3536</v>
      </c>
      <c r="R528" s="3461"/>
      <c r="S528" s="3460" t="s">
        <v>3535</v>
      </c>
      <c r="T528" s="3460" t="s">
        <v>3535</v>
      </c>
      <c r="U528" s="3460" t="s">
        <v>3534</v>
      </c>
      <c r="V528" s="3460" t="s">
        <v>3533</v>
      </c>
      <c r="W528" s="3459"/>
      <c r="X528" s="3459"/>
      <c r="Y528" s="3457" t="s">
        <v>3532</v>
      </c>
      <c r="Z528" s="3458"/>
      <c r="AA528" s="3458"/>
      <c r="AB528" s="3457"/>
      <c r="AC528" s="3457"/>
    </row>
    <row r="529" spans="1:29" ht="32.1" customHeight="1" x14ac:dyDescent="0.25">
      <c r="A529" s="3465"/>
      <c r="B529" s="3466"/>
      <c r="C529" s="3462"/>
      <c r="D529" s="3462"/>
      <c r="E529" s="3463"/>
      <c r="F529" s="3462"/>
      <c r="G529" s="3460"/>
      <c r="H529" s="3460"/>
      <c r="I529" s="3460" t="s">
        <v>1</v>
      </c>
      <c r="J529" s="3460"/>
      <c r="K529" s="3460"/>
      <c r="L529" s="3460"/>
      <c r="M529" s="3460"/>
      <c r="N529" s="3460"/>
      <c r="O529" s="3460"/>
      <c r="P529" s="3460"/>
      <c r="Q529" s="3460" t="s">
        <v>1</v>
      </c>
      <c r="R529" s="3461"/>
      <c r="S529" s="3460"/>
      <c r="T529" s="3460"/>
      <c r="U529" s="3460"/>
      <c r="V529" s="3460"/>
      <c r="W529" s="3459"/>
      <c r="X529" s="3459"/>
      <c r="Y529" s="3457"/>
      <c r="Z529" s="3458"/>
      <c r="AA529" s="3458"/>
      <c r="AB529" s="3457" t="s">
        <v>3531</v>
      </c>
      <c r="AC529" s="3457" t="s">
        <v>3531</v>
      </c>
    </row>
    <row r="530" spans="1:29" ht="32.1" customHeight="1" x14ac:dyDescent="0.25">
      <c r="A530" s="3467" t="s">
        <v>3961</v>
      </c>
      <c r="B530" s="3466"/>
      <c r="C530" s="3462" t="s">
        <v>3960</v>
      </c>
      <c r="D530" s="3462" t="s">
        <v>3959</v>
      </c>
      <c r="E530" s="3463"/>
      <c r="F530" s="3462" t="s">
        <v>18</v>
      </c>
      <c r="G530" s="3460"/>
      <c r="H530" s="3460" t="s">
        <v>3544</v>
      </c>
      <c r="I530" s="3460" t="s">
        <v>2</v>
      </c>
      <c r="J530" s="3460" t="s">
        <v>3543</v>
      </c>
      <c r="K530" s="3460" t="s">
        <v>3542</v>
      </c>
      <c r="L530" s="3460" t="s">
        <v>3541</v>
      </c>
      <c r="M530" s="3460" t="s">
        <v>3540</v>
      </c>
      <c r="N530" s="3460" t="s">
        <v>3539</v>
      </c>
      <c r="O530" s="3460" t="s">
        <v>3538</v>
      </c>
      <c r="P530" s="3460" t="s">
        <v>3537</v>
      </c>
      <c r="Q530" s="3460" t="s">
        <v>3536</v>
      </c>
      <c r="R530" s="3461"/>
      <c r="S530" s="3460" t="s">
        <v>3535</v>
      </c>
      <c r="T530" s="3460" t="s">
        <v>3535</v>
      </c>
      <c r="U530" s="3460" t="s">
        <v>3534</v>
      </c>
      <c r="V530" s="3460" t="s">
        <v>3533</v>
      </c>
      <c r="W530" s="3459"/>
      <c r="X530" s="3459"/>
      <c r="Y530" s="3457" t="s">
        <v>3532</v>
      </c>
      <c r="Z530" s="3458"/>
      <c r="AA530" s="3458"/>
      <c r="AB530" s="3457"/>
      <c r="AC530" s="3457"/>
    </row>
    <row r="531" spans="1:29" ht="32.1" customHeight="1" x14ac:dyDescent="0.25">
      <c r="A531" s="3465"/>
      <c r="B531" s="3466"/>
      <c r="C531" s="3462"/>
      <c r="D531" s="3462"/>
      <c r="E531" s="3463"/>
      <c r="F531" s="3462"/>
      <c r="G531" s="3460"/>
      <c r="H531" s="3460"/>
      <c r="I531" s="3460" t="s">
        <v>1</v>
      </c>
      <c r="J531" s="3460"/>
      <c r="K531" s="3460"/>
      <c r="L531" s="3460"/>
      <c r="M531" s="3460"/>
      <c r="N531" s="3460"/>
      <c r="O531" s="3460"/>
      <c r="P531" s="3460"/>
      <c r="Q531" s="3460" t="s">
        <v>1</v>
      </c>
      <c r="R531" s="3461"/>
      <c r="S531" s="3460"/>
      <c r="T531" s="3460"/>
      <c r="U531" s="3460"/>
      <c r="V531" s="3460"/>
      <c r="W531" s="3459"/>
      <c r="X531" s="3459"/>
      <c r="Y531" s="3457"/>
      <c r="Z531" s="3458"/>
      <c r="AA531" s="3458"/>
      <c r="AB531" s="3457" t="s">
        <v>3531</v>
      </c>
      <c r="AC531" s="3457" t="s">
        <v>3531</v>
      </c>
    </row>
    <row r="532" spans="1:29" ht="32.1" customHeight="1" x14ac:dyDescent="0.25">
      <c r="A532" s="3467" t="s">
        <v>3958</v>
      </c>
      <c r="B532" s="3466"/>
      <c r="C532" s="3462" t="s">
        <v>3957</v>
      </c>
      <c r="D532" s="3462" t="s">
        <v>3956</v>
      </c>
      <c r="E532" s="3463"/>
      <c r="F532" s="3462" t="s">
        <v>18</v>
      </c>
      <c r="G532" s="3460"/>
      <c r="H532" s="3460" t="s">
        <v>3544</v>
      </c>
      <c r="I532" s="3460" t="s">
        <v>2</v>
      </c>
      <c r="J532" s="3460" t="s">
        <v>3543</v>
      </c>
      <c r="K532" s="3460" t="s">
        <v>3542</v>
      </c>
      <c r="L532" s="3460" t="s">
        <v>3541</v>
      </c>
      <c r="M532" s="3460" t="s">
        <v>3540</v>
      </c>
      <c r="N532" s="3460" t="s">
        <v>3539</v>
      </c>
      <c r="O532" s="3460" t="s">
        <v>3538</v>
      </c>
      <c r="P532" s="3460" t="s">
        <v>3537</v>
      </c>
      <c r="Q532" s="3460" t="s">
        <v>3536</v>
      </c>
      <c r="R532" s="3461"/>
      <c r="S532" s="3460" t="s">
        <v>3535</v>
      </c>
      <c r="T532" s="3460" t="s">
        <v>3535</v>
      </c>
      <c r="U532" s="3460" t="s">
        <v>3534</v>
      </c>
      <c r="V532" s="3460" t="s">
        <v>3533</v>
      </c>
      <c r="W532" s="3459"/>
      <c r="X532" s="3459"/>
      <c r="Y532" s="3457" t="s">
        <v>3532</v>
      </c>
      <c r="Z532" s="3458"/>
      <c r="AA532" s="3458"/>
      <c r="AB532" s="3457"/>
      <c r="AC532" s="3457"/>
    </row>
    <row r="533" spans="1:29" ht="32.1" customHeight="1" x14ac:dyDescent="0.25">
      <c r="A533" s="3465"/>
      <c r="B533" s="3468"/>
      <c r="C533" s="3462"/>
      <c r="D533" s="3462"/>
      <c r="E533" s="3463"/>
      <c r="F533" s="3462"/>
      <c r="G533" s="3460"/>
      <c r="H533" s="3460"/>
      <c r="I533" s="3460" t="s">
        <v>1</v>
      </c>
      <c r="J533" s="3460"/>
      <c r="K533" s="3460"/>
      <c r="L533" s="3460"/>
      <c r="M533" s="3460"/>
      <c r="N533" s="3460"/>
      <c r="O533" s="3460"/>
      <c r="P533" s="3460"/>
      <c r="Q533" s="3460" t="s">
        <v>1</v>
      </c>
      <c r="R533" s="3461"/>
      <c r="S533" s="3460"/>
      <c r="T533" s="3460"/>
      <c r="U533" s="3460"/>
      <c r="V533" s="3460"/>
      <c r="W533" s="3459"/>
      <c r="X533" s="3459"/>
      <c r="Y533" s="3457"/>
      <c r="Z533" s="3458"/>
      <c r="AA533" s="3458"/>
      <c r="AB533" s="3457" t="s">
        <v>3531</v>
      </c>
      <c r="AC533" s="3457" t="s">
        <v>3531</v>
      </c>
    </row>
    <row r="534" spans="1:29" ht="32.1" customHeight="1" x14ac:dyDescent="0.25">
      <c r="A534" s="3467" t="s">
        <v>3955</v>
      </c>
      <c r="B534" s="3468"/>
      <c r="C534" s="3462" t="s">
        <v>3954</v>
      </c>
      <c r="D534" s="3462" t="s">
        <v>3953</v>
      </c>
      <c r="E534" s="3463"/>
      <c r="F534" s="3462" t="s">
        <v>18</v>
      </c>
      <c r="G534" s="3460"/>
      <c r="H534" s="3460" t="s">
        <v>3544</v>
      </c>
      <c r="I534" s="3460" t="s">
        <v>2</v>
      </c>
      <c r="J534" s="3460" t="s">
        <v>3543</v>
      </c>
      <c r="K534" s="3460" t="s">
        <v>3542</v>
      </c>
      <c r="L534" s="3460" t="s">
        <v>3541</v>
      </c>
      <c r="M534" s="3460" t="s">
        <v>3540</v>
      </c>
      <c r="N534" s="3460" t="s">
        <v>3539</v>
      </c>
      <c r="O534" s="3460" t="s">
        <v>3538</v>
      </c>
      <c r="P534" s="3460" t="s">
        <v>3537</v>
      </c>
      <c r="Q534" s="3460" t="s">
        <v>3536</v>
      </c>
      <c r="R534" s="3461"/>
      <c r="S534" s="3460" t="s">
        <v>3535</v>
      </c>
      <c r="T534" s="3460" t="s">
        <v>3535</v>
      </c>
      <c r="U534" s="3460" t="s">
        <v>3534</v>
      </c>
      <c r="V534" s="3460" t="s">
        <v>3533</v>
      </c>
      <c r="W534" s="3459"/>
      <c r="X534" s="3459"/>
      <c r="Y534" s="3457" t="s">
        <v>3532</v>
      </c>
      <c r="Z534" s="3458"/>
      <c r="AA534" s="3458"/>
      <c r="AB534" s="3457"/>
      <c r="AC534" s="3457"/>
    </row>
    <row r="535" spans="1:29" ht="32.1" customHeight="1" x14ac:dyDescent="0.25">
      <c r="A535" s="3465"/>
      <c r="B535" s="3466"/>
      <c r="C535" s="3462"/>
      <c r="D535" s="3462"/>
      <c r="E535" s="3463"/>
      <c r="F535" s="3462"/>
      <c r="G535" s="3460"/>
      <c r="H535" s="3460"/>
      <c r="I535" s="3460" t="s">
        <v>1</v>
      </c>
      <c r="J535" s="3460"/>
      <c r="K535" s="3460"/>
      <c r="L535" s="3460"/>
      <c r="M535" s="3460"/>
      <c r="N535" s="3460"/>
      <c r="O535" s="3460"/>
      <c r="P535" s="3460"/>
      <c r="Q535" s="3460" t="s">
        <v>1</v>
      </c>
      <c r="R535" s="3461"/>
      <c r="S535" s="3460"/>
      <c r="T535" s="3460"/>
      <c r="U535" s="3460"/>
      <c r="V535" s="3460"/>
      <c r="W535" s="3459"/>
      <c r="X535" s="3459"/>
      <c r="Y535" s="3457"/>
      <c r="Z535" s="3458"/>
      <c r="AA535" s="3458"/>
      <c r="AB535" s="3457" t="s">
        <v>3531</v>
      </c>
      <c r="AC535" s="3457" t="s">
        <v>3531</v>
      </c>
    </row>
    <row r="536" spans="1:29" ht="32.1" customHeight="1" x14ac:dyDescent="0.25">
      <c r="A536" s="3467" t="s">
        <v>3952</v>
      </c>
      <c r="B536" s="3466"/>
      <c r="C536" s="3462" t="s">
        <v>3951</v>
      </c>
      <c r="D536" s="3462" t="s">
        <v>3950</v>
      </c>
      <c r="E536" s="3463"/>
      <c r="F536" s="3462" t="s">
        <v>18</v>
      </c>
      <c r="G536" s="3460"/>
      <c r="H536" s="3460" t="s">
        <v>3544</v>
      </c>
      <c r="I536" s="3460" t="s">
        <v>2</v>
      </c>
      <c r="J536" s="3460" t="s">
        <v>3543</v>
      </c>
      <c r="K536" s="3460" t="s">
        <v>3542</v>
      </c>
      <c r="L536" s="3460" t="s">
        <v>3541</v>
      </c>
      <c r="M536" s="3460" t="s">
        <v>3540</v>
      </c>
      <c r="N536" s="3460" t="s">
        <v>3539</v>
      </c>
      <c r="O536" s="3460" t="s">
        <v>3538</v>
      </c>
      <c r="P536" s="3460" t="s">
        <v>3537</v>
      </c>
      <c r="Q536" s="3460" t="s">
        <v>3536</v>
      </c>
      <c r="R536" s="3461"/>
      <c r="S536" s="3460" t="s">
        <v>3535</v>
      </c>
      <c r="T536" s="3460" t="s">
        <v>3535</v>
      </c>
      <c r="U536" s="3460" t="s">
        <v>3534</v>
      </c>
      <c r="V536" s="3460" t="s">
        <v>3533</v>
      </c>
      <c r="W536" s="3459"/>
      <c r="X536" s="3459"/>
      <c r="Y536" s="3457" t="s">
        <v>3532</v>
      </c>
      <c r="Z536" s="3458"/>
      <c r="AA536" s="3458"/>
      <c r="AB536" s="3457"/>
      <c r="AC536" s="3457"/>
    </row>
    <row r="537" spans="1:29" ht="32.1" customHeight="1" x14ac:dyDescent="0.25">
      <c r="A537" s="3465"/>
      <c r="B537" s="3466"/>
      <c r="C537" s="3462"/>
      <c r="D537" s="3462"/>
      <c r="E537" s="3463"/>
      <c r="F537" s="3462"/>
      <c r="G537" s="3460"/>
      <c r="H537" s="3460"/>
      <c r="I537" s="3460" t="s">
        <v>1</v>
      </c>
      <c r="J537" s="3460"/>
      <c r="K537" s="3460"/>
      <c r="L537" s="3460"/>
      <c r="M537" s="3460"/>
      <c r="N537" s="3460"/>
      <c r="O537" s="3460"/>
      <c r="P537" s="3460"/>
      <c r="Q537" s="3460" t="s">
        <v>1</v>
      </c>
      <c r="R537" s="3461"/>
      <c r="S537" s="3460"/>
      <c r="T537" s="3460"/>
      <c r="U537" s="3460"/>
      <c r="V537" s="3460"/>
      <c r="W537" s="3459"/>
      <c r="X537" s="3459"/>
      <c r="Y537" s="3457"/>
      <c r="Z537" s="3458"/>
      <c r="AA537" s="3458"/>
      <c r="AB537" s="3457" t="s">
        <v>3531</v>
      </c>
      <c r="AC537" s="3457" t="s">
        <v>3531</v>
      </c>
    </row>
    <row r="538" spans="1:29" ht="32.1" customHeight="1" x14ac:dyDescent="0.25">
      <c r="A538" s="3467" t="s">
        <v>3949</v>
      </c>
      <c r="B538" s="3466"/>
      <c r="C538" s="3462" t="s">
        <v>3948</v>
      </c>
      <c r="D538" s="3462" t="s">
        <v>3947</v>
      </c>
      <c r="E538" s="3463"/>
      <c r="F538" s="3462" t="s">
        <v>18</v>
      </c>
      <c r="G538" s="3460"/>
      <c r="H538" s="3460" t="s">
        <v>3544</v>
      </c>
      <c r="I538" s="3460" t="s">
        <v>2</v>
      </c>
      <c r="J538" s="3460" t="s">
        <v>3543</v>
      </c>
      <c r="K538" s="3460" t="s">
        <v>3542</v>
      </c>
      <c r="L538" s="3460" t="s">
        <v>3541</v>
      </c>
      <c r="M538" s="3460" t="s">
        <v>3540</v>
      </c>
      <c r="N538" s="3460" t="s">
        <v>3539</v>
      </c>
      <c r="O538" s="3460" t="s">
        <v>3538</v>
      </c>
      <c r="P538" s="3460" t="s">
        <v>3537</v>
      </c>
      <c r="Q538" s="3460" t="s">
        <v>3536</v>
      </c>
      <c r="R538" s="3461"/>
      <c r="S538" s="3460" t="s">
        <v>3535</v>
      </c>
      <c r="T538" s="3460" t="s">
        <v>3535</v>
      </c>
      <c r="U538" s="3460" t="s">
        <v>3534</v>
      </c>
      <c r="V538" s="3460" t="s">
        <v>3533</v>
      </c>
      <c r="W538" s="3459"/>
      <c r="X538" s="3459"/>
      <c r="Y538" s="3457" t="s">
        <v>3532</v>
      </c>
      <c r="Z538" s="3458"/>
      <c r="AA538" s="3458"/>
      <c r="AB538" s="3457"/>
      <c r="AC538" s="3457"/>
    </row>
    <row r="539" spans="1:29" ht="32.1" customHeight="1" x14ac:dyDescent="0.25">
      <c r="A539" s="3465"/>
      <c r="B539" s="3468"/>
      <c r="C539" s="3462"/>
      <c r="D539" s="3462"/>
      <c r="E539" s="3463"/>
      <c r="F539" s="3462"/>
      <c r="G539" s="3460"/>
      <c r="H539" s="3460"/>
      <c r="I539" s="3460" t="s">
        <v>1</v>
      </c>
      <c r="J539" s="3460"/>
      <c r="K539" s="3460"/>
      <c r="L539" s="3460"/>
      <c r="M539" s="3460"/>
      <c r="N539" s="3460"/>
      <c r="O539" s="3460"/>
      <c r="P539" s="3460"/>
      <c r="Q539" s="3460" t="s">
        <v>1</v>
      </c>
      <c r="R539" s="3461"/>
      <c r="S539" s="3460"/>
      <c r="T539" s="3460"/>
      <c r="U539" s="3460"/>
      <c r="V539" s="3460"/>
      <c r="W539" s="3459"/>
      <c r="X539" s="3459"/>
      <c r="Y539" s="3457"/>
      <c r="Z539" s="3458"/>
      <c r="AA539" s="3458"/>
      <c r="AB539" s="3457" t="s">
        <v>3531</v>
      </c>
      <c r="AC539" s="3457" t="s">
        <v>3531</v>
      </c>
    </row>
    <row r="540" spans="1:29" ht="32.1" customHeight="1" x14ac:dyDescent="0.25">
      <c r="A540" s="3467" t="s">
        <v>3946</v>
      </c>
      <c r="B540" s="3468"/>
      <c r="C540" s="3462" t="s">
        <v>3945</v>
      </c>
      <c r="D540" s="3462" t="s">
        <v>3944</v>
      </c>
      <c r="E540" s="3463"/>
      <c r="F540" s="3462" t="s">
        <v>18</v>
      </c>
      <c r="G540" s="3460"/>
      <c r="H540" s="3460" t="s">
        <v>3544</v>
      </c>
      <c r="I540" s="3460" t="s">
        <v>2</v>
      </c>
      <c r="J540" s="3460" t="s">
        <v>3543</v>
      </c>
      <c r="K540" s="3460" t="s">
        <v>3542</v>
      </c>
      <c r="L540" s="3460" t="s">
        <v>3541</v>
      </c>
      <c r="M540" s="3460" t="s">
        <v>3540</v>
      </c>
      <c r="N540" s="3460" t="s">
        <v>3539</v>
      </c>
      <c r="O540" s="3460" t="s">
        <v>3538</v>
      </c>
      <c r="P540" s="3460" t="s">
        <v>3537</v>
      </c>
      <c r="Q540" s="3460" t="s">
        <v>3536</v>
      </c>
      <c r="R540" s="3461"/>
      <c r="S540" s="3460" t="s">
        <v>3535</v>
      </c>
      <c r="T540" s="3460" t="s">
        <v>3535</v>
      </c>
      <c r="U540" s="3460" t="s">
        <v>3534</v>
      </c>
      <c r="V540" s="3460" t="s">
        <v>3533</v>
      </c>
      <c r="W540" s="3459"/>
      <c r="X540" s="3459"/>
      <c r="Y540" s="3457" t="s">
        <v>3532</v>
      </c>
      <c r="Z540" s="3458"/>
      <c r="AA540" s="3458"/>
      <c r="AB540" s="3457"/>
      <c r="AC540" s="3457"/>
    </row>
    <row r="541" spans="1:29" ht="32.1" customHeight="1" x14ac:dyDescent="0.25">
      <c r="A541" s="3465"/>
      <c r="B541" s="3468"/>
      <c r="C541" s="3462"/>
      <c r="D541" s="3462"/>
      <c r="E541" s="3463"/>
      <c r="F541" s="3462"/>
      <c r="G541" s="3460"/>
      <c r="H541" s="3460"/>
      <c r="I541" s="3460" t="s">
        <v>1</v>
      </c>
      <c r="J541" s="3460"/>
      <c r="K541" s="3460"/>
      <c r="L541" s="3460"/>
      <c r="M541" s="3460"/>
      <c r="N541" s="3460"/>
      <c r="O541" s="3460"/>
      <c r="P541" s="3460"/>
      <c r="Q541" s="3460" t="s">
        <v>1</v>
      </c>
      <c r="R541" s="3461"/>
      <c r="S541" s="3460"/>
      <c r="T541" s="3460"/>
      <c r="U541" s="3460"/>
      <c r="V541" s="3460"/>
      <c r="W541" s="3459"/>
      <c r="X541" s="3459"/>
      <c r="Y541" s="3457"/>
      <c r="Z541" s="3458"/>
      <c r="AA541" s="3458"/>
      <c r="AB541" s="3457" t="s">
        <v>3531</v>
      </c>
      <c r="AC541" s="3457" t="s">
        <v>3531</v>
      </c>
    </row>
    <row r="542" spans="1:29" ht="32.1" customHeight="1" x14ac:dyDescent="0.25">
      <c r="A542" s="3467" t="s">
        <v>3943</v>
      </c>
      <c r="B542" s="3468"/>
      <c r="C542" s="3462" t="s">
        <v>3942</v>
      </c>
      <c r="D542" s="3462" t="s">
        <v>3941</v>
      </c>
      <c r="E542" s="3463"/>
      <c r="F542" s="3462" t="s">
        <v>18</v>
      </c>
      <c r="G542" s="3460"/>
      <c r="H542" s="3460" t="s">
        <v>3544</v>
      </c>
      <c r="I542" s="3460" t="s">
        <v>2</v>
      </c>
      <c r="J542" s="3460" t="s">
        <v>3543</v>
      </c>
      <c r="K542" s="3460" t="s">
        <v>3542</v>
      </c>
      <c r="L542" s="3460" t="s">
        <v>3541</v>
      </c>
      <c r="M542" s="3460" t="s">
        <v>3540</v>
      </c>
      <c r="N542" s="3460" t="s">
        <v>3539</v>
      </c>
      <c r="O542" s="3460" t="s">
        <v>3538</v>
      </c>
      <c r="P542" s="3460" t="s">
        <v>3537</v>
      </c>
      <c r="Q542" s="3460" t="s">
        <v>3536</v>
      </c>
      <c r="R542" s="3461"/>
      <c r="S542" s="3460" t="s">
        <v>3535</v>
      </c>
      <c r="T542" s="3460" t="s">
        <v>3535</v>
      </c>
      <c r="U542" s="3460" t="s">
        <v>3534</v>
      </c>
      <c r="V542" s="3460" t="s">
        <v>3533</v>
      </c>
      <c r="W542" s="3459"/>
      <c r="X542" s="3459"/>
      <c r="Y542" s="3457" t="s">
        <v>3532</v>
      </c>
      <c r="Z542" s="3458"/>
      <c r="AA542" s="3458"/>
      <c r="AB542" s="3457"/>
      <c r="AC542" s="3457"/>
    </row>
    <row r="543" spans="1:29" ht="32.1" customHeight="1" x14ac:dyDescent="0.25">
      <c r="A543" s="3465"/>
      <c r="B543" s="3468"/>
      <c r="C543" s="3462"/>
      <c r="D543" s="3462"/>
      <c r="E543" s="3463"/>
      <c r="F543" s="3462"/>
      <c r="G543" s="3460"/>
      <c r="H543" s="3460"/>
      <c r="I543" s="3460" t="s">
        <v>1</v>
      </c>
      <c r="J543" s="3460"/>
      <c r="K543" s="3460"/>
      <c r="L543" s="3460"/>
      <c r="M543" s="3460"/>
      <c r="N543" s="3460"/>
      <c r="O543" s="3460"/>
      <c r="P543" s="3460"/>
      <c r="Q543" s="3460" t="s">
        <v>1</v>
      </c>
      <c r="R543" s="3461"/>
      <c r="S543" s="3460"/>
      <c r="T543" s="3460"/>
      <c r="U543" s="3460"/>
      <c r="V543" s="3460"/>
      <c r="W543" s="3459"/>
      <c r="X543" s="3459"/>
      <c r="Y543" s="3457"/>
      <c r="Z543" s="3458"/>
      <c r="AA543" s="3458"/>
      <c r="AB543" s="3457" t="s">
        <v>3531</v>
      </c>
      <c r="AC543" s="3457" t="s">
        <v>3531</v>
      </c>
    </row>
    <row r="544" spans="1:29" ht="32.1" customHeight="1" x14ac:dyDescent="0.25">
      <c r="A544" s="3467" t="s">
        <v>3940</v>
      </c>
      <c r="B544" s="3468"/>
      <c r="C544" s="3462" t="s">
        <v>3939</v>
      </c>
      <c r="D544" s="3462" t="s">
        <v>3938</v>
      </c>
      <c r="E544" s="3463"/>
      <c r="F544" s="3462" t="s">
        <v>18</v>
      </c>
      <c r="G544" s="3460"/>
      <c r="H544" s="3460" t="s">
        <v>3544</v>
      </c>
      <c r="I544" s="3460" t="s">
        <v>2</v>
      </c>
      <c r="J544" s="3460" t="s">
        <v>3543</v>
      </c>
      <c r="K544" s="3460" t="s">
        <v>3542</v>
      </c>
      <c r="L544" s="3460" t="s">
        <v>3541</v>
      </c>
      <c r="M544" s="3460" t="s">
        <v>3540</v>
      </c>
      <c r="N544" s="3460" t="s">
        <v>3539</v>
      </c>
      <c r="O544" s="3460" t="s">
        <v>3538</v>
      </c>
      <c r="P544" s="3460" t="s">
        <v>3537</v>
      </c>
      <c r="Q544" s="3460" t="s">
        <v>3536</v>
      </c>
      <c r="R544" s="3461"/>
      <c r="S544" s="3460" t="s">
        <v>3535</v>
      </c>
      <c r="T544" s="3460" t="s">
        <v>3535</v>
      </c>
      <c r="U544" s="3460" t="s">
        <v>3534</v>
      </c>
      <c r="V544" s="3460" t="s">
        <v>3533</v>
      </c>
      <c r="W544" s="3459"/>
      <c r="X544" s="3459"/>
      <c r="Y544" s="3457" t="s">
        <v>3532</v>
      </c>
      <c r="Z544" s="3458"/>
      <c r="AA544" s="3458"/>
      <c r="AB544" s="3457"/>
      <c r="AC544" s="3457"/>
    </row>
    <row r="545" spans="1:29" ht="32.1" customHeight="1" x14ac:dyDescent="0.25">
      <c r="A545" s="3465"/>
      <c r="B545" s="3466"/>
      <c r="C545" s="3462"/>
      <c r="D545" s="3462"/>
      <c r="E545" s="3463"/>
      <c r="F545" s="3462"/>
      <c r="G545" s="3460"/>
      <c r="H545" s="3460"/>
      <c r="I545" s="3460" t="s">
        <v>1</v>
      </c>
      <c r="J545" s="3460"/>
      <c r="K545" s="3460"/>
      <c r="L545" s="3460"/>
      <c r="M545" s="3460"/>
      <c r="N545" s="3460"/>
      <c r="O545" s="3460"/>
      <c r="P545" s="3460"/>
      <c r="Q545" s="3460" t="s">
        <v>1</v>
      </c>
      <c r="R545" s="3461"/>
      <c r="S545" s="3460"/>
      <c r="T545" s="3460"/>
      <c r="U545" s="3460"/>
      <c r="V545" s="3460"/>
      <c r="W545" s="3459"/>
      <c r="X545" s="3459"/>
      <c r="Y545" s="3457"/>
      <c r="Z545" s="3458"/>
      <c r="AA545" s="3458"/>
      <c r="AB545" s="3457" t="s">
        <v>3531</v>
      </c>
      <c r="AC545" s="3457" t="s">
        <v>3531</v>
      </c>
    </row>
    <row r="546" spans="1:29" ht="32.1" customHeight="1" x14ac:dyDescent="0.25">
      <c r="A546" s="3467" t="s">
        <v>3937</v>
      </c>
      <c r="B546" s="3466"/>
      <c r="C546" s="3462" t="s">
        <v>3936</v>
      </c>
      <c r="D546" s="3462" t="s">
        <v>3935</v>
      </c>
      <c r="E546" s="3463"/>
      <c r="F546" s="3462" t="s">
        <v>18</v>
      </c>
      <c r="G546" s="3460"/>
      <c r="H546" s="3460" t="s">
        <v>3544</v>
      </c>
      <c r="I546" s="3460" t="s">
        <v>2</v>
      </c>
      <c r="J546" s="3460" t="s">
        <v>3543</v>
      </c>
      <c r="K546" s="3460" t="s">
        <v>3542</v>
      </c>
      <c r="L546" s="3460" t="s">
        <v>3541</v>
      </c>
      <c r="M546" s="3460" t="s">
        <v>3540</v>
      </c>
      <c r="N546" s="3460" t="s">
        <v>3539</v>
      </c>
      <c r="O546" s="3460" t="s">
        <v>3538</v>
      </c>
      <c r="P546" s="3460" t="s">
        <v>3537</v>
      </c>
      <c r="Q546" s="3460" t="s">
        <v>3536</v>
      </c>
      <c r="R546" s="3461"/>
      <c r="S546" s="3460" t="s">
        <v>3535</v>
      </c>
      <c r="T546" s="3460" t="s">
        <v>3535</v>
      </c>
      <c r="U546" s="3460" t="s">
        <v>3534</v>
      </c>
      <c r="V546" s="3460" t="s">
        <v>3533</v>
      </c>
      <c r="W546" s="3459"/>
      <c r="X546" s="3459"/>
      <c r="Y546" s="3457" t="s">
        <v>3532</v>
      </c>
      <c r="Z546" s="3458"/>
      <c r="AA546" s="3458"/>
      <c r="AB546" s="3457"/>
      <c r="AC546" s="3457"/>
    </row>
    <row r="547" spans="1:29" ht="32.1" customHeight="1" x14ac:dyDescent="0.25">
      <c r="A547" s="3465"/>
      <c r="B547" s="3468"/>
      <c r="C547" s="3462"/>
      <c r="D547" s="3462"/>
      <c r="E547" s="3463"/>
      <c r="F547" s="3462"/>
      <c r="G547" s="3460"/>
      <c r="H547" s="3460"/>
      <c r="I547" s="3460" t="s">
        <v>1</v>
      </c>
      <c r="J547" s="3460"/>
      <c r="K547" s="3460"/>
      <c r="L547" s="3460"/>
      <c r="M547" s="3460"/>
      <c r="N547" s="3460"/>
      <c r="O547" s="3460"/>
      <c r="P547" s="3460"/>
      <c r="Q547" s="3460" t="s">
        <v>1</v>
      </c>
      <c r="R547" s="3461"/>
      <c r="S547" s="3460"/>
      <c r="T547" s="3460"/>
      <c r="U547" s="3460"/>
      <c r="V547" s="3460"/>
      <c r="W547" s="3459"/>
      <c r="X547" s="3459"/>
      <c r="Y547" s="3457"/>
      <c r="Z547" s="3458"/>
      <c r="AA547" s="3458"/>
      <c r="AB547" s="3457" t="s">
        <v>3531</v>
      </c>
      <c r="AC547" s="3457" t="s">
        <v>3531</v>
      </c>
    </row>
    <row r="548" spans="1:29" ht="32.1" customHeight="1" x14ac:dyDescent="0.25">
      <c r="A548" s="3467" t="s">
        <v>3934</v>
      </c>
      <c r="B548" s="3468"/>
      <c r="C548" s="3462" t="s">
        <v>3933</v>
      </c>
      <c r="D548" s="3462" t="s">
        <v>3932</v>
      </c>
      <c r="E548" s="3463"/>
      <c r="F548" s="3462" t="s">
        <v>18</v>
      </c>
      <c r="G548" s="3460"/>
      <c r="H548" s="3460" t="s">
        <v>3544</v>
      </c>
      <c r="I548" s="3460" t="s">
        <v>2</v>
      </c>
      <c r="J548" s="3460" t="s">
        <v>3543</v>
      </c>
      <c r="K548" s="3460" t="s">
        <v>3542</v>
      </c>
      <c r="L548" s="3460" t="s">
        <v>3541</v>
      </c>
      <c r="M548" s="3460" t="s">
        <v>3540</v>
      </c>
      <c r="N548" s="3460" t="s">
        <v>3539</v>
      </c>
      <c r="O548" s="3460" t="s">
        <v>3538</v>
      </c>
      <c r="P548" s="3460" t="s">
        <v>3537</v>
      </c>
      <c r="Q548" s="3460" t="s">
        <v>3536</v>
      </c>
      <c r="R548" s="3461"/>
      <c r="S548" s="3460" t="s">
        <v>3535</v>
      </c>
      <c r="T548" s="3460" t="s">
        <v>3535</v>
      </c>
      <c r="U548" s="3460" t="s">
        <v>3534</v>
      </c>
      <c r="V548" s="3460" t="s">
        <v>3533</v>
      </c>
      <c r="W548" s="3459"/>
      <c r="X548" s="3459"/>
      <c r="Y548" s="3457" t="s">
        <v>3532</v>
      </c>
      <c r="Z548" s="3458"/>
      <c r="AA548" s="3458"/>
      <c r="AB548" s="3457"/>
      <c r="AC548" s="3457"/>
    </row>
    <row r="549" spans="1:29" ht="32.1" customHeight="1" x14ac:dyDescent="0.25">
      <c r="A549" s="3465"/>
      <c r="B549" s="3466"/>
      <c r="C549" s="3462"/>
      <c r="D549" s="3462"/>
      <c r="E549" s="3463"/>
      <c r="F549" s="3462"/>
      <c r="G549" s="3460"/>
      <c r="H549" s="3460"/>
      <c r="I549" s="3460" t="s">
        <v>1</v>
      </c>
      <c r="J549" s="3460"/>
      <c r="K549" s="3460"/>
      <c r="L549" s="3460"/>
      <c r="M549" s="3460"/>
      <c r="N549" s="3460"/>
      <c r="O549" s="3460"/>
      <c r="P549" s="3460"/>
      <c r="Q549" s="3460" t="s">
        <v>1</v>
      </c>
      <c r="R549" s="3461"/>
      <c r="S549" s="3460"/>
      <c r="T549" s="3460"/>
      <c r="U549" s="3460"/>
      <c r="V549" s="3460"/>
      <c r="W549" s="3459"/>
      <c r="X549" s="3459"/>
      <c r="Y549" s="3457"/>
      <c r="Z549" s="3458"/>
      <c r="AA549" s="3458"/>
      <c r="AB549" s="3457" t="s">
        <v>3531</v>
      </c>
      <c r="AC549" s="3457" t="s">
        <v>3531</v>
      </c>
    </row>
    <row r="550" spans="1:29" ht="32.1" customHeight="1" x14ac:dyDescent="0.25">
      <c r="A550" s="3467" t="s">
        <v>3931</v>
      </c>
      <c r="B550" s="3466"/>
      <c r="C550" s="3462" t="s">
        <v>3930</v>
      </c>
      <c r="D550" s="3462" t="s">
        <v>3929</v>
      </c>
      <c r="E550" s="3463"/>
      <c r="F550" s="3462" t="s">
        <v>18</v>
      </c>
      <c r="G550" s="3460"/>
      <c r="H550" s="3460" t="s">
        <v>3544</v>
      </c>
      <c r="I550" s="3460" t="s">
        <v>2</v>
      </c>
      <c r="J550" s="3460" t="s">
        <v>3543</v>
      </c>
      <c r="K550" s="3460" t="s">
        <v>3542</v>
      </c>
      <c r="L550" s="3460" t="s">
        <v>3541</v>
      </c>
      <c r="M550" s="3460" t="s">
        <v>3540</v>
      </c>
      <c r="N550" s="3460" t="s">
        <v>3539</v>
      </c>
      <c r="O550" s="3460" t="s">
        <v>3538</v>
      </c>
      <c r="P550" s="3460" t="s">
        <v>3537</v>
      </c>
      <c r="Q550" s="3460" t="s">
        <v>3536</v>
      </c>
      <c r="R550" s="3461"/>
      <c r="S550" s="3460" t="s">
        <v>3535</v>
      </c>
      <c r="T550" s="3460" t="s">
        <v>3535</v>
      </c>
      <c r="U550" s="3460" t="s">
        <v>3534</v>
      </c>
      <c r="V550" s="3460" t="s">
        <v>3533</v>
      </c>
      <c r="W550" s="3459"/>
      <c r="X550" s="3459"/>
      <c r="Y550" s="3457" t="s">
        <v>3532</v>
      </c>
      <c r="Z550" s="3458"/>
      <c r="AA550" s="3458"/>
      <c r="AB550" s="3457"/>
      <c r="AC550" s="3457"/>
    </row>
    <row r="551" spans="1:29" ht="32.1" customHeight="1" x14ac:dyDescent="0.25">
      <c r="A551" s="3465"/>
      <c r="B551" s="3466"/>
      <c r="C551" s="3462"/>
      <c r="D551" s="3462"/>
      <c r="E551" s="3463"/>
      <c r="F551" s="3462"/>
      <c r="G551" s="3460"/>
      <c r="H551" s="3460"/>
      <c r="I551" s="3460" t="s">
        <v>1</v>
      </c>
      <c r="J551" s="3460"/>
      <c r="K551" s="3460"/>
      <c r="L551" s="3460"/>
      <c r="M551" s="3460"/>
      <c r="N551" s="3460"/>
      <c r="O551" s="3460"/>
      <c r="P551" s="3460"/>
      <c r="Q551" s="3460" t="s">
        <v>1</v>
      </c>
      <c r="R551" s="3461"/>
      <c r="S551" s="3460"/>
      <c r="T551" s="3460"/>
      <c r="U551" s="3460"/>
      <c r="V551" s="3460"/>
      <c r="W551" s="3459"/>
      <c r="X551" s="3459"/>
      <c r="Y551" s="3457"/>
      <c r="Z551" s="3458"/>
      <c r="AA551" s="3458"/>
      <c r="AB551" s="3457" t="s">
        <v>3531</v>
      </c>
      <c r="AC551" s="3457" t="s">
        <v>3531</v>
      </c>
    </row>
    <row r="552" spans="1:29" ht="32.1" customHeight="1" x14ac:dyDescent="0.25">
      <c r="A552" s="3467" t="s">
        <v>3928</v>
      </c>
      <c r="B552" s="3466"/>
      <c r="C552" s="3462" t="s">
        <v>3927</v>
      </c>
      <c r="D552" s="3462" t="s">
        <v>3926</v>
      </c>
      <c r="E552" s="3463"/>
      <c r="F552" s="3462" t="s">
        <v>18</v>
      </c>
      <c r="G552" s="3460"/>
      <c r="H552" s="3460" t="s">
        <v>3544</v>
      </c>
      <c r="I552" s="3460" t="s">
        <v>2</v>
      </c>
      <c r="J552" s="3460" t="s">
        <v>3543</v>
      </c>
      <c r="K552" s="3460" t="s">
        <v>3542</v>
      </c>
      <c r="L552" s="3460" t="s">
        <v>3541</v>
      </c>
      <c r="M552" s="3460" t="s">
        <v>3540</v>
      </c>
      <c r="N552" s="3460" t="s">
        <v>3539</v>
      </c>
      <c r="O552" s="3460" t="s">
        <v>3538</v>
      </c>
      <c r="P552" s="3460" t="s">
        <v>3537</v>
      </c>
      <c r="Q552" s="3460" t="s">
        <v>3536</v>
      </c>
      <c r="R552" s="3461"/>
      <c r="S552" s="3460" t="s">
        <v>3535</v>
      </c>
      <c r="T552" s="3460" t="s">
        <v>3535</v>
      </c>
      <c r="U552" s="3460" t="s">
        <v>3534</v>
      </c>
      <c r="V552" s="3460" t="s">
        <v>3533</v>
      </c>
      <c r="W552" s="3459"/>
      <c r="X552" s="3459"/>
      <c r="Y552" s="3457" t="s">
        <v>3532</v>
      </c>
      <c r="Z552" s="3458"/>
      <c r="AA552" s="3458"/>
      <c r="AB552" s="3457"/>
      <c r="AC552" s="3457"/>
    </row>
    <row r="553" spans="1:29" ht="32.1" customHeight="1" x14ac:dyDescent="0.25">
      <c r="A553" s="3465"/>
      <c r="B553" s="3468"/>
      <c r="C553" s="3462"/>
      <c r="D553" s="3462"/>
      <c r="E553" s="3463"/>
      <c r="F553" s="3462"/>
      <c r="G553" s="3460"/>
      <c r="H553" s="3460"/>
      <c r="I553" s="3460" t="s">
        <v>1</v>
      </c>
      <c r="J553" s="3460"/>
      <c r="K553" s="3460"/>
      <c r="L553" s="3460"/>
      <c r="M553" s="3460"/>
      <c r="N553" s="3460"/>
      <c r="O553" s="3460"/>
      <c r="P553" s="3460"/>
      <c r="Q553" s="3460" t="s">
        <v>1</v>
      </c>
      <c r="R553" s="3461"/>
      <c r="S553" s="3460"/>
      <c r="T553" s="3460"/>
      <c r="U553" s="3460"/>
      <c r="V553" s="3460"/>
      <c r="W553" s="3459"/>
      <c r="X553" s="3459"/>
      <c r="Y553" s="3457"/>
      <c r="Z553" s="3458"/>
      <c r="AA553" s="3458"/>
      <c r="AB553" s="3457" t="s">
        <v>3531</v>
      </c>
      <c r="AC553" s="3457" t="s">
        <v>3531</v>
      </c>
    </row>
    <row r="554" spans="1:29" ht="32.1" customHeight="1" x14ac:dyDescent="0.25">
      <c r="A554" s="3467" t="s">
        <v>3925</v>
      </c>
      <c r="B554" s="3468"/>
      <c r="C554" s="3462" t="s">
        <v>3924</v>
      </c>
      <c r="D554" s="3462" t="s">
        <v>3923</v>
      </c>
      <c r="E554" s="3463"/>
      <c r="F554" s="3462" t="s">
        <v>18</v>
      </c>
      <c r="G554" s="3460"/>
      <c r="H554" s="3460" t="s">
        <v>3544</v>
      </c>
      <c r="I554" s="3460" t="s">
        <v>2</v>
      </c>
      <c r="J554" s="3460" t="s">
        <v>3543</v>
      </c>
      <c r="K554" s="3460" t="s">
        <v>3542</v>
      </c>
      <c r="L554" s="3460" t="s">
        <v>3541</v>
      </c>
      <c r="M554" s="3460" t="s">
        <v>3540</v>
      </c>
      <c r="N554" s="3460" t="s">
        <v>3539</v>
      </c>
      <c r="O554" s="3460" t="s">
        <v>3538</v>
      </c>
      <c r="P554" s="3460" t="s">
        <v>3537</v>
      </c>
      <c r="Q554" s="3460" t="s">
        <v>3536</v>
      </c>
      <c r="R554" s="3461"/>
      <c r="S554" s="3460" t="s">
        <v>3535</v>
      </c>
      <c r="T554" s="3460" t="s">
        <v>3535</v>
      </c>
      <c r="U554" s="3460" t="s">
        <v>3534</v>
      </c>
      <c r="V554" s="3460" t="s">
        <v>3533</v>
      </c>
      <c r="W554" s="3459"/>
      <c r="X554" s="3459"/>
      <c r="Y554" s="3457" t="s">
        <v>3532</v>
      </c>
      <c r="Z554" s="3458"/>
      <c r="AA554" s="3458"/>
      <c r="AB554" s="3457"/>
      <c r="AC554" s="3457"/>
    </row>
    <row r="555" spans="1:29" ht="32.1" customHeight="1" x14ac:dyDescent="0.25">
      <c r="A555" s="3465"/>
      <c r="B555" s="3468"/>
      <c r="C555" s="3462"/>
      <c r="D555" s="3462"/>
      <c r="E555" s="3463"/>
      <c r="F555" s="3462"/>
      <c r="G555" s="3460"/>
      <c r="H555" s="3460"/>
      <c r="I555" s="3460" t="s">
        <v>1</v>
      </c>
      <c r="J555" s="3460"/>
      <c r="K555" s="3460"/>
      <c r="L555" s="3460"/>
      <c r="M555" s="3460"/>
      <c r="N555" s="3460"/>
      <c r="O555" s="3460"/>
      <c r="P555" s="3460"/>
      <c r="Q555" s="3460" t="s">
        <v>1</v>
      </c>
      <c r="R555" s="3461"/>
      <c r="S555" s="3460"/>
      <c r="T555" s="3460"/>
      <c r="U555" s="3460"/>
      <c r="V555" s="3460"/>
      <c r="W555" s="3459"/>
      <c r="X555" s="3459"/>
      <c r="Y555" s="3457"/>
      <c r="Z555" s="3458"/>
      <c r="AA555" s="3458"/>
      <c r="AB555" s="3457" t="s">
        <v>3531</v>
      </c>
      <c r="AC555" s="3457" t="s">
        <v>3531</v>
      </c>
    </row>
    <row r="556" spans="1:29" ht="32.1" customHeight="1" x14ac:dyDescent="0.25">
      <c r="A556" s="3467" t="s">
        <v>3922</v>
      </c>
      <c r="B556" s="3468"/>
      <c r="C556" s="3462" t="s">
        <v>3921</v>
      </c>
      <c r="D556" s="3462" t="s">
        <v>3920</v>
      </c>
      <c r="E556" s="3463"/>
      <c r="F556" s="3462" t="s">
        <v>18</v>
      </c>
      <c r="G556" s="3460"/>
      <c r="H556" s="3460" t="s">
        <v>3544</v>
      </c>
      <c r="I556" s="3460" t="s">
        <v>2</v>
      </c>
      <c r="J556" s="3460" t="s">
        <v>3543</v>
      </c>
      <c r="K556" s="3460" t="s">
        <v>3542</v>
      </c>
      <c r="L556" s="3460" t="s">
        <v>3541</v>
      </c>
      <c r="M556" s="3460" t="s">
        <v>3540</v>
      </c>
      <c r="N556" s="3460" t="s">
        <v>3539</v>
      </c>
      <c r="O556" s="3460" t="s">
        <v>3538</v>
      </c>
      <c r="P556" s="3460" t="s">
        <v>3537</v>
      </c>
      <c r="Q556" s="3460" t="s">
        <v>3536</v>
      </c>
      <c r="R556" s="3461"/>
      <c r="S556" s="3460" t="s">
        <v>3535</v>
      </c>
      <c r="T556" s="3460" t="s">
        <v>3535</v>
      </c>
      <c r="U556" s="3460" t="s">
        <v>3534</v>
      </c>
      <c r="V556" s="3460" t="s">
        <v>3533</v>
      </c>
      <c r="W556" s="3459"/>
      <c r="X556" s="3459"/>
      <c r="Y556" s="3457" t="s">
        <v>3532</v>
      </c>
      <c r="Z556" s="3458"/>
      <c r="AA556" s="3458"/>
      <c r="AB556" s="3457"/>
      <c r="AC556" s="3457"/>
    </row>
    <row r="557" spans="1:29" ht="32.1" customHeight="1" x14ac:dyDescent="0.25">
      <c r="A557" s="3465"/>
      <c r="B557" s="3466"/>
      <c r="C557" s="3462"/>
      <c r="D557" s="3462"/>
      <c r="E557" s="3463"/>
      <c r="F557" s="3462"/>
      <c r="G557" s="3460"/>
      <c r="H557" s="3460"/>
      <c r="I557" s="3460" t="s">
        <v>1</v>
      </c>
      <c r="J557" s="3460"/>
      <c r="K557" s="3460"/>
      <c r="L557" s="3460"/>
      <c r="M557" s="3460"/>
      <c r="N557" s="3460"/>
      <c r="O557" s="3460"/>
      <c r="P557" s="3460"/>
      <c r="Q557" s="3460" t="s">
        <v>1</v>
      </c>
      <c r="R557" s="3461"/>
      <c r="S557" s="3460"/>
      <c r="T557" s="3460"/>
      <c r="U557" s="3460"/>
      <c r="V557" s="3460"/>
      <c r="W557" s="3459"/>
      <c r="X557" s="3459"/>
      <c r="Y557" s="3457"/>
      <c r="Z557" s="3458"/>
      <c r="AA557" s="3458"/>
      <c r="AB557" s="3457" t="s">
        <v>3531</v>
      </c>
      <c r="AC557" s="3457" t="s">
        <v>3531</v>
      </c>
    </row>
    <row r="558" spans="1:29" ht="32.1" customHeight="1" x14ac:dyDescent="0.25">
      <c r="A558" s="3467" t="s">
        <v>3919</v>
      </c>
      <c r="B558" s="3466"/>
      <c r="C558" s="3462" t="s">
        <v>3918</v>
      </c>
      <c r="D558" s="3462" t="s">
        <v>3917</v>
      </c>
      <c r="E558" s="3463"/>
      <c r="F558" s="3462" t="s">
        <v>18</v>
      </c>
      <c r="G558" s="3460"/>
      <c r="H558" s="3460" t="s">
        <v>3544</v>
      </c>
      <c r="I558" s="3460" t="s">
        <v>2</v>
      </c>
      <c r="J558" s="3460" t="s">
        <v>3543</v>
      </c>
      <c r="K558" s="3460" t="s">
        <v>3542</v>
      </c>
      <c r="L558" s="3460" t="s">
        <v>3541</v>
      </c>
      <c r="M558" s="3460" t="s">
        <v>3540</v>
      </c>
      <c r="N558" s="3460" t="s">
        <v>3539</v>
      </c>
      <c r="O558" s="3460" t="s">
        <v>3538</v>
      </c>
      <c r="P558" s="3460" t="s">
        <v>3537</v>
      </c>
      <c r="Q558" s="3460" t="s">
        <v>3536</v>
      </c>
      <c r="R558" s="3461"/>
      <c r="S558" s="3460" t="s">
        <v>3535</v>
      </c>
      <c r="T558" s="3460" t="s">
        <v>3535</v>
      </c>
      <c r="U558" s="3460" t="s">
        <v>3534</v>
      </c>
      <c r="V558" s="3460" t="s">
        <v>3533</v>
      </c>
      <c r="W558" s="3459"/>
      <c r="X558" s="3459"/>
      <c r="Y558" s="3457" t="s">
        <v>3532</v>
      </c>
      <c r="Z558" s="3458"/>
      <c r="AA558" s="3458"/>
      <c r="AB558" s="3457"/>
      <c r="AC558" s="3457"/>
    </row>
    <row r="559" spans="1:29" ht="32.1" customHeight="1" x14ac:dyDescent="0.25">
      <c r="A559" s="3465"/>
      <c r="B559" s="3466"/>
      <c r="C559" s="3462"/>
      <c r="D559" s="3462"/>
      <c r="E559" s="3463"/>
      <c r="F559" s="3462"/>
      <c r="G559" s="3460"/>
      <c r="H559" s="3460"/>
      <c r="I559" s="3460" t="s">
        <v>1</v>
      </c>
      <c r="J559" s="3460"/>
      <c r="K559" s="3460"/>
      <c r="L559" s="3460"/>
      <c r="M559" s="3460"/>
      <c r="N559" s="3460"/>
      <c r="O559" s="3460"/>
      <c r="P559" s="3460"/>
      <c r="Q559" s="3460" t="s">
        <v>1</v>
      </c>
      <c r="R559" s="3461"/>
      <c r="S559" s="3460"/>
      <c r="T559" s="3460"/>
      <c r="U559" s="3460"/>
      <c r="V559" s="3460"/>
      <c r="W559" s="3459"/>
      <c r="X559" s="3459"/>
      <c r="Y559" s="3457"/>
      <c r="Z559" s="3458"/>
      <c r="AA559" s="3458"/>
      <c r="AB559" s="3457" t="s">
        <v>3531</v>
      </c>
      <c r="AC559" s="3457" t="s">
        <v>3531</v>
      </c>
    </row>
    <row r="560" spans="1:29" ht="32.1" customHeight="1" x14ac:dyDescent="0.25">
      <c r="A560" s="3467" t="s">
        <v>3916</v>
      </c>
      <c r="B560" s="3466"/>
      <c r="C560" s="3462" t="s">
        <v>3915</v>
      </c>
      <c r="D560" s="3462" t="s">
        <v>3914</v>
      </c>
      <c r="E560" s="3463"/>
      <c r="F560" s="3462" t="s">
        <v>18</v>
      </c>
      <c r="G560" s="3460"/>
      <c r="H560" s="3460" t="s">
        <v>3544</v>
      </c>
      <c r="I560" s="3460" t="s">
        <v>2</v>
      </c>
      <c r="J560" s="3460" t="s">
        <v>3543</v>
      </c>
      <c r="K560" s="3460" t="s">
        <v>3542</v>
      </c>
      <c r="L560" s="3460" t="s">
        <v>3541</v>
      </c>
      <c r="M560" s="3460" t="s">
        <v>3540</v>
      </c>
      <c r="N560" s="3460" t="s">
        <v>3539</v>
      </c>
      <c r="O560" s="3460" t="s">
        <v>3538</v>
      </c>
      <c r="P560" s="3460" t="s">
        <v>3537</v>
      </c>
      <c r="Q560" s="3460" t="s">
        <v>3536</v>
      </c>
      <c r="R560" s="3461"/>
      <c r="S560" s="3460" t="s">
        <v>3535</v>
      </c>
      <c r="T560" s="3460" t="s">
        <v>3535</v>
      </c>
      <c r="U560" s="3460" t="s">
        <v>3534</v>
      </c>
      <c r="V560" s="3460" t="s">
        <v>3533</v>
      </c>
      <c r="W560" s="3459"/>
      <c r="X560" s="3459"/>
      <c r="Y560" s="3457" t="s">
        <v>3532</v>
      </c>
      <c r="Z560" s="3458"/>
      <c r="AA560" s="3458"/>
      <c r="AB560" s="3457"/>
      <c r="AC560" s="3457"/>
    </row>
    <row r="561" spans="1:29" ht="32.1" customHeight="1" x14ac:dyDescent="0.25">
      <c r="A561" s="3465"/>
      <c r="B561" s="3466"/>
      <c r="C561" s="3462"/>
      <c r="D561" s="3462"/>
      <c r="E561" s="3463"/>
      <c r="F561" s="3462"/>
      <c r="G561" s="3460"/>
      <c r="H561" s="3460"/>
      <c r="I561" s="3460" t="s">
        <v>1</v>
      </c>
      <c r="J561" s="3460"/>
      <c r="K561" s="3460"/>
      <c r="L561" s="3460"/>
      <c r="M561" s="3460"/>
      <c r="N561" s="3460"/>
      <c r="O561" s="3460"/>
      <c r="P561" s="3460"/>
      <c r="Q561" s="3460" t="s">
        <v>1</v>
      </c>
      <c r="R561" s="3461"/>
      <c r="S561" s="3460"/>
      <c r="T561" s="3460"/>
      <c r="U561" s="3460"/>
      <c r="V561" s="3460"/>
      <c r="W561" s="3459"/>
      <c r="X561" s="3459"/>
      <c r="Y561" s="3457"/>
      <c r="Z561" s="3458"/>
      <c r="AA561" s="3458"/>
      <c r="AB561" s="3457" t="s">
        <v>3531</v>
      </c>
      <c r="AC561" s="3457" t="s">
        <v>3531</v>
      </c>
    </row>
    <row r="562" spans="1:29" ht="32.1" customHeight="1" x14ac:dyDescent="0.25">
      <c r="A562" s="3467" t="s">
        <v>3913</v>
      </c>
      <c r="B562" s="3466"/>
      <c r="C562" s="3462" t="s">
        <v>3912</v>
      </c>
      <c r="D562" s="3462" t="s">
        <v>3911</v>
      </c>
      <c r="E562" s="3463"/>
      <c r="F562" s="3462" t="s">
        <v>18</v>
      </c>
      <c r="G562" s="3460"/>
      <c r="H562" s="3460" t="s">
        <v>3544</v>
      </c>
      <c r="I562" s="3460" t="s">
        <v>2</v>
      </c>
      <c r="J562" s="3460" t="s">
        <v>3543</v>
      </c>
      <c r="K562" s="3460" t="s">
        <v>3542</v>
      </c>
      <c r="L562" s="3460" t="s">
        <v>3541</v>
      </c>
      <c r="M562" s="3460" t="s">
        <v>3540</v>
      </c>
      <c r="N562" s="3460" t="s">
        <v>3539</v>
      </c>
      <c r="O562" s="3460" t="s">
        <v>3538</v>
      </c>
      <c r="P562" s="3460" t="s">
        <v>3537</v>
      </c>
      <c r="Q562" s="3460" t="s">
        <v>3536</v>
      </c>
      <c r="R562" s="3461"/>
      <c r="S562" s="3460" t="s">
        <v>3535</v>
      </c>
      <c r="T562" s="3460" t="s">
        <v>3535</v>
      </c>
      <c r="U562" s="3460" t="s">
        <v>3534</v>
      </c>
      <c r="V562" s="3460" t="s">
        <v>3533</v>
      </c>
      <c r="W562" s="3459"/>
      <c r="X562" s="3459"/>
      <c r="Y562" s="3457" t="s">
        <v>3532</v>
      </c>
      <c r="Z562" s="3458"/>
      <c r="AA562" s="3458"/>
      <c r="AB562" s="3457"/>
      <c r="AC562" s="3457"/>
    </row>
    <row r="563" spans="1:29" ht="32.1" customHeight="1" x14ac:dyDescent="0.25">
      <c r="A563" s="3465"/>
      <c r="B563" s="3466"/>
      <c r="C563" s="3462"/>
      <c r="D563" s="3462"/>
      <c r="E563" s="3463"/>
      <c r="F563" s="3462"/>
      <c r="G563" s="3460"/>
      <c r="H563" s="3460"/>
      <c r="I563" s="3460" t="s">
        <v>1</v>
      </c>
      <c r="J563" s="3460"/>
      <c r="K563" s="3460"/>
      <c r="L563" s="3460"/>
      <c r="M563" s="3460"/>
      <c r="N563" s="3460"/>
      <c r="O563" s="3460"/>
      <c r="P563" s="3460"/>
      <c r="Q563" s="3460" t="s">
        <v>1</v>
      </c>
      <c r="R563" s="3461"/>
      <c r="S563" s="3460"/>
      <c r="T563" s="3460"/>
      <c r="U563" s="3460"/>
      <c r="V563" s="3460"/>
      <c r="W563" s="3459"/>
      <c r="X563" s="3459"/>
      <c r="Y563" s="3457"/>
      <c r="Z563" s="3458"/>
      <c r="AA563" s="3458"/>
      <c r="AB563" s="3457" t="s">
        <v>3531</v>
      </c>
      <c r="AC563" s="3457" t="s">
        <v>3531</v>
      </c>
    </row>
    <row r="564" spans="1:29" ht="32.1" customHeight="1" x14ac:dyDescent="0.25">
      <c r="A564" s="3467" t="s">
        <v>3910</v>
      </c>
      <c r="B564" s="3466"/>
      <c r="C564" s="3462" t="s">
        <v>3909</v>
      </c>
      <c r="D564" s="3462" t="s">
        <v>3908</v>
      </c>
      <c r="E564" s="3463"/>
      <c r="F564" s="3462" t="s">
        <v>18</v>
      </c>
      <c r="G564" s="3460"/>
      <c r="H564" s="3460" t="s">
        <v>3544</v>
      </c>
      <c r="I564" s="3460" t="s">
        <v>2</v>
      </c>
      <c r="J564" s="3460" t="s">
        <v>3543</v>
      </c>
      <c r="K564" s="3460" t="s">
        <v>3542</v>
      </c>
      <c r="L564" s="3460" t="s">
        <v>3541</v>
      </c>
      <c r="M564" s="3460" t="s">
        <v>3540</v>
      </c>
      <c r="N564" s="3460" t="s">
        <v>3539</v>
      </c>
      <c r="O564" s="3460" t="s">
        <v>3538</v>
      </c>
      <c r="P564" s="3460" t="s">
        <v>3537</v>
      </c>
      <c r="Q564" s="3460" t="s">
        <v>3536</v>
      </c>
      <c r="R564" s="3461"/>
      <c r="S564" s="3460" t="s">
        <v>3535</v>
      </c>
      <c r="T564" s="3460" t="s">
        <v>3535</v>
      </c>
      <c r="U564" s="3460" t="s">
        <v>3534</v>
      </c>
      <c r="V564" s="3460" t="s">
        <v>3533</v>
      </c>
      <c r="W564" s="3459"/>
      <c r="X564" s="3459"/>
      <c r="Y564" s="3457" t="s">
        <v>3532</v>
      </c>
      <c r="Z564" s="3458"/>
      <c r="AA564" s="3458"/>
      <c r="AB564" s="3457"/>
      <c r="AC564" s="3457"/>
    </row>
    <row r="565" spans="1:29" ht="32.1" customHeight="1" x14ac:dyDescent="0.25">
      <c r="A565" s="3465"/>
      <c r="B565" s="3466"/>
      <c r="C565" s="3462"/>
      <c r="D565" s="3462"/>
      <c r="E565" s="3463"/>
      <c r="F565" s="3462"/>
      <c r="G565" s="3460"/>
      <c r="H565" s="3460"/>
      <c r="I565" s="3460" t="s">
        <v>1</v>
      </c>
      <c r="J565" s="3460"/>
      <c r="K565" s="3460"/>
      <c r="L565" s="3460"/>
      <c r="M565" s="3460"/>
      <c r="N565" s="3460"/>
      <c r="O565" s="3460"/>
      <c r="P565" s="3460"/>
      <c r="Q565" s="3460" t="s">
        <v>1</v>
      </c>
      <c r="R565" s="3461"/>
      <c r="S565" s="3460"/>
      <c r="T565" s="3460"/>
      <c r="U565" s="3460"/>
      <c r="V565" s="3460"/>
      <c r="W565" s="3459"/>
      <c r="X565" s="3459"/>
      <c r="Y565" s="3457"/>
      <c r="Z565" s="3458"/>
      <c r="AA565" s="3458"/>
      <c r="AB565" s="3457" t="s">
        <v>3531</v>
      </c>
      <c r="AC565" s="3457" t="s">
        <v>3531</v>
      </c>
    </row>
    <row r="566" spans="1:29" ht="32.1" customHeight="1" x14ac:dyDescent="0.25">
      <c r="A566" s="3467" t="s">
        <v>3907</v>
      </c>
      <c r="B566" s="3466"/>
      <c r="C566" s="3462" t="s">
        <v>3906</v>
      </c>
      <c r="D566" s="3462" t="s">
        <v>3905</v>
      </c>
      <c r="E566" s="3463"/>
      <c r="F566" s="3462" t="s">
        <v>18</v>
      </c>
      <c r="G566" s="3460"/>
      <c r="H566" s="3460" t="s">
        <v>3544</v>
      </c>
      <c r="I566" s="3460" t="s">
        <v>2</v>
      </c>
      <c r="J566" s="3460" t="s">
        <v>3543</v>
      </c>
      <c r="K566" s="3460" t="s">
        <v>3542</v>
      </c>
      <c r="L566" s="3460" t="s">
        <v>3541</v>
      </c>
      <c r="M566" s="3460" t="s">
        <v>3540</v>
      </c>
      <c r="N566" s="3460" t="s">
        <v>3539</v>
      </c>
      <c r="O566" s="3460" t="s">
        <v>3538</v>
      </c>
      <c r="P566" s="3460" t="s">
        <v>3537</v>
      </c>
      <c r="Q566" s="3460" t="s">
        <v>3536</v>
      </c>
      <c r="R566" s="3461"/>
      <c r="S566" s="3460" t="s">
        <v>3535</v>
      </c>
      <c r="T566" s="3460" t="s">
        <v>3535</v>
      </c>
      <c r="U566" s="3460" t="s">
        <v>3534</v>
      </c>
      <c r="V566" s="3460" t="s">
        <v>3533</v>
      </c>
      <c r="W566" s="3459"/>
      <c r="X566" s="3459"/>
      <c r="Y566" s="3457" t="s">
        <v>3532</v>
      </c>
      <c r="Z566" s="3458"/>
      <c r="AA566" s="3458"/>
      <c r="AB566" s="3457"/>
      <c r="AC566" s="3457"/>
    </row>
    <row r="567" spans="1:29" ht="32.1" customHeight="1" x14ac:dyDescent="0.25">
      <c r="A567" s="3465"/>
      <c r="B567" s="3466"/>
      <c r="C567" s="3462"/>
      <c r="D567" s="3462"/>
      <c r="E567" s="3463"/>
      <c r="F567" s="3462"/>
      <c r="G567" s="3460"/>
      <c r="H567" s="3460"/>
      <c r="I567" s="3460" t="s">
        <v>1</v>
      </c>
      <c r="J567" s="3460"/>
      <c r="K567" s="3460"/>
      <c r="L567" s="3460"/>
      <c r="M567" s="3460"/>
      <c r="N567" s="3460"/>
      <c r="O567" s="3460"/>
      <c r="P567" s="3460"/>
      <c r="Q567" s="3460" t="s">
        <v>1</v>
      </c>
      <c r="R567" s="3461"/>
      <c r="S567" s="3460"/>
      <c r="T567" s="3460"/>
      <c r="U567" s="3460"/>
      <c r="V567" s="3460"/>
      <c r="W567" s="3459"/>
      <c r="X567" s="3459"/>
      <c r="Y567" s="3457"/>
      <c r="Z567" s="3458"/>
      <c r="AA567" s="3458"/>
      <c r="AB567" s="3457" t="s">
        <v>3531</v>
      </c>
      <c r="AC567" s="3457" t="s">
        <v>3531</v>
      </c>
    </row>
    <row r="568" spans="1:29" ht="32.1" customHeight="1" x14ac:dyDescent="0.25">
      <c r="A568" s="3467" t="s">
        <v>3904</v>
      </c>
      <c r="B568" s="3466"/>
      <c r="C568" s="3462" t="s">
        <v>3903</v>
      </c>
      <c r="D568" s="3462" t="s">
        <v>3902</v>
      </c>
      <c r="E568" s="3463"/>
      <c r="F568" s="3462" t="s">
        <v>18</v>
      </c>
      <c r="G568" s="3460"/>
      <c r="H568" s="3460" t="s">
        <v>3544</v>
      </c>
      <c r="I568" s="3460" t="s">
        <v>2</v>
      </c>
      <c r="J568" s="3460" t="s">
        <v>3543</v>
      </c>
      <c r="K568" s="3460" t="s">
        <v>3542</v>
      </c>
      <c r="L568" s="3460" t="s">
        <v>3541</v>
      </c>
      <c r="M568" s="3460" t="s">
        <v>3540</v>
      </c>
      <c r="N568" s="3460" t="s">
        <v>3539</v>
      </c>
      <c r="O568" s="3460" t="s">
        <v>3538</v>
      </c>
      <c r="P568" s="3460" t="s">
        <v>3537</v>
      </c>
      <c r="Q568" s="3460" t="s">
        <v>3536</v>
      </c>
      <c r="R568" s="3461"/>
      <c r="S568" s="3460" t="s">
        <v>3535</v>
      </c>
      <c r="T568" s="3460" t="s">
        <v>3535</v>
      </c>
      <c r="U568" s="3460" t="s">
        <v>3534</v>
      </c>
      <c r="V568" s="3460" t="s">
        <v>3533</v>
      </c>
      <c r="W568" s="3459"/>
      <c r="X568" s="3459"/>
      <c r="Y568" s="3457" t="s">
        <v>3532</v>
      </c>
      <c r="Z568" s="3458"/>
      <c r="AA568" s="3458"/>
      <c r="AB568" s="3457"/>
      <c r="AC568" s="3457"/>
    </row>
    <row r="569" spans="1:29" ht="32.1" customHeight="1" x14ac:dyDescent="0.25">
      <c r="A569" s="3465"/>
      <c r="B569" s="3466"/>
      <c r="C569" s="3462"/>
      <c r="D569" s="3462"/>
      <c r="E569" s="3463"/>
      <c r="F569" s="3462"/>
      <c r="G569" s="3460"/>
      <c r="H569" s="3460"/>
      <c r="I569" s="3460" t="s">
        <v>1</v>
      </c>
      <c r="J569" s="3460"/>
      <c r="K569" s="3460"/>
      <c r="L569" s="3460"/>
      <c r="M569" s="3460"/>
      <c r="N569" s="3460"/>
      <c r="O569" s="3460"/>
      <c r="P569" s="3460"/>
      <c r="Q569" s="3460" t="s">
        <v>1</v>
      </c>
      <c r="R569" s="3461"/>
      <c r="S569" s="3460"/>
      <c r="T569" s="3460"/>
      <c r="U569" s="3460"/>
      <c r="V569" s="3460"/>
      <c r="W569" s="3459"/>
      <c r="X569" s="3459"/>
      <c r="Y569" s="3457"/>
      <c r="Z569" s="3458"/>
      <c r="AA569" s="3458"/>
      <c r="AB569" s="3457" t="s">
        <v>3531</v>
      </c>
      <c r="AC569" s="3457" t="s">
        <v>3531</v>
      </c>
    </row>
    <row r="570" spans="1:29" ht="32.1" customHeight="1" x14ac:dyDescent="0.25">
      <c r="A570" s="3467" t="s">
        <v>3901</v>
      </c>
      <c r="B570" s="3466"/>
      <c r="C570" s="3462" t="s">
        <v>3900</v>
      </c>
      <c r="D570" s="3462" t="s">
        <v>3899</v>
      </c>
      <c r="E570" s="3463"/>
      <c r="F570" s="3462" t="s">
        <v>18</v>
      </c>
      <c r="G570" s="3460"/>
      <c r="H570" s="3460" t="s">
        <v>3544</v>
      </c>
      <c r="I570" s="3460" t="s">
        <v>2</v>
      </c>
      <c r="J570" s="3460" t="s">
        <v>3543</v>
      </c>
      <c r="K570" s="3460" t="s">
        <v>3542</v>
      </c>
      <c r="L570" s="3460" t="s">
        <v>3541</v>
      </c>
      <c r="M570" s="3460" t="s">
        <v>3540</v>
      </c>
      <c r="N570" s="3460" t="s">
        <v>3539</v>
      </c>
      <c r="O570" s="3460" t="s">
        <v>3538</v>
      </c>
      <c r="P570" s="3460" t="s">
        <v>3537</v>
      </c>
      <c r="Q570" s="3460" t="s">
        <v>3536</v>
      </c>
      <c r="R570" s="3461"/>
      <c r="S570" s="3460" t="s">
        <v>3535</v>
      </c>
      <c r="T570" s="3460" t="s">
        <v>3535</v>
      </c>
      <c r="U570" s="3460" t="s">
        <v>3534</v>
      </c>
      <c r="V570" s="3460" t="s">
        <v>3533</v>
      </c>
      <c r="W570" s="3459"/>
      <c r="X570" s="3459"/>
      <c r="Y570" s="3457" t="s">
        <v>3532</v>
      </c>
      <c r="Z570" s="3458"/>
      <c r="AA570" s="3458"/>
      <c r="AB570" s="3457"/>
      <c r="AC570" s="3457"/>
    </row>
    <row r="571" spans="1:29" ht="32.1" customHeight="1" x14ac:dyDescent="0.25">
      <c r="A571" s="3465"/>
      <c r="B571" s="3466"/>
      <c r="C571" s="3462"/>
      <c r="D571" s="3462"/>
      <c r="E571" s="3463"/>
      <c r="F571" s="3462"/>
      <c r="G571" s="3460"/>
      <c r="H571" s="3460"/>
      <c r="I571" s="3460" t="s">
        <v>1</v>
      </c>
      <c r="J571" s="3460"/>
      <c r="K571" s="3460"/>
      <c r="L571" s="3460"/>
      <c r="M571" s="3460"/>
      <c r="N571" s="3460"/>
      <c r="O571" s="3460"/>
      <c r="P571" s="3460"/>
      <c r="Q571" s="3460" t="s">
        <v>1</v>
      </c>
      <c r="R571" s="3461"/>
      <c r="S571" s="3460"/>
      <c r="T571" s="3460"/>
      <c r="U571" s="3460"/>
      <c r="V571" s="3460"/>
      <c r="W571" s="3459"/>
      <c r="X571" s="3459"/>
      <c r="Y571" s="3457"/>
      <c r="Z571" s="3458"/>
      <c r="AA571" s="3458"/>
      <c r="AB571" s="3457" t="s">
        <v>3531</v>
      </c>
      <c r="AC571" s="3457" t="s">
        <v>3531</v>
      </c>
    </row>
    <row r="572" spans="1:29" ht="32.1" customHeight="1" x14ac:dyDescent="0.25">
      <c r="A572" s="3467" t="s">
        <v>3898</v>
      </c>
      <c r="B572" s="3466"/>
      <c r="C572" s="3462" t="s">
        <v>3897</v>
      </c>
      <c r="D572" s="3462" t="s">
        <v>3896</v>
      </c>
      <c r="E572" s="3463"/>
      <c r="F572" s="3462" t="s">
        <v>18</v>
      </c>
      <c r="G572" s="3460"/>
      <c r="H572" s="3460" t="s">
        <v>3544</v>
      </c>
      <c r="I572" s="3460" t="s">
        <v>2</v>
      </c>
      <c r="J572" s="3460" t="s">
        <v>3543</v>
      </c>
      <c r="K572" s="3460" t="s">
        <v>3542</v>
      </c>
      <c r="L572" s="3460" t="s">
        <v>3541</v>
      </c>
      <c r="M572" s="3460" t="s">
        <v>3540</v>
      </c>
      <c r="N572" s="3460" t="s">
        <v>3539</v>
      </c>
      <c r="O572" s="3460" t="s">
        <v>3538</v>
      </c>
      <c r="P572" s="3460" t="s">
        <v>3537</v>
      </c>
      <c r="Q572" s="3460" t="s">
        <v>3536</v>
      </c>
      <c r="R572" s="3461"/>
      <c r="S572" s="3460" t="s">
        <v>3535</v>
      </c>
      <c r="T572" s="3460" t="s">
        <v>3535</v>
      </c>
      <c r="U572" s="3460" t="s">
        <v>3534</v>
      </c>
      <c r="V572" s="3460" t="s">
        <v>3533</v>
      </c>
      <c r="W572" s="3459"/>
      <c r="X572" s="3459"/>
      <c r="Y572" s="3457" t="s">
        <v>3532</v>
      </c>
      <c r="Z572" s="3458"/>
      <c r="AA572" s="3458"/>
      <c r="AB572" s="3457"/>
      <c r="AC572" s="3457"/>
    </row>
    <row r="573" spans="1:29" ht="32.1" customHeight="1" x14ac:dyDescent="0.25">
      <c r="A573" s="3465"/>
      <c r="B573" s="3468"/>
      <c r="C573" s="3462"/>
      <c r="D573" s="3462"/>
      <c r="E573" s="3463"/>
      <c r="F573" s="3462"/>
      <c r="G573" s="3460"/>
      <c r="H573" s="3460"/>
      <c r="I573" s="3460" t="s">
        <v>1</v>
      </c>
      <c r="J573" s="3460"/>
      <c r="K573" s="3460"/>
      <c r="L573" s="3460"/>
      <c r="M573" s="3460"/>
      <c r="N573" s="3460"/>
      <c r="O573" s="3460"/>
      <c r="P573" s="3460"/>
      <c r="Q573" s="3460" t="s">
        <v>1</v>
      </c>
      <c r="R573" s="3461"/>
      <c r="S573" s="3460"/>
      <c r="T573" s="3460"/>
      <c r="U573" s="3460"/>
      <c r="V573" s="3460"/>
      <c r="W573" s="3459"/>
      <c r="X573" s="3459"/>
      <c r="Y573" s="3457"/>
      <c r="Z573" s="3458"/>
      <c r="AA573" s="3458"/>
      <c r="AB573" s="3457" t="s">
        <v>3531</v>
      </c>
      <c r="AC573" s="3457" t="s">
        <v>3531</v>
      </c>
    </row>
    <row r="574" spans="1:29" ht="32.1" customHeight="1" x14ac:dyDescent="0.25">
      <c r="A574" s="3467" t="s">
        <v>3895</v>
      </c>
      <c r="B574" s="3468"/>
      <c r="C574" s="3462" t="s">
        <v>3894</v>
      </c>
      <c r="D574" s="3462" t="s">
        <v>3893</v>
      </c>
      <c r="E574" s="3463"/>
      <c r="F574" s="3462" t="s">
        <v>18</v>
      </c>
      <c r="G574" s="3460"/>
      <c r="H574" s="3460" t="s">
        <v>3544</v>
      </c>
      <c r="I574" s="3460" t="s">
        <v>2</v>
      </c>
      <c r="J574" s="3460" t="s">
        <v>3543</v>
      </c>
      <c r="K574" s="3460" t="s">
        <v>3542</v>
      </c>
      <c r="L574" s="3460" t="s">
        <v>3541</v>
      </c>
      <c r="M574" s="3460" t="s">
        <v>3540</v>
      </c>
      <c r="N574" s="3460" t="s">
        <v>3539</v>
      </c>
      <c r="O574" s="3460" t="s">
        <v>3538</v>
      </c>
      <c r="P574" s="3460" t="s">
        <v>3537</v>
      </c>
      <c r="Q574" s="3460" t="s">
        <v>3536</v>
      </c>
      <c r="R574" s="3461"/>
      <c r="S574" s="3460" t="s">
        <v>3535</v>
      </c>
      <c r="T574" s="3460" t="s">
        <v>3535</v>
      </c>
      <c r="U574" s="3460" t="s">
        <v>3534</v>
      </c>
      <c r="V574" s="3460" t="s">
        <v>3533</v>
      </c>
      <c r="W574" s="3459"/>
      <c r="X574" s="3459"/>
      <c r="Y574" s="3457" t="s">
        <v>3532</v>
      </c>
      <c r="Z574" s="3458"/>
      <c r="AA574" s="3458"/>
      <c r="AB574" s="3457"/>
      <c r="AC574" s="3457"/>
    </row>
    <row r="575" spans="1:29" ht="32.1" customHeight="1" x14ac:dyDescent="0.25">
      <c r="A575" s="3465"/>
      <c r="B575" s="3466"/>
      <c r="C575" s="3462"/>
      <c r="D575" s="3462"/>
      <c r="E575" s="3463"/>
      <c r="F575" s="3462"/>
      <c r="G575" s="3460"/>
      <c r="H575" s="3460"/>
      <c r="I575" s="3460" t="s">
        <v>1</v>
      </c>
      <c r="J575" s="3460"/>
      <c r="K575" s="3460"/>
      <c r="L575" s="3460"/>
      <c r="M575" s="3460"/>
      <c r="N575" s="3460"/>
      <c r="O575" s="3460"/>
      <c r="P575" s="3460"/>
      <c r="Q575" s="3460" t="s">
        <v>1</v>
      </c>
      <c r="R575" s="3461"/>
      <c r="S575" s="3460"/>
      <c r="T575" s="3460"/>
      <c r="U575" s="3460"/>
      <c r="V575" s="3460"/>
      <c r="W575" s="3459"/>
      <c r="X575" s="3459"/>
      <c r="Y575" s="3457"/>
      <c r="Z575" s="3458"/>
      <c r="AA575" s="3458"/>
      <c r="AB575" s="3457" t="s">
        <v>3531</v>
      </c>
      <c r="AC575" s="3457" t="s">
        <v>3531</v>
      </c>
    </row>
    <row r="576" spans="1:29" ht="32.1" customHeight="1" x14ac:dyDescent="0.25">
      <c r="A576" s="3467" t="s">
        <v>3892</v>
      </c>
      <c r="B576" s="3466"/>
      <c r="C576" s="3462" t="s">
        <v>3891</v>
      </c>
      <c r="D576" s="3462" t="s">
        <v>3890</v>
      </c>
      <c r="E576" s="3463"/>
      <c r="F576" s="3462" t="s">
        <v>18</v>
      </c>
      <c r="G576" s="3460"/>
      <c r="H576" s="3460" t="s">
        <v>3544</v>
      </c>
      <c r="I576" s="3460" t="s">
        <v>2</v>
      </c>
      <c r="J576" s="3460" t="s">
        <v>3543</v>
      </c>
      <c r="K576" s="3460" t="s">
        <v>3542</v>
      </c>
      <c r="L576" s="3460" t="s">
        <v>3541</v>
      </c>
      <c r="M576" s="3460" t="s">
        <v>3540</v>
      </c>
      <c r="N576" s="3460" t="s">
        <v>3539</v>
      </c>
      <c r="O576" s="3460" t="s">
        <v>3538</v>
      </c>
      <c r="P576" s="3460" t="s">
        <v>3537</v>
      </c>
      <c r="Q576" s="3460" t="s">
        <v>3536</v>
      </c>
      <c r="R576" s="3461"/>
      <c r="S576" s="3460" t="s">
        <v>3535</v>
      </c>
      <c r="T576" s="3460" t="s">
        <v>3535</v>
      </c>
      <c r="U576" s="3460" t="s">
        <v>3534</v>
      </c>
      <c r="V576" s="3460" t="s">
        <v>3533</v>
      </c>
      <c r="W576" s="3459"/>
      <c r="X576" s="3459"/>
      <c r="Y576" s="3457" t="s">
        <v>3532</v>
      </c>
      <c r="Z576" s="3458"/>
      <c r="AA576" s="3458"/>
      <c r="AB576" s="3457"/>
      <c r="AC576" s="3457"/>
    </row>
    <row r="577" spans="1:29" ht="32.1" customHeight="1" x14ac:dyDescent="0.25">
      <c r="A577" s="3465"/>
      <c r="B577" s="3466"/>
      <c r="C577" s="3462"/>
      <c r="D577" s="3462"/>
      <c r="E577" s="3463"/>
      <c r="F577" s="3462"/>
      <c r="G577" s="3460"/>
      <c r="H577" s="3460"/>
      <c r="I577" s="3460" t="s">
        <v>1</v>
      </c>
      <c r="J577" s="3460"/>
      <c r="K577" s="3460"/>
      <c r="L577" s="3460"/>
      <c r="M577" s="3460"/>
      <c r="N577" s="3460"/>
      <c r="O577" s="3460"/>
      <c r="P577" s="3460"/>
      <c r="Q577" s="3460" t="s">
        <v>1</v>
      </c>
      <c r="R577" s="3461"/>
      <c r="S577" s="3460"/>
      <c r="T577" s="3460"/>
      <c r="U577" s="3460"/>
      <c r="V577" s="3460"/>
      <c r="W577" s="3459"/>
      <c r="X577" s="3459"/>
      <c r="Y577" s="3457"/>
      <c r="Z577" s="3458"/>
      <c r="AA577" s="3458"/>
      <c r="AB577" s="3457" t="s">
        <v>3531</v>
      </c>
      <c r="AC577" s="3457" t="s">
        <v>3531</v>
      </c>
    </row>
    <row r="578" spans="1:29" ht="32.1" customHeight="1" x14ac:dyDescent="0.25">
      <c r="A578" s="3467" t="s">
        <v>3889</v>
      </c>
      <c r="B578" s="3466"/>
      <c r="C578" s="3462" t="s">
        <v>3888</v>
      </c>
      <c r="D578" s="3462" t="s">
        <v>3887</v>
      </c>
      <c r="E578" s="3463"/>
      <c r="F578" s="3462" t="s">
        <v>18</v>
      </c>
      <c r="G578" s="3460"/>
      <c r="H578" s="3460" t="s">
        <v>3544</v>
      </c>
      <c r="I578" s="3460" t="s">
        <v>2</v>
      </c>
      <c r="J578" s="3460" t="s">
        <v>3543</v>
      </c>
      <c r="K578" s="3460" t="s">
        <v>3542</v>
      </c>
      <c r="L578" s="3460" t="s">
        <v>3541</v>
      </c>
      <c r="M578" s="3460" t="s">
        <v>3540</v>
      </c>
      <c r="N578" s="3460" t="s">
        <v>3539</v>
      </c>
      <c r="O578" s="3460" t="s">
        <v>3538</v>
      </c>
      <c r="P578" s="3460" t="s">
        <v>3537</v>
      </c>
      <c r="Q578" s="3460" t="s">
        <v>3536</v>
      </c>
      <c r="R578" s="3461"/>
      <c r="S578" s="3460" t="s">
        <v>3535</v>
      </c>
      <c r="T578" s="3460" t="s">
        <v>3535</v>
      </c>
      <c r="U578" s="3460" t="s">
        <v>3534</v>
      </c>
      <c r="V578" s="3460" t="s">
        <v>3533</v>
      </c>
      <c r="W578" s="3459"/>
      <c r="X578" s="3459"/>
      <c r="Y578" s="3457" t="s">
        <v>3532</v>
      </c>
      <c r="Z578" s="3458"/>
      <c r="AA578" s="3458"/>
      <c r="AB578" s="3457"/>
      <c r="AC578" s="3457"/>
    </row>
    <row r="579" spans="1:29" ht="32.1" customHeight="1" x14ac:dyDescent="0.25">
      <c r="A579" s="3465"/>
      <c r="B579" s="3468"/>
      <c r="C579" s="3462"/>
      <c r="D579" s="3462"/>
      <c r="E579" s="3463"/>
      <c r="F579" s="3462"/>
      <c r="G579" s="3460"/>
      <c r="H579" s="3460"/>
      <c r="I579" s="3460" t="s">
        <v>1</v>
      </c>
      <c r="J579" s="3460"/>
      <c r="K579" s="3460"/>
      <c r="L579" s="3460"/>
      <c r="M579" s="3460"/>
      <c r="N579" s="3460"/>
      <c r="O579" s="3460"/>
      <c r="P579" s="3460"/>
      <c r="Q579" s="3460" t="s">
        <v>1</v>
      </c>
      <c r="R579" s="3461"/>
      <c r="S579" s="3460"/>
      <c r="T579" s="3460"/>
      <c r="U579" s="3460"/>
      <c r="V579" s="3460"/>
      <c r="W579" s="3459"/>
      <c r="X579" s="3459"/>
      <c r="Y579" s="3457"/>
      <c r="Z579" s="3458"/>
      <c r="AA579" s="3458"/>
      <c r="AB579" s="3457" t="s">
        <v>3531</v>
      </c>
      <c r="AC579" s="3457" t="s">
        <v>3531</v>
      </c>
    </row>
    <row r="580" spans="1:29" ht="32.1" customHeight="1" x14ac:dyDescent="0.25">
      <c r="A580" s="3467" t="s">
        <v>3886</v>
      </c>
      <c r="B580" s="3468"/>
      <c r="C580" s="3462" t="s">
        <v>3885</v>
      </c>
      <c r="D580" s="3462" t="s">
        <v>3884</v>
      </c>
      <c r="E580" s="3463"/>
      <c r="F580" s="3462" t="s">
        <v>18</v>
      </c>
      <c r="G580" s="3460"/>
      <c r="H580" s="3460" t="s">
        <v>3544</v>
      </c>
      <c r="I580" s="3460" t="s">
        <v>2</v>
      </c>
      <c r="J580" s="3460" t="s">
        <v>3543</v>
      </c>
      <c r="K580" s="3460" t="s">
        <v>3542</v>
      </c>
      <c r="L580" s="3460" t="s">
        <v>3541</v>
      </c>
      <c r="M580" s="3460" t="s">
        <v>3540</v>
      </c>
      <c r="N580" s="3460" t="s">
        <v>3539</v>
      </c>
      <c r="O580" s="3460" t="s">
        <v>3538</v>
      </c>
      <c r="P580" s="3460" t="s">
        <v>3537</v>
      </c>
      <c r="Q580" s="3460" t="s">
        <v>3536</v>
      </c>
      <c r="R580" s="3461"/>
      <c r="S580" s="3460" t="s">
        <v>3535</v>
      </c>
      <c r="T580" s="3460" t="s">
        <v>3535</v>
      </c>
      <c r="U580" s="3460" t="s">
        <v>3534</v>
      </c>
      <c r="V580" s="3460" t="s">
        <v>3533</v>
      </c>
      <c r="W580" s="3459"/>
      <c r="X580" s="3459"/>
      <c r="Y580" s="3457" t="s">
        <v>3532</v>
      </c>
      <c r="Z580" s="3458"/>
      <c r="AA580" s="3458"/>
      <c r="AB580" s="3457"/>
      <c r="AC580" s="3457"/>
    </row>
    <row r="581" spans="1:29" ht="32.1" customHeight="1" x14ac:dyDescent="0.25">
      <c r="A581" s="3465"/>
      <c r="B581" s="3466"/>
      <c r="C581" s="3462"/>
      <c r="D581" s="3462"/>
      <c r="E581" s="3463"/>
      <c r="F581" s="3462"/>
      <c r="G581" s="3460"/>
      <c r="H581" s="3460"/>
      <c r="I581" s="3460" t="s">
        <v>1</v>
      </c>
      <c r="J581" s="3460"/>
      <c r="K581" s="3460"/>
      <c r="L581" s="3460"/>
      <c r="M581" s="3460"/>
      <c r="N581" s="3460"/>
      <c r="O581" s="3460"/>
      <c r="P581" s="3460"/>
      <c r="Q581" s="3460" t="s">
        <v>1</v>
      </c>
      <c r="R581" s="3461"/>
      <c r="S581" s="3460"/>
      <c r="T581" s="3460"/>
      <c r="U581" s="3460"/>
      <c r="V581" s="3460"/>
      <c r="W581" s="3459"/>
      <c r="X581" s="3459"/>
      <c r="Y581" s="3457"/>
      <c r="Z581" s="3458"/>
      <c r="AA581" s="3458"/>
      <c r="AB581" s="3457" t="s">
        <v>3531</v>
      </c>
      <c r="AC581" s="3457" t="s">
        <v>3531</v>
      </c>
    </row>
    <row r="582" spans="1:29" ht="32.1" customHeight="1" x14ac:dyDescent="0.25">
      <c r="A582" s="3467" t="s">
        <v>3883</v>
      </c>
      <c r="B582" s="3466"/>
      <c r="C582" s="3462" t="s">
        <v>3882</v>
      </c>
      <c r="D582" s="3462" t="s">
        <v>3881</v>
      </c>
      <c r="E582" s="3463"/>
      <c r="F582" s="3462" t="s">
        <v>18</v>
      </c>
      <c r="G582" s="3460"/>
      <c r="H582" s="3460" t="s">
        <v>3544</v>
      </c>
      <c r="I582" s="3460" t="s">
        <v>2</v>
      </c>
      <c r="J582" s="3460" t="s">
        <v>3543</v>
      </c>
      <c r="K582" s="3460" t="s">
        <v>3542</v>
      </c>
      <c r="L582" s="3460" t="s">
        <v>3541</v>
      </c>
      <c r="M582" s="3460" t="s">
        <v>3540</v>
      </c>
      <c r="N582" s="3460" t="s">
        <v>3539</v>
      </c>
      <c r="O582" s="3460" t="s">
        <v>3538</v>
      </c>
      <c r="P582" s="3460" t="s">
        <v>3537</v>
      </c>
      <c r="Q582" s="3460" t="s">
        <v>3536</v>
      </c>
      <c r="R582" s="3461"/>
      <c r="S582" s="3460" t="s">
        <v>3535</v>
      </c>
      <c r="T582" s="3460" t="s">
        <v>3535</v>
      </c>
      <c r="U582" s="3460" t="s">
        <v>3534</v>
      </c>
      <c r="V582" s="3460" t="s">
        <v>3533</v>
      </c>
      <c r="W582" s="3459"/>
      <c r="X582" s="3459"/>
      <c r="Y582" s="3457" t="s">
        <v>3532</v>
      </c>
      <c r="Z582" s="3458"/>
      <c r="AA582" s="3458"/>
      <c r="AB582" s="3457"/>
      <c r="AC582" s="3457"/>
    </row>
    <row r="583" spans="1:29" ht="32.1" customHeight="1" x14ac:dyDescent="0.25">
      <c r="A583" s="3465"/>
      <c r="B583" s="3466"/>
      <c r="C583" s="3462"/>
      <c r="D583" s="3462"/>
      <c r="E583" s="3463"/>
      <c r="F583" s="3462"/>
      <c r="G583" s="3460"/>
      <c r="H583" s="3460"/>
      <c r="I583" s="3460" t="s">
        <v>1</v>
      </c>
      <c r="J583" s="3460"/>
      <c r="K583" s="3460"/>
      <c r="L583" s="3460"/>
      <c r="M583" s="3460"/>
      <c r="N583" s="3460"/>
      <c r="O583" s="3460"/>
      <c r="P583" s="3460"/>
      <c r="Q583" s="3460" t="s">
        <v>1</v>
      </c>
      <c r="R583" s="3461"/>
      <c r="S583" s="3460"/>
      <c r="T583" s="3460"/>
      <c r="U583" s="3460"/>
      <c r="V583" s="3460"/>
      <c r="W583" s="3459"/>
      <c r="X583" s="3459"/>
      <c r="Y583" s="3457"/>
      <c r="Z583" s="3458"/>
      <c r="AA583" s="3458"/>
      <c r="AB583" s="3457" t="s">
        <v>3531</v>
      </c>
      <c r="AC583" s="3457" t="s">
        <v>3531</v>
      </c>
    </row>
    <row r="584" spans="1:29" ht="32.1" customHeight="1" x14ac:dyDescent="0.25">
      <c r="A584" s="3467" t="s">
        <v>3880</v>
      </c>
      <c r="B584" s="3466"/>
      <c r="C584" s="3462" t="s">
        <v>3879</v>
      </c>
      <c r="D584" s="3462" t="s">
        <v>3878</v>
      </c>
      <c r="E584" s="3463"/>
      <c r="F584" s="3462" t="s">
        <v>18</v>
      </c>
      <c r="G584" s="3460"/>
      <c r="H584" s="3460" t="s">
        <v>3544</v>
      </c>
      <c r="I584" s="3460" t="s">
        <v>2</v>
      </c>
      <c r="J584" s="3460" t="s">
        <v>3543</v>
      </c>
      <c r="K584" s="3460" t="s">
        <v>3542</v>
      </c>
      <c r="L584" s="3460" t="s">
        <v>3541</v>
      </c>
      <c r="M584" s="3460" t="s">
        <v>3540</v>
      </c>
      <c r="N584" s="3460" t="s">
        <v>3539</v>
      </c>
      <c r="O584" s="3460" t="s">
        <v>3538</v>
      </c>
      <c r="P584" s="3460" t="s">
        <v>3537</v>
      </c>
      <c r="Q584" s="3460" t="s">
        <v>3536</v>
      </c>
      <c r="R584" s="3461"/>
      <c r="S584" s="3460" t="s">
        <v>3535</v>
      </c>
      <c r="T584" s="3460" t="s">
        <v>3535</v>
      </c>
      <c r="U584" s="3460" t="s">
        <v>3534</v>
      </c>
      <c r="V584" s="3460" t="s">
        <v>3533</v>
      </c>
      <c r="W584" s="3459"/>
      <c r="X584" s="3459"/>
      <c r="Y584" s="3457" t="s">
        <v>3532</v>
      </c>
      <c r="Z584" s="3458"/>
      <c r="AA584" s="3458"/>
      <c r="AB584" s="3457"/>
      <c r="AC584" s="3457"/>
    </row>
    <row r="585" spans="1:29" ht="32.1" customHeight="1" x14ac:dyDescent="0.25">
      <c r="A585" s="3465"/>
      <c r="B585" s="3466"/>
      <c r="C585" s="3462"/>
      <c r="D585" s="3462"/>
      <c r="E585" s="3463"/>
      <c r="F585" s="3462"/>
      <c r="G585" s="3460"/>
      <c r="H585" s="3460"/>
      <c r="I585" s="3460" t="s">
        <v>1</v>
      </c>
      <c r="J585" s="3460"/>
      <c r="K585" s="3460"/>
      <c r="L585" s="3460"/>
      <c r="M585" s="3460"/>
      <c r="N585" s="3460"/>
      <c r="O585" s="3460"/>
      <c r="P585" s="3460"/>
      <c r="Q585" s="3460" t="s">
        <v>1</v>
      </c>
      <c r="R585" s="3461"/>
      <c r="S585" s="3460"/>
      <c r="T585" s="3460"/>
      <c r="U585" s="3460"/>
      <c r="V585" s="3460"/>
      <c r="W585" s="3459"/>
      <c r="X585" s="3459"/>
      <c r="Y585" s="3457"/>
      <c r="Z585" s="3458"/>
      <c r="AA585" s="3458"/>
      <c r="AB585" s="3457" t="s">
        <v>3531</v>
      </c>
      <c r="AC585" s="3457" t="s">
        <v>3531</v>
      </c>
    </row>
    <row r="586" spans="1:29" ht="32.1" customHeight="1" x14ac:dyDescent="0.25">
      <c r="A586" s="3467" t="s">
        <v>3877</v>
      </c>
      <c r="B586" s="3466"/>
      <c r="C586" s="3462" t="s">
        <v>3876</v>
      </c>
      <c r="D586" s="3462" t="s">
        <v>3875</v>
      </c>
      <c r="E586" s="3463"/>
      <c r="F586" s="3462" t="s">
        <v>18</v>
      </c>
      <c r="G586" s="3460"/>
      <c r="H586" s="3460" t="s">
        <v>3544</v>
      </c>
      <c r="I586" s="3460" t="s">
        <v>2</v>
      </c>
      <c r="J586" s="3460" t="s">
        <v>3543</v>
      </c>
      <c r="K586" s="3460" t="s">
        <v>3542</v>
      </c>
      <c r="L586" s="3460" t="s">
        <v>3541</v>
      </c>
      <c r="M586" s="3460" t="s">
        <v>3540</v>
      </c>
      <c r="N586" s="3460" t="s">
        <v>3539</v>
      </c>
      <c r="O586" s="3460" t="s">
        <v>3538</v>
      </c>
      <c r="P586" s="3460" t="s">
        <v>3537</v>
      </c>
      <c r="Q586" s="3460" t="s">
        <v>3536</v>
      </c>
      <c r="R586" s="3461"/>
      <c r="S586" s="3460" t="s">
        <v>3535</v>
      </c>
      <c r="T586" s="3460" t="s">
        <v>3535</v>
      </c>
      <c r="U586" s="3460" t="s">
        <v>3534</v>
      </c>
      <c r="V586" s="3460" t="s">
        <v>3533</v>
      </c>
      <c r="W586" s="3459"/>
      <c r="X586" s="3459"/>
      <c r="Y586" s="3457" t="s">
        <v>3532</v>
      </c>
      <c r="Z586" s="3458"/>
      <c r="AA586" s="3458"/>
      <c r="AB586" s="3457"/>
      <c r="AC586" s="3457"/>
    </row>
    <row r="587" spans="1:29" ht="32.1" customHeight="1" x14ac:dyDescent="0.25">
      <c r="A587" s="3465"/>
      <c r="B587" s="3466"/>
      <c r="C587" s="3462"/>
      <c r="D587" s="3462"/>
      <c r="E587" s="3463"/>
      <c r="F587" s="3462"/>
      <c r="G587" s="3460"/>
      <c r="H587" s="3460"/>
      <c r="I587" s="3460" t="s">
        <v>1</v>
      </c>
      <c r="J587" s="3460"/>
      <c r="K587" s="3460"/>
      <c r="L587" s="3460"/>
      <c r="M587" s="3460"/>
      <c r="N587" s="3460"/>
      <c r="O587" s="3460"/>
      <c r="P587" s="3460"/>
      <c r="Q587" s="3460" t="s">
        <v>1</v>
      </c>
      <c r="R587" s="3461"/>
      <c r="S587" s="3460"/>
      <c r="T587" s="3460"/>
      <c r="U587" s="3460"/>
      <c r="V587" s="3460"/>
      <c r="W587" s="3459"/>
      <c r="X587" s="3459"/>
      <c r="Y587" s="3457"/>
      <c r="Z587" s="3458"/>
      <c r="AA587" s="3458"/>
      <c r="AB587" s="3457" t="s">
        <v>3531</v>
      </c>
      <c r="AC587" s="3457" t="s">
        <v>3531</v>
      </c>
    </row>
    <row r="588" spans="1:29" ht="32.1" customHeight="1" x14ac:dyDescent="0.25">
      <c r="A588" s="3467" t="s">
        <v>3874</v>
      </c>
      <c r="B588" s="3466"/>
      <c r="C588" s="3462" t="s">
        <v>3873</v>
      </c>
      <c r="D588" s="3462" t="s">
        <v>3872</v>
      </c>
      <c r="E588" s="3463"/>
      <c r="F588" s="3462" t="s">
        <v>18</v>
      </c>
      <c r="G588" s="3460"/>
      <c r="H588" s="3460" t="s">
        <v>3544</v>
      </c>
      <c r="I588" s="3460" t="s">
        <v>2</v>
      </c>
      <c r="J588" s="3460" t="s">
        <v>3543</v>
      </c>
      <c r="K588" s="3460" t="s">
        <v>3542</v>
      </c>
      <c r="L588" s="3460" t="s">
        <v>3541</v>
      </c>
      <c r="M588" s="3460" t="s">
        <v>3540</v>
      </c>
      <c r="N588" s="3460" t="s">
        <v>3539</v>
      </c>
      <c r="O588" s="3460" t="s">
        <v>3538</v>
      </c>
      <c r="P588" s="3460" t="s">
        <v>3537</v>
      </c>
      <c r="Q588" s="3460" t="s">
        <v>3536</v>
      </c>
      <c r="R588" s="3461"/>
      <c r="S588" s="3460" t="s">
        <v>3535</v>
      </c>
      <c r="T588" s="3460" t="s">
        <v>3535</v>
      </c>
      <c r="U588" s="3460" t="s">
        <v>3534</v>
      </c>
      <c r="V588" s="3460" t="s">
        <v>3533</v>
      </c>
      <c r="W588" s="3459"/>
      <c r="X588" s="3459"/>
      <c r="Y588" s="3457" t="s">
        <v>3532</v>
      </c>
      <c r="Z588" s="3458"/>
      <c r="AA588" s="3458"/>
      <c r="AB588" s="3457"/>
      <c r="AC588" s="3457"/>
    </row>
    <row r="589" spans="1:29" ht="32.1" customHeight="1" x14ac:dyDescent="0.25">
      <c r="A589" s="3465"/>
      <c r="B589" s="3466"/>
      <c r="C589" s="3462"/>
      <c r="D589" s="3462"/>
      <c r="E589" s="3463"/>
      <c r="F589" s="3462"/>
      <c r="G589" s="3460"/>
      <c r="H589" s="3460"/>
      <c r="I589" s="3460" t="s">
        <v>1</v>
      </c>
      <c r="J589" s="3460"/>
      <c r="K589" s="3460"/>
      <c r="L589" s="3460"/>
      <c r="M589" s="3460"/>
      <c r="N589" s="3460"/>
      <c r="O589" s="3460"/>
      <c r="P589" s="3460"/>
      <c r="Q589" s="3460" t="s">
        <v>1</v>
      </c>
      <c r="R589" s="3461"/>
      <c r="S589" s="3460"/>
      <c r="T589" s="3460"/>
      <c r="U589" s="3460"/>
      <c r="V589" s="3460"/>
      <c r="W589" s="3459"/>
      <c r="X589" s="3459"/>
      <c r="Y589" s="3457"/>
      <c r="Z589" s="3458"/>
      <c r="AA589" s="3458"/>
      <c r="AB589" s="3457" t="s">
        <v>3531</v>
      </c>
      <c r="AC589" s="3457" t="s">
        <v>3531</v>
      </c>
    </row>
    <row r="590" spans="1:29" ht="32.1" customHeight="1" x14ac:dyDescent="0.25">
      <c r="A590" s="3467" t="s">
        <v>3871</v>
      </c>
      <c r="B590" s="3466"/>
      <c r="C590" s="3462" t="s">
        <v>3870</v>
      </c>
      <c r="D590" s="3462" t="s">
        <v>3869</v>
      </c>
      <c r="E590" s="3463"/>
      <c r="F590" s="3462" t="s">
        <v>18</v>
      </c>
      <c r="G590" s="3460"/>
      <c r="H590" s="3460" t="s">
        <v>3544</v>
      </c>
      <c r="I590" s="3460" t="s">
        <v>2</v>
      </c>
      <c r="J590" s="3460" t="s">
        <v>3543</v>
      </c>
      <c r="K590" s="3460" t="s">
        <v>3542</v>
      </c>
      <c r="L590" s="3460" t="s">
        <v>3541</v>
      </c>
      <c r="M590" s="3460" t="s">
        <v>3540</v>
      </c>
      <c r="N590" s="3460" t="s">
        <v>3539</v>
      </c>
      <c r="O590" s="3460" t="s">
        <v>3538</v>
      </c>
      <c r="P590" s="3460" t="s">
        <v>3537</v>
      </c>
      <c r="Q590" s="3460" t="s">
        <v>3536</v>
      </c>
      <c r="R590" s="3461"/>
      <c r="S590" s="3460" t="s">
        <v>3535</v>
      </c>
      <c r="T590" s="3460" t="s">
        <v>3535</v>
      </c>
      <c r="U590" s="3460" t="s">
        <v>3534</v>
      </c>
      <c r="V590" s="3460" t="s">
        <v>3533</v>
      </c>
      <c r="W590" s="3459"/>
      <c r="X590" s="3459"/>
      <c r="Y590" s="3457" t="s">
        <v>3532</v>
      </c>
      <c r="Z590" s="3458"/>
      <c r="AA590" s="3458"/>
      <c r="AB590" s="3457"/>
      <c r="AC590" s="3457"/>
    </row>
    <row r="591" spans="1:29" ht="32.1" customHeight="1" x14ac:dyDescent="0.25">
      <c r="A591" s="3465"/>
      <c r="B591" s="3466"/>
      <c r="C591" s="3462"/>
      <c r="D591" s="3462"/>
      <c r="E591" s="3463"/>
      <c r="F591" s="3462"/>
      <c r="G591" s="3460"/>
      <c r="H591" s="3460"/>
      <c r="I591" s="3460" t="s">
        <v>1</v>
      </c>
      <c r="J591" s="3460"/>
      <c r="K591" s="3460"/>
      <c r="L591" s="3460"/>
      <c r="M591" s="3460"/>
      <c r="N591" s="3460"/>
      <c r="O591" s="3460"/>
      <c r="P591" s="3460"/>
      <c r="Q591" s="3460" t="s">
        <v>1</v>
      </c>
      <c r="R591" s="3461"/>
      <c r="S591" s="3460"/>
      <c r="T591" s="3460"/>
      <c r="U591" s="3460"/>
      <c r="V591" s="3460"/>
      <c r="W591" s="3459"/>
      <c r="X591" s="3459"/>
      <c r="Y591" s="3457"/>
      <c r="Z591" s="3458"/>
      <c r="AA591" s="3458"/>
      <c r="AB591" s="3457" t="s">
        <v>3531</v>
      </c>
      <c r="AC591" s="3457" t="s">
        <v>3531</v>
      </c>
    </row>
    <row r="592" spans="1:29" ht="32.1" customHeight="1" x14ac:dyDescent="0.25">
      <c r="A592" s="3467" t="s">
        <v>3868</v>
      </c>
      <c r="B592" s="3466"/>
      <c r="C592" s="3462" t="s">
        <v>3867</v>
      </c>
      <c r="D592" s="3462" t="s">
        <v>3866</v>
      </c>
      <c r="E592" s="3463"/>
      <c r="F592" s="3462" t="s">
        <v>18</v>
      </c>
      <c r="G592" s="3460"/>
      <c r="H592" s="3460" t="s">
        <v>3544</v>
      </c>
      <c r="I592" s="3460" t="s">
        <v>2</v>
      </c>
      <c r="J592" s="3460" t="s">
        <v>3543</v>
      </c>
      <c r="K592" s="3460" t="s">
        <v>3542</v>
      </c>
      <c r="L592" s="3460" t="s">
        <v>3541</v>
      </c>
      <c r="M592" s="3460" t="s">
        <v>3540</v>
      </c>
      <c r="N592" s="3460" t="s">
        <v>3539</v>
      </c>
      <c r="O592" s="3460" t="s">
        <v>3538</v>
      </c>
      <c r="P592" s="3460" t="s">
        <v>3537</v>
      </c>
      <c r="Q592" s="3460" t="s">
        <v>3536</v>
      </c>
      <c r="R592" s="3461"/>
      <c r="S592" s="3460" t="s">
        <v>3535</v>
      </c>
      <c r="T592" s="3460" t="s">
        <v>3535</v>
      </c>
      <c r="U592" s="3460" t="s">
        <v>3534</v>
      </c>
      <c r="V592" s="3460" t="s">
        <v>3533</v>
      </c>
      <c r="W592" s="3459"/>
      <c r="X592" s="3459"/>
      <c r="Y592" s="3457" t="s">
        <v>3532</v>
      </c>
      <c r="Z592" s="3458"/>
      <c r="AA592" s="3458"/>
      <c r="AB592" s="3457"/>
      <c r="AC592" s="3457"/>
    </row>
    <row r="593" spans="1:29" ht="32.1" customHeight="1" x14ac:dyDescent="0.25">
      <c r="A593" s="3465"/>
      <c r="B593" s="3466"/>
      <c r="C593" s="3462"/>
      <c r="D593" s="3462"/>
      <c r="E593" s="3463"/>
      <c r="F593" s="3462"/>
      <c r="G593" s="3460"/>
      <c r="H593" s="3460"/>
      <c r="I593" s="3460" t="s">
        <v>1</v>
      </c>
      <c r="J593" s="3460"/>
      <c r="K593" s="3460"/>
      <c r="L593" s="3460"/>
      <c r="M593" s="3460"/>
      <c r="N593" s="3460"/>
      <c r="O593" s="3460"/>
      <c r="P593" s="3460"/>
      <c r="Q593" s="3460" t="s">
        <v>1</v>
      </c>
      <c r="R593" s="3461"/>
      <c r="S593" s="3460"/>
      <c r="T593" s="3460"/>
      <c r="U593" s="3460"/>
      <c r="V593" s="3460"/>
      <c r="W593" s="3459"/>
      <c r="X593" s="3459"/>
      <c r="Y593" s="3457"/>
      <c r="Z593" s="3458"/>
      <c r="AA593" s="3458"/>
      <c r="AB593" s="3457" t="s">
        <v>3531</v>
      </c>
      <c r="AC593" s="3457" t="s">
        <v>3531</v>
      </c>
    </row>
    <row r="594" spans="1:29" ht="32.1" customHeight="1" x14ac:dyDescent="0.25">
      <c r="A594" s="3467" t="s">
        <v>3865</v>
      </c>
      <c r="B594" s="3466"/>
      <c r="C594" s="3462" t="s">
        <v>3864</v>
      </c>
      <c r="D594" s="3462" t="s">
        <v>3863</v>
      </c>
      <c r="E594" s="3463"/>
      <c r="F594" s="3462" t="s">
        <v>18</v>
      </c>
      <c r="G594" s="3460"/>
      <c r="H594" s="3460" t="s">
        <v>3544</v>
      </c>
      <c r="I594" s="3460" t="s">
        <v>2</v>
      </c>
      <c r="J594" s="3460" t="s">
        <v>3543</v>
      </c>
      <c r="K594" s="3460" t="s">
        <v>3542</v>
      </c>
      <c r="L594" s="3460" t="s">
        <v>3541</v>
      </c>
      <c r="M594" s="3460" t="s">
        <v>3540</v>
      </c>
      <c r="N594" s="3460" t="s">
        <v>3539</v>
      </c>
      <c r="O594" s="3460" t="s">
        <v>3538</v>
      </c>
      <c r="P594" s="3460" t="s">
        <v>3537</v>
      </c>
      <c r="Q594" s="3460" t="s">
        <v>3536</v>
      </c>
      <c r="R594" s="3461"/>
      <c r="S594" s="3460" t="s">
        <v>3535</v>
      </c>
      <c r="T594" s="3460" t="s">
        <v>3535</v>
      </c>
      <c r="U594" s="3460" t="s">
        <v>3534</v>
      </c>
      <c r="V594" s="3460" t="s">
        <v>3533</v>
      </c>
      <c r="W594" s="3459"/>
      <c r="X594" s="3459"/>
      <c r="Y594" s="3457" t="s">
        <v>3532</v>
      </c>
      <c r="Z594" s="3458"/>
      <c r="AA594" s="3458"/>
      <c r="AB594" s="3457"/>
      <c r="AC594" s="3457"/>
    </row>
    <row r="595" spans="1:29" ht="32.1" customHeight="1" x14ac:dyDescent="0.25">
      <c r="A595" s="3465"/>
      <c r="B595" s="3468"/>
      <c r="C595" s="3462"/>
      <c r="D595" s="3462"/>
      <c r="E595" s="3463"/>
      <c r="F595" s="3462"/>
      <c r="G595" s="3460"/>
      <c r="H595" s="3460"/>
      <c r="I595" s="3460" t="s">
        <v>1</v>
      </c>
      <c r="J595" s="3460"/>
      <c r="K595" s="3460"/>
      <c r="L595" s="3460"/>
      <c r="M595" s="3460"/>
      <c r="N595" s="3460"/>
      <c r="O595" s="3460"/>
      <c r="P595" s="3460"/>
      <c r="Q595" s="3460" t="s">
        <v>1</v>
      </c>
      <c r="R595" s="3461"/>
      <c r="S595" s="3460"/>
      <c r="T595" s="3460"/>
      <c r="U595" s="3460"/>
      <c r="V595" s="3460"/>
      <c r="W595" s="3459"/>
      <c r="X595" s="3459"/>
      <c r="Y595" s="3457"/>
      <c r="Z595" s="3458"/>
      <c r="AA595" s="3458"/>
      <c r="AB595" s="3457" t="s">
        <v>3531</v>
      </c>
      <c r="AC595" s="3457" t="s">
        <v>3531</v>
      </c>
    </row>
    <row r="596" spans="1:29" ht="32.1" customHeight="1" x14ac:dyDescent="0.25">
      <c r="A596" s="3467" t="s">
        <v>3862</v>
      </c>
      <c r="B596" s="3468"/>
      <c r="C596" s="3462" t="s">
        <v>3861</v>
      </c>
      <c r="D596" s="3462" t="s">
        <v>3860</v>
      </c>
      <c r="E596" s="3463"/>
      <c r="F596" s="3462" t="s">
        <v>18</v>
      </c>
      <c r="G596" s="3460"/>
      <c r="H596" s="3460" t="s">
        <v>3544</v>
      </c>
      <c r="I596" s="3460" t="s">
        <v>2</v>
      </c>
      <c r="J596" s="3460" t="s">
        <v>3543</v>
      </c>
      <c r="K596" s="3460" t="s">
        <v>3542</v>
      </c>
      <c r="L596" s="3460" t="s">
        <v>3541</v>
      </c>
      <c r="M596" s="3460" t="s">
        <v>3540</v>
      </c>
      <c r="N596" s="3460" t="s">
        <v>3539</v>
      </c>
      <c r="O596" s="3460" t="s">
        <v>3538</v>
      </c>
      <c r="P596" s="3460" t="s">
        <v>3537</v>
      </c>
      <c r="Q596" s="3460" t="s">
        <v>3536</v>
      </c>
      <c r="R596" s="3461"/>
      <c r="S596" s="3460" t="s">
        <v>3535</v>
      </c>
      <c r="T596" s="3460" t="s">
        <v>3535</v>
      </c>
      <c r="U596" s="3460" t="s">
        <v>3534</v>
      </c>
      <c r="V596" s="3460" t="s">
        <v>3533</v>
      </c>
      <c r="W596" s="3459"/>
      <c r="X596" s="3459"/>
      <c r="Y596" s="3457" t="s">
        <v>3532</v>
      </c>
      <c r="Z596" s="3458"/>
      <c r="AA596" s="3458"/>
      <c r="AB596" s="3457"/>
      <c r="AC596" s="3457"/>
    </row>
    <row r="597" spans="1:29" ht="32.1" customHeight="1" x14ac:dyDescent="0.25">
      <c r="A597" s="3465"/>
      <c r="B597" s="3468"/>
      <c r="C597" s="3462"/>
      <c r="D597" s="3462"/>
      <c r="E597" s="3463"/>
      <c r="F597" s="3462"/>
      <c r="G597" s="3460"/>
      <c r="H597" s="3460"/>
      <c r="I597" s="3460" t="s">
        <v>1</v>
      </c>
      <c r="J597" s="3460"/>
      <c r="K597" s="3460"/>
      <c r="L597" s="3460"/>
      <c r="M597" s="3460"/>
      <c r="N597" s="3460"/>
      <c r="O597" s="3460"/>
      <c r="P597" s="3460"/>
      <c r="Q597" s="3460" t="s">
        <v>1</v>
      </c>
      <c r="R597" s="3461"/>
      <c r="S597" s="3460"/>
      <c r="T597" s="3460"/>
      <c r="U597" s="3460"/>
      <c r="V597" s="3460"/>
      <c r="W597" s="3459"/>
      <c r="X597" s="3459"/>
      <c r="Y597" s="3457"/>
      <c r="Z597" s="3458"/>
      <c r="AA597" s="3458"/>
      <c r="AB597" s="3457" t="s">
        <v>3531</v>
      </c>
      <c r="AC597" s="3457" t="s">
        <v>3531</v>
      </c>
    </row>
    <row r="598" spans="1:29" ht="32.1" customHeight="1" x14ac:dyDescent="0.25">
      <c r="A598" s="3467" t="s">
        <v>3859</v>
      </c>
      <c r="B598" s="3468"/>
      <c r="C598" s="3462" t="s">
        <v>3858</v>
      </c>
      <c r="D598" s="3462" t="s">
        <v>3857</v>
      </c>
      <c r="E598" s="3463"/>
      <c r="F598" s="3462" t="s">
        <v>18</v>
      </c>
      <c r="G598" s="3460"/>
      <c r="H598" s="3460" t="s">
        <v>3544</v>
      </c>
      <c r="I598" s="3460" t="s">
        <v>2</v>
      </c>
      <c r="J598" s="3460" t="s">
        <v>3543</v>
      </c>
      <c r="K598" s="3460" t="s">
        <v>3542</v>
      </c>
      <c r="L598" s="3460" t="s">
        <v>3541</v>
      </c>
      <c r="M598" s="3460" t="s">
        <v>3540</v>
      </c>
      <c r="N598" s="3460" t="s">
        <v>3539</v>
      </c>
      <c r="O598" s="3460" t="s">
        <v>3538</v>
      </c>
      <c r="P598" s="3460" t="s">
        <v>3537</v>
      </c>
      <c r="Q598" s="3460" t="s">
        <v>3536</v>
      </c>
      <c r="R598" s="3461"/>
      <c r="S598" s="3460" t="s">
        <v>3535</v>
      </c>
      <c r="T598" s="3460" t="s">
        <v>3535</v>
      </c>
      <c r="U598" s="3460" t="s">
        <v>3534</v>
      </c>
      <c r="V598" s="3460" t="s">
        <v>3533</v>
      </c>
      <c r="W598" s="3459"/>
      <c r="X598" s="3459"/>
      <c r="Y598" s="3457" t="s">
        <v>3532</v>
      </c>
      <c r="Z598" s="3458"/>
      <c r="AA598" s="3458"/>
      <c r="AB598" s="3457"/>
      <c r="AC598" s="3457"/>
    </row>
    <row r="599" spans="1:29" ht="32.1" customHeight="1" x14ac:dyDescent="0.25">
      <c r="A599" s="3465"/>
      <c r="B599" s="3468"/>
      <c r="C599" s="3462"/>
      <c r="D599" s="3462"/>
      <c r="E599" s="3463"/>
      <c r="F599" s="3462"/>
      <c r="G599" s="3460"/>
      <c r="H599" s="3460"/>
      <c r="I599" s="3460" t="s">
        <v>1</v>
      </c>
      <c r="J599" s="3460"/>
      <c r="K599" s="3460"/>
      <c r="L599" s="3460"/>
      <c r="M599" s="3460"/>
      <c r="N599" s="3460"/>
      <c r="O599" s="3460"/>
      <c r="P599" s="3460"/>
      <c r="Q599" s="3460" t="s">
        <v>1</v>
      </c>
      <c r="R599" s="3461"/>
      <c r="S599" s="3460"/>
      <c r="T599" s="3460"/>
      <c r="U599" s="3460"/>
      <c r="V599" s="3460"/>
      <c r="W599" s="3459"/>
      <c r="X599" s="3459"/>
      <c r="Y599" s="3457"/>
      <c r="Z599" s="3458"/>
      <c r="AA599" s="3458"/>
      <c r="AB599" s="3457" t="s">
        <v>3531</v>
      </c>
      <c r="AC599" s="3457" t="s">
        <v>3531</v>
      </c>
    </row>
    <row r="600" spans="1:29" ht="32.1" customHeight="1" x14ac:dyDescent="0.25">
      <c r="A600" s="3467" t="s">
        <v>3856</v>
      </c>
      <c r="B600" s="3468"/>
      <c r="C600" s="3462" t="s">
        <v>3855</v>
      </c>
      <c r="D600" s="3462" t="s">
        <v>3854</v>
      </c>
      <c r="E600" s="3463"/>
      <c r="F600" s="3462" t="s">
        <v>18</v>
      </c>
      <c r="G600" s="3460"/>
      <c r="H600" s="3460" t="s">
        <v>3544</v>
      </c>
      <c r="I600" s="3460" t="s">
        <v>2</v>
      </c>
      <c r="J600" s="3460" t="s">
        <v>3543</v>
      </c>
      <c r="K600" s="3460" t="s">
        <v>3542</v>
      </c>
      <c r="L600" s="3460" t="s">
        <v>3541</v>
      </c>
      <c r="M600" s="3460" t="s">
        <v>3540</v>
      </c>
      <c r="N600" s="3460" t="s">
        <v>3539</v>
      </c>
      <c r="O600" s="3460" t="s">
        <v>3538</v>
      </c>
      <c r="P600" s="3460" t="s">
        <v>3537</v>
      </c>
      <c r="Q600" s="3460" t="s">
        <v>3536</v>
      </c>
      <c r="R600" s="3461"/>
      <c r="S600" s="3460" t="s">
        <v>3535</v>
      </c>
      <c r="T600" s="3460" t="s">
        <v>3535</v>
      </c>
      <c r="U600" s="3460" t="s">
        <v>3534</v>
      </c>
      <c r="V600" s="3460" t="s">
        <v>3533</v>
      </c>
      <c r="W600" s="3459"/>
      <c r="X600" s="3459"/>
      <c r="Y600" s="3457" t="s">
        <v>3532</v>
      </c>
      <c r="Z600" s="3458"/>
      <c r="AA600" s="3458"/>
      <c r="AB600" s="3457"/>
      <c r="AC600" s="3457"/>
    </row>
    <row r="601" spans="1:29" ht="32.1" customHeight="1" x14ac:dyDescent="0.25">
      <c r="A601" s="3465"/>
      <c r="B601" s="3468"/>
      <c r="C601" s="3462"/>
      <c r="D601" s="3462"/>
      <c r="E601" s="3463"/>
      <c r="F601" s="3462"/>
      <c r="G601" s="3460"/>
      <c r="H601" s="3460"/>
      <c r="I601" s="3460" t="s">
        <v>1</v>
      </c>
      <c r="J601" s="3460"/>
      <c r="K601" s="3460"/>
      <c r="L601" s="3460"/>
      <c r="M601" s="3460"/>
      <c r="N601" s="3460"/>
      <c r="O601" s="3460"/>
      <c r="P601" s="3460"/>
      <c r="Q601" s="3460" t="s">
        <v>1</v>
      </c>
      <c r="R601" s="3461"/>
      <c r="S601" s="3460"/>
      <c r="T601" s="3460"/>
      <c r="U601" s="3460"/>
      <c r="V601" s="3460"/>
      <c r="W601" s="3459"/>
      <c r="X601" s="3459"/>
      <c r="Y601" s="3457"/>
      <c r="Z601" s="3458"/>
      <c r="AA601" s="3458"/>
      <c r="AB601" s="3457" t="s">
        <v>3531</v>
      </c>
      <c r="AC601" s="3457" t="s">
        <v>3531</v>
      </c>
    </row>
    <row r="602" spans="1:29" ht="32.1" customHeight="1" x14ac:dyDescent="0.25">
      <c r="A602" s="3467" t="s">
        <v>3853</v>
      </c>
      <c r="B602" s="3468"/>
      <c r="C602" s="3462" t="s">
        <v>3852</v>
      </c>
      <c r="D602" s="3462" t="s">
        <v>3851</v>
      </c>
      <c r="E602" s="3463"/>
      <c r="F602" s="3462" t="s">
        <v>18</v>
      </c>
      <c r="G602" s="3460"/>
      <c r="H602" s="3460" t="s">
        <v>3544</v>
      </c>
      <c r="I602" s="3460" t="s">
        <v>2</v>
      </c>
      <c r="J602" s="3460" t="s">
        <v>3543</v>
      </c>
      <c r="K602" s="3460" t="s">
        <v>3542</v>
      </c>
      <c r="L602" s="3460" t="s">
        <v>3541</v>
      </c>
      <c r="M602" s="3460" t="s">
        <v>3540</v>
      </c>
      <c r="N602" s="3460" t="s">
        <v>3539</v>
      </c>
      <c r="O602" s="3460" t="s">
        <v>3538</v>
      </c>
      <c r="P602" s="3460" t="s">
        <v>3537</v>
      </c>
      <c r="Q602" s="3460" t="s">
        <v>3536</v>
      </c>
      <c r="R602" s="3461"/>
      <c r="S602" s="3460" t="s">
        <v>3535</v>
      </c>
      <c r="T602" s="3460" t="s">
        <v>3535</v>
      </c>
      <c r="U602" s="3460" t="s">
        <v>3534</v>
      </c>
      <c r="V602" s="3460" t="s">
        <v>3533</v>
      </c>
      <c r="W602" s="3459"/>
      <c r="X602" s="3459"/>
      <c r="Y602" s="3457" t="s">
        <v>3532</v>
      </c>
      <c r="Z602" s="3458"/>
      <c r="AA602" s="3458"/>
      <c r="AB602" s="3457"/>
      <c r="AC602" s="3457"/>
    </row>
    <row r="603" spans="1:29" ht="32.1" customHeight="1" x14ac:dyDescent="0.25">
      <c r="A603" s="3465"/>
      <c r="B603" s="3466"/>
      <c r="C603" s="3462"/>
      <c r="D603" s="3462"/>
      <c r="E603" s="3463"/>
      <c r="F603" s="3462"/>
      <c r="G603" s="3460"/>
      <c r="H603" s="3460"/>
      <c r="I603" s="3460" t="s">
        <v>1</v>
      </c>
      <c r="J603" s="3460"/>
      <c r="K603" s="3460"/>
      <c r="L603" s="3460"/>
      <c r="M603" s="3460"/>
      <c r="N603" s="3460"/>
      <c r="O603" s="3460"/>
      <c r="P603" s="3460"/>
      <c r="Q603" s="3460" t="s">
        <v>1</v>
      </c>
      <c r="R603" s="3461"/>
      <c r="S603" s="3460"/>
      <c r="T603" s="3460"/>
      <c r="U603" s="3460"/>
      <c r="V603" s="3460"/>
      <c r="W603" s="3459"/>
      <c r="X603" s="3459"/>
      <c r="Y603" s="3457"/>
      <c r="Z603" s="3458"/>
      <c r="AA603" s="3458"/>
      <c r="AB603" s="3457" t="s">
        <v>3531</v>
      </c>
      <c r="AC603" s="3457" t="s">
        <v>3531</v>
      </c>
    </row>
    <row r="604" spans="1:29" ht="32.1" customHeight="1" x14ac:dyDescent="0.25">
      <c r="A604" s="3467" t="s">
        <v>3850</v>
      </c>
      <c r="B604" s="3466"/>
      <c r="C604" s="3462" t="s">
        <v>3849</v>
      </c>
      <c r="D604" s="3462" t="s">
        <v>3848</v>
      </c>
      <c r="E604" s="3463"/>
      <c r="F604" s="3462" t="s">
        <v>18</v>
      </c>
      <c r="G604" s="3460"/>
      <c r="H604" s="3460" t="s">
        <v>3544</v>
      </c>
      <c r="I604" s="3460" t="s">
        <v>2</v>
      </c>
      <c r="J604" s="3460" t="s">
        <v>3543</v>
      </c>
      <c r="K604" s="3460" t="s">
        <v>3542</v>
      </c>
      <c r="L604" s="3460" t="s">
        <v>3541</v>
      </c>
      <c r="M604" s="3460" t="s">
        <v>3540</v>
      </c>
      <c r="N604" s="3460" t="s">
        <v>3539</v>
      </c>
      <c r="O604" s="3460" t="s">
        <v>3538</v>
      </c>
      <c r="P604" s="3460" t="s">
        <v>3537</v>
      </c>
      <c r="Q604" s="3460" t="s">
        <v>3536</v>
      </c>
      <c r="R604" s="3461"/>
      <c r="S604" s="3460" t="s">
        <v>3535</v>
      </c>
      <c r="T604" s="3460" t="s">
        <v>3535</v>
      </c>
      <c r="U604" s="3460" t="s">
        <v>3534</v>
      </c>
      <c r="V604" s="3460" t="s">
        <v>3533</v>
      </c>
      <c r="W604" s="3459"/>
      <c r="X604" s="3459"/>
      <c r="Y604" s="3457" t="s">
        <v>3532</v>
      </c>
      <c r="Z604" s="3458"/>
      <c r="AA604" s="3458"/>
      <c r="AB604" s="3457"/>
      <c r="AC604" s="3457"/>
    </row>
    <row r="605" spans="1:29" ht="32.1" customHeight="1" x14ac:dyDescent="0.25">
      <c r="A605" s="3465"/>
      <c r="B605" s="3466"/>
      <c r="C605" s="3462"/>
      <c r="D605" s="3462"/>
      <c r="E605" s="3463"/>
      <c r="F605" s="3462"/>
      <c r="G605" s="3460"/>
      <c r="H605" s="3460"/>
      <c r="I605" s="3460" t="s">
        <v>1</v>
      </c>
      <c r="J605" s="3460"/>
      <c r="K605" s="3460"/>
      <c r="L605" s="3460"/>
      <c r="M605" s="3460"/>
      <c r="N605" s="3460"/>
      <c r="O605" s="3460"/>
      <c r="P605" s="3460"/>
      <c r="Q605" s="3460" t="s">
        <v>1</v>
      </c>
      <c r="R605" s="3461"/>
      <c r="S605" s="3460"/>
      <c r="T605" s="3460"/>
      <c r="U605" s="3460"/>
      <c r="V605" s="3460"/>
      <c r="W605" s="3459"/>
      <c r="X605" s="3459"/>
      <c r="Y605" s="3457"/>
      <c r="Z605" s="3458"/>
      <c r="AA605" s="3458"/>
      <c r="AB605" s="3457" t="s">
        <v>3531</v>
      </c>
      <c r="AC605" s="3457" t="s">
        <v>3531</v>
      </c>
    </row>
    <row r="606" spans="1:29" ht="32.1" customHeight="1" x14ac:dyDescent="0.25">
      <c r="A606" s="3467" t="s">
        <v>3847</v>
      </c>
      <c r="B606" s="3466"/>
      <c r="C606" s="3462" t="s">
        <v>3846</v>
      </c>
      <c r="D606" s="3462" t="s">
        <v>3845</v>
      </c>
      <c r="E606" s="3463"/>
      <c r="F606" s="3462" t="s">
        <v>18</v>
      </c>
      <c r="G606" s="3460"/>
      <c r="H606" s="3460" t="s">
        <v>3544</v>
      </c>
      <c r="I606" s="3460" t="s">
        <v>2</v>
      </c>
      <c r="J606" s="3460" t="s">
        <v>3543</v>
      </c>
      <c r="K606" s="3460" t="s">
        <v>3542</v>
      </c>
      <c r="L606" s="3460" t="s">
        <v>3541</v>
      </c>
      <c r="M606" s="3460" t="s">
        <v>3540</v>
      </c>
      <c r="N606" s="3460" t="s">
        <v>3539</v>
      </c>
      <c r="O606" s="3460" t="s">
        <v>3538</v>
      </c>
      <c r="P606" s="3460" t="s">
        <v>3537</v>
      </c>
      <c r="Q606" s="3460" t="s">
        <v>3536</v>
      </c>
      <c r="R606" s="3461"/>
      <c r="S606" s="3460" t="s">
        <v>3535</v>
      </c>
      <c r="T606" s="3460" t="s">
        <v>3535</v>
      </c>
      <c r="U606" s="3460" t="s">
        <v>3534</v>
      </c>
      <c r="V606" s="3460" t="s">
        <v>3533</v>
      </c>
      <c r="W606" s="3459"/>
      <c r="X606" s="3459"/>
      <c r="Y606" s="3457" t="s">
        <v>3532</v>
      </c>
      <c r="Z606" s="3458"/>
      <c r="AA606" s="3458"/>
      <c r="AB606" s="3457"/>
      <c r="AC606" s="3457"/>
    </row>
    <row r="607" spans="1:29" ht="32.1" customHeight="1" x14ac:dyDescent="0.25">
      <c r="A607" s="3465"/>
      <c r="B607" s="3468"/>
      <c r="C607" s="3462"/>
      <c r="D607" s="3462"/>
      <c r="E607" s="3463"/>
      <c r="F607" s="3462"/>
      <c r="G607" s="3460"/>
      <c r="H607" s="3460"/>
      <c r="I607" s="3460" t="s">
        <v>1</v>
      </c>
      <c r="J607" s="3460"/>
      <c r="K607" s="3460"/>
      <c r="L607" s="3460"/>
      <c r="M607" s="3460"/>
      <c r="N607" s="3460"/>
      <c r="O607" s="3460"/>
      <c r="P607" s="3460"/>
      <c r="Q607" s="3460" t="s">
        <v>1</v>
      </c>
      <c r="R607" s="3461"/>
      <c r="S607" s="3460"/>
      <c r="T607" s="3460"/>
      <c r="U607" s="3460"/>
      <c r="V607" s="3460"/>
      <c r="W607" s="3459"/>
      <c r="X607" s="3459"/>
      <c r="Y607" s="3457"/>
      <c r="Z607" s="3458"/>
      <c r="AA607" s="3458"/>
      <c r="AB607" s="3457" t="s">
        <v>3531</v>
      </c>
      <c r="AC607" s="3457" t="s">
        <v>3531</v>
      </c>
    </row>
    <row r="608" spans="1:29" ht="32.1" customHeight="1" x14ac:dyDescent="0.25">
      <c r="A608" s="3467" t="s">
        <v>3844</v>
      </c>
      <c r="B608" s="3468"/>
      <c r="C608" s="3462" t="s">
        <v>3843</v>
      </c>
      <c r="D608" s="3462" t="s">
        <v>3842</v>
      </c>
      <c r="E608" s="3463"/>
      <c r="F608" s="3462" t="s">
        <v>18</v>
      </c>
      <c r="G608" s="3460"/>
      <c r="H608" s="3460" t="s">
        <v>3544</v>
      </c>
      <c r="I608" s="3460" t="s">
        <v>2</v>
      </c>
      <c r="J608" s="3460" t="s">
        <v>3543</v>
      </c>
      <c r="K608" s="3460" t="s">
        <v>3542</v>
      </c>
      <c r="L608" s="3460" t="s">
        <v>3541</v>
      </c>
      <c r="M608" s="3460" t="s">
        <v>3540</v>
      </c>
      <c r="N608" s="3460" t="s">
        <v>3539</v>
      </c>
      <c r="O608" s="3460" t="s">
        <v>3538</v>
      </c>
      <c r="P608" s="3460" t="s">
        <v>3537</v>
      </c>
      <c r="Q608" s="3460" t="s">
        <v>3536</v>
      </c>
      <c r="R608" s="3461"/>
      <c r="S608" s="3460" t="s">
        <v>3535</v>
      </c>
      <c r="T608" s="3460" t="s">
        <v>3535</v>
      </c>
      <c r="U608" s="3460" t="s">
        <v>3534</v>
      </c>
      <c r="V608" s="3460" t="s">
        <v>3533</v>
      </c>
      <c r="W608" s="3459"/>
      <c r="X608" s="3459"/>
      <c r="Y608" s="3457" t="s">
        <v>3532</v>
      </c>
      <c r="Z608" s="3458"/>
      <c r="AA608" s="3458"/>
      <c r="AB608" s="3457"/>
      <c r="AC608" s="3457"/>
    </row>
    <row r="609" spans="1:29" ht="32.1" customHeight="1" x14ac:dyDescent="0.25">
      <c r="A609" s="3465"/>
      <c r="B609" s="3468"/>
      <c r="C609" s="3462"/>
      <c r="D609" s="3462"/>
      <c r="E609" s="3463"/>
      <c r="F609" s="3462"/>
      <c r="G609" s="3460"/>
      <c r="H609" s="3460"/>
      <c r="I609" s="3460" t="s">
        <v>1</v>
      </c>
      <c r="J609" s="3460"/>
      <c r="K609" s="3460"/>
      <c r="L609" s="3460"/>
      <c r="M609" s="3460"/>
      <c r="N609" s="3460"/>
      <c r="O609" s="3460"/>
      <c r="P609" s="3460"/>
      <c r="Q609" s="3460" t="s">
        <v>1</v>
      </c>
      <c r="R609" s="3461"/>
      <c r="S609" s="3460"/>
      <c r="T609" s="3460"/>
      <c r="U609" s="3460"/>
      <c r="V609" s="3460"/>
      <c r="W609" s="3459"/>
      <c r="X609" s="3459"/>
      <c r="Y609" s="3457"/>
      <c r="Z609" s="3458"/>
      <c r="AA609" s="3458"/>
      <c r="AB609" s="3457" t="s">
        <v>3531</v>
      </c>
      <c r="AC609" s="3457" t="s">
        <v>3531</v>
      </c>
    </row>
    <row r="610" spans="1:29" ht="32.1" customHeight="1" x14ac:dyDescent="0.25">
      <c r="A610" s="3467" t="s">
        <v>3841</v>
      </c>
      <c r="B610" s="3468"/>
      <c r="C610" s="3462" t="s">
        <v>3840</v>
      </c>
      <c r="D610" s="3462" t="s">
        <v>3839</v>
      </c>
      <c r="E610" s="3463"/>
      <c r="F610" s="3462" t="s">
        <v>18</v>
      </c>
      <c r="G610" s="3460"/>
      <c r="H610" s="3460" t="s">
        <v>3544</v>
      </c>
      <c r="I610" s="3460" t="s">
        <v>2</v>
      </c>
      <c r="J610" s="3460" t="s">
        <v>3543</v>
      </c>
      <c r="K610" s="3460" t="s">
        <v>3542</v>
      </c>
      <c r="L610" s="3460" t="s">
        <v>3541</v>
      </c>
      <c r="M610" s="3460" t="s">
        <v>3540</v>
      </c>
      <c r="N610" s="3460" t="s">
        <v>3539</v>
      </c>
      <c r="O610" s="3460" t="s">
        <v>3538</v>
      </c>
      <c r="P610" s="3460" t="s">
        <v>3537</v>
      </c>
      <c r="Q610" s="3460" t="s">
        <v>3536</v>
      </c>
      <c r="R610" s="3461"/>
      <c r="S610" s="3460" t="s">
        <v>3535</v>
      </c>
      <c r="T610" s="3460" t="s">
        <v>3535</v>
      </c>
      <c r="U610" s="3460" t="s">
        <v>3534</v>
      </c>
      <c r="V610" s="3460" t="s">
        <v>3533</v>
      </c>
      <c r="W610" s="3459"/>
      <c r="X610" s="3459"/>
      <c r="Y610" s="3457" t="s">
        <v>3532</v>
      </c>
      <c r="Z610" s="3458"/>
      <c r="AA610" s="3458"/>
      <c r="AB610" s="3457"/>
      <c r="AC610" s="3457"/>
    </row>
    <row r="611" spans="1:29" ht="32.1" customHeight="1" x14ac:dyDescent="0.25">
      <c r="A611" s="3465"/>
      <c r="B611" s="3468"/>
      <c r="C611" s="3462"/>
      <c r="D611" s="3462"/>
      <c r="E611" s="3463"/>
      <c r="F611" s="3462"/>
      <c r="G611" s="3460"/>
      <c r="H611" s="3460"/>
      <c r="I611" s="3460" t="s">
        <v>1</v>
      </c>
      <c r="J611" s="3460"/>
      <c r="K611" s="3460"/>
      <c r="L611" s="3460"/>
      <c r="M611" s="3460"/>
      <c r="N611" s="3460"/>
      <c r="O611" s="3460"/>
      <c r="P611" s="3460"/>
      <c r="Q611" s="3460" t="s">
        <v>1</v>
      </c>
      <c r="R611" s="3461"/>
      <c r="S611" s="3460"/>
      <c r="T611" s="3460"/>
      <c r="U611" s="3460"/>
      <c r="V611" s="3460"/>
      <c r="W611" s="3459"/>
      <c r="X611" s="3459"/>
      <c r="Y611" s="3457"/>
      <c r="Z611" s="3458"/>
      <c r="AA611" s="3458"/>
      <c r="AB611" s="3457" t="s">
        <v>3531</v>
      </c>
      <c r="AC611" s="3457" t="s">
        <v>3531</v>
      </c>
    </row>
    <row r="612" spans="1:29" ht="32.1" customHeight="1" x14ac:dyDescent="0.25">
      <c r="A612" s="3467" t="s">
        <v>3838</v>
      </c>
      <c r="B612" s="3468"/>
      <c r="C612" s="3462" t="s">
        <v>3837</v>
      </c>
      <c r="D612" s="3462" t="s">
        <v>3836</v>
      </c>
      <c r="E612" s="3463"/>
      <c r="F612" s="3462" t="s">
        <v>18</v>
      </c>
      <c r="G612" s="3460"/>
      <c r="H612" s="3460" t="s">
        <v>3544</v>
      </c>
      <c r="I612" s="3460" t="s">
        <v>2</v>
      </c>
      <c r="J612" s="3460" t="s">
        <v>3543</v>
      </c>
      <c r="K612" s="3460" t="s">
        <v>3542</v>
      </c>
      <c r="L612" s="3460" t="s">
        <v>3541</v>
      </c>
      <c r="M612" s="3460" t="s">
        <v>3540</v>
      </c>
      <c r="N612" s="3460" t="s">
        <v>3539</v>
      </c>
      <c r="O612" s="3460" t="s">
        <v>3538</v>
      </c>
      <c r="P612" s="3460" t="s">
        <v>3537</v>
      </c>
      <c r="Q612" s="3460" t="s">
        <v>3536</v>
      </c>
      <c r="R612" s="3461"/>
      <c r="S612" s="3460" t="s">
        <v>3535</v>
      </c>
      <c r="T612" s="3460" t="s">
        <v>3535</v>
      </c>
      <c r="U612" s="3460" t="s">
        <v>3534</v>
      </c>
      <c r="V612" s="3460" t="s">
        <v>3533</v>
      </c>
      <c r="W612" s="3459"/>
      <c r="X612" s="3459"/>
      <c r="Y612" s="3457" t="s">
        <v>3532</v>
      </c>
      <c r="Z612" s="3458"/>
      <c r="AA612" s="3458"/>
      <c r="AB612" s="3457"/>
      <c r="AC612" s="3457"/>
    </row>
    <row r="613" spans="1:29" ht="32.1" customHeight="1" x14ac:dyDescent="0.25">
      <c r="A613" s="3465"/>
      <c r="B613" s="3468"/>
      <c r="C613" s="3462"/>
      <c r="D613" s="3462"/>
      <c r="E613" s="3463"/>
      <c r="F613" s="3462"/>
      <c r="G613" s="3460"/>
      <c r="H613" s="3460"/>
      <c r="I613" s="3460" t="s">
        <v>1</v>
      </c>
      <c r="J613" s="3460"/>
      <c r="K613" s="3460"/>
      <c r="L613" s="3460"/>
      <c r="M613" s="3460"/>
      <c r="N613" s="3460"/>
      <c r="O613" s="3460"/>
      <c r="P613" s="3460"/>
      <c r="Q613" s="3460" t="s">
        <v>1</v>
      </c>
      <c r="R613" s="3461"/>
      <c r="S613" s="3460"/>
      <c r="T613" s="3460"/>
      <c r="U613" s="3460"/>
      <c r="V613" s="3460"/>
      <c r="W613" s="3459"/>
      <c r="X613" s="3459"/>
      <c r="Y613" s="3457"/>
      <c r="Z613" s="3458"/>
      <c r="AA613" s="3458"/>
      <c r="AB613" s="3457" t="s">
        <v>3531</v>
      </c>
      <c r="AC613" s="3457" t="s">
        <v>3531</v>
      </c>
    </row>
    <row r="614" spans="1:29" ht="32.1" customHeight="1" x14ac:dyDescent="0.25">
      <c r="A614" s="3467" t="s">
        <v>3835</v>
      </c>
      <c r="B614" s="3468"/>
      <c r="C614" s="3462" t="s">
        <v>3834</v>
      </c>
      <c r="D614" s="3462" t="s">
        <v>3833</v>
      </c>
      <c r="E614" s="3463"/>
      <c r="F614" s="3462" t="s">
        <v>18</v>
      </c>
      <c r="G614" s="3460"/>
      <c r="H614" s="3460" t="s">
        <v>3544</v>
      </c>
      <c r="I614" s="3460" t="s">
        <v>2</v>
      </c>
      <c r="J614" s="3460" t="s">
        <v>3543</v>
      </c>
      <c r="K614" s="3460" t="s">
        <v>3542</v>
      </c>
      <c r="L614" s="3460" t="s">
        <v>3541</v>
      </c>
      <c r="M614" s="3460" t="s">
        <v>3540</v>
      </c>
      <c r="N614" s="3460" t="s">
        <v>3539</v>
      </c>
      <c r="O614" s="3460" t="s">
        <v>3538</v>
      </c>
      <c r="P614" s="3460" t="s">
        <v>3537</v>
      </c>
      <c r="Q614" s="3460" t="s">
        <v>3536</v>
      </c>
      <c r="R614" s="3461"/>
      <c r="S614" s="3460" t="s">
        <v>3535</v>
      </c>
      <c r="T614" s="3460" t="s">
        <v>3535</v>
      </c>
      <c r="U614" s="3460" t="s">
        <v>3534</v>
      </c>
      <c r="V614" s="3460" t="s">
        <v>3533</v>
      </c>
      <c r="W614" s="3459"/>
      <c r="X614" s="3459"/>
      <c r="Y614" s="3457" t="s">
        <v>3532</v>
      </c>
      <c r="Z614" s="3458"/>
      <c r="AA614" s="3458"/>
      <c r="AB614" s="3457"/>
      <c r="AC614" s="3457"/>
    </row>
    <row r="615" spans="1:29" ht="32.1" customHeight="1" x14ac:dyDescent="0.25">
      <c r="A615" s="3465"/>
      <c r="B615" s="3468"/>
      <c r="C615" s="3462"/>
      <c r="D615" s="3462"/>
      <c r="E615" s="3463"/>
      <c r="F615" s="3462"/>
      <c r="G615" s="3460"/>
      <c r="H615" s="3460"/>
      <c r="I615" s="3460" t="s">
        <v>1</v>
      </c>
      <c r="J615" s="3460"/>
      <c r="K615" s="3460"/>
      <c r="L615" s="3460"/>
      <c r="M615" s="3460"/>
      <c r="N615" s="3460"/>
      <c r="O615" s="3460"/>
      <c r="P615" s="3460"/>
      <c r="Q615" s="3460" t="s">
        <v>1</v>
      </c>
      <c r="R615" s="3461"/>
      <c r="S615" s="3460"/>
      <c r="T615" s="3460"/>
      <c r="U615" s="3460"/>
      <c r="V615" s="3460"/>
      <c r="W615" s="3459"/>
      <c r="X615" s="3459"/>
      <c r="Y615" s="3457"/>
      <c r="Z615" s="3458"/>
      <c r="AA615" s="3458"/>
      <c r="AB615" s="3457" t="s">
        <v>3531</v>
      </c>
      <c r="AC615" s="3457" t="s">
        <v>3531</v>
      </c>
    </row>
    <row r="616" spans="1:29" ht="32.1" customHeight="1" x14ac:dyDescent="0.25">
      <c r="A616" s="3467" t="s">
        <v>3832</v>
      </c>
      <c r="B616" s="3468"/>
      <c r="C616" s="3462" t="s">
        <v>3831</v>
      </c>
      <c r="D616" s="3462" t="s">
        <v>3830</v>
      </c>
      <c r="E616" s="3463"/>
      <c r="F616" s="3462" t="s">
        <v>18</v>
      </c>
      <c r="G616" s="3460"/>
      <c r="H616" s="3460" t="s">
        <v>3544</v>
      </c>
      <c r="I616" s="3460" t="s">
        <v>2</v>
      </c>
      <c r="J616" s="3460" t="s">
        <v>3543</v>
      </c>
      <c r="K616" s="3460" t="s">
        <v>3542</v>
      </c>
      <c r="L616" s="3460" t="s">
        <v>3541</v>
      </c>
      <c r="M616" s="3460" t="s">
        <v>3540</v>
      </c>
      <c r="N616" s="3460" t="s">
        <v>3539</v>
      </c>
      <c r="O616" s="3460" t="s">
        <v>3538</v>
      </c>
      <c r="P616" s="3460" t="s">
        <v>3537</v>
      </c>
      <c r="Q616" s="3460" t="s">
        <v>3536</v>
      </c>
      <c r="R616" s="3461"/>
      <c r="S616" s="3460" t="s">
        <v>3535</v>
      </c>
      <c r="T616" s="3460" t="s">
        <v>3535</v>
      </c>
      <c r="U616" s="3460" t="s">
        <v>3534</v>
      </c>
      <c r="V616" s="3460" t="s">
        <v>3533</v>
      </c>
      <c r="W616" s="3459"/>
      <c r="X616" s="3459"/>
      <c r="Y616" s="3457" t="s">
        <v>3532</v>
      </c>
      <c r="Z616" s="3458"/>
      <c r="AA616" s="3458"/>
      <c r="AB616" s="3457"/>
      <c r="AC616" s="3457"/>
    </row>
    <row r="617" spans="1:29" ht="32.1" customHeight="1" x14ac:dyDescent="0.25">
      <c r="A617" s="3465"/>
      <c r="B617" s="3466"/>
      <c r="C617" s="3462"/>
      <c r="D617" s="3462"/>
      <c r="E617" s="3463"/>
      <c r="F617" s="3462"/>
      <c r="G617" s="3460"/>
      <c r="H617" s="3460"/>
      <c r="I617" s="3460" t="s">
        <v>1</v>
      </c>
      <c r="J617" s="3460"/>
      <c r="K617" s="3460"/>
      <c r="L617" s="3460"/>
      <c r="M617" s="3460"/>
      <c r="N617" s="3460"/>
      <c r="O617" s="3460"/>
      <c r="P617" s="3460"/>
      <c r="Q617" s="3460" t="s">
        <v>1</v>
      </c>
      <c r="R617" s="3461"/>
      <c r="S617" s="3460"/>
      <c r="T617" s="3460"/>
      <c r="U617" s="3460"/>
      <c r="V617" s="3460"/>
      <c r="W617" s="3459"/>
      <c r="X617" s="3459"/>
      <c r="Y617" s="3457"/>
      <c r="Z617" s="3458"/>
      <c r="AA617" s="3458"/>
      <c r="AB617" s="3457" t="s">
        <v>3531</v>
      </c>
      <c r="AC617" s="3457" t="s">
        <v>3531</v>
      </c>
    </row>
    <row r="618" spans="1:29" ht="32.1" customHeight="1" x14ac:dyDescent="0.25">
      <c r="A618" s="3467" t="s">
        <v>3829</v>
      </c>
      <c r="B618" s="3466"/>
      <c r="C618" s="3462" t="s">
        <v>3828</v>
      </c>
      <c r="D618" s="3462" t="s">
        <v>3827</v>
      </c>
      <c r="E618" s="3463"/>
      <c r="F618" s="3462" t="s">
        <v>18</v>
      </c>
      <c r="G618" s="3460"/>
      <c r="H618" s="3460" t="s">
        <v>3544</v>
      </c>
      <c r="I618" s="3460" t="s">
        <v>2</v>
      </c>
      <c r="J618" s="3460" t="s">
        <v>3543</v>
      </c>
      <c r="K618" s="3460" t="s">
        <v>3542</v>
      </c>
      <c r="L618" s="3460" t="s">
        <v>3541</v>
      </c>
      <c r="M618" s="3460" t="s">
        <v>3540</v>
      </c>
      <c r="N618" s="3460" t="s">
        <v>3539</v>
      </c>
      <c r="O618" s="3460" t="s">
        <v>3538</v>
      </c>
      <c r="P618" s="3460" t="s">
        <v>3537</v>
      </c>
      <c r="Q618" s="3460" t="s">
        <v>3536</v>
      </c>
      <c r="R618" s="3461"/>
      <c r="S618" s="3460" t="s">
        <v>3535</v>
      </c>
      <c r="T618" s="3460" t="s">
        <v>3535</v>
      </c>
      <c r="U618" s="3460" t="s">
        <v>3534</v>
      </c>
      <c r="V618" s="3460" t="s">
        <v>3533</v>
      </c>
      <c r="W618" s="3459"/>
      <c r="X618" s="3459"/>
      <c r="Y618" s="3457" t="s">
        <v>3532</v>
      </c>
      <c r="Z618" s="3458"/>
      <c r="AA618" s="3458"/>
      <c r="AB618" s="3457"/>
      <c r="AC618" s="3457"/>
    </row>
    <row r="619" spans="1:29" ht="32.1" customHeight="1" x14ac:dyDescent="0.25">
      <c r="A619" s="3465"/>
      <c r="B619" s="3468"/>
      <c r="C619" s="3462"/>
      <c r="D619" s="3462"/>
      <c r="E619" s="3463"/>
      <c r="F619" s="3462"/>
      <c r="G619" s="3460"/>
      <c r="H619" s="3460"/>
      <c r="I619" s="3460" t="s">
        <v>1</v>
      </c>
      <c r="J619" s="3460"/>
      <c r="K619" s="3460"/>
      <c r="L619" s="3460"/>
      <c r="M619" s="3460"/>
      <c r="N619" s="3460"/>
      <c r="O619" s="3460"/>
      <c r="P619" s="3460"/>
      <c r="Q619" s="3460" t="s">
        <v>1</v>
      </c>
      <c r="R619" s="3461"/>
      <c r="S619" s="3460"/>
      <c r="T619" s="3460"/>
      <c r="U619" s="3460"/>
      <c r="V619" s="3460"/>
      <c r="W619" s="3459"/>
      <c r="X619" s="3459"/>
      <c r="Y619" s="3457"/>
      <c r="Z619" s="3458"/>
      <c r="AA619" s="3458"/>
      <c r="AB619" s="3457" t="s">
        <v>3531</v>
      </c>
      <c r="AC619" s="3457" t="s">
        <v>3531</v>
      </c>
    </row>
    <row r="620" spans="1:29" ht="32.1" customHeight="1" x14ac:dyDescent="0.25">
      <c r="A620" s="3467" t="s">
        <v>3826</v>
      </c>
      <c r="B620" s="3468"/>
      <c r="C620" s="3462" t="s">
        <v>3825</v>
      </c>
      <c r="D620" s="3462" t="s">
        <v>3824</v>
      </c>
      <c r="E620" s="3463"/>
      <c r="F620" s="3462" t="s">
        <v>18</v>
      </c>
      <c r="G620" s="3460"/>
      <c r="H620" s="3460" t="s">
        <v>3544</v>
      </c>
      <c r="I620" s="3460" t="s">
        <v>2</v>
      </c>
      <c r="J620" s="3460" t="s">
        <v>3543</v>
      </c>
      <c r="K620" s="3460" t="s">
        <v>3542</v>
      </c>
      <c r="L620" s="3460" t="s">
        <v>3541</v>
      </c>
      <c r="M620" s="3460" t="s">
        <v>3540</v>
      </c>
      <c r="N620" s="3460" t="s">
        <v>3539</v>
      </c>
      <c r="O620" s="3460" t="s">
        <v>3538</v>
      </c>
      <c r="P620" s="3460" t="s">
        <v>3537</v>
      </c>
      <c r="Q620" s="3460" t="s">
        <v>3536</v>
      </c>
      <c r="R620" s="3461"/>
      <c r="S620" s="3460" t="s">
        <v>3535</v>
      </c>
      <c r="T620" s="3460" t="s">
        <v>3535</v>
      </c>
      <c r="U620" s="3460" t="s">
        <v>3534</v>
      </c>
      <c r="V620" s="3460" t="s">
        <v>3533</v>
      </c>
      <c r="W620" s="3459"/>
      <c r="X620" s="3459"/>
      <c r="Y620" s="3457" t="s">
        <v>3532</v>
      </c>
      <c r="Z620" s="3458"/>
      <c r="AA620" s="3458"/>
      <c r="AB620" s="3457"/>
      <c r="AC620" s="3457"/>
    </row>
    <row r="621" spans="1:29" ht="32.1" customHeight="1" x14ac:dyDescent="0.25">
      <c r="A621" s="3465"/>
      <c r="B621" s="3466"/>
      <c r="C621" s="3462"/>
      <c r="D621" s="3462"/>
      <c r="E621" s="3463"/>
      <c r="F621" s="3462"/>
      <c r="G621" s="3460"/>
      <c r="H621" s="3460"/>
      <c r="I621" s="3460" t="s">
        <v>1</v>
      </c>
      <c r="J621" s="3460"/>
      <c r="K621" s="3460"/>
      <c r="L621" s="3460"/>
      <c r="M621" s="3460"/>
      <c r="N621" s="3460"/>
      <c r="O621" s="3460"/>
      <c r="P621" s="3460"/>
      <c r="Q621" s="3460" t="s">
        <v>1</v>
      </c>
      <c r="R621" s="3461"/>
      <c r="S621" s="3460"/>
      <c r="T621" s="3460"/>
      <c r="U621" s="3460"/>
      <c r="V621" s="3460"/>
      <c r="W621" s="3459"/>
      <c r="X621" s="3459"/>
      <c r="Y621" s="3457"/>
      <c r="Z621" s="3458"/>
      <c r="AA621" s="3458"/>
      <c r="AB621" s="3457" t="s">
        <v>3531</v>
      </c>
      <c r="AC621" s="3457" t="s">
        <v>3531</v>
      </c>
    </row>
    <row r="622" spans="1:29" ht="32.1" customHeight="1" x14ac:dyDescent="0.25">
      <c r="A622" s="3467" t="s">
        <v>3823</v>
      </c>
      <c r="B622" s="3466"/>
      <c r="C622" s="3462" t="s">
        <v>3822</v>
      </c>
      <c r="D622" s="3462" t="s">
        <v>3821</v>
      </c>
      <c r="E622" s="3463"/>
      <c r="F622" s="3462" t="s">
        <v>18</v>
      </c>
      <c r="G622" s="3460"/>
      <c r="H622" s="3460" t="s">
        <v>3544</v>
      </c>
      <c r="I622" s="3460" t="s">
        <v>2</v>
      </c>
      <c r="J622" s="3460" t="s">
        <v>3543</v>
      </c>
      <c r="K622" s="3460" t="s">
        <v>3542</v>
      </c>
      <c r="L622" s="3460" t="s">
        <v>3541</v>
      </c>
      <c r="M622" s="3460" t="s">
        <v>3540</v>
      </c>
      <c r="N622" s="3460" t="s">
        <v>3539</v>
      </c>
      <c r="O622" s="3460" t="s">
        <v>3538</v>
      </c>
      <c r="P622" s="3460" t="s">
        <v>3537</v>
      </c>
      <c r="Q622" s="3460" t="s">
        <v>3536</v>
      </c>
      <c r="R622" s="3461"/>
      <c r="S622" s="3460" t="s">
        <v>3535</v>
      </c>
      <c r="T622" s="3460" t="s">
        <v>3535</v>
      </c>
      <c r="U622" s="3460" t="s">
        <v>3534</v>
      </c>
      <c r="V622" s="3460" t="s">
        <v>3533</v>
      </c>
      <c r="W622" s="3459"/>
      <c r="X622" s="3459"/>
      <c r="Y622" s="3457" t="s">
        <v>3532</v>
      </c>
      <c r="Z622" s="3458"/>
      <c r="AA622" s="3458"/>
      <c r="AB622" s="3457"/>
      <c r="AC622" s="3457"/>
    </row>
    <row r="623" spans="1:29" ht="32.1" customHeight="1" x14ac:dyDescent="0.25">
      <c r="A623" s="3465"/>
      <c r="B623" s="3468"/>
      <c r="C623" s="3462"/>
      <c r="D623" s="3462"/>
      <c r="E623" s="3463"/>
      <c r="F623" s="3462"/>
      <c r="G623" s="3460"/>
      <c r="H623" s="3460"/>
      <c r="I623" s="3460" t="s">
        <v>1</v>
      </c>
      <c r="J623" s="3460"/>
      <c r="K623" s="3460"/>
      <c r="L623" s="3460"/>
      <c r="M623" s="3460"/>
      <c r="N623" s="3460"/>
      <c r="O623" s="3460"/>
      <c r="P623" s="3460"/>
      <c r="Q623" s="3460" t="s">
        <v>1</v>
      </c>
      <c r="R623" s="3461"/>
      <c r="S623" s="3460"/>
      <c r="T623" s="3460"/>
      <c r="U623" s="3460"/>
      <c r="V623" s="3460"/>
      <c r="W623" s="3459"/>
      <c r="X623" s="3459"/>
      <c r="Y623" s="3457"/>
      <c r="Z623" s="3458"/>
      <c r="AA623" s="3458"/>
      <c r="AB623" s="3457" t="s">
        <v>3531</v>
      </c>
      <c r="AC623" s="3457" t="s">
        <v>3531</v>
      </c>
    </row>
    <row r="624" spans="1:29" ht="32.1" customHeight="1" x14ac:dyDescent="0.25">
      <c r="A624" s="3467" t="s">
        <v>3820</v>
      </c>
      <c r="B624" s="3468"/>
      <c r="C624" s="3462" t="s">
        <v>3819</v>
      </c>
      <c r="D624" s="3462" t="s">
        <v>3818</v>
      </c>
      <c r="E624" s="3463"/>
      <c r="F624" s="3462" t="s">
        <v>18</v>
      </c>
      <c r="G624" s="3460"/>
      <c r="H624" s="3460" t="s">
        <v>3544</v>
      </c>
      <c r="I624" s="3460" t="s">
        <v>2</v>
      </c>
      <c r="J624" s="3460" t="s">
        <v>3543</v>
      </c>
      <c r="K624" s="3460" t="s">
        <v>3542</v>
      </c>
      <c r="L624" s="3460" t="s">
        <v>3541</v>
      </c>
      <c r="M624" s="3460" t="s">
        <v>3540</v>
      </c>
      <c r="N624" s="3460" t="s">
        <v>3539</v>
      </c>
      <c r="O624" s="3460" t="s">
        <v>3538</v>
      </c>
      <c r="P624" s="3460" t="s">
        <v>3537</v>
      </c>
      <c r="Q624" s="3460" t="s">
        <v>3536</v>
      </c>
      <c r="R624" s="3461"/>
      <c r="S624" s="3460" t="s">
        <v>3535</v>
      </c>
      <c r="T624" s="3460" t="s">
        <v>3535</v>
      </c>
      <c r="U624" s="3460" t="s">
        <v>3534</v>
      </c>
      <c r="V624" s="3460" t="s">
        <v>3533</v>
      </c>
      <c r="W624" s="3459"/>
      <c r="X624" s="3459"/>
      <c r="Y624" s="3457" t="s">
        <v>3532</v>
      </c>
      <c r="Z624" s="3458"/>
      <c r="AA624" s="3458"/>
      <c r="AB624" s="3457"/>
      <c r="AC624" s="3457"/>
    </row>
    <row r="625" spans="1:29" ht="32.1" customHeight="1" x14ac:dyDescent="0.25">
      <c r="A625" s="3465"/>
      <c r="B625" s="3468"/>
      <c r="C625" s="3462"/>
      <c r="D625" s="3462"/>
      <c r="E625" s="3463"/>
      <c r="F625" s="3462"/>
      <c r="G625" s="3460"/>
      <c r="H625" s="3460"/>
      <c r="I625" s="3460" t="s">
        <v>1</v>
      </c>
      <c r="J625" s="3460"/>
      <c r="K625" s="3460"/>
      <c r="L625" s="3460"/>
      <c r="M625" s="3460"/>
      <c r="N625" s="3460"/>
      <c r="O625" s="3460"/>
      <c r="P625" s="3460"/>
      <c r="Q625" s="3460" t="s">
        <v>1</v>
      </c>
      <c r="R625" s="3461"/>
      <c r="S625" s="3460"/>
      <c r="T625" s="3460"/>
      <c r="U625" s="3460"/>
      <c r="V625" s="3460"/>
      <c r="W625" s="3459"/>
      <c r="X625" s="3459"/>
      <c r="Y625" s="3457"/>
      <c r="Z625" s="3458"/>
      <c r="AA625" s="3458"/>
      <c r="AB625" s="3457" t="s">
        <v>3531</v>
      </c>
      <c r="AC625" s="3457" t="s">
        <v>3531</v>
      </c>
    </row>
    <row r="626" spans="1:29" ht="32.1" customHeight="1" x14ac:dyDescent="0.25">
      <c r="A626" s="3467" t="s">
        <v>3817</v>
      </c>
      <c r="B626" s="3468"/>
      <c r="C626" s="3462" t="s">
        <v>3816</v>
      </c>
      <c r="D626" s="3462" t="s">
        <v>3815</v>
      </c>
      <c r="E626" s="3463"/>
      <c r="F626" s="3462" t="s">
        <v>18</v>
      </c>
      <c r="G626" s="3460"/>
      <c r="H626" s="3460" t="s">
        <v>3544</v>
      </c>
      <c r="I626" s="3460" t="s">
        <v>2</v>
      </c>
      <c r="J626" s="3460" t="s">
        <v>3543</v>
      </c>
      <c r="K626" s="3460" t="s">
        <v>3542</v>
      </c>
      <c r="L626" s="3460" t="s">
        <v>3541</v>
      </c>
      <c r="M626" s="3460" t="s">
        <v>3540</v>
      </c>
      <c r="N626" s="3460" t="s">
        <v>3539</v>
      </c>
      <c r="O626" s="3460" t="s">
        <v>3538</v>
      </c>
      <c r="P626" s="3460" t="s">
        <v>3537</v>
      </c>
      <c r="Q626" s="3460" t="s">
        <v>3536</v>
      </c>
      <c r="R626" s="3461"/>
      <c r="S626" s="3460" t="s">
        <v>3535</v>
      </c>
      <c r="T626" s="3460" t="s">
        <v>3535</v>
      </c>
      <c r="U626" s="3460" t="s">
        <v>3534</v>
      </c>
      <c r="V626" s="3460" t="s">
        <v>3533</v>
      </c>
      <c r="W626" s="3459"/>
      <c r="X626" s="3459"/>
      <c r="Y626" s="3457" t="s">
        <v>3532</v>
      </c>
      <c r="Z626" s="3458"/>
      <c r="AA626" s="3458"/>
      <c r="AB626" s="3457"/>
      <c r="AC626" s="3457"/>
    </row>
    <row r="627" spans="1:29" ht="32.1" customHeight="1" x14ac:dyDescent="0.25">
      <c r="A627" s="3465"/>
      <c r="B627" s="3468"/>
      <c r="C627" s="3462"/>
      <c r="D627" s="3462"/>
      <c r="E627" s="3463"/>
      <c r="F627" s="3462"/>
      <c r="G627" s="3460"/>
      <c r="H627" s="3460"/>
      <c r="I627" s="3460" t="s">
        <v>1</v>
      </c>
      <c r="J627" s="3460"/>
      <c r="K627" s="3460"/>
      <c r="L627" s="3460"/>
      <c r="M627" s="3460"/>
      <c r="N627" s="3460"/>
      <c r="O627" s="3460"/>
      <c r="P627" s="3460"/>
      <c r="Q627" s="3460" t="s">
        <v>1</v>
      </c>
      <c r="R627" s="3461"/>
      <c r="S627" s="3460"/>
      <c r="T627" s="3460"/>
      <c r="U627" s="3460"/>
      <c r="V627" s="3460"/>
      <c r="W627" s="3459"/>
      <c r="X627" s="3459"/>
      <c r="Y627" s="3457"/>
      <c r="Z627" s="3458"/>
      <c r="AA627" s="3458"/>
      <c r="AB627" s="3457" t="s">
        <v>3531</v>
      </c>
      <c r="AC627" s="3457" t="s">
        <v>3531</v>
      </c>
    </row>
    <row r="628" spans="1:29" ht="32.1" customHeight="1" x14ac:dyDescent="0.25">
      <c r="A628" s="3467" t="s">
        <v>3814</v>
      </c>
      <c r="B628" s="3468"/>
      <c r="C628" s="3462" t="s">
        <v>3813</v>
      </c>
      <c r="D628" s="3462" t="s">
        <v>3812</v>
      </c>
      <c r="E628" s="3463"/>
      <c r="F628" s="3462" t="s">
        <v>18</v>
      </c>
      <c r="G628" s="3460"/>
      <c r="H628" s="3460" t="s">
        <v>3544</v>
      </c>
      <c r="I628" s="3460" t="s">
        <v>2</v>
      </c>
      <c r="J628" s="3460" t="s">
        <v>3543</v>
      </c>
      <c r="K628" s="3460" t="s">
        <v>3542</v>
      </c>
      <c r="L628" s="3460" t="s">
        <v>3541</v>
      </c>
      <c r="M628" s="3460" t="s">
        <v>3540</v>
      </c>
      <c r="N628" s="3460" t="s">
        <v>3539</v>
      </c>
      <c r="O628" s="3460" t="s">
        <v>3538</v>
      </c>
      <c r="P628" s="3460" t="s">
        <v>3537</v>
      </c>
      <c r="Q628" s="3460" t="s">
        <v>3536</v>
      </c>
      <c r="R628" s="3461"/>
      <c r="S628" s="3460" t="s">
        <v>3535</v>
      </c>
      <c r="T628" s="3460" t="s">
        <v>3535</v>
      </c>
      <c r="U628" s="3460" t="s">
        <v>3534</v>
      </c>
      <c r="V628" s="3460" t="s">
        <v>3533</v>
      </c>
      <c r="W628" s="3459"/>
      <c r="X628" s="3459"/>
      <c r="Y628" s="3457" t="s">
        <v>3532</v>
      </c>
      <c r="Z628" s="3458"/>
      <c r="AA628" s="3458"/>
      <c r="AB628" s="3457"/>
      <c r="AC628" s="3457"/>
    </row>
    <row r="629" spans="1:29" ht="32.1" customHeight="1" x14ac:dyDescent="0.25">
      <c r="A629" s="3465"/>
      <c r="B629" s="3468"/>
      <c r="C629" s="3462"/>
      <c r="D629" s="3462"/>
      <c r="E629" s="3463"/>
      <c r="F629" s="3462"/>
      <c r="G629" s="3460"/>
      <c r="H629" s="3460"/>
      <c r="I629" s="3460" t="s">
        <v>1</v>
      </c>
      <c r="J629" s="3460"/>
      <c r="K629" s="3460"/>
      <c r="L629" s="3460"/>
      <c r="M629" s="3460"/>
      <c r="N629" s="3460"/>
      <c r="O629" s="3460"/>
      <c r="P629" s="3460"/>
      <c r="Q629" s="3460" t="s">
        <v>1</v>
      </c>
      <c r="R629" s="3461"/>
      <c r="S629" s="3460"/>
      <c r="T629" s="3460"/>
      <c r="U629" s="3460"/>
      <c r="V629" s="3460"/>
      <c r="W629" s="3459"/>
      <c r="X629" s="3459"/>
      <c r="Y629" s="3457"/>
      <c r="Z629" s="3458"/>
      <c r="AA629" s="3458"/>
      <c r="AB629" s="3457" t="s">
        <v>3531</v>
      </c>
      <c r="AC629" s="3457" t="s">
        <v>3531</v>
      </c>
    </row>
    <row r="630" spans="1:29" ht="32.1" customHeight="1" x14ac:dyDescent="0.25">
      <c r="A630" s="3467" t="s">
        <v>3811</v>
      </c>
      <c r="B630" s="3468"/>
      <c r="C630" s="3462" t="s">
        <v>3810</v>
      </c>
      <c r="D630" s="3462" t="s">
        <v>3809</v>
      </c>
      <c r="E630" s="3463"/>
      <c r="F630" s="3462" t="s">
        <v>18</v>
      </c>
      <c r="G630" s="3460"/>
      <c r="H630" s="3460" t="s">
        <v>3544</v>
      </c>
      <c r="I630" s="3460" t="s">
        <v>2</v>
      </c>
      <c r="J630" s="3460" t="s">
        <v>3543</v>
      </c>
      <c r="K630" s="3460" t="s">
        <v>3542</v>
      </c>
      <c r="L630" s="3460" t="s">
        <v>3541</v>
      </c>
      <c r="M630" s="3460" t="s">
        <v>3540</v>
      </c>
      <c r="N630" s="3460" t="s">
        <v>3539</v>
      </c>
      <c r="O630" s="3460" t="s">
        <v>3538</v>
      </c>
      <c r="P630" s="3460" t="s">
        <v>3537</v>
      </c>
      <c r="Q630" s="3460" t="s">
        <v>3536</v>
      </c>
      <c r="R630" s="3461"/>
      <c r="S630" s="3460" t="s">
        <v>3535</v>
      </c>
      <c r="T630" s="3460" t="s">
        <v>3535</v>
      </c>
      <c r="U630" s="3460" t="s">
        <v>3534</v>
      </c>
      <c r="V630" s="3460" t="s">
        <v>3533</v>
      </c>
      <c r="W630" s="3459"/>
      <c r="X630" s="3459"/>
      <c r="Y630" s="3457" t="s">
        <v>3532</v>
      </c>
      <c r="Z630" s="3458"/>
      <c r="AA630" s="3458"/>
      <c r="AB630" s="3457"/>
      <c r="AC630" s="3457"/>
    </row>
    <row r="631" spans="1:29" ht="32.1" customHeight="1" x14ac:dyDescent="0.25">
      <c r="A631" s="3465"/>
      <c r="B631" s="3468"/>
      <c r="C631" s="3462"/>
      <c r="D631" s="3462"/>
      <c r="E631" s="3463"/>
      <c r="F631" s="3462"/>
      <c r="G631" s="3460"/>
      <c r="H631" s="3460"/>
      <c r="I631" s="3460" t="s">
        <v>1</v>
      </c>
      <c r="J631" s="3460"/>
      <c r="K631" s="3460"/>
      <c r="L631" s="3460"/>
      <c r="M631" s="3460"/>
      <c r="N631" s="3460"/>
      <c r="O631" s="3460"/>
      <c r="P631" s="3460"/>
      <c r="Q631" s="3460" t="s">
        <v>1</v>
      </c>
      <c r="R631" s="3461"/>
      <c r="S631" s="3460"/>
      <c r="T631" s="3460"/>
      <c r="U631" s="3460"/>
      <c r="V631" s="3460"/>
      <c r="W631" s="3459"/>
      <c r="X631" s="3459"/>
      <c r="Y631" s="3457"/>
      <c r="Z631" s="3458"/>
      <c r="AA631" s="3458"/>
      <c r="AB631" s="3457" t="s">
        <v>3531</v>
      </c>
      <c r="AC631" s="3457" t="s">
        <v>3531</v>
      </c>
    </row>
    <row r="632" spans="1:29" ht="32.1" customHeight="1" x14ac:dyDescent="0.25">
      <c r="A632" s="3467" t="s">
        <v>3808</v>
      </c>
      <c r="B632" s="3468"/>
      <c r="C632" s="3462" t="s">
        <v>3807</v>
      </c>
      <c r="D632" s="3462" t="s">
        <v>3806</v>
      </c>
      <c r="E632" s="3463"/>
      <c r="F632" s="3462" t="s">
        <v>18</v>
      </c>
      <c r="G632" s="3460"/>
      <c r="H632" s="3460" t="s">
        <v>3544</v>
      </c>
      <c r="I632" s="3460" t="s">
        <v>2</v>
      </c>
      <c r="J632" s="3460" t="s">
        <v>3543</v>
      </c>
      <c r="K632" s="3460" t="s">
        <v>3542</v>
      </c>
      <c r="L632" s="3460" t="s">
        <v>3541</v>
      </c>
      <c r="M632" s="3460" t="s">
        <v>3540</v>
      </c>
      <c r="N632" s="3460" t="s">
        <v>3539</v>
      </c>
      <c r="O632" s="3460" t="s">
        <v>3538</v>
      </c>
      <c r="P632" s="3460" t="s">
        <v>3537</v>
      </c>
      <c r="Q632" s="3460" t="s">
        <v>3536</v>
      </c>
      <c r="R632" s="3461"/>
      <c r="S632" s="3460" t="s">
        <v>3535</v>
      </c>
      <c r="T632" s="3460" t="s">
        <v>3535</v>
      </c>
      <c r="U632" s="3460" t="s">
        <v>3534</v>
      </c>
      <c r="V632" s="3460" t="s">
        <v>3533</v>
      </c>
      <c r="W632" s="3459"/>
      <c r="X632" s="3459"/>
      <c r="Y632" s="3457" t="s">
        <v>3532</v>
      </c>
      <c r="Z632" s="3458"/>
      <c r="AA632" s="3458"/>
      <c r="AB632" s="3457"/>
      <c r="AC632" s="3457"/>
    </row>
    <row r="633" spans="1:29" ht="32.1" customHeight="1" x14ac:dyDescent="0.25">
      <c r="A633" s="3465"/>
      <c r="B633" s="3468"/>
      <c r="C633" s="3462"/>
      <c r="D633" s="3462"/>
      <c r="E633" s="3463"/>
      <c r="F633" s="3462"/>
      <c r="G633" s="3460"/>
      <c r="H633" s="3460"/>
      <c r="I633" s="3460" t="s">
        <v>1</v>
      </c>
      <c r="J633" s="3460"/>
      <c r="K633" s="3460"/>
      <c r="L633" s="3460"/>
      <c r="M633" s="3460"/>
      <c r="N633" s="3460"/>
      <c r="O633" s="3460"/>
      <c r="P633" s="3460"/>
      <c r="Q633" s="3460" t="s">
        <v>1</v>
      </c>
      <c r="R633" s="3461"/>
      <c r="S633" s="3460"/>
      <c r="T633" s="3460"/>
      <c r="U633" s="3460"/>
      <c r="V633" s="3460"/>
      <c r="W633" s="3459"/>
      <c r="X633" s="3459"/>
      <c r="Y633" s="3457"/>
      <c r="Z633" s="3458"/>
      <c r="AA633" s="3458"/>
      <c r="AB633" s="3457" t="s">
        <v>3531</v>
      </c>
      <c r="AC633" s="3457" t="s">
        <v>3531</v>
      </c>
    </row>
    <row r="634" spans="1:29" ht="32.1" customHeight="1" x14ac:dyDescent="0.25">
      <c r="A634" s="3467" t="s">
        <v>3805</v>
      </c>
      <c r="B634" s="3468"/>
      <c r="C634" s="3462" t="s">
        <v>3804</v>
      </c>
      <c r="D634" s="3462" t="s">
        <v>3803</v>
      </c>
      <c r="E634" s="3463"/>
      <c r="F634" s="3462" t="s">
        <v>18</v>
      </c>
      <c r="G634" s="3460"/>
      <c r="H634" s="3460" t="s">
        <v>3544</v>
      </c>
      <c r="I634" s="3460" t="s">
        <v>2</v>
      </c>
      <c r="J634" s="3460" t="s">
        <v>3543</v>
      </c>
      <c r="K634" s="3460" t="s">
        <v>3542</v>
      </c>
      <c r="L634" s="3460" t="s">
        <v>3541</v>
      </c>
      <c r="M634" s="3460" t="s">
        <v>3540</v>
      </c>
      <c r="N634" s="3460" t="s">
        <v>3539</v>
      </c>
      <c r="O634" s="3460" t="s">
        <v>3538</v>
      </c>
      <c r="P634" s="3460" t="s">
        <v>3537</v>
      </c>
      <c r="Q634" s="3460" t="s">
        <v>3536</v>
      </c>
      <c r="R634" s="3461"/>
      <c r="S634" s="3460" t="s">
        <v>3535</v>
      </c>
      <c r="T634" s="3460" t="s">
        <v>3535</v>
      </c>
      <c r="U634" s="3460" t="s">
        <v>3534</v>
      </c>
      <c r="V634" s="3460" t="s">
        <v>3533</v>
      </c>
      <c r="W634" s="3459"/>
      <c r="X634" s="3459"/>
      <c r="Y634" s="3457" t="s">
        <v>3532</v>
      </c>
      <c r="Z634" s="3458"/>
      <c r="AA634" s="3458"/>
      <c r="AB634" s="3457"/>
      <c r="AC634" s="3457"/>
    </row>
    <row r="635" spans="1:29" ht="32.1" customHeight="1" x14ac:dyDescent="0.25">
      <c r="A635" s="3465"/>
      <c r="B635" s="3468"/>
      <c r="C635" s="3462"/>
      <c r="D635" s="3462"/>
      <c r="E635" s="3463"/>
      <c r="F635" s="3462"/>
      <c r="G635" s="3460"/>
      <c r="H635" s="3460"/>
      <c r="I635" s="3460" t="s">
        <v>1</v>
      </c>
      <c r="J635" s="3460"/>
      <c r="K635" s="3460"/>
      <c r="L635" s="3460"/>
      <c r="M635" s="3460"/>
      <c r="N635" s="3460"/>
      <c r="O635" s="3460"/>
      <c r="P635" s="3460"/>
      <c r="Q635" s="3460" t="s">
        <v>1</v>
      </c>
      <c r="R635" s="3461"/>
      <c r="S635" s="3460"/>
      <c r="T635" s="3460"/>
      <c r="U635" s="3460"/>
      <c r="V635" s="3460"/>
      <c r="W635" s="3459"/>
      <c r="X635" s="3459"/>
      <c r="Y635" s="3457"/>
      <c r="Z635" s="3458"/>
      <c r="AA635" s="3458"/>
      <c r="AB635" s="3457" t="s">
        <v>3531</v>
      </c>
      <c r="AC635" s="3457" t="s">
        <v>3531</v>
      </c>
    </row>
    <row r="636" spans="1:29" ht="32.1" customHeight="1" x14ac:dyDescent="0.25">
      <c r="A636" s="3467" t="s">
        <v>3802</v>
      </c>
      <c r="B636" s="3468"/>
      <c r="C636" s="3462" t="s">
        <v>3801</v>
      </c>
      <c r="D636" s="3462" t="s">
        <v>3800</v>
      </c>
      <c r="E636" s="3463"/>
      <c r="F636" s="3462" t="s">
        <v>18</v>
      </c>
      <c r="G636" s="3460"/>
      <c r="H636" s="3460" t="s">
        <v>3544</v>
      </c>
      <c r="I636" s="3460" t="s">
        <v>2</v>
      </c>
      <c r="J636" s="3460" t="s">
        <v>3543</v>
      </c>
      <c r="K636" s="3460" t="s">
        <v>3542</v>
      </c>
      <c r="L636" s="3460" t="s">
        <v>3541</v>
      </c>
      <c r="M636" s="3460" t="s">
        <v>3540</v>
      </c>
      <c r="N636" s="3460" t="s">
        <v>3539</v>
      </c>
      <c r="O636" s="3460" t="s">
        <v>3538</v>
      </c>
      <c r="P636" s="3460" t="s">
        <v>3537</v>
      </c>
      <c r="Q636" s="3460" t="s">
        <v>3536</v>
      </c>
      <c r="R636" s="3461"/>
      <c r="S636" s="3460" t="s">
        <v>3535</v>
      </c>
      <c r="T636" s="3460" t="s">
        <v>3535</v>
      </c>
      <c r="U636" s="3460" t="s">
        <v>3534</v>
      </c>
      <c r="V636" s="3460" t="s">
        <v>3533</v>
      </c>
      <c r="W636" s="3459"/>
      <c r="X636" s="3459"/>
      <c r="Y636" s="3457" t="s">
        <v>3532</v>
      </c>
      <c r="Z636" s="3458"/>
      <c r="AA636" s="3458"/>
      <c r="AB636" s="3457"/>
      <c r="AC636" s="3457"/>
    </row>
    <row r="637" spans="1:29" ht="32.1" customHeight="1" x14ac:dyDescent="0.25">
      <c r="A637" s="3465"/>
      <c r="B637" s="3468"/>
      <c r="C637" s="3462"/>
      <c r="D637" s="3462"/>
      <c r="E637" s="3463"/>
      <c r="F637" s="3462"/>
      <c r="G637" s="3460"/>
      <c r="H637" s="3460"/>
      <c r="I637" s="3460" t="s">
        <v>1</v>
      </c>
      <c r="J637" s="3460"/>
      <c r="K637" s="3460"/>
      <c r="L637" s="3460"/>
      <c r="M637" s="3460"/>
      <c r="N637" s="3460"/>
      <c r="O637" s="3460"/>
      <c r="P637" s="3460"/>
      <c r="Q637" s="3460" t="s">
        <v>1</v>
      </c>
      <c r="R637" s="3461"/>
      <c r="S637" s="3460"/>
      <c r="T637" s="3460"/>
      <c r="U637" s="3460"/>
      <c r="V637" s="3460"/>
      <c r="W637" s="3459"/>
      <c r="X637" s="3459"/>
      <c r="Y637" s="3457"/>
      <c r="Z637" s="3458"/>
      <c r="AA637" s="3458"/>
      <c r="AB637" s="3457" t="s">
        <v>3531</v>
      </c>
      <c r="AC637" s="3457" t="s">
        <v>3531</v>
      </c>
    </row>
    <row r="638" spans="1:29" ht="32.1" customHeight="1" x14ac:dyDescent="0.25">
      <c r="A638" s="3467" t="s">
        <v>3799</v>
      </c>
      <c r="B638" s="3468"/>
      <c r="C638" s="3462" t="s">
        <v>3798</v>
      </c>
      <c r="D638" s="3462" t="s">
        <v>3797</v>
      </c>
      <c r="E638" s="3463"/>
      <c r="F638" s="3462" t="s">
        <v>18</v>
      </c>
      <c r="G638" s="3460"/>
      <c r="H638" s="3460" t="s">
        <v>3544</v>
      </c>
      <c r="I638" s="3460" t="s">
        <v>2</v>
      </c>
      <c r="J638" s="3460" t="s">
        <v>3543</v>
      </c>
      <c r="K638" s="3460" t="s">
        <v>3542</v>
      </c>
      <c r="L638" s="3460" t="s">
        <v>3541</v>
      </c>
      <c r="M638" s="3460" t="s">
        <v>3540</v>
      </c>
      <c r="N638" s="3460" t="s">
        <v>3539</v>
      </c>
      <c r="O638" s="3460" t="s">
        <v>3538</v>
      </c>
      <c r="P638" s="3460" t="s">
        <v>3537</v>
      </c>
      <c r="Q638" s="3460" t="s">
        <v>3536</v>
      </c>
      <c r="R638" s="3461"/>
      <c r="S638" s="3460" t="s">
        <v>3535</v>
      </c>
      <c r="T638" s="3460" t="s">
        <v>3535</v>
      </c>
      <c r="U638" s="3460" t="s">
        <v>3534</v>
      </c>
      <c r="V638" s="3460" t="s">
        <v>3533</v>
      </c>
      <c r="W638" s="3459"/>
      <c r="X638" s="3459"/>
      <c r="Y638" s="3457" t="s">
        <v>3532</v>
      </c>
      <c r="Z638" s="3458"/>
      <c r="AA638" s="3458"/>
      <c r="AB638" s="3457"/>
      <c r="AC638" s="3457"/>
    </row>
    <row r="639" spans="1:29" ht="32.1" customHeight="1" x14ac:dyDescent="0.25">
      <c r="A639" s="3465"/>
      <c r="B639" s="3468"/>
      <c r="C639" s="3462"/>
      <c r="D639" s="3462"/>
      <c r="E639" s="3463"/>
      <c r="F639" s="3462"/>
      <c r="G639" s="3460"/>
      <c r="H639" s="3460"/>
      <c r="I639" s="3460" t="s">
        <v>1</v>
      </c>
      <c r="J639" s="3460"/>
      <c r="K639" s="3460"/>
      <c r="L639" s="3460"/>
      <c r="M639" s="3460"/>
      <c r="N639" s="3460"/>
      <c r="O639" s="3460"/>
      <c r="P639" s="3460"/>
      <c r="Q639" s="3460" t="s">
        <v>1</v>
      </c>
      <c r="R639" s="3461"/>
      <c r="S639" s="3460"/>
      <c r="T639" s="3460"/>
      <c r="U639" s="3460"/>
      <c r="V639" s="3460"/>
      <c r="W639" s="3459"/>
      <c r="X639" s="3459"/>
      <c r="Y639" s="3457"/>
      <c r="Z639" s="3458"/>
      <c r="AA639" s="3458"/>
      <c r="AB639" s="3457" t="s">
        <v>3531</v>
      </c>
      <c r="AC639" s="3457" t="s">
        <v>3531</v>
      </c>
    </row>
    <row r="640" spans="1:29" ht="32.1" customHeight="1" x14ac:dyDescent="0.25">
      <c r="A640" s="3467" t="s">
        <v>3796</v>
      </c>
      <c r="B640" s="3468"/>
      <c r="C640" s="3462" t="s">
        <v>3795</v>
      </c>
      <c r="D640" s="3462" t="s">
        <v>3794</v>
      </c>
      <c r="E640" s="3463"/>
      <c r="F640" s="3462" t="s">
        <v>18</v>
      </c>
      <c r="G640" s="3460"/>
      <c r="H640" s="3460" t="s">
        <v>3544</v>
      </c>
      <c r="I640" s="3460" t="s">
        <v>2</v>
      </c>
      <c r="J640" s="3460" t="s">
        <v>3543</v>
      </c>
      <c r="K640" s="3460" t="s">
        <v>3542</v>
      </c>
      <c r="L640" s="3460" t="s">
        <v>3541</v>
      </c>
      <c r="M640" s="3460" t="s">
        <v>3540</v>
      </c>
      <c r="N640" s="3460" t="s">
        <v>3539</v>
      </c>
      <c r="O640" s="3460" t="s">
        <v>3538</v>
      </c>
      <c r="P640" s="3460" t="s">
        <v>3537</v>
      </c>
      <c r="Q640" s="3460" t="s">
        <v>3536</v>
      </c>
      <c r="R640" s="3461"/>
      <c r="S640" s="3460" t="s">
        <v>3535</v>
      </c>
      <c r="T640" s="3460" t="s">
        <v>3535</v>
      </c>
      <c r="U640" s="3460" t="s">
        <v>3534</v>
      </c>
      <c r="V640" s="3460" t="s">
        <v>3533</v>
      </c>
      <c r="W640" s="3459"/>
      <c r="X640" s="3459"/>
      <c r="Y640" s="3457" t="s">
        <v>3532</v>
      </c>
      <c r="Z640" s="3458"/>
      <c r="AA640" s="3458"/>
      <c r="AB640" s="3457"/>
      <c r="AC640" s="3457"/>
    </row>
    <row r="641" spans="1:29" ht="32.1" customHeight="1" x14ac:dyDescent="0.25">
      <c r="A641" s="3465"/>
      <c r="B641" s="3468"/>
      <c r="C641" s="3462"/>
      <c r="D641" s="3462"/>
      <c r="E641" s="3463"/>
      <c r="F641" s="3462"/>
      <c r="G641" s="3460"/>
      <c r="H641" s="3460"/>
      <c r="I641" s="3460" t="s">
        <v>1</v>
      </c>
      <c r="J641" s="3460"/>
      <c r="K641" s="3460"/>
      <c r="L641" s="3460"/>
      <c r="M641" s="3460"/>
      <c r="N641" s="3460"/>
      <c r="O641" s="3460"/>
      <c r="P641" s="3460"/>
      <c r="Q641" s="3460" t="s">
        <v>1</v>
      </c>
      <c r="R641" s="3461"/>
      <c r="S641" s="3460"/>
      <c r="T641" s="3460"/>
      <c r="U641" s="3460"/>
      <c r="V641" s="3460"/>
      <c r="W641" s="3459"/>
      <c r="X641" s="3459"/>
      <c r="Y641" s="3457"/>
      <c r="Z641" s="3458"/>
      <c r="AA641" s="3458"/>
      <c r="AB641" s="3457" t="s">
        <v>3531</v>
      </c>
      <c r="AC641" s="3457" t="s">
        <v>3531</v>
      </c>
    </row>
    <row r="642" spans="1:29" ht="32.1" customHeight="1" x14ac:dyDescent="0.25">
      <c r="A642" s="3467" t="s">
        <v>3793</v>
      </c>
      <c r="B642" s="3468"/>
      <c r="C642" s="3462" t="s">
        <v>3792</v>
      </c>
      <c r="D642" s="3462" t="s">
        <v>3791</v>
      </c>
      <c r="E642" s="3463"/>
      <c r="F642" s="3462" t="s">
        <v>18</v>
      </c>
      <c r="G642" s="3460"/>
      <c r="H642" s="3460" t="s">
        <v>3544</v>
      </c>
      <c r="I642" s="3460" t="s">
        <v>2</v>
      </c>
      <c r="J642" s="3460" t="s">
        <v>3543</v>
      </c>
      <c r="K642" s="3460" t="s">
        <v>3542</v>
      </c>
      <c r="L642" s="3460" t="s">
        <v>3541</v>
      </c>
      <c r="M642" s="3460" t="s">
        <v>3540</v>
      </c>
      <c r="N642" s="3460" t="s">
        <v>3539</v>
      </c>
      <c r="O642" s="3460" t="s">
        <v>3538</v>
      </c>
      <c r="P642" s="3460" t="s">
        <v>3537</v>
      </c>
      <c r="Q642" s="3460" t="s">
        <v>3536</v>
      </c>
      <c r="R642" s="3461"/>
      <c r="S642" s="3460" t="s">
        <v>3535</v>
      </c>
      <c r="T642" s="3460" t="s">
        <v>3535</v>
      </c>
      <c r="U642" s="3460" t="s">
        <v>3534</v>
      </c>
      <c r="V642" s="3460" t="s">
        <v>3533</v>
      </c>
      <c r="W642" s="3459"/>
      <c r="X642" s="3459"/>
      <c r="Y642" s="3457" t="s">
        <v>3532</v>
      </c>
      <c r="Z642" s="3458"/>
      <c r="AA642" s="3458"/>
      <c r="AB642" s="3457"/>
      <c r="AC642" s="3457"/>
    </row>
    <row r="643" spans="1:29" ht="32.1" customHeight="1" x14ac:dyDescent="0.25">
      <c r="A643" s="3465"/>
      <c r="B643" s="3468"/>
      <c r="C643" s="3462"/>
      <c r="D643" s="3462"/>
      <c r="E643" s="3463"/>
      <c r="F643" s="3462"/>
      <c r="G643" s="3460"/>
      <c r="H643" s="3460"/>
      <c r="I643" s="3460" t="s">
        <v>1</v>
      </c>
      <c r="J643" s="3460"/>
      <c r="K643" s="3460"/>
      <c r="L643" s="3460"/>
      <c r="M643" s="3460"/>
      <c r="N643" s="3460"/>
      <c r="O643" s="3460"/>
      <c r="P643" s="3460"/>
      <c r="Q643" s="3460" t="s">
        <v>1</v>
      </c>
      <c r="R643" s="3461"/>
      <c r="S643" s="3460"/>
      <c r="T643" s="3460"/>
      <c r="U643" s="3460"/>
      <c r="V643" s="3460"/>
      <c r="W643" s="3459"/>
      <c r="X643" s="3459"/>
      <c r="Y643" s="3457"/>
      <c r="Z643" s="3458"/>
      <c r="AA643" s="3458"/>
      <c r="AB643" s="3457" t="s">
        <v>3531</v>
      </c>
      <c r="AC643" s="3457" t="s">
        <v>3531</v>
      </c>
    </row>
    <row r="644" spans="1:29" ht="32.1" customHeight="1" x14ac:dyDescent="0.25">
      <c r="A644" s="3467" t="s">
        <v>3790</v>
      </c>
      <c r="B644" s="3468"/>
      <c r="C644" s="3462" t="s">
        <v>3789</v>
      </c>
      <c r="D644" s="3462" t="s">
        <v>3788</v>
      </c>
      <c r="E644" s="3463"/>
      <c r="F644" s="3462" t="s">
        <v>18</v>
      </c>
      <c r="G644" s="3460"/>
      <c r="H644" s="3460" t="s">
        <v>3544</v>
      </c>
      <c r="I644" s="3460" t="s">
        <v>2</v>
      </c>
      <c r="J644" s="3460" t="s">
        <v>3543</v>
      </c>
      <c r="K644" s="3460" t="s">
        <v>3542</v>
      </c>
      <c r="L644" s="3460" t="s">
        <v>3541</v>
      </c>
      <c r="M644" s="3460" t="s">
        <v>3540</v>
      </c>
      <c r="N644" s="3460" t="s">
        <v>3539</v>
      </c>
      <c r="O644" s="3460" t="s">
        <v>3538</v>
      </c>
      <c r="P644" s="3460" t="s">
        <v>3537</v>
      </c>
      <c r="Q644" s="3460" t="s">
        <v>3536</v>
      </c>
      <c r="R644" s="3461"/>
      <c r="S644" s="3460" t="s">
        <v>3535</v>
      </c>
      <c r="T644" s="3460" t="s">
        <v>3535</v>
      </c>
      <c r="U644" s="3460" t="s">
        <v>3534</v>
      </c>
      <c r="V644" s="3460" t="s">
        <v>3533</v>
      </c>
      <c r="W644" s="3459"/>
      <c r="X644" s="3459"/>
      <c r="Y644" s="3457" t="s">
        <v>3532</v>
      </c>
      <c r="Z644" s="3458"/>
      <c r="AA644" s="3458"/>
      <c r="AB644" s="3457"/>
      <c r="AC644" s="3457"/>
    </row>
    <row r="645" spans="1:29" ht="32.1" customHeight="1" x14ac:dyDescent="0.25">
      <c r="A645" s="3465"/>
      <c r="B645" s="3468"/>
      <c r="C645" s="3462"/>
      <c r="D645" s="3462"/>
      <c r="E645" s="3463"/>
      <c r="F645" s="3462"/>
      <c r="G645" s="3460"/>
      <c r="H645" s="3460"/>
      <c r="I645" s="3460" t="s">
        <v>1</v>
      </c>
      <c r="J645" s="3460"/>
      <c r="K645" s="3460"/>
      <c r="L645" s="3460"/>
      <c r="M645" s="3460"/>
      <c r="N645" s="3460"/>
      <c r="O645" s="3460"/>
      <c r="P645" s="3460"/>
      <c r="Q645" s="3460" t="s">
        <v>1</v>
      </c>
      <c r="R645" s="3461"/>
      <c r="S645" s="3460"/>
      <c r="T645" s="3460"/>
      <c r="U645" s="3460"/>
      <c r="V645" s="3460"/>
      <c r="W645" s="3459"/>
      <c r="X645" s="3459"/>
      <c r="Y645" s="3457"/>
      <c r="Z645" s="3458"/>
      <c r="AA645" s="3458"/>
      <c r="AB645" s="3457" t="s">
        <v>3531</v>
      </c>
      <c r="AC645" s="3457" t="s">
        <v>3531</v>
      </c>
    </row>
    <row r="646" spans="1:29" ht="32.1" customHeight="1" x14ac:dyDescent="0.25">
      <c r="A646" s="3467" t="s">
        <v>3787</v>
      </c>
      <c r="B646" s="3468"/>
      <c r="C646" s="3462" t="s">
        <v>3786</v>
      </c>
      <c r="D646" s="3462" t="s">
        <v>3785</v>
      </c>
      <c r="E646" s="3463"/>
      <c r="F646" s="3462" t="s">
        <v>18</v>
      </c>
      <c r="G646" s="3460"/>
      <c r="H646" s="3460" t="s">
        <v>3544</v>
      </c>
      <c r="I646" s="3460" t="s">
        <v>2</v>
      </c>
      <c r="J646" s="3460" t="s">
        <v>3543</v>
      </c>
      <c r="K646" s="3460" t="s">
        <v>3542</v>
      </c>
      <c r="L646" s="3460" t="s">
        <v>3541</v>
      </c>
      <c r="M646" s="3460" t="s">
        <v>3540</v>
      </c>
      <c r="N646" s="3460" t="s">
        <v>3539</v>
      </c>
      <c r="O646" s="3460" t="s">
        <v>3538</v>
      </c>
      <c r="P646" s="3460" t="s">
        <v>3537</v>
      </c>
      <c r="Q646" s="3460" t="s">
        <v>3536</v>
      </c>
      <c r="R646" s="3461"/>
      <c r="S646" s="3460" t="s">
        <v>3535</v>
      </c>
      <c r="T646" s="3460" t="s">
        <v>3535</v>
      </c>
      <c r="U646" s="3460" t="s">
        <v>3534</v>
      </c>
      <c r="V646" s="3460" t="s">
        <v>3533</v>
      </c>
      <c r="W646" s="3459"/>
      <c r="X646" s="3459"/>
      <c r="Y646" s="3457" t="s">
        <v>3532</v>
      </c>
      <c r="Z646" s="3458"/>
      <c r="AA646" s="3458"/>
      <c r="AB646" s="3457"/>
      <c r="AC646" s="3457"/>
    </row>
    <row r="647" spans="1:29" ht="32.1" customHeight="1" x14ac:dyDescent="0.25">
      <c r="A647" s="3465"/>
      <c r="B647" s="3468"/>
      <c r="C647" s="3462"/>
      <c r="D647" s="3462"/>
      <c r="E647" s="3463"/>
      <c r="F647" s="3462"/>
      <c r="G647" s="3460"/>
      <c r="H647" s="3460"/>
      <c r="I647" s="3460" t="s">
        <v>1</v>
      </c>
      <c r="J647" s="3460"/>
      <c r="K647" s="3460"/>
      <c r="L647" s="3460"/>
      <c r="M647" s="3460"/>
      <c r="N647" s="3460"/>
      <c r="O647" s="3460"/>
      <c r="P647" s="3460"/>
      <c r="Q647" s="3460" t="s">
        <v>1</v>
      </c>
      <c r="R647" s="3461"/>
      <c r="S647" s="3460"/>
      <c r="T647" s="3460"/>
      <c r="U647" s="3460"/>
      <c r="V647" s="3460"/>
      <c r="W647" s="3459"/>
      <c r="X647" s="3459"/>
      <c r="Y647" s="3457"/>
      <c r="Z647" s="3458"/>
      <c r="AA647" s="3458"/>
      <c r="AB647" s="3457" t="s">
        <v>3531</v>
      </c>
      <c r="AC647" s="3457" t="s">
        <v>3531</v>
      </c>
    </row>
    <row r="648" spans="1:29" ht="32.1" customHeight="1" x14ac:dyDescent="0.25">
      <c r="A648" s="3467" t="s">
        <v>3784</v>
      </c>
      <c r="B648" s="3468"/>
      <c r="C648" s="3462" t="s">
        <v>3783</v>
      </c>
      <c r="D648" s="3462" t="s">
        <v>3782</v>
      </c>
      <c r="E648" s="3463"/>
      <c r="F648" s="3462" t="s">
        <v>18</v>
      </c>
      <c r="G648" s="3460"/>
      <c r="H648" s="3460" t="s">
        <v>3544</v>
      </c>
      <c r="I648" s="3460" t="s">
        <v>2</v>
      </c>
      <c r="J648" s="3460" t="s">
        <v>3543</v>
      </c>
      <c r="K648" s="3460" t="s">
        <v>3542</v>
      </c>
      <c r="L648" s="3460" t="s">
        <v>3541</v>
      </c>
      <c r="M648" s="3460" t="s">
        <v>3540</v>
      </c>
      <c r="N648" s="3460" t="s">
        <v>3539</v>
      </c>
      <c r="O648" s="3460" t="s">
        <v>3538</v>
      </c>
      <c r="P648" s="3460" t="s">
        <v>3537</v>
      </c>
      <c r="Q648" s="3460" t="s">
        <v>3536</v>
      </c>
      <c r="R648" s="3461"/>
      <c r="S648" s="3460" t="s">
        <v>3535</v>
      </c>
      <c r="T648" s="3460" t="s">
        <v>3535</v>
      </c>
      <c r="U648" s="3460" t="s">
        <v>3534</v>
      </c>
      <c r="V648" s="3460" t="s">
        <v>3533</v>
      </c>
      <c r="W648" s="3459"/>
      <c r="X648" s="3459"/>
      <c r="Y648" s="3457" t="s">
        <v>3532</v>
      </c>
      <c r="Z648" s="3458"/>
      <c r="AA648" s="3458"/>
      <c r="AB648" s="3457"/>
      <c r="AC648" s="3457"/>
    </row>
    <row r="649" spans="1:29" ht="32.1" customHeight="1" x14ac:dyDescent="0.25">
      <c r="A649" s="3465"/>
      <c r="B649" s="3466"/>
      <c r="C649" s="3462"/>
      <c r="D649" s="3462"/>
      <c r="E649" s="3463"/>
      <c r="F649" s="3462"/>
      <c r="G649" s="3460"/>
      <c r="H649" s="3460"/>
      <c r="I649" s="3460" t="s">
        <v>1</v>
      </c>
      <c r="J649" s="3460"/>
      <c r="K649" s="3460"/>
      <c r="L649" s="3460"/>
      <c r="M649" s="3460"/>
      <c r="N649" s="3460"/>
      <c r="O649" s="3460"/>
      <c r="P649" s="3460"/>
      <c r="Q649" s="3460" t="s">
        <v>1</v>
      </c>
      <c r="R649" s="3461"/>
      <c r="S649" s="3460"/>
      <c r="T649" s="3460"/>
      <c r="U649" s="3460"/>
      <c r="V649" s="3460"/>
      <c r="W649" s="3459"/>
      <c r="X649" s="3459"/>
      <c r="Y649" s="3457"/>
      <c r="Z649" s="3458"/>
      <c r="AA649" s="3458"/>
      <c r="AB649" s="3457" t="s">
        <v>3531</v>
      </c>
      <c r="AC649" s="3457" t="s">
        <v>3531</v>
      </c>
    </row>
    <row r="650" spans="1:29" ht="32.1" customHeight="1" x14ac:dyDescent="0.25">
      <c r="A650" s="3467" t="s">
        <v>3781</v>
      </c>
      <c r="B650" s="3466"/>
      <c r="C650" s="3462" t="s">
        <v>3780</v>
      </c>
      <c r="D650" s="3462" t="s">
        <v>3779</v>
      </c>
      <c r="E650" s="3463"/>
      <c r="F650" s="3462" t="s">
        <v>18</v>
      </c>
      <c r="G650" s="3460"/>
      <c r="H650" s="3460" t="s">
        <v>3544</v>
      </c>
      <c r="I650" s="3460" t="s">
        <v>2</v>
      </c>
      <c r="J650" s="3460" t="s">
        <v>3543</v>
      </c>
      <c r="K650" s="3460" t="s">
        <v>3542</v>
      </c>
      <c r="L650" s="3460" t="s">
        <v>3541</v>
      </c>
      <c r="M650" s="3460" t="s">
        <v>3540</v>
      </c>
      <c r="N650" s="3460" t="s">
        <v>3539</v>
      </c>
      <c r="O650" s="3460" t="s">
        <v>3538</v>
      </c>
      <c r="P650" s="3460" t="s">
        <v>3537</v>
      </c>
      <c r="Q650" s="3460" t="s">
        <v>3536</v>
      </c>
      <c r="R650" s="3461"/>
      <c r="S650" s="3460" t="s">
        <v>3535</v>
      </c>
      <c r="T650" s="3460" t="s">
        <v>3535</v>
      </c>
      <c r="U650" s="3460" t="s">
        <v>3534</v>
      </c>
      <c r="V650" s="3460" t="s">
        <v>3533</v>
      </c>
      <c r="W650" s="3459"/>
      <c r="X650" s="3459"/>
      <c r="Y650" s="3457" t="s">
        <v>3532</v>
      </c>
      <c r="Z650" s="3458"/>
      <c r="AA650" s="3458"/>
      <c r="AB650" s="3457"/>
      <c r="AC650" s="3457"/>
    </row>
    <row r="651" spans="1:29" ht="32.1" customHeight="1" x14ac:dyDescent="0.25">
      <c r="A651" s="3465"/>
      <c r="B651" s="3466"/>
      <c r="C651" s="3462"/>
      <c r="D651" s="3462"/>
      <c r="E651" s="3463"/>
      <c r="F651" s="3462"/>
      <c r="G651" s="3460"/>
      <c r="H651" s="3460"/>
      <c r="I651" s="3460" t="s">
        <v>1</v>
      </c>
      <c r="J651" s="3460"/>
      <c r="K651" s="3460"/>
      <c r="L651" s="3460"/>
      <c r="M651" s="3460"/>
      <c r="N651" s="3460"/>
      <c r="O651" s="3460"/>
      <c r="P651" s="3460"/>
      <c r="Q651" s="3460" t="s">
        <v>1</v>
      </c>
      <c r="R651" s="3461"/>
      <c r="S651" s="3460"/>
      <c r="T651" s="3460"/>
      <c r="U651" s="3460"/>
      <c r="V651" s="3460"/>
      <c r="W651" s="3459"/>
      <c r="X651" s="3459"/>
      <c r="Y651" s="3457"/>
      <c r="Z651" s="3458"/>
      <c r="AA651" s="3458"/>
      <c r="AB651" s="3457" t="s">
        <v>3531</v>
      </c>
      <c r="AC651" s="3457" t="s">
        <v>3531</v>
      </c>
    </row>
    <row r="652" spans="1:29" ht="32.1" customHeight="1" x14ac:dyDescent="0.25">
      <c r="A652" s="3467" t="s">
        <v>3778</v>
      </c>
      <c r="B652" s="3466"/>
      <c r="C652" s="3462" t="s">
        <v>3777</v>
      </c>
      <c r="D652" s="3462" t="s">
        <v>3776</v>
      </c>
      <c r="E652" s="3463"/>
      <c r="F652" s="3462" t="s">
        <v>18</v>
      </c>
      <c r="G652" s="3460"/>
      <c r="H652" s="3460" t="s">
        <v>3544</v>
      </c>
      <c r="I652" s="3460" t="s">
        <v>2</v>
      </c>
      <c r="J652" s="3460" t="s">
        <v>3543</v>
      </c>
      <c r="K652" s="3460" t="s">
        <v>3542</v>
      </c>
      <c r="L652" s="3460" t="s">
        <v>3541</v>
      </c>
      <c r="M652" s="3460" t="s">
        <v>3540</v>
      </c>
      <c r="N652" s="3460" t="s">
        <v>3539</v>
      </c>
      <c r="O652" s="3460" t="s">
        <v>3538</v>
      </c>
      <c r="P652" s="3460" t="s">
        <v>3537</v>
      </c>
      <c r="Q652" s="3460" t="s">
        <v>3536</v>
      </c>
      <c r="R652" s="3461"/>
      <c r="S652" s="3460" t="s">
        <v>3535</v>
      </c>
      <c r="T652" s="3460" t="s">
        <v>3535</v>
      </c>
      <c r="U652" s="3460" t="s">
        <v>3534</v>
      </c>
      <c r="V652" s="3460" t="s">
        <v>3533</v>
      </c>
      <c r="W652" s="3459"/>
      <c r="X652" s="3459"/>
      <c r="Y652" s="3457" t="s">
        <v>3532</v>
      </c>
      <c r="Z652" s="3458"/>
      <c r="AA652" s="3458"/>
      <c r="AB652" s="3457"/>
      <c r="AC652" s="3457"/>
    </row>
    <row r="653" spans="1:29" ht="32.1" customHeight="1" x14ac:dyDescent="0.25">
      <c r="A653" s="3465"/>
      <c r="B653" s="3466"/>
      <c r="C653" s="3462"/>
      <c r="D653" s="3462"/>
      <c r="E653" s="3463"/>
      <c r="F653" s="3462"/>
      <c r="G653" s="3460"/>
      <c r="H653" s="3460"/>
      <c r="I653" s="3460" t="s">
        <v>1</v>
      </c>
      <c r="J653" s="3460"/>
      <c r="K653" s="3460"/>
      <c r="L653" s="3460"/>
      <c r="M653" s="3460"/>
      <c r="N653" s="3460"/>
      <c r="O653" s="3460"/>
      <c r="P653" s="3460"/>
      <c r="Q653" s="3460" t="s">
        <v>1</v>
      </c>
      <c r="R653" s="3461"/>
      <c r="S653" s="3460"/>
      <c r="T653" s="3460"/>
      <c r="U653" s="3460"/>
      <c r="V653" s="3460"/>
      <c r="W653" s="3459"/>
      <c r="X653" s="3459"/>
      <c r="Y653" s="3457"/>
      <c r="Z653" s="3458"/>
      <c r="AA653" s="3458"/>
      <c r="AB653" s="3457" t="s">
        <v>3531</v>
      </c>
      <c r="AC653" s="3457" t="s">
        <v>3531</v>
      </c>
    </row>
    <row r="654" spans="1:29" ht="32.1" customHeight="1" x14ac:dyDescent="0.25">
      <c r="A654" s="3467" t="s">
        <v>3775</v>
      </c>
      <c r="B654" s="3466"/>
      <c r="C654" s="3462" t="s">
        <v>3774</v>
      </c>
      <c r="D654" s="3462" t="s">
        <v>3773</v>
      </c>
      <c r="E654" s="3463"/>
      <c r="F654" s="3462" t="s">
        <v>18</v>
      </c>
      <c r="G654" s="3460"/>
      <c r="H654" s="3460" t="s">
        <v>3544</v>
      </c>
      <c r="I654" s="3460" t="s">
        <v>2</v>
      </c>
      <c r="J654" s="3460" t="s">
        <v>3543</v>
      </c>
      <c r="K654" s="3460" t="s">
        <v>3542</v>
      </c>
      <c r="L654" s="3460" t="s">
        <v>3541</v>
      </c>
      <c r="M654" s="3460" t="s">
        <v>3540</v>
      </c>
      <c r="N654" s="3460" t="s">
        <v>3539</v>
      </c>
      <c r="O654" s="3460" t="s">
        <v>3538</v>
      </c>
      <c r="P654" s="3460" t="s">
        <v>3537</v>
      </c>
      <c r="Q654" s="3460" t="s">
        <v>3536</v>
      </c>
      <c r="R654" s="3461"/>
      <c r="S654" s="3460" t="s">
        <v>3535</v>
      </c>
      <c r="T654" s="3460" t="s">
        <v>3535</v>
      </c>
      <c r="U654" s="3460" t="s">
        <v>3534</v>
      </c>
      <c r="V654" s="3460" t="s">
        <v>3533</v>
      </c>
      <c r="W654" s="3459"/>
      <c r="X654" s="3459"/>
      <c r="Y654" s="3457" t="s">
        <v>3532</v>
      </c>
      <c r="Z654" s="3458"/>
      <c r="AA654" s="3458"/>
      <c r="AB654" s="3457"/>
      <c r="AC654" s="3457"/>
    </row>
    <row r="655" spans="1:29" ht="32.1" customHeight="1" x14ac:dyDescent="0.25">
      <c r="A655" s="3465"/>
      <c r="B655" s="3466"/>
      <c r="C655" s="3462"/>
      <c r="D655" s="3462"/>
      <c r="E655" s="3463"/>
      <c r="F655" s="3462"/>
      <c r="G655" s="3460"/>
      <c r="H655" s="3460"/>
      <c r="I655" s="3460" t="s">
        <v>1</v>
      </c>
      <c r="J655" s="3460"/>
      <c r="K655" s="3460"/>
      <c r="L655" s="3460"/>
      <c r="M655" s="3460"/>
      <c r="N655" s="3460"/>
      <c r="O655" s="3460"/>
      <c r="P655" s="3460"/>
      <c r="Q655" s="3460" t="s">
        <v>1</v>
      </c>
      <c r="R655" s="3461"/>
      <c r="S655" s="3460"/>
      <c r="T655" s="3460"/>
      <c r="U655" s="3460"/>
      <c r="V655" s="3460"/>
      <c r="W655" s="3459"/>
      <c r="X655" s="3459"/>
      <c r="Y655" s="3457"/>
      <c r="Z655" s="3458"/>
      <c r="AA655" s="3458"/>
      <c r="AB655" s="3457" t="s">
        <v>3531</v>
      </c>
      <c r="AC655" s="3457" t="s">
        <v>3531</v>
      </c>
    </row>
    <row r="656" spans="1:29" ht="32.1" customHeight="1" x14ac:dyDescent="0.25">
      <c r="A656" s="3467" t="s">
        <v>3772</v>
      </c>
      <c r="B656" s="3466"/>
      <c r="C656" s="3462" t="s">
        <v>3771</v>
      </c>
      <c r="D656" s="3462" t="s">
        <v>3770</v>
      </c>
      <c r="E656" s="3463"/>
      <c r="F656" s="3462" t="s">
        <v>18</v>
      </c>
      <c r="G656" s="3460"/>
      <c r="H656" s="3460" t="s">
        <v>3544</v>
      </c>
      <c r="I656" s="3460" t="s">
        <v>2</v>
      </c>
      <c r="J656" s="3460" t="s">
        <v>3543</v>
      </c>
      <c r="K656" s="3460" t="s">
        <v>3542</v>
      </c>
      <c r="L656" s="3460" t="s">
        <v>3541</v>
      </c>
      <c r="M656" s="3460" t="s">
        <v>3540</v>
      </c>
      <c r="N656" s="3460" t="s">
        <v>3539</v>
      </c>
      <c r="O656" s="3460" t="s">
        <v>3538</v>
      </c>
      <c r="P656" s="3460" t="s">
        <v>3537</v>
      </c>
      <c r="Q656" s="3460" t="s">
        <v>3536</v>
      </c>
      <c r="R656" s="3461"/>
      <c r="S656" s="3460" t="s">
        <v>3535</v>
      </c>
      <c r="T656" s="3460" t="s">
        <v>3535</v>
      </c>
      <c r="U656" s="3460" t="s">
        <v>3534</v>
      </c>
      <c r="V656" s="3460" t="s">
        <v>3533</v>
      </c>
      <c r="W656" s="3459"/>
      <c r="X656" s="3459"/>
      <c r="Y656" s="3457" t="s">
        <v>3532</v>
      </c>
      <c r="Z656" s="3458"/>
      <c r="AA656" s="3458"/>
      <c r="AB656" s="3457"/>
      <c r="AC656" s="3457"/>
    </row>
    <row r="657" spans="1:29" ht="32.1" customHeight="1" x14ac:dyDescent="0.25">
      <c r="A657" s="3465"/>
      <c r="B657" s="3466"/>
      <c r="C657" s="3462"/>
      <c r="D657" s="3462"/>
      <c r="E657" s="3463"/>
      <c r="F657" s="3462"/>
      <c r="G657" s="3460"/>
      <c r="H657" s="3460"/>
      <c r="I657" s="3460" t="s">
        <v>1</v>
      </c>
      <c r="J657" s="3460"/>
      <c r="K657" s="3460"/>
      <c r="L657" s="3460"/>
      <c r="M657" s="3460"/>
      <c r="N657" s="3460"/>
      <c r="O657" s="3460"/>
      <c r="P657" s="3460"/>
      <c r="Q657" s="3460" t="s">
        <v>1</v>
      </c>
      <c r="R657" s="3461"/>
      <c r="S657" s="3460"/>
      <c r="T657" s="3460"/>
      <c r="U657" s="3460"/>
      <c r="V657" s="3460"/>
      <c r="W657" s="3459"/>
      <c r="X657" s="3459"/>
      <c r="Y657" s="3457"/>
      <c r="Z657" s="3458"/>
      <c r="AA657" s="3458"/>
      <c r="AB657" s="3457" t="s">
        <v>3531</v>
      </c>
      <c r="AC657" s="3457" t="s">
        <v>3531</v>
      </c>
    </row>
    <row r="658" spans="1:29" ht="32.1" customHeight="1" x14ac:dyDescent="0.25">
      <c r="A658" s="3467" t="s">
        <v>3769</v>
      </c>
      <c r="B658" s="3466"/>
      <c r="C658" s="3462" t="s">
        <v>3768</v>
      </c>
      <c r="D658" s="3462" t="s">
        <v>3767</v>
      </c>
      <c r="E658" s="3463"/>
      <c r="F658" s="3462" t="s">
        <v>18</v>
      </c>
      <c r="G658" s="3460"/>
      <c r="H658" s="3460" t="s">
        <v>3544</v>
      </c>
      <c r="I658" s="3460" t="s">
        <v>2</v>
      </c>
      <c r="J658" s="3460" t="s">
        <v>3543</v>
      </c>
      <c r="K658" s="3460" t="s">
        <v>3542</v>
      </c>
      <c r="L658" s="3460" t="s">
        <v>3541</v>
      </c>
      <c r="M658" s="3460" t="s">
        <v>3540</v>
      </c>
      <c r="N658" s="3460" t="s">
        <v>3539</v>
      </c>
      <c r="O658" s="3460" t="s">
        <v>3538</v>
      </c>
      <c r="P658" s="3460" t="s">
        <v>3537</v>
      </c>
      <c r="Q658" s="3460" t="s">
        <v>3536</v>
      </c>
      <c r="R658" s="3461"/>
      <c r="S658" s="3460" t="s">
        <v>3535</v>
      </c>
      <c r="T658" s="3460" t="s">
        <v>3535</v>
      </c>
      <c r="U658" s="3460" t="s">
        <v>3534</v>
      </c>
      <c r="V658" s="3460" t="s">
        <v>3533</v>
      </c>
      <c r="W658" s="3459"/>
      <c r="X658" s="3459"/>
      <c r="Y658" s="3457" t="s">
        <v>3532</v>
      </c>
      <c r="Z658" s="3458"/>
      <c r="AA658" s="3458"/>
      <c r="AB658" s="3457"/>
      <c r="AC658" s="3457"/>
    </row>
    <row r="659" spans="1:29" ht="32.1" customHeight="1" x14ac:dyDescent="0.25">
      <c r="A659" s="3465"/>
      <c r="B659" s="3466"/>
      <c r="C659" s="3462"/>
      <c r="D659" s="3462"/>
      <c r="E659" s="3463"/>
      <c r="F659" s="3462"/>
      <c r="G659" s="3460"/>
      <c r="H659" s="3460"/>
      <c r="I659" s="3460" t="s">
        <v>1</v>
      </c>
      <c r="J659" s="3460"/>
      <c r="K659" s="3460"/>
      <c r="L659" s="3460"/>
      <c r="M659" s="3460"/>
      <c r="N659" s="3460"/>
      <c r="O659" s="3460"/>
      <c r="P659" s="3460"/>
      <c r="Q659" s="3460" t="s">
        <v>1</v>
      </c>
      <c r="R659" s="3461"/>
      <c r="S659" s="3460"/>
      <c r="T659" s="3460"/>
      <c r="U659" s="3460"/>
      <c r="V659" s="3460"/>
      <c r="W659" s="3459"/>
      <c r="X659" s="3459"/>
      <c r="Y659" s="3457"/>
      <c r="Z659" s="3458"/>
      <c r="AA659" s="3458"/>
      <c r="AB659" s="3457" t="s">
        <v>3531</v>
      </c>
      <c r="AC659" s="3457" t="s">
        <v>3531</v>
      </c>
    </row>
    <row r="660" spans="1:29" ht="32.1" customHeight="1" x14ac:dyDescent="0.25">
      <c r="A660" s="3467" t="s">
        <v>3766</v>
      </c>
      <c r="B660" s="3466"/>
      <c r="C660" s="3462" t="s">
        <v>3765</v>
      </c>
      <c r="D660" s="3462" t="s">
        <v>3764</v>
      </c>
      <c r="E660" s="3463"/>
      <c r="F660" s="3462" t="s">
        <v>18</v>
      </c>
      <c r="G660" s="3460"/>
      <c r="H660" s="3460" t="s">
        <v>3544</v>
      </c>
      <c r="I660" s="3460" t="s">
        <v>2</v>
      </c>
      <c r="J660" s="3460" t="s">
        <v>3543</v>
      </c>
      <c r="K660" s="3460" t="s">
        <v>3542</v>
      </c>
      <c r="L660" s="3460" t="s">
        <v>3541</v>
      </c>
      <c r="M660" s="3460" t="s">
        <v>3540</v>
      </c>
      <c r="N660" s="3460" t="s">
        <v>3539</v>
      </c>
      <c r="O660" s="3460" t="s">
        <v>3538</v>
      </c>
      <c r="P660" s="3460" t="s">
        <v>3537</v>
      </c>
      <c r="Q660" s="3460" t="s">
        <v>3536</v>
      </c>
      <c r="R660" s="3461"/>
      <c r="S660" s="3460" t="s">
        <v>3535</v>
      </c>
      <c r="T660" s="3460" t="s">
        <v>3535</v>
      </c>
      <c r="U660" s="3460" t="s">
        <v>3534</v>
      </c>
      <c r="V660" s="3460" t="s">
        <v>3533</v>
      </c>
      <c r="W660" s="3459"/>
      <c r="X660" s="3459"/>
      <c r="Y660" s="3457" t="s">
        <v>3532</v>
      </c>
      <c r="Z660" s="3458"/>
      <c r="AA660" s="3458"/>
      <c r="AB660" s="3457"/>
      <c r="AC660" s="3457"/>
    </row>
    <row r="661" spans="1:29" ht="32.1" customHeight="1" x14ac:dyDescent="0.25">
      <c r="A661" s="3465"/>
      <c r="B661" s="3466"/>
      <c r="C661" s="3462"/>
      <c r="D661" s="3462"/>
      <c r="E661" s="3463"/>
      <c r="F661" s="3462"/>
      <c r="G661" s="3460"/>
      <c r="H661" s="3460"/>
      <c r="I661" s="3460" t="s">
        <v>1</v>
      </c>
      <c r="J661" s="3460"/>
      <c r="K661" s="3460"/>
      <c r="L661" s="3460"/>
      <c r="M661" s="3460"/>
      <c r="N661" s="3460"/>
      <c r="O661" s="3460"/>
      <c r="P661" s="3460"/>
      <c r="Q661" s="3460" t="s">
        <v>1</v>
      </c>
      <c r="R661" s="3461"/>
      <c r="S661" s="3460"/>
      <c r="T661" s="3460"/>
      <c r="U661" s="3460"/>
      <c r="V661" s="3460"/>
      <c r="W661" s="3459"/>
      <c r="X661" s="3459"/>
      <c r="Y661" s="3457"/>
      <c r="Z661" s="3458"/>
      <c r="AA661" s="3458"/>
      <c r="AB661" s="3457" t="s">
        <v>3531</v>
      </c>
      <c r="AC661" s="3457" t="s">
        <v>3531</v>
      </c>
    </row>
    <row r="662" spans="1:29" ht="32.1" customHeight="1" x14ac:dyDescent="0.25">
      <c r="A662" s="3467" t="s">
        <v>3763</v>
      </c>
      <c r="B662" s="3466"/>
      <c r="C662" s="3462" t="s">
        <v>3762</v>
      </c>
      <c r="D662" s="3462" t="s">
        <v>3761</v>
      </c>
      <c r="E662" s="3463"/>
      <c r="F662" s="3462" t="s">
        <v>18</v>
      </c>
      <c r="G662" s="3460"/>
      <c r="H662" s="3460" t="s">
        <v>3544</v>
      </c>
      <c r="I662" s="3460" t="s">
        <v>2</v>
      </c>
      <c r="J662" s="3460" t="s">
        <v>3543</v>
      </c>
      <c r="K662" s="3460" t="s">
        <v>3542</v>
      </c>
      <c r="L662" s="3460" t="s">
        <v>3541</v>
      </c>
      <c r="M662" s="3460" t="s">
        <v>3540</v>
      </c>
      <c r="N662" s="3460" t="s">
        <v>3539</v>
      </c>
      <c r="O662" s="3460" t="s">
        <v>3538</v>
      </c>
      <c r="P662" s="3460" t="s">
        <v>3537</v>
      </c>
      <c r="Q662" s="3460" t="s">
        <v>3536</v>
      </c>
      <c r="R662" s="3461"/>
      <c r="S662" s="3460" t="s">
        <v>3535</v>
      </c>
      <c r="T662" s="3460" t="s">
        <v>3535</v>
      </c>
      <c r="U662" s="3460" t="s">
        <v>3534</v>
      </c>
      <c r="V662" s="3460" t="s">
        <v>3533</v>
      </c>
      <c r="W662" s="3459"/>
      <c r="X662" s="3459"/>
      <c r="Y662" s="3457" t="s">
        <v>3532</v>
      </c>
      <c r="Z662" s="3458"/>
      <c r="AA662" s="3458"/>
      <c r="AB662" s="3457"/>
      <c r="AC662" s="3457"/>
    </row>
    <row r="663" spans="1:29" ht="32.1" customHeight="1" x14ac:dyDescent="0.25">
      <c r="A663" s="3465"/>
      <c r="B663" s="3468"/>
      <c r="C663" s="3462"/>
      <c r="D663" s="3462"/>
      <c r="E663" s="3463"/>
      <c r="F663" s="3462"/>
      <c r="G663" s="3460"/>
      <c r="H663" s="3460"/>
      <c r="I663" s="3460" t="s">
        <v>1</v>
      </c>
      <c r="J663" s="3460"/>
      <c r="K663" s="3460"/>
      <c r="L663" s="3460"/>
      <c r="M663" s="3460"/>
      <c r="N663" s="3460"/>
      <c r="O663" s="3460"/>
      <c r="P663" s="3460"/>
      <c r="Q663" s="3460" t="s">
        <v>1</v>
      </c>
      <c r="R663" s="3461"/>
      <c r="S663" s="3460"/>
      <c r="T663" s="3460"/>
      <c r="U663" s="3460"/>
      <c r="V663" s="3460"/>
      <c r="W663" s="3459"/>
      <c r="X663" s="3459"/>
      <c r="Y663" s="3457"/>
      <c r="Z663" s="3458"/>
      <c r="AA663" s="3458"/>
      <c r="AB663" s="3457" t="s">
        <v>3531</v>
      </c>
      <c r="AC663" s="3457" t="s">
        <v>3531</v>
      </c>
    </row>
    <row r="664" spans="1:29" ht="32.1" customHeight="1" x14ac:dyDescent="0.25">
      <c r="A664" s="3467" t="s">
        <v>3760</v>
      </c>
      <c r="B664" s="3468"/>
      <c r="C664" s="3462" t="s">
        <v>3759</v>
      </c>
      <c r="D664" s="3462" t="s">
        <v>3758</v>
      </c>
      <c r="E664" s="3463"/>
      <c r="F664" s="3462" t="s">
        <v>18</v>
      </c>
      <c r="G664" s="3460"/>
      <c r="H664" s="3460" t="s">
        <v>3544</v>
      </c>
      <c r="I664" s="3460" t="s">
        <v>2</v>
      </c>
      <c r="J664" s="3460" t="s">
        <v>3543</v>
      </c>
      <c r="K664" s="3460" t="s">
        <v>3542</v>
      </c>
      <c r="L664" s="3460" t="s">
        <v>3541</v>
      </c>
      <c r="M664" s="3460" t="s">
        <v>3540</v>
      </c>
      <c r="N664" s="3460" t="s">
        <v>3539</v>
      </c>
      <c r="O664" s="3460" t="s">
        <v>3538</v>
      </c>
      <c r="P664" s="3460" t="s">
        <v>3537</v>
      </c>
      <c r="Q664" s="3460" t="s">
        <v>3536</v>
      </c>
      <c r="R664" s="3461"/>
      <c r="S664" s="3460" t="s">
        <v>3535</v>
      </c>
      <c r="T664" s="3460" t="s">
        <v>3535</v>
      </c>
      <c r="U664" s="3460" t="s">
        <v>3534</v>
      </c>
      <c r="V664" s="3460" t="s">
        <v>3533</v>
      </c>
      <c r="W664" s="3459"/>
      <c r="X664" s="3459"/>
      <c r="Y664" s="3457" t="s">
        <v>3532</v>
      </c>
      <c r="Z664" s="3458"/>
      <c r="AA664" s="3458"/>
      <c r="AB664" s="3457"/>
      <c r="AC664" s="3457"/>
    </row>
    <row r="665" spans="1:29" ht="32.1" customHeight="1" x14ac:dyDescent="0.25">
      <c r="A665" s="3465"/>
      <c r="B665" s="3466"/>
      <c r="C665" s="3462"/>
      <c r="D665" s="3462"/>
      <c r="E665" s="3463"/>
      <c r="F665" s="3462"/>
      <c r="G665" s="3460"/>
      <c r="H665" s="3460"/>
      <c r="I665" s="3460" t="s">
        <v>1</v>
      </c>
      <c r="J665" s="3460"/>
      <c r="K665" s="3460"/>
      <c r="L665" s="3460"/>
      <c r="M665" s="3460"/>
      <c r="N665" s="3460"/>
      <c r="O665" s="3460"/>
      <c r="P665" s="3460"/>
      <c r="Q665" s="3460" t="s">
        <v>1</v>
      </c>
      <c r="R665" s="3461"/>
      <c r="S665" s="3460"/>
      <c r="T665" s="3460"/>
      <c r="U665" s="3460"/>
      <c r="V665" s="3460"/>
      <c r="W665" s="3459"/>
      <c r="X665" s="3459"/>
      <c r="Y665" s="3457"/>
      <c r="Z665" s="3458"/>
      <c r="AA665" s="3458"/>
      <c r="AB665" s="3457" t="s">
        <v>3531</v>
      </c>
      <c r="AC665" s="3457" t="s">
        <v>3531</v>
      </c>
    </row>
    <row r="666" spans="1:29" ht="32.1" customHeight="1" x14ac:dyDescent="0.25">
      <c r="A666" s="3467" t="s">
        <v>3757</v>
      </c>
      <c r="B666" s="3466"/>
      <c r="C666" s="3462" t="s">
        <v>3756</v>
      </c>
      <c r="D666" s="3462" t="s">
        <v>3755</v>
      </c>
      <c r="E666" s="3463"/>
      <c r="F666" s="3462" t="s">
        <v>18</v>
      </c>
      <c r="G666" s="3460"/>
      <c r="H666" s="3460" t="s">
        <v>3544</v>
      </c>
      <c r="I666" s="3460" t="s">
        <v>2</v>
      </c>
      <c r="J666" s="3460" t="s">
        <v>3543</v>
      </c>
      <c r="K666" s="3460" t="s">
        <v>3542</v>
      </c>
      <c r="L666" s="3460" t="s">
        <v>3541</v>
      </c>
      <c r="M666" s="3460" t="s">
        <v>3540</v>
      </c>
      <c r="N666" s="3460" t="s">
        <v>3539</v>
      </c>
      <c r="O666" s="3460" t="s">
        <v>3538</v>
      </c>
      <c r="P666" s="3460" t="s">
        <v>3537</v>
      </c>
      <c r="Q666" s="3460" t="s">
        <v>3536</v>
      </c>
      <c r="R666" s="3461"/>
      <c r="S666" s="3460" t="s">
        <v>3535</v>
      </c>
      <c r="T666" s="3460" t="s">
        <v>3535</v>
      </c>
      <c r="U666" s="3460" t="s">
        <v>3534</v>
      </c>
      <c r="V666" s="3460" t="s">
        <v>3533</v>
      </c>
      <c r="W666" s="3459"/>
      <c r="X666" s="3459"/>
      <c r="Y666" s="3457" t="s">
        <v>3532</v>
      </c>
      <c r="Z666" s="3458"/>
      <c r="AA666" s="3458"/>
      <c r="AB666" s="3457"/>
      <c r="AC666" s="3457"/>
    </row>
    <row r="667" spans="1:29" ht="32.1" customHeight="1" x14ac:dyDescent="0.25">
      <c r="A667" s="3465"/>
      <c r="B667" s="3466"/>
      <c r="C667" s="3462"/>
      <c r="D667" s="3462"/>
      <c r="E667" s="3463"/>
      <c r="F667" s="3462"/>
      <c r="G667" s="3460"/>
      <c r="H667" s="3460"/>
      <c r="I667" s="3460" t="s">
        <v>1</v>
      </c>
      <c r="J667" s="3460"/>
      <c r="K667" s="3460"/>
      <c r="L667" s="3460"/>
      <c r="M667" s="3460"/>
      <c r="N667" s="3460"/>
      <c r="O667" s="3460"/>
      <c r="P667" s="3460"/>
      <c r="Q667" s="3460" t="s">
        <v>1</v>
      </c>
      <c r="R667" s="3461"/>
      <c r="S667" s="3460"/>
      <c r="T667" s="3460"/>
      <c r="U667" s="3460"/>
      <c r="V667" s="3460"/>
      <c r="W667" s="3459"/>
      <c r="X667" s="3459"/>
      <c r="Y667" s="3457"/>
      <c r="Z667" s="3458"/>
      <c r="AA667" s="3458"/>
      <c r="AB667" s="3457" t="s">
        <v>3531</v>
      </c>
      <c r="AC667" s="3457" t="s">
        <v>3531</v>
      </c>
    </row>
    <row r="668" spans="1:29" ht="32.1" customHeight="1" x14ac:dyDescent="0.25">
      <c r="A668" s="3467" t="s">
        <v>3754</v>
      </c>
      <c r="B668" s="3466"/>
      <c r="C668" s="3462" t="s">
        <v>3753</v>
      </c>
      <c r="D668" s="3462" t="s">
        <v>3752</v>
      </c>
      <c r="E668" s="3463"/>
      <c r="F668" s="3462" t="s">
        <v>18</v>
      </c>
      <c r="G668" s="3460"/>
      <c r="H668" s="3460" t="s">
        <v>3544</v>
      </c>
      <c r="I668" s="3460" t="s">
        <v>2</v>
      </c>
      <c r="J668" s="3460" t="s">
        <v>3543</v>
      </c>
      <c r="K668" s="3460" t="s">
        <v>3542</v>
      </c>
      <c r="L668" s="3460" t="s">
        <v>3541</v>
      </c>
      <c r="M668" s="3460" t="s">
        <v>3540</v>
      </c>
      <c r="N668" s="3460" t="s">
        <v>3539</v>
      </c>
      <c r="O668" s="3460" t="s">
        <v>3538</v>
      </c>
      <c r="P668" s="3460" t="s">
        <v>3537</v>
      </c>
      <c r="Q668" s="3460" t="s">
        <v>3536</v>
      </c>
      <c r="R668" s="3461"/>
      <c r="S668" s="3460" t="s">
        <v>3535</v>
      </c>
      <c r="T668" s="3460" t="s">
        <v>3535</v>
      </c>
      <c r="U668" s="3460" t="s">
        <v>3534</v>
      </c>
      <c r="V668" s="3460" t="s">
        <v>3533</v>
      </c>
      <c r="W668" s="3459"/>
      <c r="X668" s="3459"/>
      <c r="Y668" s="3457" t="s">
        <v>3532</v>
      </c>
      <c r="Z668" s="3458"/>
      <c r="AA668" s="3458"/>
      <c r="AB668" s="3457"/>
      <c r="AC668" s="3457"/>
    </row>
    <row r="669" spans="1:29" ht="32.1" customHeight="1" x14ac:dyDescent="0.25">
      <c r="A669" s="3465"/>
      <c r="B669" s="3466"/>
      <c r="C669" s="3462"/>
      <c r="D669" s="3462"/>
      <c r="E669" s="3463"/>
      <c r="F669" s="3462"/>
      <c r="G669" s="3460"/>
      <c r="H669" s="3460"/>
      <c r="I669" s="3460" t="s">
        <v>1</v>
      </c>
      <c r="J669" s="3460"/>
      <c r="K669" s="3460"/>
      <c r="L669" s="3460"/>
      <c r="M669" s="3460"/>
      <c r="N669" s="3460"/>
      <c r="O669" s="3460"/>
      <c r="P669" s="3460"/>
      <c r="Q669" s="3460" t="s">
        <v>1</v>
      </c>
      <c r="R669" s="3461"/>
      <c r="S669" s="3460"/>
      <c r="T669" s="3460"/>
      <c r="U669" s="3460"/>
      <c r="V669" s="3460"/>
      <c r="W669" s="3459"/>
      <c r="X669" s="3459"/>
      <c r="Y669" s="3457"/>
      <c r="Z669" s="3458"/>
      <c r="AA669" s="3458"/>
      <c r="AB669" s="3457" t="s">
        <v>3531</v>
      </c>
      <c r="AC669" s="3457" t="s">
        <v>3531</v>
      </c>
    </row>
    <row r="670" spans="1:29" ht="32.1" customHeight="1" x14ac:dyDescent="0.25">
      <c r="A670" s="3467" t="s">
        <v>3751</v>
      </c>
      <c r="B670" s="3466"/>
      <c r="C670" s="3462" t="s">
        <v>3750</v>
      </c>
      <c r="D670" s="3462" t="s">
        <v>3749</v>
      </c>
      <c r="E670" s="3463"/>
      <c r="F670" s="3462" t="s">
        <v>18</v>
      </c>
      <c r="G670" s="3460"/>
      <c r="H670" s="3460" t="s">
        <v>3544</v>
      </c>
      <c r="I670" s="3460" t="s">
        <v>2</v>
      </c>
      <c r="J670" s="3460" t="s">
        <v>3543</v>
      </c>
      <c r="K670" s="3460" t="s">
        <v>3542</v>
      </c>
      <c r="L670" s="3460" t="s">
        <v>3541</v>
      </c>
      <c r="M670" s="3460" t="s">
        <v>3540</v>
      </c>
      <c r="N670" s="3460" t="s">
        <v>3539</v>
      </c>
      <c r="O670" s="3460" t="s">
        <v>3538</v>
      </c>
      <c r="P670" s="3460" t="s">
        <v>3537</v>
      </c>
      <c r="Q670" s="3460" t="s">
        <v>3536</v>
      </c>
      <c r="R670" s="3461"/>
      <c r="S670" s="3460" t="s">
        <v>3535</v>
      </c>
      <c r="T670" s="3460" t="s">
        <v>3535</v>
      </c>
      <c r="U670" s="3460" t="s">
        <v>3534</v>
      </c>
      <c r="V670" s="3460" t="s">
        <v>3533</v>
      </c>
      <c r="W670" s="3459"/>
      <c r="X670" s="3459"/>
      <c r="Y670" s="3457" t="s">
        <v>3532</v>
      </c>
      <c r="Z670" s="3458"/>
      <c r="AA670" s="3458"/>
      <c r="AB670" s="3457"/>
      <c r="AC670" s="3457"/>
    </row>
    <row r="671" spans="1:29" ht="32.1" customHeight="1" x14ac:dyDescent="0.25">
      <c r="A671" s="3465"/>
      <c r="B671" s="3466"/>
      <c r="C671" s="3462"/>
      <c r="D671" s="3462"/>
      <c r="E671" s="3463"/>
      <c r="F671" s="3462"/>
      <c r="G671" s="3460"/>
      <c r="H671" s="3460"/>
      <c r="I671" s="3460" t="s">
        <v>1</v>
      </c>
      <c r="J671" s="3460"/>
      <c r="K671" s="3460"/>
      <c r="L671" s="3460"/>
      <c r="M671" s="3460"/>
      <c r="N671" s="3460"/>
      <c r="O671" s="3460"/>
      <c r="P671" s="3460"/>
      <c r="Q671" s="3460" t="s">
        <v>1</v>
      </c>
      <c r="R671" s="3461"/>
      <c r="S671" s="3460"/>
      <c r="T671" s="3460"/>
      <c r="U671" s="3460"/>
      <c r="V671" s="3460"/>
      <c r="W671" s="3459"/>
      <c r="X671" s="3459"/>
      <c r="Y671" s="3457"/>
      <c r="Z671" s="3458"/>
      <c r="AA671" s="3458"/>
      <c r="AB671" s="3457" t="s">
        <v>3531</v>
      </c>
      <c r="AC671" s="3457" t="s">
        <v>3531</v>
      </c>
    </row>
    <row r="672" spans="1:29" ht="32.1" customHeight="1" x14ac:dyDescent="0.25">
      <c r="A672" s="3467" t="s">
        <v>3748</v>
      </c>
      <c r="B672" s="3466"/>
      <c r="C672" s="3462" t="s">
        <v>3747</v>
      </c>
      <c r="D672" s="3462" t="s">
        <v>3746</v>
      </c>
      <c r="E672" s="3463"/>
      <c r="F672" s="3462" t="s">
        <v>18</v>
      </c>
      <c r="G672" s="3460"/>
      <c r="H672" s="3460" t="s">
        <v>3544</v>
      </c>
      <c r="I672" s="3460" t="s">
        <v>2</v>
      </c>
      <c r="J672" s="3460" t="s">
        <v>3543</v>
      </c>
      <c r="K672" s="3460" t="s">
        <v>3542</v>
      </c>
      <c r="L672" s="3460" t="s">
        <v>3541</v>
      </c>
      <c r="M672" s="3460" t="s">
        <v>3540</v>
      </c>
      <c r="N672" s="3460" t="s">
        <v>3539</v>
      </c>
      <c r="O672" s="3460" t="s">
        <v>3538</v>
      </c>
      <c r="P672" s="3460" t="s">
        <v>3537</v>
      </c>
      <c r="Q672" s="3460" t="s">
        <v>3536</v>
      </c>
      <c r="R672" s="3461"/>
      <c r="S672" s="3460" t="s">
        <v>3535</v>
      </c>
      <c r="T672" s="3460" t="s">
        <v>3535</v>
      </c>
      <c r="U672" s="3460" t="s">
        <v>3534</v>
      </c>
      <c r="V672" s="3460" t="s">
        <v>3533</v>
      </c>
      <c r="W672" s="3459"/>
      <c r="X672" s="3459"/>
      <c r="Y672" s="3457" t="s">
        <v>3532</v>
      </c>
      <c r="Z672" s="3458"/>
      <c r="AA672" s="3458"/>
      <c r="AB672" s="3457"/>
      <c r="AC672" s="3457"/>
    </row>
    <row r="673" spans="1:29" ht="32.1" customHeight="1" x14ac:dyDescent="0.25">
      <c r="A673" s="3465"/>
      <c r="B673" s="3466"/>
      <c r="C673" s="3462"/>
      <c r="D673" s="3462"/>
      <c r="E673" s="3463"/>
      <c r="F673" s="3462"/>
      <c r="G673" s="3460"/>
      <c r="H673" s="3460"/>
      <c r="I673" s="3460" t="s">
        <v>1</v>
      </c>
      <c r="J673" s="3460"/>
      <c r="K673" s="3460"/>
      <c r="L673" s="3460"/>
      <c r="M673" s="3460"/>
      <c r="N673" s="3460"/>
      <c r="O673" s="3460"/>
      <c r="P673" s="3460"/>
      <c r="Q673" s="3460" t="s">
        <v>1</v>
      </c>
      <c r="R673" s="3461"/>
      <c r="S673" s="3460"/>
      <c r="T673" s="3460"/>
      <c r="U673" s="3460"/>
      <c r="V673" s="3460"/>
      <c r="W673" s="3459"/>
      <c r="X673" s="3459"/>
      <c r="Y673" s="3457"/>
      <c r="Z673" s="3458"/>
      <c r="AA673" s="3458"/>
      <c r="AB673" s="3457" t="s">
        <v>3531</v>
      </c>
      <c r="AC673" s="3457" t="s">
        <v>3531</v>
      </c>
    </row>
    <row r="674" spans="1:29" ht="32.1" customHeight="1" x14ac:dyDescent="0.25">
      <c r="A674" s="3467" t="s">
        <v>3745</v>
      </c>
      <c r="B674" s="3466"/>
      <c r="C674" s="3462" t="s">
        <v>3744</v>
      </c>
      <c r="D674" s="3462" t="s">
        <v>3743</v>
      </c>
      <c r="E674" s="3463"/>
      <c r="F674" s="3462" t="s">
        <v>18</v>
      </c>
      <c r="G674" s="3460"/>
      <c r="H674" s="3460" t="s">
        <v>3544</v>
      </c>
      <c r="I674" s="3460" t="s">
        <v>2</v>
      </c>
      <c r="J674" s="3460" t="s">
        <v>3543</v>
      </c>
      <c r="K674" s="3460" t="s">
        <v>3542</v>
      </c>
      <c r="L674" s="3460" t="s">
        <v>3541</v>
      </c>
      <c r="M674" s="3460" t="s">
        <v>3540</v>
      </c>
      <c r="N674" s="3460" t="s">
        <v>3539</v>
      </c>
      <c r="O674" s="3460" t="s">
        <v>3538</v>
      </c>
      <c r="P674" s="3460" t="s">
        <v>3537</v>
      </c>
      <c r="Q674" s="3460" t="s">
        <v>3536</v>
      </c>
      <c r="R674" s="3461"/>
      <c r="S674" s="3460" t="s">
        <v>3535</v>
      </c>
      <c r="T674" s="3460" t="s">
        <v>3535</v>
      </c>
      <c r="U674" s="3460" t="s">
        <v>3534</v>
      </c>
      <c r="V674" s="3460" t="s">
        <v>3533</v>
      </c>
      <c r="W674" s="3459"/>
      <c r="X674" s="3459"/>
      <c r="Y674" s="3457" t="s">
        <v>3532</v>
      </c>
      <c r="Z674" s="3458"/>
      <c r="AA674" s="3458"/>
      <c r="AB674" s="3457"/>
      <c r="AC674" s="3457"/>
    </row>
    <row r="675" spans="1:29" ht="32.1" customHeight="1" x14ac:dyDescent="0.25">
      <c r="A675" s="3465"/>
      <c r="B675" s="3466"/>
      <c r="C675" s="3462"/>
      <c r="D675" s="3462"/>
      <c r="E675" s="3463"/>
      <c r="F675" s="3462"/>
      <c r="G675" s="3460"/>
      <c r="H675" s="3460"/>
      <c r="I675" s="3460" t="s">
        <v>1</v>
      </c>
      <c r="J675" s="3460"/>
      <c r="K675" s="3460"/>
      <c r="L675" s="3460"/>
      <c r="M675" s="3460"/>
      <c r="N675" s="3460"/>
      <c r="O675" s="3460"/>
      <c r="P675" s="3460"/>
      <c r="Q675" s="3460" t="s">
        <v>1</v>
      </c>
      <c r="R675" s="3461"/>
      <c r="S675" s="3460"/>
      <c r="T675" s="3460"/>
      <c r="U675" s="3460"/>
      <c r="V675" s="3460"/>
      <c r="W675" s="3459"/>
      <c r="X675" s="3459"/>
      <c r="Y675" s="3457"/>
      <c r="Z675" s="3458"/>
      <c r="AA675" s="3458"/>
      <c r="AB675" s="3457" t="s">
        <v>3531</v>
      </c>
      <c r="AC675" s="3457" t="s">
        <v>3531</v>
      </c>
    </row>
    <row r="676" spans="1:29" ht="32.1" customHeight="1" x14ac:dyDescent="0.25">
      <c r="A676" s="3467" t="s">
        <v>3742</v>
      </c>
      <c r="B676" s="3466"/>
      <c r="C676" s="3462" t="s">
        <v>3741</v>
      </c>
      <c r="D676" s="3462" t="s">
        <v>3740</v>
      </c>
      <c r="E676" s="3463"/>
      <c r="F676" s="3462" t="s">
        <v>18</v>
      </c>
      <c r="G676" s="3460"/>
      <c r="H676" s="3460" t="s">
        <v>3544</v>
      </c>
      <c r="I676" s="3460" t="s">
        <v>2</v>
      </c>
      <c r="J676" s="3460" t="s">
        <v>3543</v>
      </c>
      <c r="K676" s="3460" t="s">
        <v>3542</v>
      </c>
      <c r="L676" s="3460" t="s">
        <v>3541</v>
      </c>
      <c r="M676" s="3460" t="s">
        <v>3540</v>
      </c>
      <c r="N676" s="3460" t="s">
        <v>3539</v>
      </c>
      <c r="O676" s="3460" t="s">
        <v>3538</v>
      </c>
      <c r="P676" s="3460" t="s">
        <v>3537</v>
      </c>
      <c r="Q676" s="3460" t="s">
        <v>3536</v>
      </c>
      <c r="R676" s="3461"/>
      <c r="S676" s="3460" t="s">
        <v>3535</v>
      </c>
      <c r="T676" s="3460" t="s">
        <v>3535</v>
      </c>
      <c r="U676" s="3460" t="s">
        <v>3534</v>
      </c>
      <c r="V676" s="3460" t="s">
        <v>3533</v>
      </c>
      <c r="W676" s="3459"/>
      <c r="X676" s="3459"/>
      <c r="Y676" s="3457" t="s">
        <v>3532</v>
      </c>
      <c r="Z676" s="3458"/>
      <c r="AA676" s="3458"/>
      <c r="AB676" s="3457"/>
      <c r="AC676" s="3457"/>
    </row>
    <row r="677" spans="1:29" ht="32.1" customHeight="1" x14ac:dyDescent="0.25">
      <c r="A677" s="3465"/>
      <c r="B677" s="3468"/>
      <c r="C677" s="3462"/>
      <c r="D677" s="3462"/>
      <c r="E677" s="3463"/>
      <c r="F677" s="3462"/>
      <c r="G677" s="3460"/>
      <c r="H677" s="3460"/>
      <c r="I677" s="3460" t="s">
        <v>1</v>
      </c>
      <c r="J677" s="3460"/>
      <c r="K677" s="3460"/>
      <c r="L677" s="3460"/>
      <c r="M677" s="3460"/>
      <c r="N677" s="3460"/>
      <c r="O677" s="3460"/>
      <c r="P677" s="3460"/>
      <c r="Q677" s="3460" t="s">
        <v>1</v>
      </c>
      <c r="R677" s="3461"/>
      <c r="S677" s="3460"/>
      <c r="T677" s="3460"/>
      <c r="U677" s="3460"/>
      <c r="V677" s="3460"/>
      <c r="W677" s="3459"/>
      <c r="X677" s="3459"/>
      <c r="Y677" s="3457"/>
      <c r="Z677" s="3458"/>
      <c r="AA677" s="3458"/>
      <c r="AB677" s="3457" t="s">
        <v>3531</v>
      </c>
      <c r="AC677" s="3457" t="s">
        <v>3531</v>
      </c>
    </row>
    <row r="678" spans="1:29" ht="32.1" customHeight="1" x14ac:dyDescent="0.25">
      <c r="A678" s="3467" t="s">
        <v>3739</v>
      </c>
      <c r="B678" s="3468"/>
      <c r="C678" s="3462" t="s">
        <v>3738</v>
      </c>
      <c r="D678" s="3462" t="s">
        <v>3737</v>
      </c>
      <c r="E678" s="3463"/>
      <c r="F678" s="3462" t="s">
        <v>18</v>
      </c>
      <c r="G678" s="3460"/>
      <c r="H678" s="3460" t="s">
        <v>3544</v>
      </c>
      <c r="I678" s="3460" t="s">
        <v>2</v>
      </c>
      <c r="J678" s="3460" t="s">
        <v>3543</v>
      </c>
      <c r="K678" s="3460" t="s">
        <v>3542</v>
      </c>
      <c r="L678" s="3460" t="s">
        <v>3541</v>
      </c>
      <c r="M678" s="3460" t="s">
        <v>3540</v>
      </c>
      <c r="N678" s="3460" t="s">
        <v>3539</v>
      </c>
      <c r="O678" s="3460" t="s">
        <v>3538</v>
      </c>
      <c r="P678" s="3460" t="s">
        <v>3537</v>
      </c>
      <c r="Q678" s="3460" t="s">
        <v>3536</v>
      </c>
      <c r="R678" s="3461"/>
      <c r="S678" s="3460" t="s">
        <v>3535</v>
      </c>
      <c r="T678" s="3460" t="s">
        <v>3535</v>
      </c>
      <c r="U678" s="3460" t="s">
        <v>3534</v>
      </c>
      <c r="V678" s="3460" t="s">
        <v>3533</v>
      </c>
      <c r="W678" s="3459"/>
      <c r="X678" s="3459"/>
      <c r="Y678" s="3457" t="s">
        <v>3532</v>
      </c>
      <c r="Z678" s="3458"/>
      <c r="AA678" s="3458"/>
      <c r="AB678" s="3457"/>
      <c r="AC678" s="3457"/>
    </row>
    <row r="679" spans="1:29" ht="32.1" customHeight="1" x14ac:dyDescent="0.25">
      <c r="A679" s="3465"/>
      <c r="B679" s="3468"/>
      <c r="C679" s="3462"/>
      <c r="D679" s="3462"/>
      <c r="E679" s="3463"/>
      <c r="F679" s="3462"/>
      <c r="G679" s="3460"/>
      <c r="H679" s="3460"/>
      <c r="I679" s="3460" t="s">
        <v>1</v>
      </c>
      <c r="J679" s="3460"/>
      <c r="K679" s="3460"/>
      <c r="L679" s="3460"/>
      <c r="M679" s="3460"/>
      <c r="N679" s="3460"/>
      <c r="O679" s="3460"/>
      <c r="P679" s="3460"/>
      <c r="Q679" s="3460" t="s">
        <v>1</v>
      </c>
      <c r="R679" s="3461"/>
      <c r="S679" s="3460"/>
      <c r="T679" s="3460"/>
      <c r="U679" s="3460"/>
      <c r="V679" s="3460"/>
      <c r="W679" s="3459"/>
      <c r="X679" s="3459"/>
      <c r="Y679" s="3457"/>
      <c r="Z679" s="3458"/>
      <c r="AA679" s="3458"/>
      <c r="AB679" s="3457" t="s">
        <v>3531</v>
      </c>
      <c r="AC679" s="3457" t="s">
        <v>3531</v>
      </c>
    </row>
    <row r="680" spans="1:29" ht="32.1" customHeight="1" x14ac:dyDescent="0.25">
      <c r="A680" s="3467" t="s">
        <v>3736</v>
      </c>
      <c r="B680" s="3468"/>
      <c r="C680" s="3462" t="s">
        <v>3735</v>
      </c>
      <c r="D680" s="3462" t="s">
        <v>3734</v>
      </c>
      <c r="E680" s="3463"/>
      <c r="F680" s="3462" t="s">
        <v>18</v>
      </c>
      <c r="G680" s="3460"/>
      <c r="H680" s="3460" t="s">
        <v>3544</v>
      </c>
      <c r="I680" s="3460" t="s">
        <v>2</v>
      </c>
      <c r="J680" s="3460" t="s">
        <v>3543</v>
      </c>
      <c r="K680" s="3460" t="s">
        <v>3542</v>
      </c>
      <c r="L680" s="3460" t="s">
        <v>3541</v>
      </c>
      <c r="M680" s="3460" t="s">
        <v>3540</v>
      </c>
      <c r="N680" s="3460" t="s">
        <v>3539</v>
      </c>
      <c r="O680" s="3460" t="s">
        <v>3538</v>
      </c>
      <c r="P680" s="3460" t="s">
        <v>3537</v>
      </c>
      <c r="Q680" s="3460" t="s">
        <v>3536</v>
      </c>
      <c r="R680" s="3461"/>
      <c r="S680" s="3460" t="s">
        <v>3535</v>
      </c>
      <c r="T680" s="3460" t="s">
        <v>3535</v>
      </c>
      <c r="U680" s="3460" t="s">
        <v>3534</v>
      </c>
      <c r="V680" s="3460" t="s">
        <v>3533</v>
      </c>
      <c r="W680" s="3459"/>
      <c r="X680" s="3459"/>
      <c r="Y680" s="3457" t="s">
        <v>3532</v>
      </c>
      <c r="Z680" s="3458"/>
      <c r="AA680" s="3458"/>
      <c r="AB680" s="3457"/>
      <c r="AC680" s="3457"/>
    </row>
    <row r="681" spans="1:29" ht="32.1" customHeight="1" x14ac:dyDescent="0.25">
      <c r="A681" s="3465"/>
      <c r="B681" s="3468"/>
      <c r="C681" s="3462"/>
      <c r="D681" s="3462"/>
      <c r="E681" s="3463"/>
      <c r="F681" s="3462"/>
      <c r="G681" s="3460"/>
      <c r="H681" s="3460"/>
      <c r="I681" s="3460" t="s">
        <v>1</v>
      </c>
      <c r="J681" s="3460"/>
      <c r="K681" s="3460"/>
      <c r="L681" s="3460"/>
      <c r="M681" s="3460"/>
      <c r="N681" s="3460"/>
      <c r="O681" s="3460"/>
      <c r="P681" s="3460"/>
      <c r="Q681" s="3460" t="s">
        <v>1</v>
      </c>
      <c r="R681" s="3461"/>
      <c r="S681" s="3460"/>
      <c r="T681" s="3460"/>
      <c r="U681" s="3460"/>
      <c r="V681" s="3460"/>
      <c r="W681" s="3459"/>
      <c r="X681" s="3459"/>
      <c r="Y681" s="3457"/>
      <c r="Z681" s="3458"/>
      <c r="AA681" s="3458"/>
      <c r="AB681" s="3457" t="s">
        <v>3531</v>
      </c>
      <c r="AC681" s="3457" t="s">
        <v>3531</v>
      </c>
    </row>
    <row r="682" spans="1:29" ht="32.1" customHeight="1" x14ac:dyDescent="0.25">
      <c r="A682" s="3467" t="s">
        <v>3733</v>
      </c>
      <c r="B682" s="3468"/>
      <c r="C682" s="3462" t="s">
        <v>3732</v>
      </c>
      <c r="D682" s="3462" t="s">
        <v>3731</v>
      </c>
      <c r="E682" s="3463"/>
      <c r="F682" s="3462" t="s">
        <v>18</v>
      </c>
      <c r="G682" s="3460"/>
      <c r="H682" s="3460" t="s">
        <v>3544</v>
      </c>
      <c r="I682" s="3460" t="s">
        <v>2</v>
      </c>
      <c r="J682" s="3460" t="s">
        <v>3543</v>
      </c>
      <c r="K682" s="3460" t="s">
        <v>3542</v>
      </c>
      <c r="L682" s="3460" t="s">
        <v>3541</v>
      </c>
      <c r="M682" s="3460" t="s">
        <v>3540</v>
      </c>
      <c r="N682" s="3460" t="s">
        <v>3539</v>
      </c>
      <c r="O682" s="3460" t="s">
        <v>3538</v>
      </c>
      <c r="P682" s="3460" t="s">
        <v>3537</v>
      </c>
      <c r="Q682" s="3460" t="s">
        <v>3536</v>
      </c>
      <c r="R682" s="3461"/>
      <c r="S682" s="3460" t="s">
        <v>3535</v>
      </c>
      <c r="T682" s="3460" t="s">
        <v>3535</v>
      </c>
      <c r="U682" s="3460" t="s">
        <v>3534</v>
      </c>
      <c r="V682" s="3460" t="s">
        <v>3533</v>
      </c>
      <c r="W682" s="3459"/>
      <c r="X682" s="3459"/>
      <c r="Y682" s="3457" t="s">
        <v>3532</v>
      </c>
      <c r="Z682" s="3458"/>
      <c r="AA682" s="3458"/>
      <c r="AB682" s="3457"/>
      <c r="AC682" s="3457"/>
    </row>
    <row r="683" spans="1:29" ht="32.1" customHeight="1" x14ac:dyDescent="0.25">
      <c r="A683" s="3465"/>
      <c r="B683" s="3468"/>
      <c r="C683" s="3462"/>
      <c r="D683" s="3462"/>
      <c r="E683" s="3463"/>
      <c r="F683" s="3462"/>
      <c r="G683" s="3460"/>
      <c r="H683" s="3460"/>
      <c r="I683" s="3460" t="s">
        <v>1</v>
      </c>
      <c r="J683" s="3460"/>
      <c r="K683" s="3460"/>
      <c r="L683" s="3460"/>
      <c r="M683" s="3460"/>
      <c r="N683" s="3460"/>
      <c r="O683" s="3460"/>
      <c r="P683" s="3460"/>
      <c r="Q683" s="3460" t="s">
        <v>1</v>
      </c>
      <c r="R683" s="3461"/>
      <c r="S683" s="3460"/>
      <c r="T683" s="3460"/>
      <c r="U683" s="3460"/>
      <c r="V683" s="3460"/>
      <c r="W683" s="3459"/>
      <c r="X683" s="3459"/>
      <c r="Y683" s="3457"/>
      <c r="Z683" s="3458"/>
      <c r="AA683" s="3458"/>
      <c r="AB683" s="3457" t="s">
        <v>3531</v>
      </c>
      <c r="AC683" s="3457" t="s">
        <v>3531</v>
      </c>
    </row>
    <row r="684" spans="1:29" ht="32.1" customHeight="1" x14ac:dyDescent="0.25">
      <c r="A684" s="3467" t="s">
        <v>3730</v>
      </c>
      <c r="B684" s="3468"/>
      <c r="C684" s="3462" t="s">
        <v>3729</v>
      </c>
      <c r="D684" s="3462" t="s">
        <v>3728</v>
      </c>
      <c r="E684" s="3463"/>
      <c r="F684" s="3462" t="s">
        <v>18</v>
      </c>
      <c r="G684" s="3460"/>
      <c r="H684" s="3460" t="s">
        <v>3544</v>
      </c>
      <c r="I684" s="3460" t="s">
        <v>2</v>
      </c>
      <c r="J684" s="3460" t="s">
        <v>3543</v>
      </c>
      <c r="K684" s="3460" t="s">
        <v>3542</v>
      </c>
      <c r="L684" s="3460" t="s">
        <v>3541</v>
      </c>
      <c r="M684" s="3460" t="s">
        <v>3540</v>
      </c>
      <c r="N684" s="3460" t="s">
        <v>3539</v>
      </c>
      <c r="O684" s="3460" t="s">
        <v>3538</v>
      </c>
      <c r="P684" s="3460" t="s">
        <v>3537</v>
      </c>
      <c r="Q684" s="3460" t="s">
        <v>3536</v>
      </c>
      <c r="R684" s="3461"/>
      <c r="S684" s="3460" t="s">
        <v>3535</v>
      </c>
      <c r="T684" s="3460" t="s">
        <v>3535</v>
      </c>
      <c r="U684" s="3460" t="s">
        <v>3534</v>
      </c>
      <c r="V684" s="3460" t="s">
        <v>3533</v>
      </c>
      <c r="W684" s="3459"/>
      <c r="X684" s="3459"/>
      <c r="Y684" s="3457" t="s">
        <v>3532</v>
      </c>
      <c r="Z684" s="3458"/>
      <c r="AA684" s="3458"/>
      <c r="AB684" s="3457"/>
      <c r="AC684" s="3457"/>
    </row>
    <row r="685" spans="1:29" ht="32.1" customHeight="1" x14ac:dyDescent="0.25">
      <c r="A685" s="3465"/>
      <c r="B685" s="3468"/>
      <c r="C685" s="3462"/>
      <c r="D685" s="3462"/>
      <c r="E685" s="3463"/>
      <c r="F685" s="3462"/>
      <c r="G685" s="3460"/>
      <c r="H685" s="3460"/>
      <c r="I685" s="3460" t="s">
        <v>1</v>
      </c>
      <c r="J685" s="3460"/>
      <c r="K685" s="3460"/>
      <c r="L685" s="3460"/>
      <c r="M685" s="3460"/>
      <c r="N685" s="3460"/>
      <c r="O685" s="3460"/>
      <c r="P685" s="3460"/>
      <c r="Q685" s="3460" t="s">
        <v>1</v>
      </c>
      <c r="R685" s="3461"/>
      <c r="S685" s="3460"/>
      <c r="T685" s="3460"/>
      <c r="U685" s="3460"/>
      <c r="V685" s="3460"/>
      <c r="W685" s="3459"/>
      <c r="X685" s="3459"/>
      <c r="Y685" s="3457"/>
      <c r="Z685" s="3458"/>
      <c r="AA685" s="3458"/>
      <c r="AB685" s="3457" t="s">
        <v>3531</v>
      </c>
      <c r="AC685" s="3457" t="s">
        <v>3531</v>
      </c>
    </row>
    <row r="686" spans="1:29" ht="32.1" customHeight="1" x14ac:dyDescent="0.25">
      <c r="A686" s="3467" t="s">
        <v>3727</v>
      </c>
      <c r="B686" s="3468"/>
      <c r="C686" s="3462" t="s">
        <v>3726</v>
      </c>
      <c r="D686" s="3462" t="s">
        <v>3725</v>
      </c>
      <c r="E686" s="3463"/>
      <c r="F686" s="3462" t="s">
        <v>18</v>
      </c>
      <c r="G686" s="3460"/>
      <c r="H686" s="3460" t="s">
        <v>3544</v>
      </c>
      <c r="I686" s="3460" t="s">
        <v>2</v>
      </c>
      <c r="J686" s="3460" t="s">
        <v>3543</v>
      </c>
      <c r="K686" s="3460" t="s">
        <v>3542</v>
      </c>
      <c r="L686" s="3460" t="s">
        <v>3541</v>
      </c>
      <c r="M686" s="3460" t="s">
        <v>3540</v>
      </c>
      <c r="N686" s="3460" t="s">
        <v>3539</v>
      </c>
      <c r="O686" s="3460" t="s">
        <v>3538</v>
      </c>
      <c r="P686" s="3460" t="s">
        <v>3537</v>
      </c>
      <c r="Q686" s="3460" t="s">
        <v>3536</v>
      </c>
      <c r="R686" s="3461"/>
      <c r="S686" s="3460" t="s">
        <v>3535</v>
      </c>
      <c r="T686" s="3460" t="s">
        <v>3535</v>
      </c>
      <c r="U686" s="3460" t="s">
        <v>3534</v>
      </c>
      <c r="V686" s="3460" t="s">
        <v>3533</v>
      </c>
      <c r="W686" s="3459"/>
      <c r="X686" s="3459"/>
      <c r="Y686" s="3457" t="s">
        <v>3532</v>
      </c>
      <c r="Z686" s="3458"/>
      <c r="AA686" s="3458"/>
      <c r="AB686" s="3457"/>
      <c r="AC686" s="3457"/>
    </row>
    <row r="687" spans="1:29" ht="32.1" customHeight="1" x14ac:dyDescent="0.25">
      <c r="A687" s="3465"/>
      <c r="B687" s="3466"/>
      <c r="C687" s="3462"/>
      <c r="D687" s="3462"/>
      <c r="E687" s="3463"/>
      <c r="F687" s="3462"/>
      <c r="G687" s="3460"/>
      <c r="H687" s="3460"/>
      <c r="I687" s="3460" t="s">
        <v>1</v>
      </c>
      <c r="J687" s="3460"/>
      <c r="K687" s="3460"/>
      <c r="L687" s="3460"/>
      <c r="M687" s="3460"/>
      <c r="N687" s="3460"/>
      <c r="O687" s="3460"/>
      <c r="P687" s="3460"/>
      <c r="Q687" s="3460" t="s">
        <v>1</v>
      </c>
      <c r="R687" s="3461"/>
      <c r="S687" s="3460"/>
      <c r="T687" s="3460"/>
      <c r="U687" s="3460"/>
      <c r="V687" s="3460"/>
      <c r="W687" s="3459"/>
      <c r="X687" s="3459"/>
      <c r="Y687" s="3457"/>
      <c r="Z687" s="3458"/>
      <c r="AA687" s="3458"/>
      <c r="AB687" s="3457" t="s">
        <v>3531</v>
      </c>
      <c r="AC687" s="3457" t="s">
        <v>3531</v>
      </c>
    </row>
    <row r="688" spans="1:29" ht="32.1" customHeight="1" x14ac:dyDescent="0.25">
      <c r="A688" s="3467" t="s">
        <v>3724</v>
      </c>
      <c r="B688" s="3466"/>
      <c r="C688" s="3462" t="s">
        <v>3723</v>
      </c>
      <c r="D688" s="3462" t="s">
        <v>3722</v>
      </c>
      <c r="E688" s="3463"/>
      <c r="F688" s="3462" t="s">
        <v>18</v>
      </c>
      <c r="G688" s="3460"/>
      <c r="H688" s="3460" t="s">
        <v>3544</v>
      </c>
      <c r="I688" s="3460" t="s">
        <v>2</v>
      </c>
      <c r="J688" s="3460" t="s">
        <v>3543</v>
      </c>
      <c r="K688" s="3460" t="s">
        <v>3542</v>
      </c>
      <c r="L688" s="3460" t="s">
        <v>3541</v>
      </c>
      <c r="M688" s="3460" t="s">
        <v>3540</v>
      </c>
      <c r="N688" s="3460" t="s">
        <v>3539</v>
      </c>
      <c r="O688" s="3460" t="s">
        <v>3538</v>
      </c>
      <c r="P688" s="3460" t="s">
        <v>3537</v>
      </c>
      <c r="Q688" s="3460" t="s">
        <v>3536</v>
      </c>
      <c r="R688" s="3461"/>
      <c r="S688" s="3460" t="s">
        <v>3535</v>
      </c>
      <c r="T688" s="3460" t="s">
        <v>3535</v>
      </c>
      <c r="U688" s="3460" t="s">
        <v>3534</v>
      </c>
      <c r="V688" s="3460" t="s">
        <v>3533</v>
      </c>
      <c r="W688" s="3459"/>
      <c r="X688" s="3459"/>
      <c r="Y688" s="3457" t="s">
        <v>3532</v>
      </c>
      <c r="Z688" s="3458"/>
      <c r="AA688" s="3458"/>
      <c r="AB688" s="3457"/>
      <c r="AC688" s="3457"/>
    </row>
    <row r="689" spans="1:29" ht="32.1" customHeight="1" x14ac:dyDescent="0.25">
      <c r="A689" s="3465"/>
      <c r="B689" s="3466"/>
      <c r="C689" s="3462"/>
      <c r="D689" s="3462"/>
      <c r="E689" s="3463"/>
      <c r="F689" s="3462"/>
      <c r="G689" s="3460"/>
      <c r="H689" s="3460"/>
      <c r="I689" s="3460" t="s">
        <v>1</v>
      </c>
      <c r="J689" s="3460"/>
      <c r="K689" s="3460"/>
      <c r="L689" s="3460"/>
      <c r="M689" s="3460"/>
      <c r="N689" s="3460"/>
      <c r="O689" s="3460"/>
      <c r="P689" s="3460"/>
      <c r="Q689" s="3460" t="s">
        <v>1</v>
      </c>
      <c r="R689" s="3461"/>
      <c r="S689" s="3460"/>
      <c r="T689" s="3460"/>
      <c r="U689" s="3460"/>
      <c r="V689" s="3460"/>
      <c r="W689" s="3459"/>
      <c r="X689" s="3459"/>
      <c r="Y689" s="3457"/>
      <c r="Z689" s="3458"/>
      <c r="AA689" s="3458"/>
      <c r="AB689" s="3457" t="s">
        <v>3531</v>
      </c>
      <c r="AC689" s="3457" t="s">
        <v>3531</v>
      </c>
    </row>
    <row r="690" spans="1:29" ht="32.1" customHeight="1" x14ac:dyDescent="0.25">
      <c r="A690" s="3467" t="s">
        <v>3721</v>
      </c>
      <c r="B690" s="3466"/>
      <c r="C690" s="3462" t="s">
        <v>3720</v>
      </c>
      <c r="D690" s="3462" t="s">
        <v>3719</v>
      </c>
      <c r="E690" s="3463"/>
      <c r="F690" s="3462" t="s">
        <v>18</v>
      </c>
      <c r="G690" s="3460"/>
      <c r="H690" s="3460" t="s">
        <v>3544</v>
      </c>
      <c r="I690" s="3460" t="s">
        <v>2</v>
      </c>
      <c r="J690" s="3460" t="s">
        <v>3543</v>
      </c>
      <c r="K690" s="3460" t="s">
        <v>3542</v>
      </c>
      <c r="L690" s="3460" t="s">
        <v>3541</v>
      </c>
      <c r="M690" s="3460" t="s">
        <v>3540</v>
      </c>
      <c r="N690" s="3460" t="s">
        <v>3539</v>
      </c>
      <c r="O690" s="3460" t="s">
        <v>3538</v>
      </c>
      <c r="P690" s="3460" t="s">
        <v>3537</v>
      </c>
      <c r="Q690" s="3460" t="s">
        <v>3536</v>
      </c>
      <c r="R690" s="3461"/>
      <c r="S690" s="3460" t="s">
        <v>3535</v>
      </c>
      <c r="T690" s="3460" t="s">
        <v>3535</v>
      </c>
      <c r="U690" s="3460" t="s">
        <v>3534</v>
      </c>
      <c r="V690" s="3460" t="s">
        <v>3533</v>
      </c>
      <c r="W690" s="3459"/>
      <c r="X690" s="3459"/>
      <c r="Y690" s="3457" t="s">
        <v>3532</v>
      </c>
      <c r="Z690" s="3458"/>
      <c r="AA690" s="3458"/>
      <c r="AB690" s="3457"/>
      <c r="AC690" s="3457"/>
    </row>
    <row r="691" spans="1:29" ht="32.1" customHeight="1" x14ac:dyDescent="0.25">
      <c r="A691" s="3465"/>
      <c r="B691" s="3466"/>
      <c r="C691" s="3462"/>
      <c r="D691" s="3462"/>
      <c r="E691" s="3463"/>
      <c r="F691" s="3462"/>
      <c r="G691" s="3460"/>
      <c r="H691" s="3460"/>
      <c r="I691" s="3460" t="s">
        <v>1</v>
      </c>
      <c r="J691" s="3460"/>
      <c r="K691" s="3460"/>
      <c r="L691" s="3460"/>
      <c r="M691" s="3460"/>
      <c r="N691" s="3460"/>
      <c r="O691" s="3460"/>
      <c r="P691" s="3460"/>
      <c r="Q691" s="3460" t="s">
        <v>1</v>
      </c>
      <c r="R691" s="3461"/>
      <c r="S691" s="3460"/>
      <c r="T691" s="3460"/>
      <c r="U691" s="3460"/>
      <c r="V691" s="3460"/>
      <c r="W691" s="3459"/>
      <c r="X691" s="3459"/>
      <c r="Y691" s="3457"/>
      <c r="Z691" s="3458"/>
      <c r="AA691" s="3458"/>
      <c r="AB691" s="3457" t="s">
        <v>3531</v>
      </c>
      <c r="AC691" s="3457" t="s">
        <v>3531</v>
      </c>
    </row>
    <row r="692" spans="1:29" ht="32.1" customHeight="1" x14ac:dyDescent="0.25">
      <c r="A692" s="3467" t="s">
        <v>3718</v>
      </c>
      <c r="B692" s="3466"/>
      <c r="C692" s="3462" t="s">
        <v>3717</v>
      </c>
      <c r="D692" s="3462" t="s">
        <v>3716</v>
      </c>
      <c r="E692" s="3463"/>
      <c r="F692" s="3462" t="s">
        <v>18</v>
      </c>
      <c r="G692" s="3460"/>
      <c r="H692" s="3460" t="s">
        <v>3544</v>
      </c>
      <c r="I692" s="3460" t="s">
        <v>2</v>
      </c>
      <c r="J692" s="3460" t="s">
        <v>3543</v>
      </c>
      <c r="K692" s="3460" t="s">
        <v>3542</v>
      </c>
      <c r="L692" s="3460" t="s">
        <v>3541</v>
      </c>
      <c r="M692" s="3460" t="s">
        <v>3540</v>
      </c>
      <c r="N692" s="3460" t="s">
        <v>3539</v>
      </c>
      <c r="O692" s="3460" t="s">
        <v>3538</v>
      </c>
      <c r="P692" s="3460" t="s">
        <v>3537</v>
      </c>
      <c r="Q692" s="3460" t="s">
        <v>3536</v>
      </c>
      <c r="R692" s="3461"/>
      <c r="S692" s="3460" t="s">
        <v>3535</v>
      </c>
      <c r="T692" s="3460" t="s">
        <v>3535</v>
      </c>
      <c r="U692" s="3460" t="s">
        <v>3534</v>
      </c>
      <c r="V692" s="3460" t="s">
        <v>3533</v>
      </c>
      <c r="W692" s="3459"/>
      <c r="X692" s="3459"/>
      <c r="Y692" s="3457" t="s">
        <v>3532</v>
      </c>
      <c r="Z692" s="3458"/>
      <c r="AA692" s="3458"/>
      <c r="AB692" s="3457"/>
      <c r="AC692" s="3457"/>
    </row>
    <row r="693" spans="1:29" ht="32.1" customHeight="1" x14ac:dyDescent="0.25">
      <c r="A693" s="3465"/>
      <c r="B693" s="3468"/>
      <c r="C693" s="3462"/>
      <c r="D693" s="3462"/>
      <c r="E693" s="3463"/>
      <c r="F693" s="3462"/>
      <c r="G693" s="3460"/>
      <c r="H693" s="3460"/>
      <c r="I693" s="3460" t="s">
        <v>1</v>
      </c>
      <c r="J693" s="3460"/>
      <c r="K693" s="3460"/>
      <c r="L693" s="3460"/>
      <c r="M693" s="3460"/>
      <c r="N693" s="3460"/>
      <c r="O693" s="3460"/>
      <c r="P693" s="3460"/>
      <c r="Q693" s="3460" t="s">
        <v>1</v>
      </c>
      <c r="R693" s="3461"/>
      <c r="S693" s="3460"/>
      <c r="T693" s="3460"/>
      <c r="U693" s="3460"/>
      <c r="V693" s="3460"/>
      <c r="W693" s="3459"/>
      <c r="X693" s="3459"/>
      <c r="Y693" s="3457"/>
      <c r="Z693" s="3458"/>
      <c r="AA693" s="3458"/>
      <c r="AB693" s="3457" t="s">
        <v>3531</v>
      </c>
      <c r="AC693" s="3457" t="s">
        <v>3531</v>
      </c>
    </row>
    <row r="694" spans="1:29" ht="32.1" customHeight="1" x14ac:dyDescent="0.25">
      <c r="A694" s="3467" t="s">
        <v>3715</v>
      </c>
      <c r="B694" s="3468"/>
      <c r="C694" s="3462" t="s">
        <v>3714</v>
      </c>
      <c r="D694" s="3462" t="s">
        <v>3713</v>
      </c>
      <c r="E694" s="3463"/>
      <c r="F694" s="3462" t="s">
        <v>18</v>
      </c>
      <c r="G694" s="3460"/>
      <c r="H694" s="3460" t="s">
        <v>3544</v>
      </c>
      <c r="I694" s="3460" t="s">
        <v>2</v>
      </c>
      <c r="J694" s="3460" t="s">
        <v>3543</v>
      </c>
      <c r="K694" s="3460" t="s">
        <v>3542</v>
      </c>
      <c r="L694" s="3460" t="s">
        <v>3541</v>
      </c>
      <c r="M694" s="3460" t="s">
        <v>3540</v>
      </c>
      <c r="N694" s="3460" t="s">
        <v>3539</v>
      </c>
      <c r="O694" s="3460" t="s">
        <v>3538</v>
      </c>
      <c r="P694" s="3460" t="s">
        <v>3537</v>
      </c>
      <c r="Q694" s="3460" t="s">
        <v>3536</v>
      </c>
      <c r="R694" s="3461"/>
      <c r="S694" s="3460" t="s">
        <v>3535</v>
      </c>
      <c r="T694" s="3460" t="s">
        <v>3535</v>
      </c>
      <c r="U694" s="3460" t="s">
        <v>3534</v>
      </c>
      <c r="V694" s="3460" t="s">
        <v>3533</v>
      </c>
      <c r="W694" s="3459"/>
      <c r="X694" s="3459"/>
      <c r="Y694" s="3457" t="s">
        <v>3532</v>
      </c>
      <c r="Z694" s="3458"/>
      <c r="AA694" s="3458"/>
      <c r="AB694" s="3457"/>
      <c r="AC694" s="3457"/>
    </row>
    <row r="695" spans="1:29" ht="32.1" customHeight="1" x14ac:dyDescent="0.25">
      <c r="A695" s="3465"/>
      <c r="B695" s="3466"/>
      <c r="C695" s="3462"/>
      <c r="D695" s="3462"/>
      <c r="E695" s="3463"/>
      <c r="F695" s="3462"/>
      <c r="G695" s="3460"/>
      <c r="H695" s="3460"/>
      <c r="I695" s="3460" t="s">
        <v>1</v>
      </c>
      <c r="J695" s="3460"/>
      <c r="K695" s="3460"/>
      <c r="L695" s="3460"/>
      <c r="M695" s="3460"/>
      <c r="N695" s="3460"/>
      <c r="O695" s="3460"/>
      <c r="P695" s="3460"/>
      <c r="Q695" s="3460" t="s">
        <v>1</v>
      </c>
      <c r="R695" s="3461"/>
      <c r="S695" s="3460"/>
      <c r="T695" s="3460"/>
      <c r="U695" s="3460"/>
      <c r="V695" s="3460"/>
      <c r="W695" s="3459"/>
      <c r="X695" s="3459"/>
      <c r="Y695" s="3457"/>
      <c r="Z695" s="3458"/>
      <c r="AA695" s="3458"/>
      <c r="AB695" s="3457" t="s">
        <v>3531</v>
      </c>
      <c r="AC695" s="3457" t="s">
        <v>3531</v>
      </c>
    </row>
    <row r="696" spans="1:29" ht="32.1" customHeight="1" x14ac:dyDescent="0.25">
      <c r="A696" s="3467" t="s">
        <v>3712</v>
      </c>
      <c r="B696" s="3466"/>
      <c r="C696" s="3462" t="s">
        <v>3711</v>
      </c>
      <c r="D696" s="3462" t="s">
        <v>3710</v>
      </c>
      <c r="E696" s="3463"/>
      <c r="F696" s="3462" t="s">
        <v>18</v>
      </c>
      <c r="G696" s="3460"/>
      <c r="H696" s="3460" t="s">
        <v>3544</v>
      </c>
      <c r="I696" s="3460" t="s">
        <v>2</v>
      </c>
      <c r="J696" s="3460" t="s">
        <v>3543</v>
      </c>
      <c r="K696" s="3460" t="s">
        <v>3542</v>
      </c>
      <c r="L696" s="3460" t="s">
        <v>3541</v>
      </c>
      <c r="M696" s="3460" t="s">
        <v>3540</v>
      </c>
      <c r="N696" s="3460" t="s">
        <v>3539</v>
      </c>
      <c r="O696" s="3460" t="s">
        <v>3538</v>
      </c>
      <c r="P696" s="3460" t="s">
        <v>3537</v>
      </c>
      <c r="Q696" s="3460" t="s">
        <v>3536</v>
      </c>
      <c r="R696" s="3461"/>
      <c r="S696" s="3460" t="s">
        <v>3535</v>
      </c>
      <c r="T696" s="3460" t="s">
        <v>3535</v>
      </c>
      <c r="U696" s="3460" t="s">
        <v>3534</v>
      </c>
      <c r="V696" s="3460" t="s">
        <v>3533</v>
      </c>
      <c r="W696" s="3459"/>
      <c r="X696" s="3459"/>
      <c r="Y696" s="3457" t="s">
        <v>3532</v>
      </c>
      <c r="Z696" s="3458"/>
      <c r="AA696" s="3458"/>
      <c r="AB696" s="3457"/>
      <c r="AC696" s="3457"/>
    </row>
    <row r="697" spans="1:29" ht="32.1" customHeight="1" x14ac:dyDescent="0.25">
      <c r="A697" s="3465"/>
      <c r="B697" s="3466"/>
      <c r="C697" s="3462"/>
      <c r="D697" s="3462"/>
      <c r="E697" s="3463"/>
      <c r="F697" s="3462"/>
      <c r="G697" s="3460"/>
      <c r="H697" s="3460"/>
      <c r="I697" s="3460" t="s">
        <v>1</v>
      </c>
      <c r="J697" s="3460"/>
      <c r="K697" s="3460"/>
      <c r="L697" s="3460"/>
      <c r="M697" s="3460"/>
      <c r="N697" s="3460"/>
      <c r="O697" s="3460"/>
      <c r="P697" s="3460"/>
      <c r="Q697" s="3460" t="s">
        <v>1</v>
      </c>
      <c r="R697" s="3461"/>
      <c r="S697" s="3460"/>
      <c r="T697" s="3460"/>
      <c r="U697" s="3460"/>
      <c r="V697" s="3460"/>
      <c r="W697" s="3459"/>
      <c r="X697" s="3459"/>
      <c r="Y697" s="3457"/>
      <c r="Z697" s="3458"/>
      <c r="AA697" s="3458"/>
      <c r="AB697" s="3457" t="s">
        <v>3531</v>
      </c>
      <c r="AC697" s="3457" t="s">
        <v>3531</v>
      </c>
    </row>
    <row r="698" spans="1:29" ht="32.1" customHeight="1" x14ac:dyDescent="0.25">
      <c r="A698" s="3467" t="s">
        <v>3709</v>
      </c>
      <c r="B698" s="3466"/>
      <c r="C698" s="3462" t="s">
        <v>3708</v>
      </c>
      <c r="D698" s="3462" t="s">
        <v>3707</v>
      </c>
      <c r="E698" s="3463"/>
      <c r="F698" s="3462" t="s">
        <v>18</v>
      </c>
      <c r="G698" s="3460"/>
      <c r="H698" s="3460" t="s">
        <v>3544</v>
      </c>
      <c r="I698" s="3460" t="s">
        <v>2</v>
      </c>
      <c r="J698" s="3460" t="s">
        <v>3543</v>
      </c>
      <c r="K698" s="3460" t="s">
        <v>3542</v>
      </c>
      <c r="L698" s="3460" t="s">
        <v>3541</v>
      </c>
      <c r="M698" s="3460" t="s">
        <v>3540</v>
      </c>
      <c r="N698" s="3460" t="s">
        <v>3539</v>
      </c>
      <c r="O698" s="3460" t="s">
        <v>3538</v>
      </c>
      <c r="P698" s="3460" t="s">
        <v>3537</v>
      </c>
      <c r="Q698" s="3460" t="s">
        <v>3536</v>
      </c>
      <c r="R698" s="3461"/>
      <c r="S698" s="3460" t="s">
        <v>3535</v>
      </c>
      <c r="T698" s="3460" t="s">
        <v>3535</v>
      </c>
      <c r="U698" s="3460" t="s">
        <v>3534</v>
      </c>
      <c r="V698" s="3460" t="s">
        <v>3533</v>
      </c>
      <c r="W698" s="3459"/>
      <c r="X698" s="3459"/>
      <c r="Y698" s="3457" t="s">
        <v>3532</v>
      </c>
      <c r="Z698" s="3458"/>
      <c r="AA698" s="3458"/>
      <c r="AB698" s="3457"/>
      <c r="AC698" s="3457"/>
    </row>
    <row r="699" spans="1:29" ht="32.1" customHeight="1" x14ac:dyDescent="0.25">
      <c r="A699" s="3465"/>
      <c r="B699" s="3468"/>
      <c r="C699" s="3462"/>
      <c r="D699" s="3462"/>
      <c r="E699" s="3463"/>
      <c r="F699" s="3462"/>
      <c r="G699" s="3460"/>
      <c r="H699" s="3460"/>
      <c r="I699" s="3460" t="s">
        <v>1</v>
      </c>
      <c r="J699" s="3460"/>
      <c r="K699" s="3460"/>
      <c r="L699" s="3460"/>
      <c r="M699" s="3460"/>
      <c r="N699" s="3460"/>
      <c r="O699" s="3460"/>
      <c r="P699" s="3460"/>
      <c r="Q699" s="3460" t="s">
        <v>1</v>
      </c>
      <c r="R699" s="3461"/>
      <c r="S699" s="3460"/>
      <c r="T699" s="3460"/>
      <c r="U699" s="3460"/>
      <c r="V699" s="3460"/>
      <c r="W699" s="3459"/>
      <c r="X699" s="3459"/>
      <c r="Y699" s="3457"/>
      <c r="Z699" s="3458"/>
      <c r="AA699" s="3458"/>
      <c r="AB699" s="3457" t="s">
        <v>3531</v>
      </c>
      <c r="AC699" s="3457" t="s">
        <v>3531</v>
      </c>
    </row>
    <row r="700" spans="1:29" ht="32.1" customHeight="1" x14ac:dyDescent="0.25">
      <c r="A700" s="3467" t="s">
        <v>3706</v>
      </c>
      <c r="B700" s="3468"/>
      <c r="C700" s="3462" t="s">
        <v>3705</v>
      </c>
      <c r="D700" s="3462" t="s">
        <v>3704</v>
      </c>
      <c r="E700" s="3463"/>
      <c r="F700" s="3462" t="s">
        <v>18</v>
      </c>
      <c r="G700" s="3460"/>
      <c r="H700" s="3460" t="s">
        <v>3544</v>
      </c>
      <c r="I700" s="3460" t="s">
        <v>2</v>
      </c>
      <c r="J700" s="3460" t="s">
        <v>3543</v>
      </c>
      <c r="K700" s="3460" t="s">
        <v>3542</v>
      </c>
      <c r="L700" s="3460" t="s">
        <v>3541</v>
      </c>
      <c r="M700" s="3460" t="s">
        <v>3540</v>
      </c>
      <c r="N700" s="3460" t="s">
        <v>3539</v>
      </c>
      <c r="O700" s="3460" t="s">
        <v>3538</v>
      </c>
      <c r="P700" s="3460" t="s">
        <v>3537</v>
      </c>
      <c r="Q700" s="3460" t="s">
        <v>3536</v>
      </c>
      <c r="R700" s="3461"/>
      <c r="S700" s="3460" t="s">
        <v>3535</v>
      </c>
      <c r="T700" s="3460" t="s">
        <v>3535</v>
      </c>
      <c r="U700" s="3460" t="s">
        <v>3534</v>
      </c>
      <c r="V700" s="3460" t="s">
        <v>3533</v>
      </c>
      <c r="W700" s="3459"/>
      <c r="X700" s="3459"/>
      <c r="Y700" s="3457" t="s">
        <v>3532</v>
      </c>
      <c r="Z700" s="3458"/>
      <c r="AA700" s="3458"/>
      <c r="AB700" s="3457"/>
      <c r="AC700" s="3457"/>
    </row>
    <row r="701" spans="1:29" ht="32.1" customHeight="1" x14ac:dyDescent="0.25">
      <c r="A701" s="3465"/>
      <c r="B701" s="3468"/>
      <c r="C701" s="3462"/>
      <c r="D701" s="3462"/>
      <c r="E701" s="3463"/>
      <c r="F701" s="3462"/>
      <c r="G701" s="3460"/>
      <c r="H701" s="3460"/>
      <c r="I701" s="3460" t="s">
        <v>1</v>
      </c>
      <c r="J701" s="3460"/>
      <c r="K701" s="3460"/>
      <c r="L701" s="3460"/>
      <c r="M701" s="3460"/>
      <c r="N701" s="3460"/>
      <c r="O701" s="3460"/>
      <c r="P701" s="3460"/>
      <c r="Q701" s="3460" t="s">
        <v>1</v>
      </c>
      <c r="R701" s="3461"/>
      <c r="S701" s="3460"/>
      <c r="T701" s="3460"/>
      <c r="U701" s="3460"/>
      <c r="V701" s="3460"/>
      <c r="W701" s="3459"/>
      <c r="X701" s="3459"/>
      <c r="Y701" s="3457"/>
      <c r="Z701" s="3458"/>
      <c r="AA701" s="3458"/>
      <c r="AB701" s="3457" t="s">
        <v>3531</v>
      </c>
      <c r="AC701" s="3457" t="s">
        <v>3531</v>
      </c>
    </row>
    <row r="702" spans="1:29" ht="32.1" customHeight="1" x14ac:dyDescent="0.25">
      <c r="A702" s="3467" t="s">
        <v>3703</v>
      </c>
      <c r="B702" s="3468"/>
      <c r="C702" s="3462" t="s">
        <v>3702</v>
      </c>
      <c r="D702" s="3462" t="s">
        <v>3701</v>
      </c>
      <c r="E702" s="3463"/>
      <c r="F702" s="3462" t="s">
        <v>18</v>
      </c>
      <c r="G702" s="3460"/>
      <c r="H702" s="3460" t="s">
        <v>3544</v>
      </c>
      <c r="I702" s="3460" t="s">
        <v>2</v>
      </c>
      <c r="J702" s="3460" t="s">
        <v>3543</v>
      </c>
      <c r="K702" s="3460" t="s">
        <v>3542</v>
      </c>
      <c r="L702" s="3460" t="s">
        <v>3541</v>
      </c>
      <c r="M702" s="3460" t="s">
        <v>3540</v>
      </c>
      <c r="N702" s="3460" t="s">
        <v>3539</v>
      </c>
      <c r="O702" s="3460" t="s">
        <v>3538</v>
      </c>
      <c r="P702" s="3460" t="s">
        <v>3537</v>
      </c>
      <c r="Q702" s="3460" t="s">
        <v>3536</v>
      </c>
      <c r="R702" s="3461"/>
      <c r="S702" s="3460" t="s">
        <v>3535</v>
      </c>
      <c r="T702" s="3460" t="s">
        <v>3535</v>
      </c>
      <c r="U702" s="3460" t="s">
        <v>3534</v>
      </c>
      <c r="V702" s="3460" t="s">
        <v>3533</v>
      </c>
      <c r="W702" s="3459"/>
      <c r="X702" s="3459"/>
      <c r="Y702" s="3457" t="s">
        <v>3532</v>
      </c>
      <c r="Z702" s="3458"/>
      <c r="AA702" s="3458"/>
      <c r="AB702" s="3457"/>
      <c r="AC702" s="3457"/>
    </row>
    <row r="703" spans="1:29" ht="32.1" customHeight="1" x14ac:dyDescent="0.25">
      <c r="A703" s="3465"/>
      <c r="B703" s="3468"/>
      <c r="C703" s="3462"/>
      <c r="D703" s="3462"/>
      <c r="E703" s="3463"/>
      <c r="F703" s="3462"/>
      <c r="G703" s="3460"/>
      <c r="H703" s="3460"/>
      <c r="I703" s="3460" t="s">
        <v>1</v>
      </c>
      <c r="J703" s="3460"/>
      <c r="K703" s="3460"/>
      <c r="L703" s="3460"/>
      <c r="M703" s="3460"/>
      <c r="N703" s="3460"/>
      <c r="O703" s="3460"/>
      <c r="P703" s="3460"/>
      <c r="Q703" s="3460" t="s">
        <v>1</v>
      </c>
      <c r="R703" s="3461"/>
      <c r="S703" s="3460"/>
      <c r="T703" s="3460"/>
      <c r="U703" s="3460"/>
      <c r="V703" s="3460"/>
      <c r="W703" s="3459"/>
      <c r="X703" s="3459"/>
      <c r="Y703" s="3457"/>
      <c r="Z703" s="3458"/>
      <c r="AA703" s="3458"/>
      <c r="AB703" s="3457" t="s">
        <v>3531</v>
      </c>
      <c r="AC703" s="3457" t="s">
        <v>3531</v>
      </c>
    </row>
    <row r="704" spans="1:29" ht="32.1" customHeight="1" x14ac:dyDescent="0.25">
      <c r="A704" s="3467" t="s">
        <v>3700</v>
      </c>
      <c r="B704" s="3468"/>
      <c r="C704" s="3462" t="s">
        <v>3699</v>
      </c>
      <c r="D704" s="3462" t="s">
        <v>3698</v>
      </c>
      <c r="E704" s="3463"/>
      <c r="F704" s="3462" t="s">
        <v>18</v>
      </c>
      <c r="G704" s="3460"/>
      <c r="H704" s="3460" t="s">
        <v>3544</v>
      </c>
      <c r="I704" s="3460" t="s">
        <v>2</v>
      </c>
      <c r="J704" s="3460" t="s">
        <v>3543</v>
      </c>
      <c r="K704" s="3460" t="s">
        <v>3542</v>
      </c>
      <c r="L704" s="3460" t="s">
        <v>3541</v>
      </c>
      <c r="M704" s="3460" t="s">
        <v>3540</v>
      </c>
      <c r="N704" s="3460" t="s">
        <v>3539</v>
      </c>
      <c r="O704" s="3460" t="s">
        <v>3538</v>
      </c>
      <c r="P704" s="3460" t="s">
        <v>3537</v>
      </c>
      <c r="Q704" s="3460" t="s">
        <v>3536</v>
      </c>
      <c r="R704" s="3461"/>
      <c r="S704" s="3460" t="s">
        <v>3535</v>
      </c>
      <c r="T704" s="3460" t="s">
        <v>3535</v>
      </c>
      <c r="U704" s="3460" t="s">
        <v>3534</v>
      </c>
      <c r="V704" s="3460" t="s">
        <v>3533</v>
      </c>
      <c r="W704" s="3459"/>
      <c r="X704" s="3459"/>
      <c r="Y704" s="3457" t="s">
        <v>3532</v>
      </c>
      <c r="Z704" s="3458"/>
      <c r="AA704" s="3458"/>
      <c r="AB704" s="3457"/>
      <c r="AC704" s="3457"/>
    </row>
    <row r="705" spans="1:29" ht="32.1" customHeight="1" x14ac:dyDescent="0.25">
      <c r="A705" s="3465"/>
      <c r="B705" s="3466"/>
      <c r="C705" s="3462"/>
      <c r="D705" s="3462"/>
      <c r="E705" s="3463"/>
      <c r="F705" s="3462"/>
      <c r="G705" s="3460"/>
      <c r="H705" s="3460"/>
      <c r="I705" s="3460" t="s">
        <v>1</v>
      </c>
      <c r="J705" s="3460"/>
      <c r="K705" s="3460"/>
      <c r="L705" s="3460"/>
      <c r="M705" s="3460"/>
      <c r="N705" s="3460"/>
      <c r="O705" s="3460"/>
      <c r="P705" s="3460"/>
      <c r="Q705" s="3460" t="s">
        <v>1</v>
      </c>
      <c r="R705" s="3461"/>
      <c r="S705" s="3460"/>
      <c r="T705" s="3460"/>
      <c r="U705" s="3460"/>
      <c r="V705" s="3460"/>
      <c r="W705" s="3459"/>
      <c r="X705" s="3459"/>
      <c r="Y705" s="3457"/>
      <c r="Z705" s="3458"/>
      <c r="AA705" s="3458"/>
      <c r="AB705" s="3457" t="s">
        <v>3531</v>
      </c>
      <c r="AC705" s="3457" t="s">
        <v>3531</v>
      </c>
    </row>
    <row r="706" spans="1:29" ht="32.1" customHeight="1" x14ac:dyDescent="0.25">
      <c r="A706" s="3467" t="s">
        <v>3697</v>
      </c>
      <c r="B706" s="3466"/>
      <c r="C706" s="3462" t="s">
        <v>3696</v>
      </c>
      <c r="D706" s="3462" t="s">
        <v>3695</v>
      </c>
      <c r="E706" s="3463"/>
      <c r="F706" s="3462" t="s">
        <v>18</v>
      </c>
      <c r="G706" s="3460"/>
      <c r="H706" s="3460" t="s">
        <v>3544</v>
      </c>
      <c r="I706" s="3460" t="s">
        <v>2</v>
      </c>
      <c r="J706" s="3460" t="s">
        <v>3543</v>
      </c>
      <c r="K706" s="3460" t="s">
        <v>3542</v>
      </c>
      <c r="L706" s="3460" t="s">
        <v>3541</v>
      </c>
      <c r="M706" s="3460" t="s">
        <v>3540</v>
      </c>
      <c r="N706" s="3460" t="s">
        <v>3539</v>
      </c>
      <c r="O706" s="3460" t="s">
        <v>3538</v>
      </c>
      <c r="P706" s="3460" t="s">
        <v>3537</v>
      </c>
      <c r="Q706" s="3460" t="s">
        <v>3536</v>
      </c>
      <c r="R706" s="3461"/>
      <c r="S706" s="3460" t="s">
        <v>3535</v>
      </c>
      <c r="T706" s="3460" t="s">
        <v>3535</v>
      </c>
      <c r="U706" s="3460" t="s">
        <v>3534</v>
      </c>
      <c r="V706" s="3460" t="s">
        <v>3533</v>
      </c>
      <c r="W706" s="3459"/>
      <c r="X706" s="3459"/>
      <c r="Y706" s="3457" t="s">
        <v>3532</v>
      </c>
      <c r="Z706" s="3458"/>
      <c r="AA706" s="3458"/>
      <c r="AB706" s="3457"/>
      <c r="AC706" s="3457"/>
    </row>
    <row r="707" spans="1:29" ht="32.1" customHeight="1" x14ac:dyDescent="0.25">
      <c r="A707" s="3465"/>
      <c r="B707" s="3468"/>
      <c r="C707" s="3462"/>
      <c r="D707" s="3462"/>
      <c r="E707" s="3463"/>
      <c r="F707" s="3462"/>
      <c r="G707" s="3460"/>
      <c r="H707" s="3460"/>
      <c r="I707" s="3460" t="s">
        <v>1</v>
      </c>
      <c r="J707" s="3460"/>
      <c r="K707" s="3460"/>
      <c r="L707" s="3460"/>
      <c r="M707" s="3460"/>
      <c r="N707" s="3460"/>
      <c r="O707" s="3460"/>
      <c r="P707" s="3460"/>
      <c r="Q707" s="3460" t="s">
        <v>1</v>
      </c>
      <c r="R707" s="3461"/>
      <c r="S707" s="3460"/>
      <c r="T707" s="3460"/>
      <c r="U707" s="3460"/>
      <c r="V707" s="3460"/>
      <c r="W707" s="3459"/>
      <c r="X707" s="3459"/>
      <c r="Y707" s="3457"/>
      <c r="Z707" s="3458"/>
      <c r="AA707" s="3458"/>
      <c r="AB707" s="3457" t="s">
        <v>3531</v>
      </c>
      <c r="AC707" s="3457" t="s">
        <v>3531</v>
      </c>
    </row>
    <row r="708" spans="1:29" ht="32.1" customHeight="1" x14ac:dyDescent="0.25">
      <c r="A708" s="3467" t="s">
        <v>3694</v>
      </c>
      <c r="B708" s="3468"/>
      <c r="C708" s="3462" t="s">
        <v>3693</v>
      </c>
      <c r="D708" s="3462" t="s">
        <v>3692</v>
      </c>
      <c r="E708" s="3463"/>
      <c r="F708" s="3462" t="s">
        <v>18</v>
      </c>
      <c r="G708" s="3460"/>
      <c r="H708" s="3460" t="s">
        <v>3544</v>
      </c>
      <c r="I708" s="3460" t="s">
        <v>2</v>
      </c>
      <c r="J708" s="3460" t="s">
        <v>3543</v>
      </c>
      <c r="K708" s="3460" t="s">
        <v>3542</v>
      </c>
      <c r="L708" s="3460" t="s">
        <v>3541</v>
      </c>
      <c r="M708" s="3460" t="s">
        <v>3540</v>
      </c>
      <c r="N708" s="3460" t="s">
        <v>3539</v>
      </c>
      <c r="O708" s="3460" t="s">
        <v>3538</v>
      </c>
      <c r="P708" s="3460" t="s">
        <v>3537</v>
      </c>
      <c r="Q708" s="3460" t="s">
        <v>3536</v>
      </c>
      <c r="R708" s="3461"/>
      <c r="S708" s="3460" t="s">
        <v>3535</v>
      </c>
      <c r="T708" s="3460" t="s">
        <v>3535</v>
      </c>
      <c r="U708" s="3460" t="s">
        <v>3534</v>
      </c>
      <c r="V708" s="3460" t="s">
        <v>3533</v>
      </c>
      <c r="W708" s="3459"/>
      <c r="X708" s="3459"/>
      <c r="Y708" s="3457" t="s">
        <v>3532</v>
      </c>
      <c r="Z708" s="3458"/>
      <c r="AA708" s="3458"/>
      <c r="AB708" s="3457"/>
      <c r="AC708" s="3457"/>
    </row>
    <row r="709" spans="1:29" ht="32.1" customHeight="1" x14ac:dyDescent="0.25">
      <c r="A709" s="3465"/>
      <c r="B709" s="3468"/>
      <c r="C709" s="3462"/>
      <c r="D709" s="3462"/>
      <c r="E709" s="3463"/>
      <c r="F709" s="3462"/>
      <c r="G709" s="3460"/>
      <c r="H709" s="3460"/>
      <c r="I709" s="3460" t="s">
        <v>1</v>
      </c>
      <c r="J709" s="3460"/>
      <c r="K709" s="3460"/>
      <c r="L709" s="3460"/>
      <c r="M709" s="3460"/>
      <c r="N709" s="3460"/>
      <c r="O709" s="3460"/>
      <c r="P709" s="3460"/>
      <c r="Q709" s="3460" t="s">
        <v>1</v>
      </c>
      <c r="R709" s="3461"/>
      <c r="S709" s="3460"/>
      <c r="T709" s="3460"/>
      <c r="U709" s="3460"/>
      <c r="V709" s="3460"/>
      <c r="W709" s="3459"/>
      <c r="X709" s="3459"/>
      <c r="Y709" s="3457"/>
      <c r="Z709" s="3458"/>
      <c r="AA709" s="3458"/>
      <c r="AB709" s="3457" t="s">
        <v>3531</v>
      </c>
      <c r="AC709" s="3457" t="s">
        <v>3531</v>
      </c>
    </row>
    <row r="710" spans="1:29" ht="32.1" customHeight="1" x14ac:dyDescent="0.25">
      <c r="A710" s="3467" t="s">
        <v>3691</v>
      </c>
      <c r="B710" s="3468"/>
      <c r="C710" s="3462" t="s">
        <v>3690</v>
      </c>
      <c r="D710" s="3462" t="s">
        <v>3689</v>
      </c>
      <c r="E710" s="3463"/>
      <c r="F710" s="3462" t="s">
        <v>18</v>
      </c>
      <c r="G710" s="3460"/>
      <c r="H710" s="3460" t="s">
        <v>3544</v>
      </c>
      <c r="I710" s="3460" t="s">
        <v>2</v>
      </c>
      <c r="J710" s="3460" t="s">
        <v>3543</v>
      </c>
      <c r="K710" s="3460" t="s">
        <v>3542</v>
      </c>
      <c r="L710" s="3460" t="s">
        <v>3541</v>
      </c>
      <c r="M710" s="3460" t="s">
        <v>3540</v>
      </c>
      <c r="N710" s="3460" t="s">
        <v>3539</v>
      </c>
      <c r="O710" s="3460" t="s">
        <v>3538</v>
      </c>
      <c r="P710" s="3460" t="s">
        <v>3537</v>
      </c>
      <c r="Q710" s="3460" t="s">
        <v>3536</v>
      </c>
      <c r="R710" s="3461"/>
      <c r="S710" s="3460" t="s">
        <v>3535</v>
      </c>
      <c r="T710" s="3460" t="s">
        <v>3535</v>
      </c>
      <c r="U710" s="3460" t="s">
        <v>3534</v>
      </c>
      <c r="V710" s="3460" t="s">
        <v>3533</v>
      </c>
      <c r="W710" s="3459"/>
      <c r="X710" s="3459"/>
      <c r="Y710" s="3457" t="s">
        <v>3532</v>
      </c>
      <c r="Z710" s="3458"/>
      <c r="AA710" s="3458"/>
      <c r="AB710" s="3457"/>
      <c r="AC710" s="3457"/>
    </row>
    <row r="711" spans="1:29" ht="32.1" customHeight="1" x14ac:dyDescent="0.25">
      <c r="A711" s="3465"/>
      <c r="B711" s="3468"/>
      <c r="C711" s="3462"/>
      <c r="D711" s="3462"/>
      <c r="E711" s="3463"/>
      <c r="F711" s="3462"/>
      <c r="G711" s="3460"/>
      <c r="H711" s="3460"/>
      <c r="I711" s="3460" t="s">
        <v>1</v>
      </c>
      <c r="J711" s="3460"/>
      <c r="K711" s="3460"/>
      <c r="L711" s="3460"/>
      <c r="M711" s="3460"/>
      <c r="N711" s="3460"/>
      <c r="O711" s="3460"/>
      <c r="P711" s="3460"/>
      <c r="Q711" s="3460" t="s">
        <v>1</v>
      </c>
      <c r="R711" s="3461"/>
      <c r="S711" s="3460"/>
      <c r="T711" s="3460"/>
      <c r="U711" s="3460"/>
      <c r="V711" s="3460"/>
      <c r="W711" s="3459"/>
      <c r="X711" s="3459"/>
      <c r="Y711" s="3457"/>
      <c r="Z711" s="3458"/>
      <c r="AA711" s="3458"/>
      <c r="AB711" s="3457" t="s">
        <v>3531</v>
      </c>
      <c r="AC711" s="3457" t="s">
        <v>3531</v>
      </c>
    </row>
    <row r="712" spans="1:29" ht="32.1" customHeight="1" x14ac:dyDescent="0.25">
      <c r="A712" s="3467" t="s">
        <v>3688</v>
      </c>
      <c r="B712" s="3468"/>
      <c r="C712" s="3462" t="s">
        <v>3687</v>
      </c>
      <c r="D712" s="3462" t="s">
        <v>3686</v>
      </c>
      <c r="E712" s="3463"/>
      <c r="F712" s="3462" t="s">
        <v>18</v>
      </c>
      <c r="G712" s="3460"/>
      <c r="H712" s="3460" t="s">
        <v>3544</v>
      </c>
      <c r="I712" s="3460" t="s">
        <v>2</v>
      </c>
      <c r="J712" s="3460" t="s">
        <v>3543</v>
      </c>
      <c r="K712" s="3460" t="s">
        <v>3542</v>
      </c>
      <c r="L712" s="3460" t="s">
        <v>3541</v>
      </c>
      <c r="M712" s="3460" t="s">
        <v>3540</v>
      </c>
      <c r="N712" s="3460" t="s">
        <v>3539</v>
      </c>
      <c r="O712" s="3460" t="s">
        <v>3538</v>
      </c>
      <c r="P712" s="3460" t="s">
        <v>3537</v>
      </c>
      <c r="Q712" s="3460" t="s">
        <v>3536</v>
      </c>
      <c r="R712" s="3461"/>
      <c r="S712" s="3460" t="s">
        <v>3535</v>
      </c>
      <c r="T712" s="3460" t="s">
        <v>3535</v>
      </c>
      <c r="U712" s="3460" t="s">
        <v>3534</v>
      </c>
      <c r="V712" s="3460" t="s">
        <v>3533</v>
      </c>
      <c r="W712" s="3459"/>
      <c r="X712" s="3459"/>
      <c r="Y712" s="3457" t="s">
        <v>3532</v>
      </c>
      <c r="Z712" s="3458"/>
      <c r="AA712" s="3458"/>
      <c r="AB712" s="3457"/>
      <c r="AC712" s="3457"/>
    </row>
    <row r="713" spans="1:29" ht="32.1" customHeight="1" x14ac:dyDescent="0.25">
      <c r="A713" s="3465"/>
      <c r="B713" s="3466"/>
      <c r="C713" s="3462"/>
      <c r="D713" s="3462"/>
      <c r="E713" s="3463"/>
      <c r="F713" s="3462"/>
      <c r="G713" s="3460"/>
      <c r="H713" s="3460"/>
      <c r="I713" s="3460" t="s">
        <v>1</v>
      </c>
      <c r="J713" s="3460"/>
      <c r="K713" s="3460"/>
      <c r="L713" s="3460"/>
      <c r="M713" s="3460"/>
      <c r="N713" s="3460"/>
      <c r="O713" s="3460"/>
      <c r="P713" s="3460"/>
      <c r="Q713" s="3460" t="s">
        <v>1</v>
      </c>
      <c r="R713" s="3461"/>
      <c r="S713" s="3460"/>
      <c r="T713" s="3460"/>
      <c r="U713" s="3460"/>
      <c r="V713" s="3460"/>
      <c r="W713" s="3459"/>
      <c r="X713" s="3459"/>
      <c r="Y713" s="3457"/>
      <c r="Z713" s="3458"/>
      <c r="AA713" s="3458"/>
      <c r="AB713" s="3457" t="s">
        <v>3531</v>
      </c>
      <c r="AC713" s="3457" t="s">
        <v>3531</v>
      </c>
    </row>
    <row r="714" spans="1:29" ht="32.1" customHeight="1" x14ac:dyDescent="0.25">
      <c r="A714" s="3467" t="s">
        <v>3685</v>
      </c>
      <c r="B714" s="3466"/>
      <c r="C714" s="3462" t="s">
        <v>3684</v>
      </c>
      <c r="D714" s="3462" t="s">
        <v>3683</v>
      </c>
      <c r="E714" s="3463"/>
      <c r="F714" s="3462" t="s">
        <v>18</v>
      </c>
      <c r="G714" s="3460"/>
      <c r="H714" s="3460" t="s">
        <v>3544</v>
      </c>
      <c r="I714" s="3460" t="s">
        <v>2</v>
      </c>
      <c r="J714" s="3460" t="s">
        <v>3543</v>
      </c>
      <c r="K714" s="3460" t="s">
        <v>3542</v>
      </c>
      <c r="L714" s="3460" t="s">
        <v>3541</v>
      </c>
      <c r="M714" s="3460" t="s">
        <v>3540</v>
      </c>
      <c r="N714" s="3460" t="s">
        <v>3539</v>
      </c>
      <c r="O714" s="3460" t="s">
        <v>3538</v>
      </c>
      <c r="P714" s="3460" t="s">
        <v>3537</v>
      </c>
      <c r="Q714" s="3460" t="s">
        <v>3536</v>
      </c>
      <c r="R714" s="3461"/>
      <c r="S714" s="3460" t="s">
        <v>3535</v>
      </c>
      <c r="T714" s="3460" t="s">
        <v>3535</v>
      </c>
      <c r="U714" s="3460" t="s">
        <v>3534</v>
      </c>
      <c r="V714" s="3460" t="s">
        <v>3533</v>
      </c>
      <c r="W714" s="3459"/>
      <c r="X714" s="3459"/>
      <c r="Y714" s="3457" t="s">
        <v>3532</v>
      </c>
      <c r="Z714" s="3458"/>
      <c r="AA714" s="3458"/>
      <c r="AB714" s="3457"/>
      <c r="AC714" s="3457"/>
    </row>
    <row r="715" spans="1:29" ht="32.1" customHeight="1" x14ac:dyDescent="0.25">
      <c r="A715" s="3465"/>
      <c r="B715" s="3466"/>
      <c r="C715" s="3462"/>
      <c r="D715" s="3462"/>
      <c r="E715" s="3463"/>
      <c r="F715" s="3462"/>
      <c r="G715" s="3460"/>
      <c r="H715" s="3460"/>
      <c r="I715" s="3460" t="s">
        <v>1</v>
      </c>
      <c r="J715" s="3460"/>
      <c r="K715" s="3460"/>
      <c r="L715" s="3460"/>
      <c r="M715" s="3460"/>
      <c r="N715" s="3460"/>
      <c r="O715" s="3460"/>
      <c r="P715" s="3460"/>
      <c r="Q715" s="3460" t="s">
        <v>1</v>
      </c>
      <c r="R715" s="3461"/>
      <c r="S715" s="3460"/>
      <c r="T715" s="3460"/>
      <c r="U715" s="3460"/>
      <c r="V715" s="3460"/>
      <c r="W715" s="3459"/>
      <c r="X715" s="3459"/>
      <c r="Y715" s="3457"/>
      <c r="Z715" s="3458"/>
      <c r="AA715" s="3458"/>
      <c r="AB715" s="3457" t="s">
        <v>3531</v>
      </c>
      <c r="AC715" s="3457" t="s">
        <v>3531</v>
      </c>
    </row>
    <row r="716" spans="1:29" ht="32.1" customHeight="1" x14ac:dyDescent="0.25">
      <c r="A716" s="3467" t="s">
        <v>3682</v>
      </c>
      <c r="B716" s="3466"/>
      <c r="C716" s="3462" t="s">
        <v>3681</v>
      </c>
      <c r="D716" s="3462" t="s">
        <v>3680</v>
      </c>
      <c r="E716" s="3463"/>
      <c r="F716" s="3462" t="s">
        <v>18</v>
      </c>
      <c r="G716" s="3460"/>
      <c r="H716" s="3460" t="s">
        <v>3544</v>
      </c>
      <c r="I716" s="3460" t="s">
        <v>2</v>
      </c>
      <c r="J716" s="3460" t="s">
        <v>3543</v>
      </c>
      <c r="K716" s="3460" t="s">
        <v>3542</v>
      </c>
      <c r="L716" s="3460" t="s">
        <v>3541</v>
      </c>
      <c r="M716" s="3460" t="s">
        <v>3540</v>
      </c>
      <c r="N716" s="3460" t="s">
        <v>3539</v>
      </c>
      <c r="O716" s="3460" t="s">
        <v>3538</v>
      </c>
      <c r="P716" s="3460" t="s">
        <v>3537</v>
      </c>
      <c r="Q716" s="3460" t="s">
        <v>3536</v>
      </c>
      <c r="R716" s="3461"/>
      <c r="S716" s="3460" t="s">
        <v>3535</v>
      </c>
      <c r="T716" s="3460" t="s">
        <v>3535</v>
      </c>
      <c r="U716" s="3460" t="s">
        <v>3534</v>
      </c>
      <c r="V716" s="3460" t="s">
        <v>3533</v>
      </c>
      <c r="W716" s="3459"/>
      <c r="X716" s="3459"/>
      <c r="Y716" s="3457" t="s">
        <v>3532</v>
      </c>
      <c r="Z716" s="3458"/>
      <c r="AA716" s="3458"/>
      <c r="AB716" s="3457"/>
      <c r="AC716" s="3457"/>
    </row>
    <row r="717" spans="1:29" ht="32.1" customHeight="1" x14ac:dyDescent="0.25">
      <c r="A717" s="3465"/>
      <c r="B717" s="3468"/>
      <c r="C717" s="3462"/>
      <c r="D717" s="3462"/>
      <c r="E717" s="3463"/>
      <c r="F717" s="3462"/>
      <c r="G717" s="3460"/>
      <c r="H717" s="3460"/>
      <c r="I717" s="3460" t="s">
        <v>1</v>
      </c>
      <c r="J717" s="3460"/>
      <c r="K717" s="3460"/>
      <c r="L717" s="3460"/>
      <c r="M717" s="3460"/>
      <c r="N717" s="3460"/>
      <c r="O717" s="3460"/>
      <c r="P717" s="3460"/>
      <c r="Q717" s="3460" t="s">
        <v>1</v>
      </c>
      <c r="R717" s="3461"/>
      <c r="S717" s="3460"/>
      <c r="T717" s="3460"/>
      <c r="U717" s="3460"/>
      <c r="V717" s="3460"/>
      <c r="W717" s="3459"/>
      <c r="X717" s="3459"/>
      <c r="Y717" s="3457"/>
      <c r="Z717" s="3458"/>
      <c r="AA717" s="3458"/>
      <c r="AB717" s="3457" t="s">
        <v>3531</v>
      </c>
      <c r="AC717" s="3457" t="s">
        <v>3531</v>
      </c>
    </row>
    <row r="718" spans="1:29" ht="32.1" customHeight="1" x14ac:dyDescent="0.25">
      <c r="A718" s="3467" t="s">
        <v>3679</v>
      </c>
      <c r="B718" s="3468"/>
      <c r="C718" s="3462" t="s">
        <v>3678</v>
      </c>
      <c r="D718" s="3462" t="s">
        <v>3677</v>
      </c>
      <c r="E718" s="3463"/>
      <c r="F718" s="3462" t="s">
        <v>18</v>
      </c>
      <c r="G718" s="3460"/>
      <c r="H718" s="3460" t="s">
        <v>3544</v>
      </c>
      <c r="I718" s="3460" t="s">
        <v>2</v>
      </c>
      <c r="J718" s="3460" t="s">
        <v>3543</v>
      </c>
      <c r="K718" s="3460" t="s">
        <v>3542</v>
      </c>
      <c r="L718" s="3460" t="s">
        <v>3541</v>
      </c>
      <c r="M718" s="3460" t="s">
        <v>3540</v>
      </c>
      <c r="N718" s="3460" t="s">
        <v>3539</v>
      </c>
      <c r="O718" s="3460" t="s">
        <v>3538</v>
      </c>
      <c r="P718" s="3460" t="s">
        <v>3537</v>
      </c>
      <c r="Q718" s="3460" t="s">
        <v>3536</v>
      </c>
      <c r="R718" s="3461"/>
      <c r="S718" s="3460" t="s">
        <v>3535</v>
      </c>
      <c r="T718" s="3460" t="s">
        <v>3535</v>
      </c>
      <c r="U718" s="3460" t="s">
        <v>3534</v>
      </c>
      <c r="V718" s="3460" t="s">
        <v>3533</v>
      </c>
      <c r="W718" s="3459"/>
      <c r="X718" s="3459"/>
      <c r="Y718" s="3457" t="s">
        <v>3532</v>
      </c>
      <c r="Z718" s="3458"/>
      <c r="AA718" s="3458"/>
      <c r="AB718" s="3457"/>
      <c r="AC718" s="3457"/>
    </row>
    <row r="719" spans="1:29" ht="32.1" customHeight="1" x14ac:dyDescent="0.25">
      <c r="A719" s="3465"/>
      <c r="B719" s="3468"/>
      <c r="C719" s="3462"/>
      <c r="D719" s="3462"/>
      <c r="E719" s="3463"/>
      <c r="F719" s="3462"/>
      <c r="G719" s="3460"/>
      <c r="H719" s="3460"/>
      <c r="I719" s="3460" t="s">
        <v>1</v>
      </c>
      <c r="J719" s="3460"/>
      <c r="K719" s="3460"/>
      <c r="L719" s="3460"/>
      <c r="M719" s="3460"/>
      <c r="N719" s="3460"/>
      <c r="O719" s="3460"/>
      <c r="P719" s="3460"/>
      <c r="Q719" s="3460" t="s">
        <v>1</v>
      </c>
      <c r="R719" s="3461"/>
      <c r="S719" s="3460"/>
      <c r="T719" s="3460"/>
      <c r="U719" s="3460"/>
      <c r="V719" s="3460"/>
      <c r="W719" s="3459"/>
      <c r="X719" s="3459"/>
      <c r="Y719" s="3457"/>
      <c r="Z719" s="3458"/>
      <c r="AA719" s="3458"/>
      <c r="AB719" s="3457" t="s">
        <v>3531</v>
      </c>
      <c r="AC719" s="3457" t="s">
        <v>3531</v>
      </c>
    </row>
    <row r="720" spans="1:29" ht="32.1" customHeight="1" x14ac:dyDescent="0.25">
      <c r="A720" s="3467" t="s">
        <v>3676</v>
      </c>
      <c r="B720" s="3468"/>
      <c r="C720" s="3462" t="s">
        <v>3675</v>
      </c>
      <c r="D720" s="3462" t="s">
        <v>3674</v>
      </c>
      <c r="E720" s="3463"/>
      <c r="F720" s="3462" t="s">
        <v>18</v>
      </c>
      <c r="G720" s="3460"/>
      <c r="H720" s="3460" t="s">
        <v>3544</v>
      </c>
      <c r="I720" s="3460" t="s">
        <v>2</v>
      </c>
      <c r="J720" s="3460" t="s">
        <v>3543</v>
      </c>
      <c r="K720" s="3460" t="s">
        <v>3542</v>
      </c>
      <c r="L720" s="3460" t="s">
        <v>3541</v>
      </c>
      <c r="M720" s="3460" t="s">
        <v>3540</v>
      </c>
      <c r="N720" s="3460" t="s">
        <v>3539</v>
      </c>
      <c r="O720" s="3460" t="s">
        <v>3538</v>
      </c>
      <c r="P720" s="3460" t="s">
        <v>3537</v>
      </c>
      <c r="Q720" s="3460" t="s">
        <v>3536</v>
      </c>
      <c r="R720" s="3461"/>
      <c r="S720" s="3460" t="s">
        <v>3535</v>
      </c>
      <c r="T720" s="3460" t="s">
        <v>3535</v>
      </c>
      <c r="U720" s="3460" t="s">
        <v>3534</v>
      </c>
      <c r="V720" s="3460" t="s">
        <v>3533</v>
      </c>
      <c r="W720" s="3459"/>
      <c r="X720" s="3459"/>
      <c r="Y720" s="3457" t="s">
        <v>3532</v>
      </c>
      <c r="Z720" s="3458"/>
      <c r="AA720" s="3458"/>
      <c r="AB720" s="3457"/>
      <c r="AC720" s="3457"/>
    </row>
    <row r="721" spans="1:29" ht="32.1" customHeight="1" x14ac:dyDescent="0.25">
      <c r="A721" s="3465"/>
      <c r="B721" s="3468"/>
      <c r="C721" s="3462"/>
      <c r="D721" s="3462"/>
      <c r="E721" s="3463"/>
      <c r="F721" s="3462"/>
      <c r="G721" s="3460"/>
      <c r="H721" s="3460"/>
      <c r="I721" s="3460" t="s">
        <v>1</v>
      </c>
      <c r="J721" s="3460"/>
      <c r="K721" s="3460"/>
      <c r="L721" s="3460"/>
      <c r="M721" s="3460"/>
      <c r="N721" s="3460"/>
      <c r="O721" s="3460"/>
      <c r="P721" s="3460"/>
      <c r="Q721" s="3460" t="s">
        <v>1</v>
      </c>
      <c r="R721" s="3461"/>
      <c r="S721" s="3460"/>
      <c r="T721" s="3460"/>
      <c r="U721" s="3460"/>
      <c r="V721" s="3460"/>
      <c r="W721" s="3459"/>
      <c r="X721" s="3459"/>
      <c r="Y721" s="3457"/>
      <c r="Z721" s="3458"/>
      <c r="AA721" s="3458"/>
      <c r="AB721" s="3457" t="s">
        <v>3531</v>
      </c>
      <c r="AC721" s="3457" t="s">
        <v>3531</v>
      </c>
    </row>
    <row r="722" spans="1:29" ht="32.1" customHeight="1" x14ac:dyDescent="0.25">
      <c r="A722" s="3467" t="s">
        <v>3673</v>
      </c>
      <c r="B722" s="3468"/>
      <c r="C722" s="3462" t="s">
        <v>3672</v>
      </c>
      <c r="D722" s="3462" t="s">
        <v>3671</v>
      </c>
      <c r="E722" s="3463"/>
      <c r="F722" s="3462" t="s">
        <v>18</v>
      </c>
      <c r="G722" s="3460"/>
      <c r="H722" s="3460" t="s">
        <v>3544</v>
      </c>
      <c r="I722" s="3460" t="s">
        <v>2</v>
      </c>
      <c r="J722" s="3460" t="s">
        <v>3543</v>
      </c>
      <c r="K722" s="3460" t="s">
        <v>3542</v>
      </c>
      <c r="L722" s="3460" t="s">
        <v>3541</v>
      </c>
      <c r="M722" s="3460" t="s">
        <v>3540</v>
      </c>
      <c r="N722" s="3460" t="s">
        <v>3539</v>
      </c>
      <c r="O722" s="3460" t="s">
        <v>3538</v>
      </c>
      <c r="P722" s="3460" t="s">
        <v>3537</v>
      </c>
      <c r="Q722" s="3460" t="s">
        <v>3536</v>
      </c>
      <c r="R722" s="3461"/>
      <c r="S722" s="3460" t="s">
        <v>3535</v>
      </c>
      <c r="T722" s="3460" t="s">
        <v>3535</v>
      </c>
      <c r="U722" s="3460" t="s">
        <v>3534</v>
      </c>
      <c r="V722" s="3460" t="s">
        <v>3533</v>
      </c>
      <c r="W722" s="3459"/>
      <c r="X722" s="3459"/>
      <c r="Y722" s="3457" t="s">
        <v>3532</v>
      </c>
      <c r="Z722" s="3458"/>
      <c r="AA722" s="3458"/>
      <c r="AB722" s="3457"/>
      <c r="AC722" s="3457"/>
    </row>
    <row r="723" spans="1:29" ht="32.1" customHeight="1" x14ac:dyDescent="0.25">
      <c r="A723" s="3465"/>
      <c r="B723" s="3468"/>
      <c r="C723" s="3462"/>
      <c r="D723" s="3462"/>
      <c r="E723" s="3463"/>
      <c r="F723" s="3462"/>
      <c r="G723" s="3460"/>
      <c r="H723" s="3460"/>
      <c r="I723" s="3460" t="s">
        <v>1</v>
      </c>
      <c r="J723" s="3460"/>
      <c r="K723" s="3460"/>
      <c r="L723" s="3460"/>
      <c r="M723" s="3460"/>
      <c r="N723" s="3460"/>
      <c r="O723" s="3460"/>
      <c r="P723" s="3460"/>
      <c r="Q723" s="3460" t="s">
        <v>1</v>
      </c>
      <c r="R723" s="3461"/>
      <c r="S723" s="3460"/>
      <c r="T723" s="3460"/>
      <c r="U723" s="3460"/>
      <c r="V723" s="3460"/>
      <c r="W723" s="3459"/>
      <c r="X723" s="3459"/>
      <c r="Y723" s="3457"/>
      <c r="Z723" s="3458"/>
      <c r="AA723" s="3458"/>
      <c r="AB723" s="3457" t="s">
        <v>3531</v>
      </c>
      <c r="AC723" s="3457" t="s">
        <v>3531</v>
      </c>
    </row>
    <row r="724" spans="1:29" ht="32.1" customHeight="1" x14ac:dyDescent="0.25">
      <c r="A724" s="3467" t="s">
        <v>3670</v>
      </c>
      <c r="B724" s="3468"/>
      <c r="C724" s="3462" t="s">
        <v>3669</v>
      </c>
      <c r="D724" s="3462" t="s">
        <v>3668</v>
      </c>
      <c r="E724" s="3463"/>
      <c r="F724" s="3462" t="s">
        <v>18</v>
      </c>
      <c r="G724" s="3460"/>
      <c r="H724" s="3460" t="s">
        <v>3544</v>
      </c>
      <c r="I724" s="3460" t="s">
        <v>2</v>
      </c>
      <c r="J724" s="3460" t="s">
        <v>3543</v>
      </c>
      <c r="K724" s="3460" t="s">
        <v>3542</v>
      </c>
      <c r="L724" s="3460" t="s">
        <v>3541</v>
      </c>
      <c r="M724" s="3460" t="s">
        <v>3540</v>
      </c>
      <c r="N724" s="3460" t="s">
        <v>3539</v>
      </c>
      <c r="O724" s="3460" t="s">
        <v>3538</v>
      </c>
      <c r="P724" s="3460" t="s">
        <v>3537</v>
      </c>
      <c r="Q724" s="3460" t="s">
        <v>3536</v>
      </c>
      <c r="R724" s="3461"/>
      <c r="S724" s="3460" t="s">
        <v>3535</v>
      </c>
      <c r="T724" s="3460" t="s">
        <v>3535</v>
      </c>
      <c r="U724" s="3460" t="s">
        <v>3534</v>
      </c>
      <c r="V724" s="3460" t="s">
        <v>3533</v>
      </c>
      <c r="W724" s="3459"/>
      <c r="X724" s="3459"/>
      <c r="Y724" s="3457" t="s">
        <v>3532</v>
      </c>
      <c r="Z724" s="3458"/>
      <c r="AA724" s="3458"/>
      <c r="AB724" s="3457"/>
      <c r="AC724" s="3457"/>
    </row>
    <row r="725" spans="1:29" ht="32.1" customHeight="1" x14ac:dyDescent="0.25">
      <c r="A725" s="3465"/>
      <c r="B725" s="3468"/>
      <c r="C725" s="3462"/>
      <c r="D725" s="3462"/>
      <c r="E725" s="3463"/>
      <c r="F725" s="3462"/>
      <c r="G725" s="3460"/>
      <c r="H725" s="3460"/>
      <c r="I725" s="3460" t="s">
        <v>1</v>
      </c>
      <c r="J725" s="3460"/>
      <c r="K725" s="3460"/>
      <c r="L725" s="3460"/>
      <c r="M725" s="3460"/>
      <c r="N725" s="3460"/>
      <c r="O725" s="3460"/>
      <c r="P725" s="3460"/>
      <c r="Q725" s="3460" t="s">
        <v>1</v>
      </c>
      <c r="R725" s="3461"/>
      <c r="S725" s="3460"/>
      <c r="T725" s="3460"/>
      <c r="U725" s="3460"/>
      <c r="V725" s="3460"/>
      <c r="W725" s="3459"/>
      <c r="X725" s="3459"/>
      <c r="Y725" s="3457"/>
      <c r="Z725" s="3458"/>
      <c r="AA725" s="3458"/>
      <c r="AB725" s="3457" t="s">
        <v>3531</v>
      </c>
      <c r="AC725" s="3457" t="s">
        <v>3531</v>
      </c>
    </row>
    <row r="726" spans="1:29" ht="32.1" customHeight="1" x14ac:dyDescent="0.25">
      <c r="A726" s="3467" t="s">
        <v>3667</v>
      </c>
      <c r="B726" s="3468"/>
      <c r="C726" s="3462" t="s">
        <v>3666</v>
      </c>
      <c r="D726" s="3462" t="s">
        <v>3665</v>
      </c>
      <c r="E726" s="3463"/>
      <c r="F726" s="3462" t="s">
        <v>18</v>
      </c>
      <c r="G726" s="3460"/>
      <c r="H726" s="3460" t="s">
        <v>3544</v>
      </c>
      <c r="I726" s="3460" t="s">
        <v>2</v>
      </c>
      <c r="J726" s="3460" t="s">
        <v>3543</v>
      </c>
      <c r="K726" s="3460" t="s">
        <v>3542</v>
      </c>
      <c r="L726" s="3460" t="s">
        <v>3541</v>
      </c>
      <c r="M726" s="3460" t="s">
        <v>3540</v>
      </c>
      <c r="N726" s="3460" t="s">
        <v>3539</v>
      </c>
      <c r="O726" s="3460" t="s">
        <v>3538</v>
      </c>
      <c r="P726" s="3460" t="s">
        <v>3537</v>
      </c>
      <c r="Q726" s="3460" t="s">
        <v>3536</v>
      </c>
      <c r="R726" s="3461"/>
      <c r="S726" s="3460" t="s">
        <v>3535</v>
      </c>
      <c r="T726" s="3460" t="s">
        <v>3535</v>
      </c>
      <c r="U726" s="3460" t="s">
        <v>3534</v>
      </c>
      <c r="V726" s="3460" t="s">
        <v>3533</v>
      </c>
      <c r="W726" s="3459"/>
      <c r="X726" s="3459"/>
      <c r="Y726" s="3457" t="s">
        <v>3532</v>
      </c>
      <c r="Z726" s="3458"/>
      <c r="AA726" s="3458"/>
      <c r="AB726" s="3457"/>
      <c r="AC726" s="3457"/>
    </row>
    <row r="727" spans="1:29" ht="32.1" customHeight="1" x14ac:dyDescent="0.25">
      <c r="A727" s="3465"/>
      <c r="B727" s="3466"/>
      <c r="C727" s="3462"/>
      <c r="D727" s="3462"/>
      <c r="E727" s="3463"/>
      <c r="F727" s="3462"/>
      <c r="G727" s="3460"/>
      <c r="H727" s="3460"/>
      <c r="I727" s="3460" t="s">
        <v>1</v>
      </c>
      <c r="J727" s="3460"/>
      <c r="K727" s="3460"/>
      <c r="L727" s="3460"/>
      <c r="M727" s="3460"/>
      <c r="N727" s="3460"/>
      <c r="O727" s="3460"/>
      <c r="P727" s="3460"/>
      <c r="Q727" s="3460" t="s">
        <v>1</v>
      </c>
      <c r="R727" s="3461"/>
      <c r="S727" s="3460"/>
      <c r="T727" s="3460"/>
      <c r="U727" s="3460"/>
      <c r="V727" s="3460"/>
      <c r="W727" s="3459"/>
      <c r="X727" s="3459"/>
      <c r="Y727" s="3457"/>
      <c r="Z727" s="3458"/>
      <c r="AA727" s="3458"/>
      <c r="AB727" s="3457" t="s">
        <v>3531</v>
      </c>
      <c r="AC727" s="3457" t="s">
        <v>3531</v>
      </c>
    </row>
    <row r="728" spans="1:29" ht="32.1" customHeight="1" x14ac:dyDescent="0.25">
      <c r="A728" s="3467" t="s">
        <v>3664</v>
      </c>
      <c r="B728" s="3466"/>
      <c r="C728" s="3462" t="s">
        <v>3663</v>
      </c>
      <c r="D728" s="3462" t="s">
        <v>3662</v>
      </c>
      <c r="E728" s="3463"/>
      <c r="F728" s="3462" t="s">
        <v>18</v>
      </c>
      <c r="G728" s="3460"/>
      <c r="H728" s="3460" t="s">
        <v>3544</v>
      </c>
      <c r="I728" s="3460" t="s">
        <v>2</v>
      </c>
      <c r="J728" s="3460" t="s">
        <v>3543</v>
      </c>
      <c r="K728" s="3460" t="s">
        <v>3542</v>
      </c>
      <c r="L728" s="3460" t="s">
        <v>3541</v>
      </c>
      <c r="M728" s="3460" t="s">
        <v>3540</v>
      </c>
      <c r="N728" s="3460" t="s">
        <v>3539</v>
      </c>
      <c r="O728" s="3460" t="s">
        <v>3538</v>
      </c>
      <c r="P728" s="3460" t="s">
        <v>3537</v>
      </c>
      <c r="Q728" s="3460" t="s">
        <v>3536</v>
      </c>
      <c r="R728" s="3461"/>
      <c r="S728" s="3460" t="s">
        <v>3535</v>
      </c>
      <c r="T728" s="3460" t="s">
        <v>3535</v>
      </c>
      <c r="U728" s="3460" t="s">
        <v>3534</v>
      </c>
      <c r="V728" s="3460" t="s">
        <v>3533</v>
      </c>
      <c r="W728" s="3459"/>
      <c r="X728" s="3459"/>
      <c r="Y728" s="3457" t="s">
        <v>3532</v>
      </c>
      <c r="Z728" s="3458"/>
      <c r="AA728" s="3458"/>
      <c r="AB728" s="3457"/>
      <c r="AC728" s="3457"/>
    </row>
    <row r="729" spans="1:29" ht="32.1" customHeight="1" x14ac:dyDescent="0.25">
      <c r="A729" s="3465"/>
      <c r="B729" s="3466"/>
      <c r="C729" s="3462"/>
      <c r="D729" s="3462"/>
      <c r="E729" s="3463"/>
      <c r="F729" s="3462"/>
      <c r="G729" s="3460"/>
      <c r="H729" s="3460"/>
      <c r="I729" s="3460" t="s">
        <v>1</v>
      </c>
      <c r="J729" s="3460"/>
      <c r="K729" s="3460"/>
      <c r="L729" s="3460"/>
      <c r="M729" s="3460"/>
      <c r="N729" s="3460"/>
      <c r="O729" s="3460"/>
      <c r="P729" s="3460"/>
      <c r="Q729" s="3460" t="s">
        <v>1</v>
      </c>
      <c r="R729" s="3461"/>
      <c r="S729" s="3460"/>
      <c r="T729" s="3460"/>
      <c r="U729" s="3460"/>
      <c r="V729" s="3460"/>
      <c r="W729" s="3459"/>
      <c r="X729" s="3459"/>
      <c r="Y729" s="3457"/>
      <c r="Z729" s="3458"/>
      <c r="AA729" s="3458"/>
      <c r="AB729" s="3457" t="s">
        <v>3531</v>
      </c>
      <c r="AC729" s="3457" t="s">
        <v>3531</v>
      </c>
    </row>
    <row r="730" spans="1:29" ht="32.1" customHeight="1" x14ac:dyDescent="0.25">
      <c r="A730" s="3467" t="s">
        <v>3661</v>
      </c>
      <c r="B730" s="3466"/>
      <c r="C730" s="3462" t="s">
        <v>3660</v>
      </c>
      <c r="D730" s="3462" t="s">
        <v>3659</v>
      </c>
      <c r="E730" s="3463"/>
      <c r="F730" s="3462" t="s">
        <v>18</v>
      </c>
      <c r="G730" s="3460"/>
      <c r="H730" s="3460" t="s">
        <v>3544</v>
      </c>
      <c r="I730" s="3460" t="s">
        <v>2</v>
      </c>
      <c r="J730" s="3460" t="s">
        <v>3543</v>
      </c>
      <c r="K730" s="3460" t="s">
        <v>3542</v>
      </c>
      <c r="L730" s="3460" t="s">
        <v>3541</v>
      </c>
      <c r="M730" s="3460" t="s">
        <v>3540</v>
      </c>
      <c r="N730" s="3460" t="s">
        <v>3539</v>
      </c>
      <c r="O730" s="3460" t="s">
        <v>3538</v>
      </c>
      <c r="P730" s="3460" t="s">
        <v>3537</v>
      </c>
      <c r="Q730" s="3460" t="s">
        <v>3536</v>
      </c>
      <c r="R730" s="3461"/>
      <c r="S730" s="3460" t="s">
        <v>3535</v>
      </c>
      <c r="T730" s="3460" t="s">
        <v>3535</v>
      </c>
      <c r="U730" s="3460" t="s">
        <v>3534</v>
      </c>
      <c r="V730" s="3460" t="s">
        <v>3533</v>
      </c>
      <c r="W730" s="3459"/>
      <c r="X730" s="3459"/>
      <c r="Y730" s="3457" t="s">
        <v>3532</v>
      </c>
      <c r="Z730" s="3458"/>
      <c r="AA730" s="3458"/>
      <c r="AB730" s="3457"/>
      <c r="AC730" s="3457"/>
    </row>
    <row r="731" spans="1:29" ht="32.1" customHeight="1" x14ac:dyDescent="0.25">
      <c r="A731" s="3465"/>
      <c r="B731" s="3468"/>
      <c r="C731" s="3462"/>
      <c r="D731" s="3462"/>
      <c r="E731" s="3463"/>
      <c r="F731" s="3462"/>
      <c r="G731" s="3460"/>
      <c r="H731" s="3460"/>
      <c r="I731" s="3460" t="s">
        <v>1</v>
      </c>
      <c r="J731" s="3460"/>
      <c r="K731" s="3460"/>
      <c r="L731" s="3460"/>
      <c r="M731" s="3460"/>
      <c r="N731" s="3460"/>
      <c r="O731" s="3460"/>
      <c r="P731" s="3460"/>
      <c r="Q731" s="3460" t="s">
        <v>1</v>
      </c>
      <c r="R731" s="3461"/>
      <c r="S731" s="3460"/>
      <c r="T731" s="3460"/>
      <c r="U731" s="3460"/>
      <c r="V731" s="3460"/>
      <c r="W731" s="3459"/>
      <c r="X731" s="3459"/>
      <c r="Y731" s="3457"/>
      <c r="Z731" s="3458"/>
      <c r="AA731" s="3458"/>
      <c r="AB731" s="3457" t="s">
        <v>3531</v>
      </c>
      <c r="AC731" s="3457" t="s">
        <v>3531</v>
      </c>
    </row>
    <row r="732" spans="1:29" ht="32.1" customHeight="1" x14ac:dyDescent="0.25">
      <c r="A732" s="3467" t="s">
        <v>3658</v>
      </c>
      <c r="B732" s="3468"/>
      <c r="C732" s="3462" t="s">
        <v>3657</v>
      </c>
      <c r="D732" s="3462" t="s">
        <v>3656</v>
      </c>
      <c r="E732" s="3463"/>
      <c r="F732" s="3462" t="s">
        <v>18</v>
      </c>
      <c r="G732" s="3460"/>
      <c r="H732" s="3460" t="s">
        <v>3544</v>
      </c>
      <c r="I732" s="3460" t="s">
        <v>2</v>
      </c>
      <c r="J732" s="3460" t="s">
        <v>3543</v>
      </c>
      <c r="K732" s="3460" t="s">
        <v>3542</v>
      </c>
      <c r="L732" s="3460" t="s">
        <v>3541</v>
      </c>
      <c r="M732" s="3460" t="s">
        <v>3540</v>
      </c>
      <c r="N732" s="3460" t="s">
        <v>3539</v>
      </c>
      <c r="O732" s="3460" t="s">
        <v>3538</v>
      </c>
      <c r="P732" s="3460" t="s">
        <v>3537</v>
      </c>
      <c r="Q732" s="3460" t="s">
        <v>3536</v>
      </c>
      <c r="R732" s="3461"/>
      <c r="S732" s="3460" t="s">
        <v>3535</v>
      </c>
      <c r="T732" s="3460" t="s">
        <v>3535</v>
      </c>
      <c r="U732" s="3460" t="s">
        <v>3534</v>
      </c>
      <c r="V732" s="3460" t="s">
        <v>3533</v>
      </c>
      <c r="W732" s="3459"/>
      <c r="X732" s="3459"/>
      <c r="Y732" s="3457" t="s">
        <v>3532</v>
      </c>
      <c r="Z732" s="3458"/>
      <c r="AA732" s="3458"/>
      <c r="AB732" s="3457"/>
      <c r="AC732" s="3457"/>
    </row>
    <row r="733" spans="1:29" ht="32.1" customHeight="1" x14ac:dyDescent="0.25">
      <c r="A733" s="3465"/>
      <c r="B733" s="3468"/>
      <c r="C733" s="3462"/>
      <c r="D733" s="3462"/>
      <c r="E733" s="3463"/>
      <c r="F733" s="3462"/>
      <c r="G733" s="3460"/>
      <c r="H733" s="3460"/>
      <c r="I733" s="3460" t="s">
        <v>1</v>
      </c>
      <c r="J733" s="3460"/>
      <c r="K733" s="3460"/>
      <c r="L733" s="3460"/>
      <c r="M733" s="3460"/>
      <c r="N733" s="3460"/>
      <c r="O733" s="3460"/>
      <c r="P733" s="3460"/>
      <c r="Q733" s="3460" t="s">
        <v>1</v>
      </c>
      <c r="R733" s="3461"/>
      <c r="S733" s="3460"/>
      <c r="T733" s="3460"/>
      <c r="U733" s="3460"/>
      <c r="V733" s="3460"/>
      <c r="W733" s="3459"/>
      <c r="X733" s="3459"/>
      <c r="Y733" s="3457"/>
      <c r="Z733" s="3458"/>
      <c r="AA733" s="3458"/>
      <c r="AB733" s="3457" t="s">
        <v>3531</v>
      </c>
      <c r="AC733" s="3457" t="s">
        <v>3531</v>
      </c>
    </row>
    <row r="734" spans="1:29" ht="32.1" customHeight="1" x14ac:dyDescent="0.25">
      <c r="A734" s="3467" t="s">
        <v>3655</v>
      </c>
      <c r="B734" s="3468"/>
      <c r="C734" s="3462" t="s">
        <v>3654</v>
      </c>
      <c r="D734" s="3462" t="s">
        <v>3653</v>
      </c>
      <c r="E734" s="3463"/>
      <c r="F734" s="3462" t="s">
        <v>18</v>
      </c>
      <c r="G734" s="3460"/>
      <c r="H734" s="3460" t="s">
        <v>3544</v>
      </c>
      <c r="I734" s="3460" t="s">
        <v>2</v>
      </c>
      <c r="J734" s="3460" t="s">
        <v>3543</v>
      </c>
      <c r="K734" s="3460" t="s">
        <v>3542</v>
      </c>
      <c r="L734" s="3460" t="s">
        <v>3541</v>
      </c>
      <c r="M734" s="3460" t="s">
        <v>3540</v>
      </c>
      <c r="N734" s="3460" t="s">
        <v>3539</v>
      </c>
      <c r="O734" s="3460" t="s">
        <v>3538</v>
      </c>
      <c r="P734" s="3460" t="s">
        <v>3537</v>
      </c>
      <c r="Q734" s="3460" t="s">
        <v>3536</v>
      </c>
      <c r="R734" s="3461"/>
      <c r="S734" s="3460" t="s">
        <v>3535</v>
      </c>
      <c r="T734" s="3460" t="s">
        <v>3535</v>
      </c>
      <c r="U734" s="3460" t="s">
        <v>3534</v>
      </c>
      <c r="V734" s="3460" t="s">
        <v>3533</v>
      </c>
      <c r="W734" s="3459"/>
      <c r="X734" s="3459"/>
      <c r="Y734" s="3457" t="s">
        <v>3532</v>
      </c>
      <c r="Z734" s="3458"/>
      <c r="AA734" s="3458"/>
      <c r="AB734" s="3457"/>
      <c r="AC734" s="3457"/>
    </row>
    <row r="735" spans="1:29" ht="32.1" customHeight="1" x14ac:dyDescent="0.25">
      <c r="A735" s="3465"/>
      <c r="B735" s="3468"/>
      <c r="C735" s="3462"/>
      <c r="D735" s="3462"/>
      <c r="E735" s="3463"/>
      <c r="F735" s="3462"/>
      <c r="G735" s="3460"/>
      <c r="H735" s="3460"/>
      <c r="I735" s="3460" t="s">
        <v>1</v>
      </c>
      <c r="J735" s="3460"/>
      <c r="K735" s="3460"/>
      <c r="L735" s="3460"/>
      <c r="M735" s="3460"/>
      <c r="N735" s="3460"/>
      <c r="O735" s="3460"/>
      <c r="P735" s="3460"/>
      <c r="Q735" s="3460" t="s">
        <v>1</v>
      </c>
      <c r="R735" s="3461"/>
      <c r="S735" s="3460"/>
      <c r="T735" s="3460"/>
      <c r="U735" s="3460"/>
      <c r="V735" s="3460"/>
      <c r="W735" s="3459"/>
      <c r="X735" s="3459"/>
      <c r="Y735" s="3457"/>
      <c r="Z735" s="3458"/>
      <c r="AA735" s="3458"/>
      <c r="AB735" s="3457" t="s">
        <v>3531</v>
      </c>
      <c r="AC735" s="3457" t="s">
        <v>3531</v>
      </c>
    </row>
    <row r="736" spans="1:29" ht="32.1" customHeight="1" x14ac:dyDescent="0.25">
      <c r="A736" s="3467" t="s">
        <v>3652</v>
      </c>
      <c r="B736" s="3468"/>
      <c r="C736" s="3462" t="s">
        <v>3651</v>
      </c>
      <c r="D736" s="3462" t="s">
        <v>3650</v>
      </c>
      <c r="E736" s="3463"/>
      <c r="F736" s="3462" t="s">
        <v>18</v>
      </c>
      <c r="G736" s="3460"/>
      <c r="H736" s="3460" t="s">
        <v>3544</v>
      </c>
      <c r="I736" s="3460" t="s">
        <v>2</v>
      </c>
      <c r="J736" s="3460" t="s">
        <v>3543</v>
      </c>
      <c r="K736" s="3460" t="s">
        <v>3542</v>
      </c>
      <c r="L736" s="3460" t="s">
        <v>3541</v>
      </c>
      <c r="M736" s="3460" t="s">
        <v>3540</v>
      </c>
      <c r="N736" s="3460" t="s">
        <v>3539</v>
      </c>
      <c r="O736" s="3460" t="s">
        <v>3538</v>
      </c>
      <c r="P736" s="3460" t="s">
        <v>3537</v>
      </c>
      <c r="Q736" s="3460" t="s">
        <v>3536</v>
      </c>
      <c r="R736" s="3461"/>
      <c r="S736" s="3460" t="s">
        <v>3535</v>
      </c>
      <c r="T736" s="3460" t="s">
        <v>3535</v>
      </c>
      <c r="U736" s="3460" t="s">
        <v>3534</v>
      </c>
      <c r="V736" s="3460" t="s">
        <v>3533</v>
      </c>
      <c r="W736" s="3459"/>
      <c r="X736" s="3459"/>
      <c r="Y736" s="3457" t="s">
        <v>3532</v>
      </c>
      <c r="Z736" s="3458"/>
      <c r="AA736" s="3458"/>
      <c r="AB736" s="3457"/>
      <c r="AC736" s="3457"/>
    </row>
    <row r="737" spans="1:29" ht="32.1" customHeight="1" x14ac:dyDescent="0.25">
      <c r="A737" s="3465"/>
      <c r="B737" s="3468"/>
      <c r="C737" s="3462"/>
      <c r="D737" s="3462"/>
      <c r="E737" s="3463"/>
      <c r="F737" s="3462"/>
      <c r="G737" s="3460"/>
      <c r="H737" s="3460"/>
      <c r="I737" s="3460" t="s">
        <v>1</v>
      </c>
      <c r="J737" s="3460"/>
      <c r="K737" s="3460"/>
      <c r="L737" s="3460"/>
      <c r="M737" s="3460"/>
      <c r="N737" s="3460"/>
      <c r="O737" s="3460"/>
      <c r="P737" s="3460"/>
      <c r="Q737" s="3460" t="s">
        <v>1</v>
      </c>
      <c r="R737" s="3461"/>
      <c r="S737" s="3460"/>
      <c r="T737" s="3460"/>
      <c r="U737" s="3460"/>
      <c r="V737" s="3460"/>
      <c r="W737" s="3459"/>
      <c r="X737" s="3459"/>
      <c r="Y737" s="3457"/>
      <c r="Z737" s="3458"/>
      <c r="AA737" s="3458"/>
      <c r="AB737" s="3457" t="s">
        <v>3531</v>
      </c>
      <c r="AC737" s="3457" t="s">
        <v>3531</v>
      </c>
    </row>
    <row r="738" spans="1:29" ht="32.1" customHeight="1" x14ac:dyDescent="0.25">
      <c r="A738" s="3467" t="s">
        <v>3649</v>
      </c>
      <c r="B738" s="3468"/>
      <c r="C738" s="3462" t="s">
        <v>3648</v>
      </c>
      <c r="D738" s="3462" t="s">
        <v>3647</v>
      </c>
      <c r="E738" s="3463"/>
      <c r="F738" s="3462" t="s">
        <v>18</v>
      </c>
      <c r="G738" s="3460"/>
      <c r="H738" s="3460" t="s">
        <v>3544</v>
      </c>
      <c r="I738" s="3460" t="s">
        <v>2</v>
      </c>
      <c r="J738" s="3460" t="s">
        <v>3543</v>
      </c>
      <c r="K738" s="3460" t="s">
        <v>3542</v>
      </c>
      <c r="L738" s="3460" t="s">
        <v>3541</v>
      </c>
      <c r="M738" s="3460" t="s">
        <v>3540</v>
      </c>
      <c r="N738" s="3460" t="s">
        <v>3539</v>
      </c>
      <c r="O738" s="3460" t="s">
        <v>3538</v>
      </c>
      <c r="P738" s="3460" t="s">
        <v>3537</v>
      </c>
      <c r="Q738" s="3460" t="s">
        <v>3536</v>
      </c>
      <c r="R738" s="3461"/>
      <c r="S738" s="3460" t="s">
        <v>3535</v>
      </c>
      <c r="T738" s="3460" t="s">
        <v>3535</v>
      </c>
      <c r="U738" s="3460" t="s">
        <v>3534</v>
      </c>
      <c r="V738" s="3460" t="s">
        <v>3533</v>
      </c>
      <c r="W738" s="3459"/>
      <c r="X738" s="3459"/>
      <c r="Y738" s="3457" t="s">
        <v>3532</v>
      </c>
      <c r="Z738" s="3458"/>
      <c r="AA738" s="3458"/>
      <c r="AB738" s="3457"/>
      <c r="AC738" s="3457"/>
    </row>
    <row r="739" spans="1:29" ht="32.1" customHeight="1" x14ac:dyDescent="0.25">
      <c r="A739" s="3465"/>
      <c r="B739" s="3468"/>
      <c r="C739" s="3462"/>
      <c r="D739" s="3462"/>
      <c r="E739" s="3463"/>
      <c r="F739" s="3462"/>
      <c r="G739" s="3460"/>
      <c r="H739" s="3460"/>
      <c r="I739" s="3460" t="s">
        <v>1</v>
      </c>
      <c r="J739" s="3460"/>
      <c r="K739" s="3460"/>
      <c r="L739" s="3460"/>
      <c r="M739" s="3460"/>
      <c r="N739" s="3460"/>
      <c r="O739" s="3460"/>
      <c r="P739" s="3460"/>
      <c r="Q739" s="3460" t="s">
        <v>1</v>
      </c>
      <c r="R739" s="3461"/>
      <c r="S739" s="3460"/>
      <c r="T739" s="3460"/>
      <c r="U739" s="3460"/>
      <c r="V739" s="3460"/>
      <c r="W739" s="3459"/>
      <c r="X739" s="3459"/>
      <c r="Y739" s="3457"/>
      <c r="Z739" s="3458"/>
      <c r="AA739" s="3458"/>
      <c r="AB739" s="3457" t="s">
        <v>3531</v>
      </c>
      <c r="AC739" s="3457" t="s">
        <v>3531</v>
      </c>
    </row>
    <row r="740" spans="1:29" ht="32.1" customHeight="1" x14ac:dyDescent="0.25">
      <c r="A740" s="3467" t="s">
        <v>3646</v>
      </c>
      <c r="B740" s="3468"/>
      <c r="C740" s="3462" t="s">
        <v>3645</v>
      </c>
      <c r="D740" s="3462" t="s">
        <v>3644</v>
      </c>
      <c r="E740" s="3463"/>
      <c r="F740" s="3462" t="s">
        <v>18</v>
      </c>
      <c r="G740" s="3460"/>
      <c r="H740" s="3460" t="s">
        <v>3544</v>
      </c>
      <c r="I740" s="3460" t="s">
        <v>2</v>
      </c>
      <c r="J740" s="3460" t="s">
        <v>3543</v>
      </c>
      <c r="K740" s="3460" t="s">
        <v>3542</v>
      </c>
      <c r="L740" s="3460" t="s">
        <v>3541</v>
      </c>
      <c r="M740" s="3460" t="s">
        <v>3540</v>
      </c>
      <c r="N740" s="3460" t="s">
        <v>3539</v>
      </c>
      <c r="O740" s="3460" t="s">
        <v>3538</v>
      </c>
      <c r="P740" s="3460" t="s">
        <v>3537</v>
      </c>
      <c r="Q740" s="3460" t="s">
        <v>3536</v>
      </c>
      <c r="R740" s="3461"/>
      <c r="S740" s="3460" t="s">
        <v>3535</v>
      </c>
      <c r="T740" s="3460" t="s">
        <v>3535</v>
      </c>
      <c r="U740" s="3460" t="s">
        <v>3534</v>
      </c>
      <c r="V740" s="3460" t="s">
        <v>3533</v>
      </c>
      <c r="W740" s="3459"/>
      <c r="X740" s="3459"/>
      <c r="Y740" s="3457" t="s">
        <v>3532</v>
      </c>
      <c r="Z740" s="3458"/>
      <c r="AA740" s="3458"/>
      <c r="AB740" s="3457"/>
      <c r="AC740" s="3457"/>
    </row>
    <row r="741" spans="1:29" ht="32.1" customHeight="1" x14ac:dyDescent="0.25">
      <c r="A741" s="3465"/>
      <c r="B741" s="3468"/>
      <c r="C741" s="3462"/>
      <c r="D741" s="3462"/>
      <c r="E741" s="3463"/>
      <c r="F741" s="3462"/>
      <c r="G741" s="3460"/>
      <c r="H741" s="3460"/>
      <c r="I741" s="3460" t="s">
        <v>1</v>
      </c>
      <c r="J741" s="3460"/>
      <c r="K741" s="3460"/>
      <c r="L741" s="3460"/>
      <c r="M741" s="3460"/>
      <c r="N741" s="3460"/>
      <c r="O741" s="3460"/>
      <c r="P741" s="3460"/>
      <c r="Q741" s="3460" t="s">
        <v>1</v>
      </c>
      <c r="R741" s="3461"/>
      <c r="S741" s="3460"/>
      <c r="T741" s="3460"/>
      <c r="U741" s="3460"/>
      <c r="V741" s="3460"/>
      <c r="W741" s="3459"/>
      <c r="X741" s="3459"/>
      <c r="Y741" s="3457"/>
      <c r="Z741" s="3458"/>
      <c r="AA741" s="3458"/>
      <c r="AB741" s="3457" t="s">
        <v>3531</v>
      </c>
      <c r="AC741" s="3457" t="s">
        <v>3531</v>
      </c>
    </row>
    <row r="742" spans="1:29" ht="32.1" customHeight="1" x14ac:dyDescent="0.25">
      <c r="A742" s="3467" t="s">
        <v>3643</v>
      </c>
      <c r="B742" s="3468"/>
      <c r="C742" s="3462" t="s">
        <v>3642</v>
      </c>
      <c r="D742" s="3462" t="s">
        <v>3641</v>
      </c>
      <c r="E742" s="3463"/>
      <c r="F742" s="3462" t="s">
        <v>18</v>
      </c>
      <c r="G742" s="3460"/>
      <c r="H742" s="3460" t="s">
        <v>3544</v>
      </c>
      <c r="I742" s="3460" t="s">
        <v>2</v>
      </c>
      <c r="J742" s="3460" t="s">
        <v>3543</v>
      </c>
      <c r="K742" s="3460" t="s">
        <v>3542</v>
      </c>
      <c r="L742" s="3460" t="s">
        <v>3541</v>
      </c>
      <c r="M742" s="3460" t="s">
        <v>3540</v>
      </c>
      <c r="N742" s="3460" t="s">
        <v>3539</v>
      </c>
      <c r="O742" s="3460" t="s">
        <v>3538</v>
      </c>
      <c r="P742" s="3460" t="s">
        <v>3537</v>
      </c>
      <c r="Q742" s="3460" t="s">
        <v>3536</v>
      </c>
      <c r="R742" s="3461"/>
      <c r="S742" s="3460" t="s">
        <v>3535</v>
      </c>
      <c r="T742" s="3460" t="s">
        <v>3535</v>
      </c>
      <c r="U742" s="3460" t="s">
        <v>3534</v>
      </c>
      <c r="V742" s="3460" t="s">
        <v>3533</v>
      </c>
      <c r="W742" s="3459"/>
      <c r="X742" s="3459"/>
      <c r="Y742" s="3457" t="s">
        <v>3532</v>
      </c>
      <c r="Z742" s="3458"/>
      <c r="AA742" s="3458"/>
      <c r="AB742" s="3457"/>
      <c r="AC742" s="3457"/>
    </row>
    <row r="743" spans="1:29" ht="32.1" customHeight="1" x14ac:dyDescent="0.25">
      <c r="A743" s="3465"/>
      <c r="B743" s="3468"/>
      <c r="C743" s="3462"/>
      <c r="D743" s="3462"/>
      <c r="E743" s="3463"/>
      <c r="F743" s="3462"/>
      <c r="G743" s="3460"/>
      <c r="H743" s="3460"/>
      <c r="I743" s="3460" t="s">
        <v>1</v>
      </c>
      <c r="J743" s="3460"/>
      <c r="K743" s="3460"/>
      <c r="L743" s="3460"/>
      <c r="M743" s="3460"/>
      <c r="N743" s="3460"/>
      <c r="O743" s="3460"/>
      <c r="P743" s="3460"/>
      <c r="Q743" s="3460" t="s">
        <v>1</v>
      </c>
      <c r="R743" s="3461"/>
      <c r="S743" s="3460"/>
      <c r="T743" s="3460"/>
      <c r="U743" s="3460"/>
      <c r="V743" s="3460"/>
      <c r="W743" s="3459"/>
      <c r="X743" s="3459"/>
      <c r="Y743" s="3457"/>
      <c r="Z743" s="3458"/>
      <c r="AA743" s="3458"/>
      <c r="AB743" s="3457" t="s">
        <v>3531</v>
      </c>
      <c r="AC743" s="3457" t="s">
        <v>3531</v>
      </c>
    </row>
    <row r="744" spans="1:29" ht="32.1" customHeight="1" x14ac:dyDescent="0.25">
      <c r="A744" s="3467" t="s">
        <v>3640</v>
      </c>
      <c r="B744" s="3468"/>
      <c r="C744" s="3462" t="s">
        <v>3639</v>
      </c>
      <c r="D744" s="3462" t="s">
        <v>3638</v>
      </c>
      <c r="E744" s="3463"/>
      <c r="F744" s="3462" t="s">
        <v>18</v>
      </c>
      <c r="G744" s="3460"/>
      <c r="H744" s="3460" t="s">
        <v>3544</v>
      </c>
      <c r="I744" s="3460" t="s">
        <v>2</v>
      </c>
      <c r="J744" s="3460" t="s">
        <v>3543</v>
      </c>
      <c r="K744" s="3460" t="s">
        <v>3542</v>
      </c>
      <c r="L744" s="3460" t="s">
        <v>3541</v>
      </c>
      <c r="M744" s="3460" t="s">
        <v>3540</v>
      </c>
      <c r="N744" s="3460" t="s">
        <v>3539</v>
      </c>
      <c r="O744" s="3460" t="s">
        <v>3538</v>
      </c>
      <c r="P744" s="3460" t="s">
        <v>3537</v>
      </c>
      <c r="Q744" s="3460" t="s">
        <v>3536</v>
      </c>
      <c r="R744" s="3461"/>
      <c r="S744" s="3460" t="s">
        <v>3535</v>
      </c>
      <c r="T744" s="3460" t="s">
        <v>3535</v>
      </c>
      <c r="U744" s="3460" t="s">
        <v>3534</v>
      </c>
      <c r="V744" s="3460" t="s">
        <v>3533</v>
      </c>
      <c r="W744" s="3459"/>
      <c r="X744" s="3459"/>
      <c r="Y744" s="3457" t="s">
        <v>3532</v>
      </c>
      <c r="Z744" s="3458"/>
      <c r="AA744" s="3458"/>
      <c r="AB744" s="3457"/>
      <c r="AC744" s="3457"/>
    </row>
    <row r="745" spans="1:29" ht="32.1" customHeight="1" x14ac:dyDescent="0.25">
      <c r="A745" s="3465"/>
      <c r="B745" s="3468"/>
      <c r="C745" s="3462"/>
      <c r="D745" s="3462"/>
      <c r="E745" s="3463"/>
      <c r="F745" s="3462"/>
      <c r="G745" s="3460"/>
      <c r="H745" s="3460"/>
      <c r="I745" s="3460" t="s">
        <v>1</v>
      </c>
      <c r="J745" s="3460"/>
      <c r="K745" s="3460"/>
      <c r="L745" s="3460"/>
      <c r="M745" s="3460"/>
      <c r="N745" s="3460"/>
      <c r="O745" s="3460"/>
      <c r="P745" s="3460"/>
      <c r="Q745" s="3460" t="s">
        <v>1</v>
      </c>
      <c r="R745" s="3461"/>
      <c r="S745" s="3460"/>
      <c r="T745" s="3460"/>
      <c r="U745" s="3460"/>
      <c r="V745" s="3460"/>
      <c r="W745" s="3459"/>
      <c r="X745" s="3459"/>
      <c r="Y745" s="3457"/>
      <c r="Z745" s="3458"/>
      <c r="AA745" s="3458"/>
      <c r="AB745" s="3457" t="s">
        <v>3531</v>
      </c>
      <c r="AC745" s="3457" t="s">
        <v>3531</v>
      </c>
    </row>
    <row r="746" spans="1:29" ht="32.1" customHeight="1" x14ac:dyDescent="0.25">
      <c r="A746" s="3467" t="s">
        <v>3637</v>
      </c>
      <c r="B746" s="3468"/>
      <c r="C746" s="3462" t="s">
        <v>3636</v>
      </c>
      <c r="D746" s="3462" t="s">
        <v>3635</v>
      </c>
      <c r="E746" s="3463"/>
      <c r="F746" s="3462" t="s">
        <v>18</v>
      </c>
      <c r="G746" s="3460"/>
      <c r="H746" s="3460" t="s">
        <v>3544</v>
      </c>
      <c r="I746" s="3460" t="s">
        <v>2</v>
      </c>
      <c r="J746" s="3460" t="s">
        <v>3543</v>
      </c>
      <c r="K746" s="3460" t="s">
        <v>3542</v>
      </c>
      <c r="L746" s="3460" t="s">
        <v>3541</v>
      </c>
      <c r="M746" s="3460" t="s">
        <v>3540</v>
      </c>
      <c r="N746" s="3460" t="s">
        <v>3539</v>
      </c>
      <c r="O746" s="3460" t="s">
        <v>3538</v>
      </c>
      <c r="P746" s="3460" t="s">
        <v>3537</v>
      </c>
      <c r="Q746" s="3460" t="s">
        <v>3536</v>
      </c>
      <c r="R746" s="3461"/>
      <c r="S746" s="3460" t="s">
        <v>3535</v>
      </c>
      <c r="T746" s="3460" t="s">
        <v>3535</v>
      </c>
      <c r="U746" s="3460" t="s">
        <v>3534</v>
      </c>
      <c r="V746" s="3460" t="s">
        <v>3533</v>
      </c>
      <c r="W746" s="3459"/>
      <c r="X746" s="3459"/>
      <c r="Y746" s="3457" t="s">
        <v>3532</v>
      </c>
      <c r="Z746" s="3458"/>
      <c r="AA746" s="3458"/>
      <c r="AB746" s="3457"/>
      <c r="AC746" s="3457"/>
    </row>
    <row r="747" spans="1:29" ht="32.1" customHeight="1" x14ac:dyDescent="0.25">
      <c r="A747" s="3465"/>
      <c r="B747" s="3468"/>
      <c r="C747" s="3462"/>
      <c r="D747" s="3462"/>
      <c r="E747" s="3463"/>
      <c r="F747" s="3462"/>
      <c r="G747" s="3460"/>
      <c r="H747" s="3460"/>
      <c r="I747" s="3460" t="s">
        <v>1</v>
      </c>
      <c r="J747" s="3460"/>
      <c r="K747" s="3460"/>
      <c r="L747" s="3460"/>
      <c r="M747" s="3460"/>
      <c r="N747" s="3460"/>
      <c r="O747" s="3460"/>
      <c r="P747" s="3460"/>
      <c r="Q747" s="3460" t="s">
        <v>1</v>
      </c>
      <c r="R747" s="3461"/>
      <c r="S747" s="3460"/>
      <c r="T747" s="3460"/>
      <c r="U747" s="3460"/>
      <c r="V747" s="3460"/>
      <c r="W747" s="3459"/>
      <c r="X747" s="3459"/>
      <c r="Y747" s="3457"/>
      <c r="Z747" s="3458"/>
      <c r="AA747" s="3458"/>
      <c r="AB747" s="3457" t="s">
        <v>3531</v>
      </c>
      <c r="AC747" s="3457" t="s">
        <v>3531</v>
      </c>
    </row>
    <row r="748" spans="1:29" ht="32.1" customHeight="1" x14ac:dyDescent="0.25">
      <c r="A748" s="3467" t="s">
        <v>3634</v>
      </c>
      <c r="B748" s="3468"/>
      <c r="C748" s="3462" t="s">
        <v>3633</v>
      </c>
      <c r="D748" s="3462" t="s">
        <v>3632</v>
      </c>
      <c r="E748" s="3463"/>
      <c r="F748" s="3462" t="s">
        <v>18</v>
      </c>
      <c r="G748" s="3460"/>
      <c r="H748" s="3460" t="s">
        <v>3544</v>
      </c>
      <c r="I748" s="3460" t="s">
        <v>2</v>
      </c>
      <c r="J748" s="3460" t="s">
        <v>3543</v>
      </c>
      <c r="K748" s="3460" t="s">
        <v>3542</v>
      </c>
      <c r="L748" s="3460" t="s">
        <v>3541</v>
      </c>
      <c r="M748" s="3460" t="s">
        <v>3540</v>
      </c>
      <c r="N748" s="3460" t="s">
        <v>3539</v>
      </c>
      <c r="O748" s="3460" t="s">
        <v>3538</v>
      </c>
      <c r="P748" s="3460" t="s">
        <v>3537</v>
      </c>
      <c r="Q748" s="3460" t="s">
        <v>3536</v>
      </c>
      <c r="R748" s="3461"/>
      <c r="S748" s="3460" t="s">
        <v>3535</v>
      </c>
      <c r="T748" s="3460" t="s">
        <v>3535</v>
      </c>
      <c r="U748" s="3460" t="s">
        <v>3534</v>
      </c>
      <c r="V748" s="3460" t="s">
        <v>3533</v>
      </c>
      <c r="W748" s="3459"/>
      <c r="X748" s="3459"/>
      <c r="Y748" s="3457" t="s">
        <v>3532</v>
      </c>
      <c r="Z748" s="3458"/>
      <c r="AA748" s="3458"/>
      <c r="AB748" s="3457"/>
      <c r="AC748" s="3457"/>
    </row>
    <row r="749" spans="1:29" ht="32.1" customHeight="1" x14ac:dyDescent="0.25">
      <c r="A749" s="3465"/>
      <c r="B749" s="3468"/>
      <c r="C749" s="3462"/>
      <c r="D749" s="3462"/>
      <c r="E749" s="3463"/>
      <c r="F749" s="3462"/>
      <c r="G749" s="3460"/>
      <c r="H749" s="3460"/>
      <c r="I749" s="3460" t="s">
        <v>1</v>
      </c>
      <c r="J749" s="3460"/>
      <c r="K749" s="3460"/>
      <c r="L749" s="3460"/>
      <c r="M749" s="3460"/>
      <c r="N749" s="3460"/>
      <c r="O749" s="3460"/>
      <c r="P749" s="3460"/>
      <c r="Q749" s="3460" t="s">
        <v>1</v>
      </c>
      <c r="R749" s="3461"/>
      <c r="S749" s="3460"/>
      <c r="T749" s="3460"/>
      <c r="U749" s="3460"/>
      <c r="V749" s="3460"/>
      <c r="W749" s="3459"/>
      <c r="X749" s="3459"/>
      <c r="Y749" s="3457"/>
      <c r="Z749" s="3458"/>
      <c r="AA749" s="3458"/>
      <c r="AB749" s="3457" t="s">
        <v>3531</v>
      </c>
      <c r="AC749" s="3457" t="s">
        <v>3531</v>
      </c>
    </row>
    <row r="750" spans="1:29" ht="32.1" customHeight="1" x14ac:dyDescent="0.25">
      <c r="A750" s="3467" t="s">
        <v>3631</v>
      </c>
      <c r="B750" s="3468"/>
      <c r="C750" s="3462" t="s">
        <v>3630</v>
      </c>
      <c r="D750" s="3462" t="s">
        <v>3629</v>
      </c>
      <c r="E750" s="3463"/>
      <c r="F750" s="3462" t="s">
        <v>18</v>
      </c>
      <c r="G750" s="3460"/>
      <c r="H750" s="3460" t="s">
        <v>3544</v>
      </c>
      <c r="I750" s="3460" t="s">
        <v>2</v>
      </c>
      <c r="J750" s="3460" t="s">
        <v>3543</v>
      </c>
      <c r="K750" s="3460" t="s">
        <v>3542</v>
      </c>
      <c r="L750" s="3460" t="s">
        <v>3541</v>
      </c>
      <c r="M750" s="3460" t="s">
        <v>3540</v>
      </c>
      <c r="N750" s="3460" t="s">
        <v>3539</v>
      </c>
      <c r="O750" s="3460" t="s">
        <v>3538</v>
      </c>
      <c r="P750" s="3460" t="s">
        <v>3537</v>
      </c>
      <c r="Q750" s="3460" t="s">
        <v>3536</v>
      </c>
      <c r="R750" s="3461"/>
      <c r="S750" s="3460" t="s">
        <v>3535</v>
      </c>
      <c r="T750" s="3460" t="s">
        <v>3535</v>
      </c>
      <c r="U750" s="3460" t="s">
        <v>3534</v>
      </c>
      <c r="V750" s="3460" t="s">
        <v>3533</v>
      </c>
      <c r="W750" s="3459"/>
      <c r="X750" s="3459"/>
      <c r="Y750" s="3457" t="s">
        <v>3532</v>
      </c>
      <c r="Z750" s="3458"/>
      <c r="AA750" s="3458"/>
      <c r="AB750" s="3457"/>
      <c r="AC750" s="3457"/>
    </row>
    <row r="751" spans="1:29" ht="32.1" customHeight="1" x14ac:dyDescent="0.25">
      <c r="A751" s="3465"/>
      <c r="B751" s="3468"/>
      <c r="C751" s="3462"/>
      <c r="D751" s="3462"/>
      <c r="E751" s="3463"/>
      <c r="F751" s="3462"/>
      <c r="G751" s="3460"/>
      <c r="H751" s="3460"/>
      <c r="I751" s="3460" t="s">
        <v>1</v>
      </c>
      <c r="J751" s="3460"/>
      <c r="K751" s="3460"/>
      <c r="L751" s="3460"/>
      <c r="M751" s="3460"/>
      <c r="N751" s="3460"/>
      <c r="O751" s="3460"/>
      <c r="P751" s="3460"/>
      <c r="Q751" s="3460" t="s">
        <v>1</v>
      </c>
      <c r="R751" s="3461"/>
      <c r="S751" s="3460"/>
      <c r="T751" s="3460"/>
      <c r="U751" s="3460"/>
      <c r="V751" s="3460"/>
      <c r="W751" s="3459"/>
      <c r="X751" s="3459"/>
      <c r="Y751" s="3457"/>
      <c r="Z751" s="3458"/>
      <c r="AA751" s="3458"/>
      <c r="AB751" s="3457" t="s">
        <v>3531</v>
      </c>
      <c r="AC751" s="3457" t="s">
        <v>3531</v>
      </c>
    </row>
    <row r="752" spans="1:29" ht="32.1" customHeight="1" x14ac:dyDescent="0.25">
      <c r="A752" s="3467" t="s">
        <v>3628</v>
      </c>
      <c r="B752" s="3468"/>
      <c r="C752" s="3462" t="s">
        <v>3627</v>
      </c>
      <c r="D752" s="3462" t="s">
        <v>3626</v>
      </c>
      <c r="E752" s="3463"/>
      <c r="F752" s="3462" t="s">
        <v>18</v>
      </c>
      <c r="G752" s="3460"/>
      <c r="H752" s="3460" t="s">
        <v>3544</v>
      </c>
      <c r="I752" s="3460" t="s">
        <v>2</v>
      </c>
      <c r="J752" s="3460" t="s">
        <v>3543</v>
      </c>
      <c r="K752" s="3460" t="s">
        <v>3542</v>
      </c>
      <c r="L752" s="3460" t="s">
        <v>3541</v>
      </c>
      <c r="M752" s="3460" t="s">
        <v>3540</v>
      </c>
      <c r="N752" s="3460" t="s">
        <v>3539</v>
      </c>
      <c r="O752" s="3460" t="s">
        <v>3538</v>
      </c>
      <c r="P752" s="3460" t="s">
        <v>3537</v>
      </c>
      <c r="Q752" s="3460" t="s">
        <v>3536</v>
      </c>
      <c r="R752" s="3461"/>
      <c r="S752" s="3460" t="s">
        <v>3535</v>
      </c>
      <c r="T752" s="3460" t="s">
        <v>3535</v>
      </c>
      <c r="U752" s="3460" t="s">
        <v>3534</v>
      </c>
      <c r="V752" s="3460" t="s">
        <v>3533</v>
      </c>
      <c r="W752" s="3459"/>
      <c r="X752" s="3459"/>
      <c r="Y752" s="3457" t="s">
        <v>3532</v>
      </c>
      <c r="Z752" s="3458"/>
      <c r="AA752" s="3458"/>
      <c r="AB752" s="3457"/>
      <c r="AC752" s="3457"/>
    </row>
    <row r="753" spans="1:29" ht="32.1" customHeight="1" x14ac:dyDescent="0.25">
      <c r="A753" s="3465"/>
      <c r="B753" s="3468"/>
      <c r="C753" s="3462"/>
      <c r="D753" s="3462"/>
      <c r="E753" s="3463"/>
      <c r="F753" s="3462"/>
      <c r="G753" s="3460"/>
      <c r="H753" s="3460"/>
      <c r="I753" s="3460" t="s">
        <v>1</v>
      </c>
      <c r="J753" s="3460"/>
      <c r="K753" s="3460"/>
      <c r="L753" s="3460"/>
      <c r="M753" s="3460"/>
      <c r="N753" s="3460"/>
      <c r="O753" s="3460"/>
      <c r="P753" s="3460"/>
      <c r="Q753" s="3460" t="s">
        <v>1</v>
      </c>
      <c r="R753" s="3461"/>
      <c r="S753" s="3460"/>
      <c r="T753" s="3460"/>
      <c r="U753" s="3460"/>
      <c r="V753" s="3460"/>
      <c r="W753" s="3459"/>
      <c r="X753" s="3459"/>
      <c r="Y753" s="3457"/>
      <c r="Z753" s="3458"/>
      <c r="AA753" s="3458"/>
      <c r="AB753" s="3457" t="s">
        <v>3531</v>
      </c>
      <c r="AC753" s="3457" t="s">
        <v>3531</v>
      </c>
    </row>
    <row r="754" spans="1:29" ht="32.1" customHeight="1" x14ac:dyDescent="0.25">
      <c r="A754" s="3467" t="s">
        <v>3625</v>
      </c>
      <c r="B754" s="3468"/>
      <c r="C754" s="3462" t="s">
        <v>3624</v>
      </c>
      <c r="D754" s="3462" t="s">
        <v>3623</v>
      </c>
      <c r="E754" s="3463"/>
      <c r="F754" s="3462" t="s">
        <v>18</v>
      </c>
      <c r="G754" s="3460"/>
      <c r="H754" s="3460" t="s">
        <v>3544</v>
      </c>
      <c r="I754" s="3460" t="s">
        <v>2</v>
      </c>
      <c r="J754" s="3460" t="s">
        <v>3543</v>
      </c>
      <c r="K754" s="3460" t="s">
        <v>3542</v>
      </c>
      <c r="L754" s="3460" t="s">
        <v>3541</v>
      </c>
      <c r="M754" s="3460" t="s">
        <v>3540</v>
      </c>
      <c r="N754" s="3460" t="s">
        <v>3539</v>
      </c>
      <c r="O754" s="3460" t="s">
        <v>3538</v>
      </c>
      <c r="P754" s="3460" t="s">
        <v>3537</v>
      </c>
      <c r="Q754" s="3460" t="s">
        <v>3536</v>
      </c>
      <c r="R754" s="3461"/>
      <c r="S754" s="3460" t="s">
        <v>3535</v>
      </c>
      <c r="T754" s="3460" t="s">
        <v>3535</v>
      </c>
      <c r="U754" s="3460" t="s">
        <v>3534</v>
      </c>
      <c r="V754" s="3460" t="s">
        <v>3533</v>
      </c>
      <c r="W754" s="3459"/>
      <c r="X754" s="3459"/>
      <c r="Y754" s="3457" t="s">
        <v>3532</v>
      </c>
      <c r="Z754" s="3458"/>
      <c r="AA754" s="3458"/>
      <c r="AB754" s="3457"/>
      <c r="AC754" s="3457"/>
    </row>
    <row r="755" spans="1:29" ht="32.1" customHeight="1" x14ac:dyDescent="0.25">
      <c r="A755" s="3465"/>
      <c r="B755" s="3466"/>
      <c r="C755" s="3462"/>
      <c r="D755" s="3462"/>
      <c r="E755" s="3463"/>
      <c r="F755" s="3462"/>
      <c r="G755" s="3460"/>
      <c r="H755" s="3460"/>
      <c r="I755" s="3460" t="s">
        <v>1</v>
      </c>
      <c r="J755" s="3460"/>
      <c r="K755" s="3460"/>
      <c r="L755" s="3460"/>
      <c r="M755" s="3460"/>
      <c r="N755" s="3460"/>
      <c r="O755" s="3460"/>
      <c r="P755" s="3460"/>
      <c r="Q755" s="3460" t="s">
        <v>1</v>
      </c>
      <c r="R755" s="3461"/>
      <c r="S755" s="3460"/>
      <c r="T755" s="3460"/>
      <c r="U755" s="3460"/>
      <c r="V755" s="3460"/>
      <c r="W755" s="3459"/>
      <c r="X755" s="3459"/>
      <c r="Y755" s="3457"/>
      <c r="Z755" s="3458"/>
      <c r="AA755" s="3458"/>
      <c r="AB755" s="3457" t="s">
        <v>3531</v>
      </c>
      <c r="AC755" s="3457" t="s">
        <v>3531</v>
      </c>
    </row>
    <row r="756" spans="1:29" ht="32.1" customHeight="1" x14ac:dyDescent="0.25">
      <c r="A756" s="3467" t="s">
        <v>3622</v>
      </c>
      <c r="B756" s="3466"/>
      <c r="C756" s="3462" t="s">
        <v>3621</v>
      </c>
      <c r="D756" s="3462" t="s">
        <v>3620</v>
      </c>
      <c r="E756" s="3463"/>
      <c r="F756" s="3462" t="s">
        <v>18</v>
      </c>
      <c r="G756" s="3460"/>
      <c r="H756" s="3460" t="s">
        <v>3544</v>
      </c>
      <c r="I756" s="3460" t="s">
        <v>2</v>
      </c>
      <c r="J756" s="3460" t="s">
        <v>3543</v>
      </c>
      <c r="K756" s="3460" t="s">
        <v>3542</v>
      </c>
      <c r="L756" s="3460" t="s">
        <v>3541</v>
      </c>
      <c r="M756" s="3460" t="s">
        <v>3540</v>
      </c>
      <c r="N756" s="3460" t="s">
        <v>3539</v>
      </c>
      <c r="O756" s="3460" t="s">
        <v>3538</v>
      </c>
      <c r="P756" s="3460" t="s">
        <v>3537</v>
      </c>
      <c r="Q756" s="3460" t="s">
        <v>3536</v>
      </c>
      <c r="R756" s="3461"/>
      <c r="S756" s="3460" t="s">
        <v>3535</v>
      </c>
      <c r="T756" s="3460" t="s">
        <v>3535</v>
      </c>
      <c r="U756" s="3460" t="s">
        <v>3534</v>
      </c>
      <c r="V756" s="3460" t="s">
        <v>3533</v>
      </c>
      <c r="W756" s="3459"/>
      <c r="X756" s="3459"/>
      <c r="Y756" s="3457" t="s">
        <v>3532</v>
      </c>
      <c r="Z756" s="3458"/>
      <c r="AA756" s="3458"/>
      <c r="AB756" s="3457"/>
      <c r="AC756" s="3457"/>
    </row>
    <row r="757" spans="1:29" ht="32.1" customHeight="1" x14ac:dyDescent="0.25">
      <c r="A757" s="3465"/>
      <c r="B757" s="3468"/>
      <c r="C757" s="3462"/>
      <c r="D757" s="3462"/>
      <c r="E757" s="3463"/>
      <c r="F757" s="3462"/>
      <c r="G757" s="3460"/>
      <c r="H757" s="3460"/>
      <c r="I757" s="3460" t="s">
        <v>1</v>
      </c>
      <c r="J757" s="3460"/>
      <c r="K757" s="3460"/>
      <c r="L757" s="3460"/>
      <c r="M757" s="3460"/>
      <c r="N757" s="3460"/>
      <c r="O757" s="3460"/>
      <c r="P757" s="3460"/>
      <c r="Q757" s="3460" t="s">
        <v>1</v>
      </c>
      <c r="R757" s="3461"/>
      <c r="S757" s="3460"/>
      <c r="T757" s="3460"/>
      <c r="U757" s="3460"/>
      <c r="V757" s="3460"/>
      <c r="W757" s="3459"/>
      <c r="X757" s="3459"/>
      <c r="Y757" s="3457"/>
      <c r="Z757" s="3458"/>
      <c r="AA757" s="3458"/>
      <c r="AB757" s="3457" t="s">
        <v>3531</v>
      </c>
      <c r="AC757" s="3457" t="s">
        <v>3531</v>
      </c>
    </row>
    <row r="758" spans="1:29" ht="32.1" customHeight="1" x14ac:dyDescent="0.25">
      <c r="A758" s="3467" t="s">
        <v>3619</v>
      </c>
      <c r="B758" s="3468"/>
      <c r="C758" s="3462" t="s">
        <v>3618</v>
      </c>
      <c r="D758" s="3462" t="s">
        <v>3617</v>
      </c>
      <c r="E758" s="3463"/>
      <c r="F758" s="3462" t="s">
        <v>18</v>
      </c>
      <c r="G758" s="3460"/>
      <c r="H758" s="3460" t="s">
        <v>3544</v>
      </c>
      <c r="I758" s="3460" t="s">
        <v>2</v>
      </c>
      <c r="J758" s="3460" t="s">
        <v>3543</v>
      </c>
      <c r="K758" s="3460" t="s">
        <v>3542</v>
      </c>
      <c r="L758" s="3460" t="s">
        <v>3541</v>
      </c>
      <c r="M758" s="3460" t="s">
        <v>3540</v>
      </c>
      <c r="N758" s="3460" t="s">
        <v>3539</v>
      </c>
      <c r="O758" s="3460" t="s">
        <v>3538</v>
      </c>
      <c r="P758" s="3460" t="s">
        <v>3537</v>
      </c>
      <c r="Q758" s="3460" t="s">
        <v>3536</v>
      </c>
      <c r="R758" s="3461"/>
      <c r="S758" s="3460" t="s">
        <v>3535</v>
      </c>
      <c r="T758" s="3460" t="s">
        <v>3535</v>
      </c>
      <c r="U758" s="3460" t="s">
        <v>3534</v>
      </c>
      <c r="V758" s="3460" t="s">
        <v>3533</v>
      </c>
      <c r="W758" s="3459"/>
      <c r="X758" s="3459"/>
      <c r="Y758" s="3457" t="s">
        <v>3532</v>
      </c>
      <c r="Z758" s="3458"/>
      <c r="AA758" s="3458"/>
      <c r="AB758" s="3457"/>
      <c r="AC758" s="3457"/>
    </row>
    <row r="759" spans="1:29" ht="32.1" customHeight="1" x14ac:dyDescent="0.25">
      <c r="A759" s="3465"/>
      <c r="B759" s="3468"/>
      <c r="C759" s="3462"/>
      <c r="D759" s="3462"/>
      <c r="E759" s="3463"/>
      <c r="F759" s="3462"/>
      <c r="G759" s="3460"/>
      <c r="H759" s="3460"/>
      <c r="I759" s="3460" t="s">
        <v>1</v>
      </c>
      <c r="J759" s="3460"/>
      <c r="K759" s="3460"/>
      <c r="L759" s="3460"/>
      <c r="M759" s="3460"/>
      <c r="N759" s="3460"/>
      <c r="O759" s="3460"/>
      <c r="P759" s="3460"/>
      <c r="Q759" s="3460" t="s">
        <v>1</v>
      </c>
      <c r="R759" s="3461"/>
      <c r="S759" s="3460"/>
      <c r="T759" s="3460"/>
      <c r="U759" s="3460"/>
      <c r="V759" s="3460"/>
      <c r="W759" s="3459"/>
      <c r="X759" s="3459"/>
      <c r="Y759" s="3457"/>
      <c r="Z759" s="3458"/>
      <c r="AA759" s="3458"/>
      <c r="AB759" s="3457" t="s">
        <v>3531</v>
      </c>
      <c r="AC759" s="3457" t="s">
        <v>3531</v>
      </c>
    </row>
    <row r="760" spans="1:29" ht="32.1" customHeight="1" x14ac:dyDescent="0.25">
      <c r="A760" s="3467" t="s">
        <v>3616</v>
      </c>
      <c r="B760" s="3468"/>
      <c r="C760" s="3462" t="s">
        <v>3615</v>
      </c>
      <c r="D760" s="3462" t="s">
        <v>3614</v>
      </c>
      <c r="E760" s="3463"/>
      <c r="F760" s="3462" t="s">
        <v>18</v>
      </c>
      <c r="G760" s="3460"/>
      <c r="H760" s="3460" t="s">
        <v>3544</v>
      </c>
      <c r="I760" s="3460" t="s">
        <v>2</v>
      </c>
      <c r="J760" s="3460" t="s">
        <v>3543</v>
      </c>
      <c r="K760" s="3460" t="s">
        <v>3542</v>
      </c>
      <c r="L760" s="3460" t="s">
        <v>3541</v>
      </c>
      <c r="M760" s="3460" t="s">
        <v>3540</v>
      </c>
      <c r="N760" s="3460" t="s">
        <v>3539</v>
      </c>
      <c r="O760" s="3460" t="s">
        <v>3538</v>
      </c>
      <c r="P760" s="3460" t="s">
        <v>3537</v>
      </c>
      <c r="Q760" s="3460" t="s">
        <v>3536</v>
      </c>
      <c r="R760" s="3461"/>
      <c r="S760" s="3460" t="s">
        <v>3535</v>
      </c>
      <c r="T760" s="3460" t="s">
        <v>3535</v>
      </c>
      <c r="U760" s="3460" t="s">
        <v>3534</v>
      </c>
      <c r="V760" s="3460" t="s">
        <v>3533</v>
      </c>
      <c r="W760" s="3459"/>
      <c r="X760" s="3459"/>
      <c r="Y760" s="3457" t="s">
        <v>3532</v>
      </c>
      <c r="Z760" s="3458"/>
      <c r="AA760" s="3458"/>
      <c r="AB760" s="3457"/>
      <c r="AC760" s="3457"/>
    </row>
    <row r="761" spans="1:29" ht="32.1" customHeight="1" x14ac:dyDescent="0.25">
      <c r="A761" s="3465"/>
      <c r="B761" s="3468"/>
      <c r="C761" s="3462"/>
      <c r="D761" s="3462"/>
      <c r="E761" s="3463"/>
      <c r="F761" s="3462"/>
      <c r="G761" s="3460"/>
      <c r="H761" s="3460"/>
      <c r="I761" s="3460" t="s">
        <v>1</v>
      </c>
      <c r="J761" s="3460"/>
      <c r="K761" s="3460"/>
      <c r="L761" s="3460"/>
      <c r="M761" s="3460"/>
      <c r="N761" s="3460"/>
      <c r="O761" s="3460"/>
      <c r="P761" s="3460"/>
      <c r="Q761" s="3460" t="s">
        <v>1</v>
      </c>
      <c r="R761" s="3461"/>
      <c r="S761" s="3460"/>
      <c r="T761" s="3460"/>
      <c r="U761" s="3460"/>
      <c r="V761" s="3460"/>
      <c r="W761" s="3459"/>
      <c r="X761" s="3459"/>
      <c r="Y761" s="3457"/>
      <c r="Z761" s="3458"/>
      <c r="AA761" s="3458"/>
      <c r="AB761" s="3457" t="s">
        <v>3531</v>
      </c>
      <c r="AC761" s="3457" t="s">
        <v>3531</v>
      </c>
    </row>
    <row r="762" spans="1:29" ht="32.1" customHeight="1" x14ac:dyDescent="0.25">
      <c r="A762" s="3467" t="s">
        <v>3613</v>
      </c>
      <c r="B762" s="3468"/>
      <c r="C762" s="3462" t="s">
        <v>3612</v>
      </c>
      <c r="D762" s="3462" t="s">
        <v>3611</v>
      </c>
      <c r="E762" s="3463"/>
      <c r="F762" s="3462" t="s">
        <v>18</v>
      </c>
      <c r="G762" s="3460"/>
      <c r="H762" s="3460" t="s">
        <v>3544</v>
      </c>
      <c r="I762" s="3460" t="s">
        <v>2</v>
      </c>
      <c r="J762" s="3460" t="s">
        <v>3543</v>
      </c>
      <c r="K762" s="3460" t="s">
        <v>3542</v>
      </c>
      <c r="L762" s="3460" t="s">
        <v>3541</v>
      </c>
      <c r="M762" s="3460" t="s">
        <v>3540</v>
      </c>
      <c r="N762" s="3460" t="s">
        <v>3539</v>
      </c>
      <c r="O762" s="3460" t="s">
        <v>3538</v>
      </c>
      <c r="P762" s="3460" t="s">
        <v>3537</v>
      </c>
      <c r="Q762" s="3460" t="s">
        <v>3536</v>
      </c>
      <c r="R762" s="3461"/>
      <c r="S762" s="3460" t="s">
        <v>3535</v>
      </c>
      <c r="T762" s="3460" t="s">
        <v>3535</v>
      </c>
      <c r="U762" s="3460" t="s">
        <v>3534</v>
      </c>
      <c r="V762" s="3460" t="s">
        <v>3533</v>
      </c>
      <c r="W762" s="3459"/>
      <c r="X762" s="3459"/>
      <c r="Y762" s="3457" t="s">
        <v>3532</v>
      </c>
      <c r="Z762" s="3458"/>
      <c r="AA762" s="3458"/>
      <c r="AB762" s="3457"/>
      <c r="AC762" s="3457"/>
    </row>
    <row r="763" spans="1:29" ht="32.1" customHeight="1" x14ac:dyDescent="0.25">
      <c r="A763" s="3465"/>
      <c r="B763" s="3466"/>
      <c r="C763" s="3462"/>
      <c r="D763" s="3462"/>
      <c r="E763" s="3463"/>
      <c r="F763" s="3462"/>
      <c r="G763" s="3460"/>
      <c r="H763" s="3460"/>
      <c r="I763" s="3460" t="s">
        <v>1</v>
      </c>
      <c r="J763" s="3460"/>
      <c r="K763" s="3460"/>
      <c r="L763" s="3460"/>
      <c r="M763" s="3460"/>
      <c r="N763" s="3460"/>
      <c r="O763" s="3460"/>
      <c r="P763" s="3460"/>
      <c r="Q763" s="3460" t="s">
        <v>1</v>
      </c>
      <c r="R763" s="3461"/>
      <c r="S763" s="3460"/>
      <c r="T763" s="3460"/>
      <c r="U763" s="3460"/>
      <c r="V763" s="3460"/>
      <c r="W763" s="3459"/>
      <c r="X763" s="3459"/>
      <c r="Y763" s="3457"/>
      <c r="Z763" s="3458"/>
      <c r="AA763" s="3458"/>
      <c r="AB763" s="3457" t="s">
        <v>3531</v>
      </c>
      <c r="AC763" s="3457" t="s">
        <v>3531</v>
      </c>
    </row>
    <row r="764" spans="1:29" ht="32.1" customHeight="1" x14ac:dyDescent="0.25">
      <c r="A764" s="3467" t="s">
        <v>3610</v>
      </c>
      <c r="B764" s="3466"/>
      <c r="C764" s="3462" t="s">
        <v>3609</v>
      </c>
      <c r="D764" s="3462" t="s">
        <v>3608</v>
      </c>
      <c r="E764" s="3463"/>
      <c r="F764" s="3462" t="s">
        <v>18</v>
      </c>
      <c r="G764" s="3460"/>
      <c r="H764" s="3460" t="s">
        <v>3544</v>
      </c>
      <c r="I764" s="3460" t="s">
        <v>2</v>
      </c>
      <c r="J764" s="3460" t="s">
        <v>3543</v>
      </c>
      <c r="K764" s="3460" t="s">
        <v>3542</v>
      </c>
      <c r="L764" s="3460" t="s">
        <v>3541</v>
      </c>
      <c r="M764" s="3460" t="s">
        <v>3540</v>
      </c>
      <c r="N764" s="3460" t="s">
        <v>3539</v>
      </c>
      <c r="O764" s="3460" t="s">
        <v>3538</v>
      </c>
      <c r="P764" s="3460" t="s">
        <v>3537</v>
      </c>
      <c r="Q764" s="3460" t="s">
        <v>3536</v>
      </c>
      <c r="R764" s="3461"/>
      <c r="S764" s="3460" t="s">
        <v>3535</v>
      </c>
      <c r="T764" s="3460" t="s">
        <v>3535</v>
      </c>
      <c r="U764" s="3460" t="s">
        <v>3534</v>
      </c>
      <c r="V764" s="3460" t="s">
        <v>3533</v>
      </c>
      <c r="W764" s="3459"/>
      <c r="X764" s="3459"/>
      <c r="Y764" s="3457" t="s">
        <v>3532</v>
      </c>
      <c r="Z764" s="3458"/>
      <c r="AA764" s="3458"/>
      <c r="AB764" s="3457"/>
      <c r="AC764" s="3457"/>
    </row>
    <row r="765" spans="1:29" ht="32.1" customHeight="1" x14ac:dyDescent="0.25">
      <c r="A765" s="3465"/>
      <c r="B765" s="3468"/>
      <c r="C765" s="3462"/>
      <c r="D765" s="3462"/>
      <c r="E765" s="3463"/>
      <c r="F765" s="3462"/>
      <c r="G765" s="3460"/>
      <c r="H765" s="3460"/>
      <c r="I765" s="3460" t="s">
        <v>1</v>
      </c>
      <c r="J765" s="3460"/>
      <c r="K765" s="3460"/>
      <c r="L765" s="3460"/>
      <c r="M765" s="3460"/>
      <c r="N765" s="3460"/>
      <c r="O765" s="3460"/>
      <c r="P765" s="3460"/>
      <c r="Q765" s="3460" t="s">
        <v>1</v>
      </c>
      <c r="R765" s="3461"/>
      <c r="S765" s="3460"/>
      <c r="T765" s="3460"/>
      <c r="U765" s="3460"/>
      <c r="V765" s="3460"/>
      <c r="W765" s="3459"/>
      <c r="X765" s="3459"/>
      <c r="Y765" s="3457"/>
      <c r="Z765" s="3458"/>
      <c r="AA765" s="3458"/>
      <c r="AB765" s="3457" t="s">
        <v>3531</v>
      </c>
      <c r="AC765" s="3457" t="s">
        <v>3531</v>
      </c>
    </row>
    <row r="766" spans="1:29" ht="32.1" customHeight="1" x14ac:dyDescent="0.25">
      <c r="A766" s="3467" t="s">
        <v>3607</v>
      </c>
      <c r="B766" s="3468"/>
      <c r="C766" s="3462" t="s">
        <v>3606</v>
      </c>
      <c r="D766" s="3462" t="s">
        <v>3605</v>
      </c>
      <c r="E766" s="3463"/>
      <c r="F766" s="3462" t="s">
        <v>18</v>
      </c>
      <c r="G766" s="3460"/>
      <c r="H766" s="3460" t="s">
        <v>3544</v>
      </c>
      <c r="I766" s="3460" t="s">
        <v>2</v>
      </c>
      <c r="J766" s="3460" t="s">
        <v>3543</v>
      </c>
      <c r="K766" s="3460" t="s">
        <v>3542</v>
      </c>
      <c r="L766" s="3460" t="s">
        <v>3541</v>
      </c>
      <c r="M766" s="3460" t="s">
        <v>3540</v>
      </c>
      <c r="N766" s="3460" t="s">
        <v>3539</v>
      </c>
      <c r="O766" s="3460" t="s">
        <v>3538</v>
      </c>
      <c r="P766" s="3460" t="s">
        <v>3537</v>
      </c>
      <c r="Q766" s="3460" t="s">
        <v>3536</v>
      </c>
      <c r="R766" s="3461"/>
      <c r="S766" s="3460" t="s">
        <v>3535</v>
      </c>
      <c r="T766" s="3460" t="s">
        <v>3535</v>
      </c>
      <c r="U766" s="3460" t="s">
        <v>3534</v>
      </c>
      <c r="V766" s="3460" t="s">
        <v>3533</v>
      </c>
      <c r="W766" s="3459"/>
      <c r="X766" s="3459"/>
      <c r="Y766" s="3457" t="s">
        <v>3532</v>
      </c>
      <c r="Z766" s="3458"/>
      <c r="AA766" s="3458"/>
      <c r="AB766" s="3457"/>
      <c r="AC766" s="3457"/>
    </row>
    <row r="767" spans="1:29" ht="32.1" customHeight="1" x14ac:dyDescent="0.25">
      <c r="A767" s="3465"/>
      <c r="B767" s="3468"/>
      <c r="C767" s="3462"/>
      <c r="D767" s="3462"/>
      <c r="E767" s="3463"/>
      <c r="F767" s="3462"/>
      <c r="G767" s="3460"/>
      <c r="H767" s="3460"/>
      <c r="I767" s="3460" t="s">
        <v>1</v>
      </c>
      <c r="J767" s="3460"/>
      <c r="K767" s="3460"/>
      <c r="L767" s="3460"/>
      <c r="M767" s="3460"/>
      <c r="N767" s="3460"/>
      <c r="O767" s="3460"/>
      <c r="P767" s="3460"/>
      <c r="Q767" s="3460" t="s">
        <v>1</v>
      </c>
      <c r="R767" s="3461"/>
      <c r="S767" s="3460"/>
      <c r="T767" s="3460"/>
      <c r="U767" s="3460"/>
      <c r="V767" s="3460"/>
      <c r="W767" s="3459"/>
      <c r="X767" s="3459"/>
      <c r="Y767" s="3457"/>
      <c r="Z767" s="3458"/>
      <c r="AA767" s="3458"/>
      <c r="AB767" s="3457" t="s">
        <v>3531</v>
      </c>
      <c r="AC767" s="3457" t="s">
        <v>3531</v>
      </c>
    </row>
    <row r="768" spans="1:29" ht="32.1" customHeight="1" x14ac:dyDescent="0.25">
      <c r="A768" s="3467" t="s">
        <v>3604</v>
      </c>
      <c r="B768" s="3468"/>
      <c r="C768" s="3462" t="s">
        <v>3603</v>
      </c>
      <c r="D768" s="3462" t="s">
        <v>3602</v>
      </c>
      <c r="E768" s="3463"/>
      <c r="F768" s="3462" t="s">
        <v>18</v>
      </c>
      <c r="G768" s="3460"/>
      <c r="H768" s="3460" t="s">
        <v>3544</v>
      </c>
      <c r="I768" s="3460" t="s">
        <v>2</v>
      </c>
      <c r="J768" s="3460" t="s">
        <v>3543</v>
      </c>
      <c r="K768" s="3460" t="s">
        <v>3542</v>
      </c>
      <c r="L768" s="3460" t="s">
        <v>3541</v>
      </c>
      <c r="M768" s="3460" t="s">
        <v>3540</v>
      </c>
      <c r="N768" s="3460" t="s">
        <v>3539</v>
      </c>
      <c r="O768" s="3460" t="s">
        <v>3538</v>
      </c>
      <c r="P768" s="3460" t="s">
        <v>3537</v>
      </c>
      <c r="Q768" s="3460" t="s">
        <v>3536</v>
      </c>
      <c r="R768" s="3461"/>
      <c r="S768" s="3460" t="s">
        <v>3535</v>
      </c>
      <c r="T768" s="3460" t="s">
        <v>3535</v>
      </c>
      <c r="U768" s="3460" t="s">
        <v>3534</v>
      </c>
      <c r="V768" s="3460" t="s">
        <v>3533</v>
      </c>
      <c r="W768" s="3459"/>
      <c r="X768" s="3459"/>
      <c r="Y768" s="3457" t="s">
        <v>3532</v>
      </c>
      <c r="Z768" s="3458"/>
      <c r="AA768" s="3458"/>
      <c r="AB768" s="3457"/>
      <c r="AC768" s="3457"/>
    </row>
    <row r="769" spans="1:29" ht="32.1" customHeight="1" x14ac:dyDescent="0.25">
      <c r="A769" s="3465"/>
      <c r="B769" s="3468"/>
      <c r="C769" s="3462"/>
      <c r="D769" s="3462"/>
      <c r="E769" s="3463"/>
      <c r="F769" s="3462"/>
      <c r="G769" s="3460"/>
      <c r="H769" s="3460"/>
      <c r="I769" s="3460" t="s">
        <v>1</v>
      </c>
      <c r="J769" s="3460"/>
      <c r="K769" s="3460"/>
      <c r="L769" s="3460"/>
      <c r="M769" s="3460"/>
      <c r="N769" s="3460"/>
      <c r="O769" s="3460"/>
      <c r="P769" s="3460"/>
      <c r="Q769" s="3460" t="s">
        <v>1</v>
      </c>
      <c r="R769" s="3461"/>
      <c r="S769" s="3460"/>
      <c r="T769" s="3460"/>
      <c r="U769" s="3460"/>
      <c r="V769" s="3460"/>
      <c r="W769" s="3459"/>
      <c r="X769" s="3459"/>
      <c r="Y769" s="3457"/>
      <c r="Z769" s="3458"/>
      <c r="AA769" s="3458"/>
      <c r="AB769" s="3457" t="s">
        <v>3531</v>
      </c>
      <c r="AC769" s="3457" t="s">
        <v>3531</v>
      </c>
    </row>
    <row r="770" spans="1:29" ht="32.1" customHeight="1" x14ac:dyDescent="0.25">
      <c r="A770" s="3467" t="s">
        <v>3601</v>
      </c>
      <c r="B770" s="3468"/>
      <c r="C770" s="3462" t="s">
        <v>3600</v>
      </c>
      <c r="D770" s="3462" t="s">
        <v>3599</v>
      </c>
      <c r="E770" s="3463"/>
      <c r="F770" s="3462" t="s">
        <v>18</v>
      </c>
      <c r="G770" s="3460"/>
      <c r="H770" s="3460" t="s">
        <v>3544</v>
      </c>
      <c r="I770" s="3460" t="s">
        <v>2</v>
      </c>
      <c r="J770" s="3460" t="s">
        <v>3543</v>
      </c>
      <c r="K770" s="3460" t="s">
        <v>3542</v>
      </c>
      <c r="L770" s="3460" t="s">
        <v>3541</v>
      </c>
      <c r="M770" s="3460" t="s">
        <v>3540</v>
      </c>
      <c r="N770" s="3460" t="s">
        <v>3539</v>
      </c>
      <c r="O770" s="3460" t="s">
        <v>3538</v>
      </c>
      <c r="P770" s="3460" t="s">
        <v>3537</v>
      </c>
      <c r="Q770" s="3460" t="s">
        <v>3536</v>
      </c>
      <c r="R770" s="3461"/>
      <c r="S770" s="3460" t="s">
        <v>3535</v>
      </c>
      <c r="T770" s="3460" t="s">
        <v>3535</v>
      </c>
      <c r="U770" s="3460" t="s">
        <v>3534</v>
      </c>
      <c r="V770" s="3460" t="s">
        <v>3533</v>
      </c>
      <c r="W770" s="3459"/>
      <c r="X770" s="3459"/>
      <c r="Y770" s="3457" t="s">
        <v>3532</v>
      </c>
      <c r="Z770" s="3458"/>
      <c r="AA770" s="3458"/>
      <c r="AB770" s="3457"/>
      <c r="AC770" s="3457"/>
    </row>
    <row r="771" spans="1:29" ht="32.1" customHeight="1" x14ac:dyDescent="0.25">
      <c r="A771" s="3465"/>
      <c r="B771" s="3466"/>
      <c r="C771" s="3462"/>
      <c r="D771" s="3462"/>
      <c r="E771" s="3463"/>
      <c r="F771" s="3462"/>
      <c r="G771" s="3460"/>
      <c r="H771" s="3460"/>
      <c r="I771" s="3460" t="s">
        <v>1</v>
      </c>
      <c r="J771" s="3460"/>
      <c r="K771" s="3460"/>
      <c r="L771" s="3460"/>
      <c r="M771" s="3460"/>
      <c r="N771" s="3460"/>
      <c r="O771" s="3460"/>
      <c r="P771" s="3460"/>
      <c r="Q771" s="3460" t="s">
        <v>1</v>
      </c>
      <c r="R771" s="3461"/>
      <c r="S771" s="3460"/>
      <c r="T771" s="3460"/>
      <c r="U771" s="3460"/>
      <c r="V771" s="3460"/>
      <c r="W771" s="3459"/>
      <c r="X771" s="3459"/>
      <c r="Y771" s="3457"/>
      <c r="Z771" s="3458"/>
      <c r="AA771" s="3458"/>
      <c r="AB771" s="3457" t="s">
        <v>3531</v>
      </c>
      <c r="AC771" s="3457" t="s">
        <v>3531</v>
      </c>
    </row>
    <row r="772" spans="1:29" ht="32.1" customHeight="1" x14ac:dyDescent="0.25">
      <c r="A772" s="3467" t="s">
        <v>3598</v>
      </c>
      <c r="B772" s="3466"/>
      <c r="C772" s="3462" t="s">
        <v>3597</v>
      </c>
      <c r="D772" s="3462" t="s">
        <v>3596</v>
      </c>
      <c r="E772" s="3463"/>
      <c r="F772" s="3462" t="s">
        <v>18</v>
      </c>
      <c r="G772" s="3460"/>
      <c r="H772" s="3460" t="s">
        <v>3544</v>
      </c>
      <c r="I772" s="3460" t="s">
        <v>2</v>
      </c>
      <c r="J772" s="3460" t="s">
        <v>3543</v>
      </c>
      <c r="K772" s="3460" t="s">
        <v>3542</v>
      </c>
      <c r="L772" s="3460" t="s">
        <v>3541</v>
      </c>
      <c r="M772" s="3460" t="s">
        <v>3540</v>
      </c>
      <c r="N772" s="3460" t="s">
        <v>3539</v>
      </c>
      <c r="O772" s="3460" t="s">
        <v>3538</v>
      </c>
      <c r="P772" s="3460" t="s">
        <v>3537</v>
      </c>
      <c r="Q772" s="3460" t="s">
        <v>3536</v>
      </c>
      <c r="R772" s="3461"/>
      <c r="S772" s="3460" t="s">
        <v>3535</v>
      </c>
      <c r="T772" s="3460" t="s">
        <v>3535</v>
      </c>
      <c r="U772" s="3460" t="s">
        <v>3534</v>
      </c>
      <c r="V772" s="3460" t="s">
        <v>3533</v>
      </c>
      <c r="W772" s="3459"/>
      <c r="X772" s="3459"/>
      <c r="Y772" s="3457" t="s">
        <v>3532</v>
      </c>
      <c r="Z772" s="3458"/>
      <c r="AA772" s="3458"/>
      <c r="AB772" s="3457"/>
      <c r="AC772" s="3457"/>
    </row>
    <row r="773" spans="1:29" ht="32.1" customHeight="1" x14ac:dyDescent="0.25">
      <c r="A773" s="3465"/>
      <c r="B773" s="3466"/>
      <c r="C773" s="3462"/>
      <c r="D773" s="3462"/>
      <c r="E773" s="3463"/>
      <c r="F773" s="3462"/>
      <c r="G773" s="3460"/>
      <c r="H773" s="3460"/>
      <c r="I773" s="3460" t="s">
        <v>1</v>
      </c>
      <c r="J773" s="3460"/>
      <c r="K773" s="3460"/>
      <c r="L773" s="3460"/>
      <c r="M773" s="3460"/>
      <c r="N773" s="3460"/>
      <c r="O773" s="3460"/>
      <c r="P773" s="3460"/>
      <c r="Q773" s="3460" t="s">
        <v>1</v>
      </c>
      <c r="R773" s="3461"/>
      <c r="S773" s="3460"/>
      <c r="T773" s="3460"/>
      <c r="U773" s="3460"/>
      <c r="V773" s="3460"/>
      <c r="W773" s="3459"/>
      <c r="X773" s="3459"/>
      <c r="Y773" s="3457"/>
      <c r="Z773" s="3458"/>
      <c r="AA773" s="3458"/>
      <c r="AB773" s="3457" t="s">
        <v>3531</v>
      </c>
      <c r="AC773" s="3457" t="s">
        <v>3531</v>
      </c>
    </row>
    <row r="774" spans="1:29" ht="32.1" customHeight="1" x14ac:dyDescent="0.25">
      <c r="A774" s="3467" t="s">
        <v>3595</v>
      </c>
      <c r="B774" s="3466"/>
      <c r="C774" s="3462" t="s">
        <v>3594</v>
      </c>
      <c r="D774" s="3462" t="s">
        <v>3593</v>
      </c>
      <c r="E774" s="3463"/>
      <c r="F774" s="3462" t="s">
        <v>18</v>
      </c>
      <c r="G774" s="3460"/>
      <c r="H774" s="3460" t="s">
        <v>3544</v>
      </c>
      <c r="I774" s="3460" t="s">
        <v>2</v>
      </c>
      <c r="J774" s="3460" t="s">
        <v>3543</v>
      </c>
      <c r="K774" s="3460" t="s">
        <v>3542</v>
      </c>
      <c r="L774" s="3460" t="s">
        <v>3541</v>
      </c>
      <c r="M774" s="3460" t="s">
        <v>3540</v>
      </c>
      <c r="N774" s="3460" t="s">
        <v>3539</v>
      </c>
      <c r="O774" s="3460" t="s">
        <v>3538</v>
      </c>
      <c r="P774" s="3460" t="s">
        <v>3537</v>
      </c>
      <c r="Q774" s="3460" t="s">
        <v>3536</v>
      </c>
      <c r="R774" s="3461"/>
      <c r="S774" s="3460" t="s">
        <v>3535</v>
      </c>
      <c r="T774" s="3460" t="s">
        <v>3535</v>
      </c>
      <c r="U774" s="3460" t="s">
        <v>3534</v>
      </c>
      <c r="V774" s="3460" t="s">
        <v>3533</v>
      </c>
      <c r="W774" s="3459"/>
      <c r="X774" s="3459"/>
      <c r="Y774" s="3457" t="s">
        <v>3532</v>
      </c>
      <c r="Z774" s="3458"/>
      <c r="AA774" s="3458"/>
      <c r="AB774" s="3457"/>
      <c r="AC774" s="3457"/>
    </row>
    <row r="775" spans="1:29" ht="32.1" customHeight="1" x14ac:dyDescent="0.25">
      <c r="A775" s="3465"/>
      <c r="B775" s="3468"/>
      <c r="C775" s="3462"/>
      <c r="D775" s="3462"/>
      <c r="E775" s="3463"/>
      <c r="F775" s="3462"/>
      <c r="G775" s="3460"/>
      <c r="H775" s="3460"/>
      <c r="I775" s="3460" t="s">
        <v>1</v>
      </c>
      <c r="J775" s="3460"/>
      <c r="K775" s="3460"/>
      <c r="L775" s="3460"/>
      <c r="M775" s="3460"/>
      <c r="N775" s="3460"/>
      <c r="O775" s="3460"/>
      <c r="P775" s="3460"/>
      <c r="Q775" s="3460" t="s">
        <v>1</v>
      </c>
      <c r="R775" s="3461"/>
      <c r="S775" s="3460"/>
      <c r="T775" s="3460"/>
      <c r="U775" s="3460"/>
      <c r="V775" s="3460"/>
      <c r="W775" s="3459"/>
      <c r="X775" s="3459"/>
      <c r="Y775" s="3457"/>
      <c r="Z775" s="3458"/>
      <c r="AA775" s="3458"/>
      <c r="AB775" s="3457" t="s">
        <v>3531</v>
      </c>
      <c r="AC775" s="3457" t="s">
        <v>3531</v>
      </c>
    </row>
    <row r="776" spans="1:29" ht="32.1" customHeight="1" x14ac:dyDescent="0.25">
      <c r="A776" s="3467" t="s">
        <v>3592</v>
      </c>
      <c r="B776" s="3468"/>
      <c r="C776" s="3462" t="s">
        <v>3591</v>
      </c>
      <c r="D776" s="3462" t="s">
        <v>3590</v>
      </c>
      <c r="E776" s="3463"/>
      <c r="F776" s="3462" t="s">
        <v>18</v>
      </c>
      <c r="G776" s="3460"/>
      <c r="H776" s="3460" t="s">
        <v>3544</v>
      </c>
      <c r="I776" s="3460" t="s">
        <v>2</v>
      </c>
      <c r="J776" s="3460" t="s">
        <v>3543</v>
      </c>
      <c r="K776" s="3460" t="s">
        <v>3542</v>
      </c>
      <c r="L776" s="3460" t="s">
        <v>3541</v>
      </c>
      <c r="M776" s="3460" t="s">
        <v>3540</v>
      </c>
      <c r="N776" s="3460" t="s">
        <v>3539</v>
      </c>
      <c r="O776" s="3460" t="s">
        <v>3538</v>
      </c>
      <c r="P776" s="3460" t="s">
        <v>3537</v>
      </c>
      <c r="Q776" s="3460" t="s">
        <v>3536</v>
      </c>
      <c r="R776" s="3461"/>
      <c r="S776" s="3460" t="s">
        <v>3535</v>
      </c>
      <c r="T776" s="3460" t="s">
        <v>3535</v>
      </c>
      <c r="U776" s="3460" t="s">
        <v>3534</v>
      </c>
      <c r="V776" s="3460" t="s">
        <v>3533</v>
      </c>
      <c r="W776" s="3459"/>
      <c r="X776" s="3459"/>
      <c r="Y776" s="3457" t="s">
        <v>3532</v>
      </c>
      <c r="Z776" s="3458"/>
      <c r="AA776" s="3458"/>
      <c r="AB776" s="3457"/>
      <c r="AC776" s="3457"/>
    </row>
    <row r="777" spans="1:29" ht="32.1" customHeight="1" x14ac:dyDescent="0.25">
      <c r="A777" s="3465"/>
      <c r="B777" s="3468"/>
      <c r="C777" s="3462"/>
      <c r="D777" s="3462"/>
      <c r="E777" s="3463"/>
      <c r="F777" s="3462"/>
      <c r="G777" s="3460"/>
      <c r="H777" s="3460"/>
      <c r="I777" s="3460" t="s">
        <v>1</v>
      </c>
      <c r="J777" s="3460"/>
      <c r="K777" s="3460"/>
      <c r="L777" s="3460"/>
      <c r="M777" s="3460"/>
      <c r="N777" s="3460"/>
      <c r="O777" s="3460"/>
      <c r="P777" s="3460"/>
      <c r="Q777" s="3460" t="s">
        <v>1</v>
      </c>
      <c r="R777" s="3461"/>
      <c r="S777" s="3460"/>
      <c r="T777" s="3460"/>
      <c r="U777" s="3460"/>
      <c r="V777" s="3460"/>
      <c r="W777" s="3459"/>
      <c r="X777" s="3459"/>
      <c r="Y777" s="3457"/>
      <c r="Z777" s="3458"/>
      <c r="AA777" s="3458"/>
      <c r="AB777" s="3457" t="s">
        <v>3531</v>
      </c>
      <c r="AC777" s="3457" t="s">
        <v>3531</v>
      </c>
    </row>
    <row r="778" spans="1:29" ht="32.1" customHeight="1" x14ac:dyDescent="0.25">
      <c r="A778" s="3467" t="s">
        <v>3589</v>
      </c>
      <c r="B778" s="3468"/>
      <c r="C778" s="3462" t="s">
        <v>3588</v>
      </c>
      <c r="D778" s="3462" t="s">
        <v>3587</v>
      </c>
      <c r="E778" s="3463"/>
      <c r="F778" s="3462" t="s">
        <v>18</v>
      </c>
      <c r="G778" s="3460"/>
      <c r="H778" s="3460" t="s">
        <v>3544</v>
      </c>
      <c r="I778" s="3460" t="s">
        <v>2</v>
      </c>
      <c r="J778" s="3460" t="s">
        <v>3543</v>
      </c>
      <c r="K778" s="3460" t="s">
        <v>3542</v>
      </c>
      <c r="L778" s="3460" t="s">
        <v>3541</v>
      </c>
      <c r="M778" s="3460" t="s">
        <v>3540</v>
      </c>
      <c r="N778" s="3460" t="s">
        <v>3539</v>
      </c>
      <c r="O778" s="3460" t="s">
        <v>3538</v>
      </c>
      <c r="P778" s="3460" t="s">
        <v>3537</v>
      </c>
      <c r="Q778" s="3460" t="s">
        <v>3536</v>
      </c>
      <c r="R778" s="3461"/>
      <c r="S778" s="3460" t="s">
        <v>3535</v>
      </c>
      <c r="T778" s="3460" t="s">
        <v>3535</v>
      </c>
      <c r="U778" s="3460" t="s">
        <v>3534</v>
      </c>
      <c r="V778" s="3460" t="s">
        <v>3533</v>
      </c>
      <c r="W778" s="3459"/>
      <c r="X778" s="3459"/>
      <c r="Y778" s="3457" t="s">
        <v>3532</v>
      </c>
      <c r="Z778" s="3458"/>
      <c r="AA778" s="3458"/>
      <c r="AB778" s="3457"/>
      <c r="AC778" s="3457"/>
    </row>
    <row r="779" spans="1:29" ht="32.1" customHeight="1" x14ac:dyDescent="0.25">
      <c r="A779" s="3465"/>
      <c r="B779" s="3468"/>
      <c r="C779" s="3462"/>
      <c r="D779" s="3462"/>
      <c r="E779" s="3463"/>
      <c r="F779" s="3462"/>
      <c r="G779" s="3460"/>
      <c r="H779" s="3460"/>
      <c r="I779" s="3460" t="s">
        <v>1</v>
      </c>
      <c r="J779" s="3460"/>
      <c r="K779" s="3460"/>
      <c r="L779" s="3460"/>
      <c r="M779" s="3460"/>
      <c r="N779" s="3460"/>
      <c r="O779" s="3460"/>
      <c r="P779" s="3460"/>
      <c r="Q779" s="3460" t="s">
        <v>1</v>
      </c>
      <c r="R779" s="3461"/>
      <c r="S779" s="3460"/>
      <c r="T779" s="3460"/>
      <c r="U779" s="3460"/>
      <c r="V779" s="3460"/>
      <c r="W779" s="3459"/>
      <c r="X779" s="3459"/>
      <c r="Y779" s="3457"/>
      <c r="Z779" s="3458"/>
      <c r="AA779" s="3458"/>
      <c r="AB779" s="3457" t="s">
        <v>3531</v>
      </c>
      <c r="AC779" s="3457" t="s">
        <v>3531</v>
      </c>
    </row>
    <row r="780" spans="1:29" ht="32.1" customHeight="1" x14ac:dyDescent="0.25">
      <c r="A780" s="3467" t="s">
        <v>3586</v>
      </c>
      <c r="B780" s="3468"/>
      <c r="C780" s="3462" t="s">
        <v>3585</v>
      </c>
      <c r="D780" s="3462" t="s">
        <v>3584</v>
      </c>
      <c r="E780" s="3463"/>
      <c r="F780" s="3462" t="s">
        <v>18</v>
      </c>
      <c r="G780" s="3460"/>
      <c r="H780" s="3460" t="s">
        <v>3544</v>
      </c>
      <c r="I780" s="3460" t="s">
        <v>2</v>
      </c>
      <c r="J780" s="3460" t="s">
        <v>3543</v>
      </c>
      <c r="K780" s="3460" t="s">
        <v>3542</v>
      </c>
      <c r="L780" s="3460" t="s">
        <v>3541</v>
      </c>
      <c r="M780" s="3460" t="s">
        <v>3540</v>
      </c>
      <c r="N780" s="3460" t="s">
        <v>3539</v>
      </c>
      <c r="O780" s="3460" t="s">
        <v>3538</v>
      </c>
      <c r="P780" s="3460" t="s">
        <v>3537</v>
      </c>
      <c r="Q780" s="3460" t="s">
        <v>3536</v>
      </c>
      <c r="R780" s="3461"/>
      <c r="S780" s="3460" t="s">
        <v>3535</v>
      </c>
      <c r="T780" s="3460" t="s">
        <v>3535</v>
      </c>
      <c r="U780" s="3460" t="s">
        <v>3534</v>
      </c>
      <c r="V780" s="3460" t="s">
        <v>3533</v>
      </c>
      <c r="W780" s="3459"/>
      <c r="X780" s="3459"/>
      <c r="Y780" s="3457" t="s">
        <v>3532</v>
      </c>
      <c r="Z780" s="3458"/>
      <c r="AA780" s="3458"/>
      <c r="AB780" s="3457"/>
      <c r="AC780" s="3457"/>
    </row>
    <row r="781" spans="1:29" ht="32.1" customHeight="1" x14ac:dyDescent="0.25">
      <c r="A781" s="3465"/>
      <c r="B781" s="3468"/>
      <c r="C781" s="3462"/>
      <c r="D781" s="3462"/>
      <c r="E781" s="3463"/>
      <c r="F781" s="3462"/>
      <c r="G781" s="3460"/>
      <c r="H781" s="3460"/>
      <c r="I781" s="3460" t="s">
        <v>1</v>
      </c>
      <c r="J781" s="3460"/>
      <c r="K781" s="3460"/>
      <c r="L781" s="3460"/>
      <c r="M781" s="3460"/>
      <c r="N781" s="3460"/>
      <c r="O781" s="3460"/>
      <c r="P781" s="3460"/>
      <c r="Q781" s="3460" t="s">
        <v>1</v>
      </c>
      <c r="R781" s="3461"/>
      <c r="S781" s="3460"/>
      <c r="T781" s="3460"/>
      <c r="U781" s="3460"/>
      <c r="V781" s="3460"/>
      <c r="W781" s="3459"/>
      <c r="X781" s="3459"/>
      <c r="Y781" s="3457"/>
      <c r="Z781" s="3458"/>
      <c r="AA781" s="3458"/>
      <c r="AB781" s="3457" t="s">
        <v>3531</v>
      </c>
      <c r="AC781" s="3457" t="s">
        <v>3531</v>
      </c>
    </row>
    <row r="782" spans="1:29" ht="32.1" customHeight="1" x14ac:dyDescent="0.25">
      <c r="A782" s="3467" t="s">
        <v>3583</v>
      </c>
      <c r="B782" s="3468"/>
      <c r="C782" s="3462" t="s">
        <v>3582</v>
      </c>
      <c r="D782" s="3462" t="s">
        <v>3581</v>
      </c>
      <c r="E782" s="3463"/>
      <c r="F782" s="3462" t="s">
        <v>18</v>
      </c>
      <c r="G782" s="3460"/>
      <c r="H782" s="3460" t="s">
        <v>3544</v>
      </c>
      <c r="I782" s="3460" t="s">
        <v>2</v>
      </c>
      <c r="J782" s="3460" t="s">
        <v>3543</v>
      </c>
      <c r="K782" s="3460" t="s">
        <v>3542</v>
      </c>
      <c r="L782" s="3460" t="s">
        <v>3541</v>
      </c>
      <c r="M782" s="3460" t="s">
        <v>3540</v>
      </c>
      <c r="N782" s="3460" t="s">
        <v>3539</v>
      </c>
      <c r="O782" s="3460" t="s">
        <v>3538</v>
      </c>
      <c r="P782" s="3460" t="s">
        <v>3537</v>
      </c>
      <c r="Q782" s="3460" t="s">
        <v>3536</v>
      </c>
      <c r="R782" s="3461"/>
      <c r="S782" s="3460" t="s">
        <v>3535</v>
      </c>
      <c r="T782" s="3460" t="s">
        <v>3535</v>
      </c>
      <c r="U782" s="3460" t="s">
        <v>3534</v>
      </c>
      <c r="V782" s="3460" t="s">
        <v>3533</v>
      </c>
      <c r="W782" s="3459"/>
      <c r="X782" s="3459"/>
      <c r="Y782" s="3457" t="s">
        <v>3532</v>
      </c>
      <c r="Z782" s="3458"/>
      <c r="AA782" s="3458"/>
      <c r="AB782" s="3457"/>
      <c r="AC782" s="3457"/>
    </row>
    <row r="783" spans="1:29" ht="32.1" customHeight="1" x14ac:dyDescent="0.25">
      <c r="A783" s="3465"/>
      <c r="B783" s="3468"/>
      <c r="C783" s="3462"/>
      <c r="D783" s="3462"/>
      <c r="E783" s="3463"/>
      <c r="F783" s="3462"/>
      <c r="G783" s="3460"/>
      <c r="H783" s="3460"/>
      <c r="I783" s="3460" t="s">
        <v>1</v>
      </c>
      <c r="J783" s="3460"/>
      <c r="K783" s="3460"/>
      <c r="L783" s="3460"/>
      <c r="M783" s="3460"/>
      <c r="N783" s="3460"/>
      <c r="O783" s="3460"/>
      <c r="P783" s="3460"/>
      <c r="Q783" s="3460" t="s">
        <v>1</v>
      </c>
      <c r="R783" s="3461"/>
      <c r="S783" s="3460"/>
      <c r="T783" s="3460"/>
      <c r="U783" s="3460"/>
      <c r="V783" s="3460"/>
      <c r="W783" s="3459"/>
      <c r="X783" s="3459"/>
      <c r="Y783" s="3457"/>
      <c r="Z783" s="3458"/>
      <c r="AA783" s="3458"/>
      <c r="AB783" s="3457" t="s">
        <v>3531</v>
      </c>
      <c r="AC783" s="3457" t="s">
        <v>3531</v>
      </c>
    </row>
    <row r="784" spans="1:29" ht="32.1" customHeight="1" x14ac:dyDescent="0.25">
      <c r="A784" s="3467" t="s">
        <v>3580</v>
      </c>
      <c r="B784" s="3468"/>
      <c r="C784" s="3462" t="s">
        <v>3579</v>
      </c>
      <c r="D784" s="3462" t="s">
        <v>3578</v>
      </c>
      <c r="E784" s="3463"/>
      <c r="F784" s="3462" t="s">
        <v>18</v>
      </c>
      <c r="G784" s="3460"/>
      <c r="H784" s="3460" t="s">
        <v>3544</v>
      </c>
      <c r="I784" s="3460" t="s">
        <v>2</v>
      </c>
      <c r="J784" s="3460" t="s">
        <v>3543</v>
      </c>
      <c r="K784" s="3460" t="s">
        <v>3542</v>
      </c>
      <c r="L784" s="3460" t="s">
        <v>3541</v>
      </c>
      <c r="M784" s="3460" t="s">
        <v>3540</v>
      </c>
      <c r="N784" s="3460" t="s">
        <v>3539</v>
      </c>
      <c r="O784" s="3460" t="s">
        <v>3538</v>
      </c>
      <c r="P784" s="3460" t="s">
        <v>3537</v>
      </c>
      <c r="Q784" s="3460" t="s">
        <v>3536</v>
      </c>
      <c r="R784" s="3461"/>
      <c r="S784" s="3460" t="s">
        <v>3535</v>
      </c>
      <c r="T784" s="3460" t="s">
        <v>3535</v>
      </c>
      <c r="U784" s="3460" t="s">
        <v>3534</v>
      </c>
      <c r="V784" s="3460" t="s">
        <v>3533</v>
      </c>
      <c r="W784" s="3459"/>
      <c r="X784" s="3459"/>
      <c r="Y784" s="3457" t="s">
        <v>3532</v>
      </c>
      <c r="Z784" s="3458"/>
      <c r="AA784" s="3458"/>
      <c r="AB784" s="3457"/>
      <c r="AC784" s="3457"/>
    </row>
    <row r="785" spans="1:29" ht="32.1" customHeight="1" x14ac:dyDescent="0.25">
      <c r="A785" s="3465"/>
      <c r="B785" s="3468"/>
      <c r="C785" s="3462"/>
      <c r="D785" s="3462"/>
      <c r="E785" s="3463"/>
      <c r="F785" s="3462"/>
      <c r="G785" s="3460"/>
      <c r="H785" s="3460"/>
      <c r="I785" s="3460" t="s">
        <v>1</v>
      </c>
      <c r="J785" s="3460"/>
      <c r="K785" s="3460"/>
      <c r="L785" s="3460"/>
      <c r="M785" s="3460"/>
      <c r="N785" s="3460"/>
      <c r="O785" s="3460"/>
      <c r="P785" s="3460"/>
      <c r="Q785" s="3460" t="s">
        <v>1</v>
      </c>
      <c r="R785" s="3461"/>
      <c r="S785" s="3460"/>
      <c r="T785" s="3460"/>
      <c r="U785" s="3460"/>
      <c r="V785" s="3460"/>
      <c r="W785" s="3459"/>
      <c r="X785" s="3459"/>
      <c r="Y785" s="3457"/>
      <c r="Z785" s="3458"/>
      <c r="AA785" s="3458"/>
      <c r="AB785" s="3457" t="s">
        <v>3531</v>
      </c>
      <c r="AC785" s="3457" t="s">
        <v>3531</v>
      </c>
    </row>
    <row r="786" spans="1:29" ht="32.1" customHeight="1" x14ac:dyDescent="0.25">
      <c r="A786" s="3467" t="s">
        <v>3577</v>
      </c>
      <c r="B786" s="3468"/>
      <c r="C786" s="3462" t="s">
        <v>3576</v>
      </c>
      <c r="D786" s="3462" t="s">
        <v>3575</v>
      </c>
      <c r="E786" s="3463"/>
      <c r="F786" s="3462" t="s">
        <v>18</v>
      </c>
      <c r="G786" s="3460"/>
      <c r="H786" s="3460" t="s">
        <v>3544</v>
      </c>
      <c r="I786" s="3460" t="s">
        <v>2</v>
      </c>
      <c r="J786" s="3460" t="s">
        <v>3543</v>
      </c>
      <c r="K786" s="3460" t="s">
        <v>3542</v>
      </c>
      <c r="L786" s="3460" t="s">
        <v>3541</v>
      </c>
      <c r="M786" s="3460" t="s">
        <v>3540</v>
      </c>
      <c r="N786" s="3460" t="s">
        <v>3539</v>
      </c>
      <c r="O786" s="3460" t="s">
        <v>3538</v>
      </c>
      <c r="P786" s="3460" t="s">
        <v>3537</v>
      </c>
      <c r="Q786" s="3460" t="s">
        <v>3536</v>
      </c>
      <c r="R786" s="3461"/>
      <c r="S786" s="3460" t="s">
        <v>3535</v>
      </c>
      <c r="T786" s="3460" t="s">
        <v>3535</v>
      </c>
      <c r="U786" s="3460" t="s">
        <v>3534</v>
      </c>
      <c r="V786" s="3460" t="s">
        <v>3533</v>
      </c>
      <c r="W786" s="3459"/>
      <c r="X786" s="3459"/>
      <c r="Y786" s="3457" t="s">
        <v>3532</v>
      </c>
      <c r="Z786" s="3458"/>
      <c r="AA786" s="3458"/>
      <c r="AB786" s="3457"/>
      <c r="AC786" s="3457"/>
    </row>
    <row r="787" spans="1:29" ht="32.1" customHeight="1" x14ac:dyDescent="0.25">
      <c r="A787" s="3465"/>
      <c r="B787" s="3468"/>
      <c r="C787" s="3462"/>
      <c r="D787" s="3462"/>
      <c r="E787" s="3463"/>
      <c r="F787" s="3462"/>
      <c r="G787" s="3460"/>
      <c r="H787" s="3460"/>
      <c r="I787" s="3460" t="s">
        <v>1</v>
      </c>
      <c r="J787" s="3460"/>
      <c r="K787" s="3460"/>
      <c r="L787" s="3460"/>
      <c r="M787" s="3460"/>
      <c r="N787" s="3460"/>
      <c r="O787" s="3460"/>
      <c r="P787" s="3460"/>
      <c r="Q787" s="3460" t="s">
        <v>1</v>
      </c>
      <c r="R787" s="3461"/>
      <c r="S787" s="3460"/>
      <c r="T787" s="3460"/>
      <c r="U787" s="3460"/>
      <c r="V787" s="3460"/>
      <c r="W787" s="3459"/>
      <c r="X787" s="3459"/>
      <c r="Y787" s="3457"/>
      <c r="Z787" s="3458"/>
      <c r="AA787" s="3458"/>
      <c r="AB787" s="3457" t="s">
        <v>3531</v>
      </c>
      <c r="AC787" s="3457" t="s">
        <v>3531</v>
      </c>
    </row>
    <row r="788" spans="1:29" ht="32.1" customHeight="1" x14ac:dyDescent="0.25">
      <c r="A788" s="3467" t="s">
        <v>3574</v>
      </c>
      <c r="B788" s="3468"/>
      <c r="C788" s="3462" t="s">
        <v>3573</v>
      </c>
      <c r="D788" s="3462" t="s">
        <v>3572</v>
      </c>
      <c r="E788" s="3463"/>
      <c r="F788" s="3462" t="s">
        <v>18</v>
      </c>
      <c r="G788" s="3460"/>
      <c r="H788" s="3460" t="s">
        <v>3544</v>
      </c>
      <c r="I788" s="3460" t="s">
        <v>2</v>
      </c>
      <c r="J788" s="3460" t="s">
        <v>3543</v>
      </c>
      <c r="K788" s="3460" t="s">
        <v>3542</v>
      </c>
      <c r="L788" s="3460" t="s">
        <v>3541</v>
      </c>
      <c r="M788" s="3460" t="s">
        <v>3540</v>
      </c>
      <c r="N788" s="3460" t="s">
        <v>3539</v>
      </c>
      <c r="O788" s="3460" t="s">
        <v>3538</v>
      </c>
      <c r="P788" s="3460" t="s">
        <v>3537</v>
      </c>
      <c r="Q788" s="3460" t="s">
        <v>3536</v>
      </c>
      <c r="R788" s="3461"/>
      <c r="S788" s="3460" t="s">
        <v>3535</v>
      </c>
      <c r="T788" s="3460" t="s">
        <v>3535</v>
      </c>
      <c r="U788" s="3460" t="s">
        <v>3534</v>
      </c>
      <c r="V788" s="3460" t="s">
        <v>3533</v>
      </c>
      <c r="W788" s="3459"/>
      <c r="X788" s="3459"/>
      <c r="Y788" s="3457" t="s">
        <v>3532</v>
      </c>
      <c r="Z788" s="3458"/>
      <c r="AA788" s="3458"/>
      <c r="AB788" s="3457"/>
      <c r="AC788" s="3457"/>
    </row>
    <row r="789" spans="1:29" ht="32.1" customHeight="1" x14ac:dyDescent="0.25">
      <c r="A789" s="3465"/>
      <c r="B789" s="3468"/>
      <c r="C789" s="3462"/>
      <c r="D789" s="3462"/>
      <c r="E789" s="3463"/>
      <c r="F789" s="3462"/>
      <c r="G789" s="3460"/>
      <c r="H789" s="3460"/>
      <c r="I789" s="3460" t="s">
        <v>1</v>
      </c>
      <c r="J789" s="3460"/>
      <c r="K789" s="3460"/>
      <c r="L789" s="3460"/>
      <c r="M789" s="3460"/>
      <c r="N789" s="3460"/>
      <c r="O789" s="3460"/>
      <c r="P789" s="3460"/>
      <c r="Q789" s="3460" t="s">
        <v>1</v>
      </c>
      <c r="R789" s="3461"/>
      <c r="S789" s="3460"/>
      <c r="T789" s="3460"/>
      <c r="U789" s="3460"/>
      <c r="V789" s="3460"/>
      <c r="W789" s="3459"/>
      <c r="X789" s="3459"/>
      <c r="Y789" s="3457"/>
      <c r="Z789" s="3458"/>
      <c r="AA789" s="3458"/>
      <c r="AB789" s="3457" t="s">
        <v>3531</v>
      </c>
      <c r="AC789" s="3457" t="s">
        <v>3531</v>
      </c>
    </row>
    <row r="790" spans="1:29" ht="32.1" customHeight="1" x14ac:dyDescent="0.25">
      <c r="A790" s="3467" t="s">
        <v>3571</v>
      </c>
      <c r="B790" s="3468"/>
      <c r="C790" s="3462" t="s">
        <v>3570</v>
      </c>
      <c r="D790" s="3462" t="s">
        <v>3569</v>
      </c>
      <c r="E790" s="3463"/>
      <c r="F790" s="3462" t="s">
        <v>18</v>
      </c>
      <c r="G790" s="3460"/>
      <c r="H790" s="3460" t="s">
        <v>3544</v>
      </c>
      <c r="I790" s="3460" t="s">
        <v>2</v>
      </c>
      <c r="J790" s="3460" t="s">
        <v>3543</v>
      </c>
      <c r="K790" s="3460" t="s">
        <v>3542</v>
      </c>
      <c r="L790" s="3460" t="s">
        <v>3541</v>
      </c>
      <c r="M790" s="3460" t="s">
        <v>3540</v>
      </c>
      <c r="N790" s="3460" t="s">
        <v>3539</v>
      </c>
      <c r="O790" s="3460" t="s">
        <v>3538</v>
      </c>
      <c r="P790" s="3460" t="s">
        <v>3537</v>
      </c>
      <c r="Q790" s="3460" t="s">
        <v>3536</v>
      </c>
      <c r="R790" s="3461"/>
      <c r="S790" s="3460" t="s">
        <v>3535</v>
      </c>
      <c r="T790" s="3460" t="s">
        <v>3535</v>
      </c>
      <c r="U790" s="3460" t="s">
        <v>3534</v>
      </c>
      <c r="V790" s="3460" t="s">
        <v>3533</v>
      </c>
      <c r="W790" s="3459"/>
      <c r="X790" s="3459"/>
      <c r="Y790" s="3457" t="s">
        <v>3532</v>
      </c>
      <c r="Z790" s="3458"/>
      <c r="AA790" s="3458"/>
      <c r="AB790" s="3457"/>
      <c r="AC790" s="3457"/>
    </row>
    <row r="791" spans="1:29" ht="32.1" customHeight="1" x14ac:dyDescent="0.25">
      <c r="A791" s="3465"/>
      <c r="B791" s="3468"/>
      <c r="C791" s="3462"/>
      <c r="D791" s="3462"/>
      <c r="E791" s="3463"/>
      <c r="F791" s="3462"/>
      <c r="G791" s="3460"/>
      <c r="H791" s="3460"/>
      <c r="I791" s="3460" t="s">
        <v>1</v>
      </c>
      <c r="J791" s="3460"/>
      <c r="K791" s="3460"/>
      <c r="L791" s="3460"/>
      <c r="M791" s="3460"/>
      <c r="N791" s="3460"/>
      <c r="O791" s="3460"/>
      <c r="P791" s="3460"/>
      <c r="Q791" s="3460" t="s">
        <v>1</v>
      </c>
      <c r="R791" s="3461"/>
      <c r="S791" s="3460"/>
      <c r="T791" s="3460"/>
      <c r="U791" s="3460"/>
      <c r="V791" s="3460"/>
      <c r="W791" s="3459"/>
      <c r="X791" s="3459"/>
      <c r="Y791" s="3457"/>
      <c r="Z791" s="3458"/>
      <c r="AA791" s="3458"/>
      <c r="AB791" s="3457" t="s">
        <v>3531</v>
      </c>
      <c r="AC791" s="3457" t="s">
        <v>3531</v>
      </c>
    </row>
    <row r="792" spans="1:29" ht="32.1" customHeight="1" x14ac:dyDescent="0.25">
      <c r="A792" s="3467" t="s">
        <v>3568</v>
      </c>
      <c r="B792" s="3468"/>
      <c r="C792" s="3462" t="s">
        <v>3567</v>
      </c>
      <c r="D792" s="3462" t="s">
        <v>3566</v>
      </c>
      <c r="E792" s="3463"/>
      <c r="F792" s="3462" t="s">
        <v>18</v>
      </c>
      <c r="G792" s="3460"/>
      <c r="H792" s="3460" t="s">
        <v>3544</v>
      </c>
      <c r="I792" s="3460" t="s">
        <v>2</v>
      </c>
      <c r="J792" s="3460" t="s">
        <v>3543</v>
      </c>
      <c r="K792" s="3460" t="s">
        <v>3542</v>
      </c>
      <c r="L792" s="3460" t="s">
        <v>3541</v>
      </c>
      <c r="M792" s="3460" t="s">
        <v>3540</v>
      </c>
      <c r="N792" s="3460" t="s">
        <v>3539</v>
      </c>
      <c r="O792" s="3460" t="s">
        <v>3538</v>
      </c>
      <c r="P792" s="3460" t="s">
        <v>3537</v>
      </c>
      <c r="Q792" s="3460" t="s">
        <v>3536</v>
      </c>
      <c r="R792" s="3461"/>
      <c r="S792" s="3460" t="s">
        <v>3535</v>
      </c>
      <c r="T792" s="3460" t="s">
        <v>3535</v>
      </c>
      <c r="U792" s="3460" t="s">
        <v>3534</v>
      </c>
      <c r="V792" s="3460" t="s">
        <v>3533</v>
      </c>
      <c r="W792" s="3459"/>
      <c r="X792" s="3459"/>
      <c r="Y792" s="3457" t="s">
        <v>3532</v>
      </c>
      <c r="Z792" s="3458"/>
      <c r="AA792" s="3458"/>
      <c r="AB792" s="3457"/>
      <c r="AC792" s="3457"/>
    </row>
    <row r="793" spans="1:29" ht="32.1" customHeight="1" x14ac:dyDescent="0.25">
      <c r="A793" s="3465"/>
      <c r="B793" s="3468"/>
      <c r="C793" s="3462"/>
      <c r="D793" s="3462"/>
      <c r="E793" s="3463"/>
      <c r="F793" s="3462"/>
      <c r="G793" s="3460"/>
      <c r="H793" s="3460"/>
      <c r="I793" s="3460" t="s">
        <v>1</v>
      </c>
      <c r="J793" s="3460"/>
      <c r="K793" s="3460"/>
      <c r="L793" s="3460"/>
      <c r="M793" s="3460"/>
      <c r="N793" s="3460"/>
      <c r="O793" s="3460"/>
      <c r="P793" s="3460"/>
      <c r="Q793" s="3460" t="s">
        <v>1</v>
      </c>
      <c r="R793" s="3461"/>
      <c r="S793" s="3460"/>
      <c r="T793" s="3460"/>
      <c r="U793" s="3460"/>
      <c r="V793" s="3460"/>
      <c r="W793" s="3459"/>
      <c r="X793" s="3459"/>
      <c r="Y793" s="3457"/>
      <c r="Z793" s="3458"/>
      <c r="AA793" s="3458"/>
      <c r="AB793" s="3457" t="s">
        <v>3531</v>
      </c>
      <c r="AC793" s="3457" t="s">
        <v>3531</v>
      </c>
    </row>
    <row r="794" spans="1:29" ht="32.1" customHeight="1" x14ac:dyDescent="0.25">
      <c r="A794" s="3467" t="s">
        <v>3565</v>
      </c>
      <c r="B794" s="3468"/>
      <c r="C794" s="3462" t="s">
        <v>3564</v>
      </c>
      <c r="D794" s="3462" t="s">
        <v>3563</v>
      </c>
      <c r="E794" s="3463"/>
      <c r="F794" s="3462" t="s">
        <v>18</v>
      </c>
      <c r="G794" s="3460"/>
      <c r="H794" s="3460" t="s">
        <v>3544</v>
      </c>
      <c r="I794" s="3460" t="s">
        <v>2</v>
      </c>
      <c r="J794" s="3460" t="s">
        <v>3543</v>
      </c>
      <c r="K794" s="3460" t="s">
        <v>3542</v>
      </c>
      <c r="L794" s="3460" t="s">
        <v>3541</v>
      </c>
      <c r="M794" s="3460" t="s">
        <v>3540</v>
      </c>
      <c r="N794" s="3460" t="s">
        <v>3539</v>
      </c>
      <c r="O794" s="3460" t="s">
        <v>3538</v>
      </c>
      <c r="P794" s="3460" t="s">
        <v>3537</v>
      </c>
      <c r="Q794" s="3460" t="s">
        <v>3536</v>
      </c>
      <c r="R794" s="3461"/>
      <c r="S794" s="3460" t="s">
        <v>3535</v>
      </c>
      <c r="T794" s="3460" t="s">
        <v>3535</v>
      </c>
      <c r="U794" s="3460" t="s">
        <v>3534</v>
      </c>
      <c r="V794" s="3460" t="s">
        <v>3533</v>
      </c>
      <c r="W794" s="3459"/>
      <c r="X794" s="3459"/>
      <c r="Y794" s="3457" t="s">
        <v>3532</v>
      </c>
      <c r="Z794" s="3458"/>
      <c r="AA794" s="3458"/>
      <c r="AB794" s="3457"/>
      <c r="AC794" s="3457"/>
    </row>
    <row r="795" spans="1:29" ht="32.1" customHeight="1" x14ac:dyDescent="0.25">
      <c r="A795" s="3465"/>
      <c r="B795" s="3468"/>
      <c r="C795" s="3462"/>
      <c r="D795" s="3462"/>
      <c r="E795" s="3463"/>
      <c r="F795" s="3462"/>
      <c r="G795" s="3460"/>
      <c r="H795" s="3460"/>
      <c r="I795" s="3460" t="s">
        <v>1</v>
      </c>
      <c r="J795" s="3460"/>
      <c r="K795" s="3460"/>
      <c r="L795" s="3460"/>
      <c r="M795" s="3460"/>
      <c r="N795" s="3460"/>
      <c r="O795" s="3460"/>
      <c r="P795" s="3460"/>
      <c r="Q795" s="3460" t="s">
        <v>1</v>
      </c>
      <c r="R795" s="3461"/>
      <c r="S795" s="3460"/>
      <c r="T795" s="3460"/>
      <c r="U795" s="3460"/>
      <c r="V795" s="3460"/>
      <c r="W795" s="3459"/>
      <c r="X795" s="3459"/>
      <c r="Y795" s="3457"/>
      <c r="Z795" s="3458"/>
      <c r="AA795" s="3458"/>
      <c r="AB795" s="3457" t="s">
        <v>3531</v>
      </c>
      <c r="AC795" s="3457" t="s">
        <v>3531</v>
      </c>
    </row>
    <row r="796" spans="1:29" ht="32.1" customHeight="1" x14ac:dyDescent="0.25">
      <c r="A796" s="3467" t="s">
        <v>3562</v>
      </c>
      <c r="B796" s="3468"/>
      <c r="C796" s="3462" t="s">
        <v>3561</v>
      </c>
      <c r="D796" s="3462" t="s">
        <v>3560</v>
      </c>
      <c r="E796" s="3463"/>
      <c r="F796" s="3462" t="s">
        <v>18</v>
      </c>
      <c r="G796" s="3460"/>
      <c r="H796" s="3460" t="s">
        <v>3544</v>
      </c>
      <c r="I796" s="3460" t="s">
        <v>2</v>
      </c>
      <c r="J796" s="3460" t="s">
        <v>3543</v>
      </c>
      <c r="K796" s="3460" t="s">
        <v>3542</v>
      </c>
      <c r="L796" s="3460" t="s">
        <v>3541</v>
      </c>
      <c r="M796" s="3460" t="s">
        <v>3540</v>
      </c>
      <c r="N796" s="3460" t="s">
        <v>3539</v>
      </c>
      <c r="O796" s="3460" t="s">
        <v>3538</v>
      </c>
      <c r="P796" s="3460" t="s">
        <v>3537</v>
      </c>
      <c r="Q796" s="3460" t="s">
        <v>3536</v>
      </c>
      <c r="R796" s="3461"/>
      <c r="S796" s="3460" t="s">
        <v>3535</v>
      </c>
      <c r="T796" s="3460" t="s">
        <v>3535</v>
      </c>
      <c r="U796" s="3460" t="s">
        <v>3534</v>
      </c>
      <c r="V796" s="3460" t="s">
        <v>3533</v>
      </c>
      <c r="W796" s="3459"/>
      <c r="X796" s="3459"/>
      <c r="Y796" s="3457" t="s">
        <v>3532</v>
      </c>
      <c r="Z796" s="3458"/>
      <c r="AA796" s="3458"/>
      <c r="AB796" s="3457"/>
      <c r="AC796" s="3457"/>
    </row>
    <row r="797" spans="1:29" ht="32.1" customHeight="1" x14ac:dyDescent="0.25">
      <c r="A797" s="3465"/>
      <c r="B797" s="3468"/>
      <c r="C797" s="3462"/>
      <c r="D797" s="3462"/>
      <c r="E797" s="3463"/>
      <c r="F797" s="3462"/>
      <c r="G797" s="3460"/>
      <c r="H797" s="3460"/>
      <c r="I797" s="3460" t="s">
        <v>1</v>
      </c>
      <c r="J797" s="3460"/>
      <c r="K797" s="3460"/>
      <c r="L797" s="3460"/>
      <c r="M797" s="3460"/>
      <c r="N797" s="3460"/>
      <c r="O797" s="3460"/>
      <c r="P797" s="3460"/>
      <c r="Q797" s="3460" t="s">
        <v>1</v>
      </c>
      <c r="R797" s="3461"/>
      <c r="S797" s="3460"/>
      <c r="T797" s="3460"/>
      <c r="U797" s="3460"/>
      <c r="V797" s="3460"/>
      <c r="W797" s="3459"/>
      <c r="X797" s="3459"/>
      <c r="Y797" s="3457"/>
      <c r="Z797" s="3458"/>
      <c r="AA797" s="3458"/>
      <c r="AB797" s="3457" t="s">
        <v>3531</v>
      </c>
      <c r="AC797" s="3457" t="s">
        <v>3531</v>
      </c>
    </row>
    <row r="798" spans="1:29" ht="32.1" customHeight="1" x14ac:dyDescent="0.25">
      <c r="A798" s="3467" t="s">
        <v>3559</v>
      </c>
      <c r="B798" s="3468"/>
      <c r="C798" s="3462" t="s">
        <v>3558</v>
      </c>
      <c r="D798" s="3462" t="s">
        <v>3557</v>
      </c>
      <c r="E798" s="3463"/>
      <c r="F798" s="3462" t="s">
        <v>18</v>
      </c>
      <c r="G798" s="3460"/>
      <c r="H798" s="3460" t="s">
        <v>3544</v>
      </c>
      <c r="I798" s="3460" t="s">
        <v>2</v>
      </c>
      <c r="J798" s="3460" t="s">
        <v>3543</v>
      </c>
      <c r="K798" s="3460" t="s">
        <v>3542</v>
      </c>
      <c r="L798" s="3460" t="s">
        <v>3541</v>
      </c>
      <c r="M798" s="3460" t="s">
        <v>3540</v>
      </c>
      <c r="N798" s="3460" t="s">
        <v>3539</v>
      </c>
      <c r="O798" s="3460" t="s">
        <v>3538</v>
      </c>
      <c r="P798" s="3460" t="s">
        <v>3537</v>
      </c>
      <c r="Q798" s="3460" t="s">
        <v>3536</v>
      </c>
      <c r="R798" s="3461"/>
      <c r="S798" s="3460" t="s">
        <v>3535</v>
      </c>
      <c r="T798" s="3460" t="s">
        <v>3535</v>
      </c>
      <c r="U798" s="3460" t="s">
        <v>3534</v>
      </c>
      <c r="V798" s="3460" t="s">
        <v>3533</v>
      </c>
      <c r="W798" s="3459"/>
      <c r="X798" s="3459"/>
      <c r="Y798" s="3457" t="s">
        <v>3532</v>
      </c>
      <c r="Z798" s="3458"/>
      <c r="AA798" s="3458"/>
      <c r="AB798" s="3457"/>
      <c r="AC798" s="3457"/>
    </row>
    <row r="799" spans="1:29" ht="32.1" customHeight="1" x14ac:dyDescent="0.25">
      <c r="A799" s="3465"/>
      <c r="B799" s="3468"/>
      <c r="C799" s="3462"/>
      <c r="D799" s="3462"/>
      <c r="E799" s="3463"/>
      <c r="F799" s="3462"/>
      <c r="G799" s="3460"/>
      <c r="H799" s="3460"/>
      <c r="I799" s="3460" t="s">
        <v>1</v>
      </c>
      <c r="J799" s="3460"/>
      <c r="K799" s="3460"/>
      <c r="L799" s="3460"/>
      <c r="M799" s="3460"/>
      <c r="N799" s="3460"/>
      <c r="O799" s="3460"/>
      <c r="P799" s="3460"/>
      <c r="Q799" s="3460" t="s">
        <v>1</v>
      </c>
      <c r="R799" s="3461"/>
      <c r="S799" s="3460"/>
      <c r="T799" s="3460"/>
      <c r="U799" s="3460"/>
      <c r="V799" s="3460"/>
      <c r="W799" s="3459"/>
      <c r="X799" s="3459"/>
      <c r="Y799" s="3457"/>
      <c r="Z799" s="3458"/>
      <c r="AA799" s="3458"/>
      <c r="AB799" s="3457" t="s">
        <v>3531</v>
      </c>
      <c r="AC799" s="3457" t="s">
        <v>3531</v>
      </c>
    </row>
    <row r="800" spans="1:29" ht="32.1" customHeight="1" x14ac:dyDescent="0.25">
      <c r="A800" s="3467" t="s">
        <v>3556</v>
      </c>
      <c r="B800" s="3468"/>
      <c r="C800" s="3462" t="s">
        <v>3555</v>
      </c>
      <c r="D800" s="3462" t="s">
        <v>3554</v>
      </c>
      <c r="E800" s="3463"/>
      <c r="F800" s="3462" t="s">
        <v>18</v>
      </c>
      <c r="G800" s="3460"/>
      <c r="H800" s="3460" t="s">
        <v>3544</v>
      </c>
      <c r="I800" s="3460" t="s">
        <v>2</v>
      </c>
      <c r="J800" s="3460" t="s">
        <v>3543</v>
      </c>
      <c r="K800" s="3460" t="s">
        <v>3542</v>
      </c>
      <c r="L800" s="3460" t="s">
        <v>3541</v>
      </c>
      <c r="M800" s="3460" t="s">
        <v>3540</v>
      </c>
      <c r="N800" s="3460" t="s">
        <v>3539</v>
      </c>
      <c r="O800" s="3460" t="s">
        <v>3538</v>
      </c>
      <c r="P800" s="3460" t="s">
        <v>3537</v>
      </c>
      <c r="Q800" s="3460" t="s">
        <v>3536</v>
      </c>
      <c r="R800" s="3461"/>
      <c r="S800" s="3460" t="s">
        <v>3535</v>
      </c>
      <c r="T800" s="3460" t="s">
        <v>3535</v>
      </c>
      <c r="U800" s="3460" t="s">
        <v>3534</v>
      </c>
      <c r="V800" s="3460" t="s">
        <v>3533</v>
      </c>
      <c r="W800" s="3459"/>
      <c r="X800" s="3459"/>
      <c r="Y800" s="3457" t="s">
        <v>3532</v>
      </c>
      <c r="Z800" s="3458"/>
      <c r="AA800" s="3458"/>
      <c r="AB800" s="3457"/>
      <c r="AC800" s="3457"/>
    </row>
    <row r="801" spans="1:29" ht="32.1" customHeight="1" x14ac:dyDescent="0.25">
      <c r="A801" s="3465"/>
      <c r="B801" s="3468"/>
      <c r="C801" s="3462"/>
      <c r="D801" s="3462"/>
      <c r="E801" s="3463"/>
      <c r="F801" s="3462"/>
      <c r="G801" s="3460"/>
      <c r="H801" s="3460"/>
      <c r="I801" s="3460" t="s">
        <v>1</v>
      </c>
      <c r="J801" s="3460"/>
      <c r="K801" s="3460"/>
      <c r="L801" s="3460"/>
      <c r="M801" s="3460"/>
      <c r="N801" s="3460"/>
      <c r="O801" s="3460"/>
      <c r="P801" s="3460"/>
      <c r="Q801" s="3460" t="s">
        <v>1</v>
      </c>
      <c r="R801" s="3461"/>
      <c r="S801" s="3460"/>
      <c r="T801" s="3460"/>
      <c r="U801" s="3460"/>
      <c r="V801" s="3460"/>
      <c r="W801" s="3459"/>
      <c r="X801" s="3459"/>
      <c r="Y801" s="3457"/>
      <c r="Z801" s="3458"/>
      <c r="AA801" s="3458"/>
      <c r="AB801" s="3457" t="s">
        <v>3531</v>
      </c>
      <c r="AC801" s="3457" t="s">
        <v>3531</v>
      </c>
    </row>
    <row r="802" spans="1:29" ht="32.1" customHeight="1" x14ac:dyDescent="0.25">
      <c r="A802" s="3467" t="s">
        <v>3553</v>
      </c>
      <c r="B802" s="3468"/>
      <c r="C802" s="3462" t="s">
        <v>3552</v>
      </c>
      <c r="D802" s="3462" t="s">
        <v>3551</v>
      </c>
      <c r="E802" s="3463"/>
      <c r="F802" s="3462" t="s">
        <v>18</v>
      </c>
      <c r="G802" s="3460"/>
      <c r="H802" s="3460" t="s">
        <v>3544</v>
      </c>
      <c r="I802" s="3460" t="s">
        <v>2</v>
      </c>
      <c r="J802" s="3460" t="s">
        <v>3543</v>
      </c>
      <c r="K802" s="3460" t="s">
        <v>3542</v>
      </c>
      <c r="L802" s="3460" t="s">
        <v>3541</v>
      </c>
      <c r="M802" s="3460" t="s">
        <v>3540</v>
      </c>
      <c r="N802" s="3460" t="s">
        <v>3539</v>
      </c>
      <c r="O802" s="3460" t="s">
        <v>3538</v>
      </c>
      <c r="P802" s="3460" t="s">
        <v>3537</v>
      </c>
      <c r="Q802" s="3460" t="s">
        <v>3536</v>
      </c>
      <c r="R802" s="3461"/>
      <c r="S802" s="3460" t="s">
        <v>3535</v>
      </c>
      <c r="T802" s="3460" t="s">
        <v>3535</v>
      </c>
      <c r="U802" s="3460" t="s">
        <v>3534</v>
      </c>
      <c r="V802" s="3460" t="s">
        <v>3533</v>
      </c>
      <c r="W802" s="3459"/>
      <c r="X802" s="3459"/>
      <c r="Y802" s="3457" t="s">
        <v>3532</v>
      </c>
      <c r="Z802" s="3458"/>
      <c r="AA802" s="3458"/>
      <c r="AB802" s="3457"/>
      <c r="AC802" s="3457"/>
    </row>
    <row r="803" spans="1:29" ht="32.1" customHeight="1" x14ac:dyDescent="0.25">
      <c r="A803" s="3465"/>
      <c r="B803" s="3466"/>
      <c r="C803" s="3462"/>
      <c r="D803" s="3462"/>
      <c r="E803" s="3463"/>
      <c r="F803" s="3462"/>
      <c r="G803" s="3460"/>
      <c r="H803" s="3460"/>
      <c r="I803" s="3460" t="s">
        <v>1</v>
      </c>
      <c r="J803" s="3460"/>
      <c r="K803" s="3460"/>
      <c r="L803" s="3460"/>
      <c r="M803" s="3460"/>
      <c r="N803" s="3460"/>
      <c r="O803" s="3460"/>
      <c r="P803" s="3460"/>
      <c r="Q803" s="3460" t="s">
        <v>1</v>
      </c>
      <c r="R803" s="3461"/>
      <c r="S803" s="3460"/>
      <c r="T803" s="3460"/>
      <c r="U803" s="3460"/>
      <c r="V803" s="3460"/>
      <c r="W803" s="3459"/>
      <c r="X803" s="3459"/>
      <c r="Y803" s="3457"/>
      <c r="Z803" s="3458"/>
      <c r="AA803" s="3458"/>
      <c r="AB803" s="3457" t="s">
        <v>3531</v>
      </c>
      <c r="AC803" s="3457" t="s">
        <v>3531</v>
      </c>
    </row>
    <row r="804" spans="1:29" ht="32.1" customHeight="1" x14ac:dyDescent="0.25">
      <c r="A804" s="3467" t="s">
        <v>3550</v>
      </c>
      <c r="B804" s="3466"/>
      <c r="C804" s="3462" t="s">
        <v>3549</v>
      </c>
      <c r="D804" s="3462" t="s">
        <v>3548</v>
      </c>
      <c r="E804" s="3463"/>
      <c r="F804" s="3462" t="s">
        <v>18</v>
      </c>
      <c r="G804" s="3460"/>
      <c r="H804" s="3460" t="s">
        <v>3544</v>
      </c>
      <c r="I804" s="3460" t="s">
        <v>2</v>
      </c>
      <c r="J804" s="3460" t="s">
        <v>3543</v>
      </c>
      <c r="K804" s="3460" t="s">
        <v>3542</v>
      </c>
      <c r="L804" s="3460" t="s">
        <v>3541</v>
      </c>
      <c r="M804" s="3460" t="s">
        <v>3540</v>
      </c>
      <c r="N804" s="3460" t="s">
        <v>3539</v>
      </c>
      <c r="O804" s="3460" t="s">
        <v>3538</v>
      </c>
      <c r="P804" s="3460" t="s">
        <v>3537</v>
      </c>
      <c r="Q804" s="3460" t="s">
        <v>3536</v>
      </c>
      <c r="R804" s="3461"/>
      <c r="S804" s="3460" t="s">
        <v>3535</v>
      </c>
      <c r="T804" s="3460" t="s">
        <v>3535</v>
      </c>
      <c r="U804" s="3460" t="s">
        <v>3534</v>
      </c>
      <c r="V804" s="3460" t="s">
        <v>3533</v>
      </c>
      <c r="W804" s="3459"/>
      <c r="X804" s="3459"/>
      <c r="Y804" s="3457" t="s">
        <v>3532</v>
      </c>
      <c r="Z804" s="3458"/>
      <c r="AA804" s="3458"/>
      <c r="AB804" s="3457"/>
      <c r="AC804" s="3457"/>
    </row>
    <row r="805" spans="1:29" ht="32.1" customHeight="1" x14ac:dyDescent="0.25">
      <c r="A805" s="3465"/>
      <c r="B805" s="3466"/>
      <c r="C805" s="3462"/>
      <c r="D805" s="3462"/>
      <c r="E805" s="3463"/>
      <c r="F805" s="3462"/>
      <c r="G805" s="3460"/>
      <c r="H805" s="3460"/>
      <c r="I805" s="3460" t="s">
        <v>1</v>
      </c>
      <c r="J805" s="3460"/>
      <c r="K805" s="3460"/>
      <c r="L805" s="3460"/>
      <c r="M805" s="3460"/>
      <c r="N805" s="3460"/>
      <c r="O805" s="3460"/>
      <c r="P805" s="3460"/>
      <c r="Q805" s="3460" t="s">
        <v>1</v>
      </c>
      <c r="R805" s="3461"/>
      <c r="S805" s="3460"/>
      <c r="T805" s="3460"/>
      <c r="U805" s="3460"/>
      <c r="V805" s="3460"/>
      <c r="W805" s="3459"/>
      <c r="X805" s="3459"/>
      <c r="Y805" s="3457"/>
      <c r="Z805" s="3458"/>
      <c r="AA805" s="3458"/>
      <c r="AB805" s="3457" t="s">
        <v>3531</v>
      </c>
      <c r="AC805" s="3457" t="s">
        <v>3531</v>
      </c>
    </row>
    <row r="806" spans="1:29" ht="32.1" customHeight="1" x14ac:dyDescent="0.25">
      <c r="A806" s="3467" t="s">
        <v>3547</v>
      </c>
      <c r="B806" s="3466"/>
      <c r="C806" s="3462" t="s">
        <v>3546</v>
      </c>
      <c r="D806" s="3462" t="s">
        <v>3545</v>
      </c>
      <c r="E806" s="3463"/>
      <c r="F806" s="3462" t="s">
        <v>18</v>
      </c>
      <c r="G806" s="3460"/>
      <c r="H806" s="3460" t="s">
        <v>3544</v>
      </c>
      <c r="I806" s="3460" t="s">
        <v>2</v>
      </c>
      <c r="J806" s="3460" t="s">
        <v>3543</v>
      </c>
      <c r="K806" s="3460" t="s">
        <v>3542</v>
      </c>
      <c r="L806" s="3460" t="s">
        <v>3541</v>
      </c>
      <c r="M806" s="3460" t="s">
        <v>3540</v>
      </c>
      <c r="N806" s="3460" t="s">
        <v>3539</v>
      </c>
      <c r="O806" s="3460" t="s">
        <v>3538</v>
      </c>
      <c r="P806" s="3460" t="s">
        <v>3537</v>
      </c>
      <c r="Q806" s="3460" t="s">
        <v>3536</v>
      </c>
      <c r="R806" s="3461"/>
      <c r="S806" s="3460" t="s">
        <v>3535</v>
      </c>
      <c r="T806" s="3460" t="s">
        <v>3535</v>
      </c>
      <c r="U806" s="3460" t="s">
        <v>3534</v>
      </c>
      <c r="V806" s="3460" t="s">
        <v>3533</v>
      </c>
      <c r="W806" s="3459"/>
      <c r="X806" s="3459"/>
      <c r="Y806" s="3457" t="s">
        <v>3532</v>
      </c>
      <c r="Z806" s="3458"/>
      <c r="AA806" s="3458"/>
      <c r="AB806" s="3457"/>
      <c r="AC806" s="3457"/>
    </row>
    <row r="807" spans="1:29" ht="32.1" customHeight="1" x14ac:dyDescent="0.35">
      <c r="A807" s="3465"/>
      <c r="B807" s="3464"/>
      <c r="C807" s="3462"/>
      <c r="D807" s="3462"/>
      <c r="E807" s="3463"/>
      <c r="F807" s="3462"/>
      <c r="G807" s="3460"/>
      <c r="H807" s="3460"/>
      <c r="I807" s="3460" t="s">
        <v>1</v>
      </c>
      <c r="J807" s="3460"/>
      <c r="K807" s="3460"/>
      <c r="L807" s="3460"/>
      <c r="M807" s="3460"/>
      <c r="N807" s="3460"/>
      <c r="O807" s="3460"/>
      <c r="P807" s="3460"/>
      <c r="Q807" s="3460" t="s">
        <v>1</v>
      </c>
      <c r="R807" s="3461"/>
      <c r="S807" s="3460"/>
      <c r="T807" s="3460"/>
      <c r="U807" s="3460"/>
      <c r="V807" s="3460"/>
      <c r="W807" s="3459"/>
      <c r="X807" s="3459"/>
      <c r="Y807" s="3457"/>
      <c r="Z807" s="3458"/>
      <c r="AA807" s="3458"/>
      <c r="AB807" s="3457" t="s">
        <v>3531</v>
      </c>
      <c r="AC807" s="3457" t="s">
        <v>3531</v>
      </c>
    </row>
    <row r="808" spans="1:29" s="3445" customFormat="1" ht="32.1" customHeight="1" x14ac:dyDescent="0.25">
      <c r="B808" s="3448"/>
      <c r="C808" s="3456"/>
      <c r="D808" s="3455"/>
      <c r="E808" s="3454"/>
      <c r="F808" s="3451"/>
      <c r="G808" s="3451"/>
      <c r="H808" s="3451"/>
      <c r="I808" s="3453"/>
      <c r="J808" s="3451"/>
      <c r="K808" s="3451"/>
      <c r="L808" s="3451"/>
      <c r="M808" s="3451"/>
      <c r="N808" s="3451"/>
      <c r="O808" s="3451"/>
      <c r="P808" s="3451"/>
      <c r="Q808" s="3453"/>
      <c r="R808" s="3452"/>
      <c r="S808" s="3451"/>
      <c r="T808" s="3451"/>
      <c r="U808" s="3451"/>
      <c r="V808" s="3451"/>
      <c r="W808" s="3451"/>
      <c r="X808" s="3451"/>
      <c r="Y808" s="3450"/>
      <c r="Z808" s="3450"/>
      <c r="AA808" s="3450"/>
      <c r="AB808" s="3449"/>
      <c r="AC808" s="3449"/>
    </row>
    <row r="809" spans="1:29" s="3445" customFormat="1" ht="21" x14ac:dyDescent="0.25">
      <c r="B809" s="3448"/>
      <c r="C809" s="3456"/>
      <c r="D809" s="3455"/>
      <c r="E809" s="3454"/>
      <c r="F809" s="3451"/>
      <c r="G809" s="3451"/>
      <c r="H809" s="3451"/>
      <c r="I809" s="3453"/>
      <c r="J809" s="3451"/>
      <c r="K809" s="3451"/>
      <c r="L809" s="3451"/>
      <c r="M809" s="3451"/>
      <c r="N809" s="3451"/>
      <c r="O809" s="3451"/>
      <c r="P809" s="3451"/>
      <c r="Q809" s="3453"/>
      <c r="R809" s="3452"/>
      <c r="S809" s="3451"/>
      <c r="T809" s="3451"/>
      <c r="U809" s="3451"/>
      <c r="V809" s="3451"/>
      <c r="W809" s="3451"/>
      <c r="X809" s="3451"/>
      <c r="Y809" s="3450"/>
      <c r="Z809" s="3450"/>
      <c r="AA809" s="3450"/>
      <c r="AB809" s="3449"/>
      <c r="AC809" s="3449"/>
    </row>
    <row r="810" spans="1:29" s="3445" customFormat="1" x14ac:dyDescent="0.25">
      <c r="B810" s="3448"/>
      <c r="C810" s="3447"/>
      <c r="D810" s="3447"/>
      <c r="E810" s="3446"/>
    </row>
    <row r="811" spans="1:29" s="3445" customFormat="1" x14ac:dyDescent="0.25">
      <c r="B811" s="3448"/>
      <c r="C811" s="3447"/>
      <c r="D811" s="3447"/>
      <c r="E811" s="3446"/>
    </row>
    <row r="812" spans="1:29" s="3445" customFormat="1" x14ac:dyDescent="0.25">
      <c r="B812" s="3448"/>
      <c r="C812" s="3447"/>
      <c r="D812" s="3447"/>
      <c r="E812" s="3446"/>
    </row>
    <row r="813" spans="1:29" s="3445" customFormat="1" x14ac:dyDescent="0.25">
      <c r="B813" s="3448"/>
      <c r="C813" s="3447"/>
      <c r="D813" s="3447"/>
      <c r="E813" s="3446"/>
    </row>
    <row r="814" spans="1:29" s="3445" customFormat="1" x14ac:dyDescent="0.25">
      <c r="B814" s="3448"/>
      <c r="C814" s="3447"/>
      <c r="D814" s="3447"/>
      <c r="E814" s="3446"/>
    </row>
    <row r="815" spans="1:29" s="3445" customFormat="1" x14ac:dyDescent="0.25">
      <c r="B815" s="3448"/>
      <c r="C815" s="3447"/>
      <c r="D815" s="3447"/>
      <c r="E815" s="3446"/>
    </row>
    <row r="816" spans="1:29" s="3445" customFormat="1" x14ac:dyDescent="0.25">
      <c r="B816" s="3448"/>
      <c r="C816" s="3447"/>
      <c r="D816" s="3447"/>
      <c r="E816" s="3446"/>
    </row>
    <row r="817" spans="2:5" s="3445" customFormat="1" x14ac:dyDescent="0.25">
      <c r="B817" s="3448"/>
      <c r="C817" s="3447"/>
      <c r="D817" s="3447"/>
      <c r="E817" s="3446"/>
    </row>
    <row r="818" spans="2:5" s="3445" customFormat="1" x14ac:dyDescent="0.25">
      <c r="B818" s="3448"/>
      <c r="C818" s="3447"/>
      <c r="D818" s="3447"/>
      <c r="E818" s="3446"/>
    </row>
    <row r="819" spans="2:5" s="3445" customFormat="1" x14ac:dyDescent="0.25">
      <c r="B819" s="3448"/>
      <c r="C819" s="3447"/>
      <c r="D819" s="3447"/>
      <c r="E819" s="3446"/>
    </row>
    <row r="820" spans="2:5" s="3445" customFormat="1" x14ac:dyDescent="0.25">
      <c r="B820" s="3448"/>
      <c r="C820" s="3447"/>
      <c r="D820" s="3447"/>
      <c r="E820" s="3446"/>
    </row>
    <row r="821" spans="2:5" s="3445" customFormat="1" x14ac:dyDescent="0.25">
      <c r="B821" s="3448"/>
      <c r="C821" s="3447"/>
      <c r="D821" s="3447"/>
      <c r="E821" s="3446"/>
    </row>
    <row r="822" spans="2:5" s="3445" customFormat="1" x14ac:dyDescent="0.25">
      <c r="B822" s="3448"/>
      <c r="C822" s="3447"/>
      <c r="D822" s="3447"/>
      <c r="E822" s="3446"/>
    </row>
    <row r="823" spans="2:5" s="3445" customFormat="1" x14ac:dyDescent="0.25">
      <c r="B823" s="3448"/>
      <c r="C823" s="3447"/>
      <c r="D823" s="3447"/>
      <c r="E823" s="3446"/>
    </row>
    <row r="824" spans="2:5" s="3445" customFormat="1" x14ac:dyDescent="0.25">
      <c r="B824" s="3448"/>
      <c r="C824" s="3447"/>
      <c r="D824" s="3447"/>
      <c r="E824" s="3446"/>
    </row>
    <row r="825" spans="2:5" s="3445" customFormat="1" x14ac:dyDescent="0.25">
      <c r="B825" s="3448"/>
      <c r="C825" s="3447"/>
      <c r="D825" s="3447"/>
      <c r="E825" s="3446"/>
    </row>
    <row r="826" spans="2:5" s="3445" customFormat="1" x14ac:dyDescent="0.25">
      <c r="B826" s="3448"/>
      <c r="C826" s="3447"/>
      <c r="D826" s="3447"/>
      <c r="E826" s="3446"/>
    </row>
    <row r="827" spans="2:5" s="3445" customFormat="1" x14ac:dyDescent="0.25">
      <c r="B827" s="3448"/>
      <c r="C827" s="3447"/>
      <c r="D827" s="3447"/>
      <c r="E827" s="3446"/>
    </row>
    <row r="828" spans="2:5" s="3445" customFormat="1" x14ac:dyDescent="0.25">
      <c r="B828" s="3448"/>
      <c r="C828" s="3447"/>
      <c r="D828" s="3447"/>
      <c r="E828" s="3446"/>
    </row>
    <row r="829" spans="2:5" s="3445" customFormat="1" x14ac:dyDescent="0.25">
      <c r="B829" s="3448"/>
      <c r="C829" s="3447"/>
      <c r="D829" s="3447"/>
      <c r="E829" s="3446"/>
    </row>
    <row r="830" spans="2:5" s="3445" customFormat="1" x14ac:dyDescent="0.25">
      <c r="B830" s="3448"/>
      <c r="C830" s="3447"/>
      <c r="D830" s="3447"/>
      <c r="E830" s="3446"/>
    </row>
    <row r="831" spans="2:5" s="3445" customFormat="1" x14ac:dyDescent="0.25">
      <c r="B831" s="3448"/>
      <c r="C831" s="3447"/>
      <c r="D831" s="3447"/>
      <c r="E831" s="3446"/>
    </row>
    <row r="832" spans="2:5" s="3445" customFormat="1" x14ac:dyDescent="0.25">
      <c r="B832" s="3448"/>
      <c r="C832" s="3447"/>
      <c r="D832" s="3447"/>
      <c r="E832" s="3446"/>
    </row>
    <row r="833" spans="2:5" s="3445" customFormat="1" x14ac:dyDescent="0.25">
      <c r="B833" s="3448"/>
      <c r="C833" s="3447"/>
      <c r="D833" s="3447"/>
      <c r="E833" s="3446"/>
    </row>
    <row r="834" spans="2:5" s="3445" customFormat="1" x14ac:dyDescent="0.25">
      <c r="B834" s="3448"/>
      <c r="C834" s="3447"/>
      <c r="D834" s="3447"/>
      <c r="E834" s="3446"/>
    </row>
    <row r="835" spans="2:5" s="3445" customFormat="1" x14ac:dyDescent="0.25">
      <c r="B835" s="3448"/>
      <c r="C835" s="3447"/>
      <c r="D835" s="3447"/>
      <c r="E835" s="3446"/>
    </row>
    <row r="836" spans="2:5" s="3445" customFormat="1" x14ac:dyDescent="0.25">
      <c r="B836" s="3448"/>
      <c r="C836" s="3447"/>
      <c r="D836" s="3447"/>
      <c r="E836" s="3446"/>
    </row>
    <row r="837" spans="2:5" s="3445" customFormat="1" x14ac:dyDescent="0.25">
      <c r="B837" s="3448"/>
      <c r="C837" s="3447"/>
      <c r="D837" s="3447"/>
      <c r="E837" s="3446"/>
    </row>
    <row r="838" spans="2:5" s="3445" customFormat="1" x14ac:dyDescent="0.25">
      <c r="B838" s="3448"/>
      <c r="C838" s="3447"/>
      <c r="D838" s="3447"/>
      <c r="E838" s="3446"/>
    </row>
    <row r="839" spans="2:5" s="3445" customFormat="1" x14ac:dyDescent="0.25">
      <c r="B839" s="3448"/>
      <c r="C839" s="3447"/>
      <c r="D839" s="3447"/>
      <c r="E839" s="3446"/>
    </row>
    <row r="840" spans="2:5" s="3445" customFormat="1" x14ac:dyDescent="0.25">
      <c r="B840" s="3448"/>
      <c r="C840" s="3447"/>
      <c r="D840" s="3447"/>
      <c r="E840" s="3446"/>
    </row>
    <row r="841" spans="2:5" s="3445" customFormat="1" x14ac:dyDescent="0.25">
      <c r="B841" s="3448"/>
      <c r="C841" s="3447"/>
      <c r="D841" s="3447"/>
      <c r="E841" s="3446"/>
    </row>
    <row r="842" spans="2:5" s="3445" customFormat="1" x14ac:dyDescent="0.25">
      <c r="B842" s="3448"/>
      <c r="C842" s="3447"/>
      <c r="D842" s="3447"/>
      <c r="E842" s="3446"/>
    </row>
    <row r="843" spans="2:5" s="3445" customFormat="1" x14ac:dyDescent="0.25">
      <c r="B843" s="3448"/>
      <c r="C843" s="3447"/>
      <c r="D843" s="3447"/>
      <c r="E843" s="3446"/>
    </row>
    <row r="844" spans="2:5" s="3445" customFormat="1" x14ac:dyDescent="0.25">
      <c r="B844" s="3448"/>
      <c r="C844" s="3447"/>
      <c r="D844" s="3447"/>
      <c r="E844" s="3446"/>
    </row>
    <row r="845" spans="2:5" s="3445" customFormat="1" x14ac:dyDescent="0.25">
      <c r="B845" s="3448"/>
      <c r="C845" s="3447"/>
      <c r="D845" s="3447"/>
      <c r="E845" s="3446"/>
    </row>
    <row r="846" spans="2:5" s="3445" customFormat="1" x14ac:dyDescent="0.25">
      <c r="B846" s="3448"/>
      <c r="C846" s="3447"/>
      <c r="D846" s="3447"/>
      <c r="E846" s="3446"/>
    </row>
    <row r="847" spans="2:5" s="3445" customFormat="1" x14ac:dyDescent="0.25">
      <c r="B847" s="3448"/>
      <c r="C847" s="3447"/>
      <c r="D847" s="3447"/>
      <c r="E847" s="3446"/>
    </row>
    <row r="848" spans="2:5" s="3445" customFormat="1" x14ac:dyDescent="0.25">
      <c r="B848" s="3448"/>
      <c r="C848" s="3447"/>
      <c r="D848" s="3447"/>
      <c r="E848" s="3446"/>
    </row>
    <row r="849" spans="2:5" s="3445" customFormat="1" x14ac:dyDescent="0.25">
      <c r="B849" s="3448"/>
      <c r="C849" s="3447"/>
      <c r="D849" s="3447"/>
      <c r="E849" s="3446"/>
    </row>
    <row r="850" spans="2:5" s="3445" customFormat="1" x14ac:dyDescent="0.25">
      <c r="B850" s="3448"/>
      <c r="C850" s="3447"/>
      <c r="D850" s="3447"/>
      <c r="E850" s="3446"/>
    </row>
    <row r="851" spans="2:5" s="3445" customFormat="1" x14ac:dyDescent="0.25">
      <c r="B851" s="3448"/>
      <c r="C851" s="3447"/>
      <c r="D851" s="3447"/>
      <c r="E851" s="3446"/>
    </row>
    <row r="852" spans="2:5" s="3445" customFormat="1" x14ac:dyDescent="0.25">
      <c r="B852" s="3448"/>
      <c r="C852" s="3447"/>
      <c r="D852" s="3447"/>
      <c r="E852" s="3446"/>
    </row>
    <row r="853" spans="2:5" s="3445" customFormat="1" x14ac:dyDescent="0.25">
      <c r="B853" s="3448"/>
      <c r="C853" s="3447"/>
      <c r="D853" s="3447"/>
      <c r="E853" s="3446"/>
    </row>
    <row r="854" spans="2:5" s="3445" customFormat="1" x14ac:dyDescent="0.25">
      <c r="B854" s="3448"/>
      <c r="C854" s="3447"/>
      <c r="D854" s="3447"/>
      <c r="E854" s="3446"/>
    </row>
    <row r="855" spans="2:5" s="3445" customFormat="1" x14ac:dyDescent="0.25">
      <c r="B855" s="3448"/>
      <c r="C855" s="3447"/>
      <c r="D855" s="3447"/>
      <c r="E855" s="3446"/>
    </row>
    <row r="856" spans="2:5" s="3445" customFormat="1" x14ac:dyDescent="0.25">
      <c r="B856" s="3448"/>
      <c r="C856" s="3447"/>
      <c r="D856" s="3447"/>
      <c r="E856" s="3446"/>
    </row>
    <row r="857" spans="2:5" s="3445" customFormat="1" x14ac:dyDescent="0.25">
      <c r="B857" s="3448"/>
      <c r="C857" s="3447"/>
      <c r="D857" s="3447"/>
      <c r="E857" s="3446"/>
    </row>
    <row r="858" spans="2:5" s="3445" customFormat="1" x14ac:dyDescent="0.25">
      <c r="B858" s="3448"/>
      <c r="C858" s="3447"/>
      <c r="D858" s="3447"/>
      <c r="E858" s="3446"/>
    </row>
    <row r="859" spans="2:5" s="3445" customFormat="1" x14ac:dyDescent="0.25">
      <c r="B859" s="3448"/>
      <c r="C859" s="3447"/>
      <c r="D859" s="3447"/>
      <c r="E859" s="3446"/>
    </row>
    <row r="860" spans="2:5" s="3445" customFormat="1" x14ac:dyDescent="0.25">
      <c r="B860" s="3448"/>
      <c r="C860" s="3447"/>
      <c r="D860" s="3447"/>
      <c r="E860" s="3446"/>
    </row>
    <row r="861" spans="2:5" s="3445" customFormat="1" x14ac:dyDescent="0.25">
      <c r="B861" s="3448"/>
      <c r="C861" s="3447"/>
      <c r="D861" s="3447"/>
      <c r="E861" s="3446"/>
    </row>
    <row r="862" spans="2:5" s="3445" customFormat="1" x14ac:dyDescent="0.25">
      <c r="B862" s="3448"/>
      <c r="C862" s="3447"/>
      <c r="D862" s="3447"/>
      <c r="E862" s="3446"/>
    </row>
    <row r="863" spans="2:5" s="3445" customFormat="1" x14ac:dyDescent="0.25">
      <c r="B863" s="3448"/>
      <c r="C863" s="3447"/>
      <c r="D863" s="3447"/>
      <c r="E863" s="3446"/>
    </row>
    <row r="864" spans="2:5" s="3445" customFormat="1" x14ac:dyDescent="0.25">
      <c r="B864" s="3448"/>
      <c r="C864" s="3447"/>
      <c r="D864" s="3447"/>
      <c r="E864" s="3446"/>
    </row>
    <row r="865" spans="2:5" s="3445" customFormat="1" x14ac:dyDescent="0.25">
      <c r="B865" s="3448"/>
      <c r="C865" s="3447"/>
      <c r="D865" s="3447"/>
      <c r="E865" s="3446"/>
    </row>
    <row r="866" spans="2:5" s="3445" customFormat="1" x14ac:dyDescent="0.25">
      <c r="B866" s="3448"/>
      <c r="C866" s="3447"/>
      <c r="D866" s="3447"/>
      <c r="E866" s="3446"/>
    </row>
    <row r="867" spans="2:5" s="3445" customFormat="1" x14ac:dyDescent="0.25">
      <c r="B867" s="3448"/>
      <c r="C867" s="3447"/>
      <c r="D867" s="3447"/>
      <c r="E867" s="3446"/>
    </row>
    <row r="868" spans="2:5" s="3445" customFormat="1" x14ac:dyDescent="0.25">
      <c r="B868" s="3448"/>
      <c r="C868" s="3447"/>
      <c r="D868" s="3447"/>
      <c r="E868" s="3446"/>
    </row>
    <row r="869" spans="2:5" s="3445" customFormat="1" x14ac:dyDescent="0.25">
      <c r="B869" s="3448"/>
      <c r="C869" s="3447"/>
      <c r="D869" s="3447"/>
      <c r="E869" s="3446"/>
    </row>
    <row r="870" spans="2:5" s="3445" customFormat="1" x14ac:dyDescent="0.25">
      <c r="B870" s="3448"/>
      <c r="C870" s="3447"/>
      <c r="D870" s="3447"/>
      <c r="E870" s="3446"/>
    </row>
    <row r="871" spans="2:5" s="3445" customFormat="1" x14ac:dyDescent="0.25">
      <c r="B871" s="3448"/>
      <c r="C871" s="3447"/>
      <c r="D871" s="3447"/>
      <c r="E871" s="3446"/>
    </row>
    <row r="872" spans="2:5" s="3445" customFormat="1" x14ac:dyDescent="0.25">
      <c r="B872" s="3448"/>
      <c r="C872" s="3447"/>
      <c r="D872" s="3447"/>
      <c r="E872" s="3446"/>
    </row>
    <row r="873" spans="2:5" s="3445" customFormat="1" x14ac:dyDescent="0.25">
      <c r="B873" s="3448"/>
      <c r="C873" s="3447"/>
      <c r="D873" s="3447"/>
      <c r="E873" s="3446"/>
    </row>
    <row r="874" spans="2:5" s="3445" customFormat="1" x14ac:dyDescent="0.25">
      <c r="B874" s="3448"/>
      <c r="C874" s="3447"/>
      <c r="D874" s="3447"/>
      <c r="E874" s="3446"/>
    </row>
    <row r="875" spans="2:5" s="3445" customFormat="1" x14ac:dyDescent="0.25">
      <c r="B875" s="3448"/>
      <c r="C875" s="3447"/>
      <c r="D875" s="3447"/>
      <c r="E875" s="3446"/>
    </row>
    <row r="876" spans="2:5" s="3445" customFormat="1" x14ac:dyDescent="0.25">
      <c r="B876" s="3448"/>
      <c r="C876" s="3447"/>
      <c r="D876" s="3447"/>
      <c r="E876" s="3446"/>
    </row>
    <row r="877" spans="2:5" s="3445" customFormat="1" x14ac:dyDescent="0.25">
      <c r="B877" s="3448"/>
      <c r="C877" s="3447"/>
      <c r="D877" s="3447"/>
      <c r="E877" s="3446"/>
    </row>
    <row r="878" spans="2:5" s="3445" customFormat="1" x14ac:dyDescent="0.25">
      <c r="B878" s="3448"/>
      <c r="C878" s="3447"/>
      <c r="D878" s="3447"/>
      <c r="E878" s="3446"/>
    </row>
    <row r="879" spans="2:5" s="3445" customFormat="1" x14ac:dyDescent="0.25">
      <c r="B879" s="3448"/>
      <c r="C879" s="3447"/>
      <c r="D879" s="3447"/>
      <c r="E879" s="3446"/>
    </row>
    <row r="880" spans="2:5" s="3445" customFormat="1" x14ac:dyDescent="0.25">
      <c r="B880" s="3448"/>
      <c r="C880" s="3447"/>
      <c r="D880" s="3447"/>
      <c r="E880" s="3446"/>
    </row>
    <row r="881" spans="2:5" s="3445" customFormat="1" x14ac:dyDescent="0.25">
      <c r="B881" s="3448"/>
      <c r="C881" s="3447"/>
      <c r="D881" s="3447"/>
      <c r="E881" s="3446"/>
    </row>
    <row r="882" spans="2:5" s="3445" customFormat="1" x14ac:dyDescent="0.25">
      <c r="B882" s="3448"/>
      <c r="C882" s="3447"/>
      <c r="D882" s="3447"/>
      <c r="E882" s="3446"/>
    </row>
    <row r="883" spans="2:5" s="3445" customFormat="1" x14ac:dyDescent="0.25">
      <c r="B883" s="3448"/>
      <c r="C883" s="3447"/>
      <c r="D883" s="3447"/>
      <c r="E883" s="3446"/>
    </row>
    <row r="884" spans="2:5" s="3445" customFormat="1" x14ac:dyDescent="0.25">
      <c r="B884" s="3448"/>
      <c r="C884" s="3447"/>
      <c r="D884" s="3447"/>
      <c r="E884" s="3446"/>
    </row>
    <row r="885" spans="2:5" s="3445" customFormat="1" x14ac:dyDescent="0.25">
      <c r="B885" s="3448"/>
      <c r="C885" s="3447"/>
      <c r="D885" s="3447"/>
      <c r="E885" s="3446"/>
    </row>
    <row r="886" spans="2:5" s="3445" customFormat="1" x14ac:dyDescent="0.25">
      <c r="B886" s="3448"/>
      <c r="C886" s="3447"/>
      <c r="D886" s="3447"/>
      <c r="E886" s="3446"/>
    </row>
    <row r="887" spans="2:5" s="3445" customFormat="1" x14ac:dyDescent="0.25">
      <c r="B887" s="3448"/>
      <c r="C887" s="3447"/>
      <c r="D887" s="3447"/>
      <c r="E887" s="3446"/>
    </row>
    <row r="888" spans="2:5" s="3445" customFormat="1" x14ac:dyDescent="0.25">
      <c r="B888" s="3448"/>
      <c r="C888" s="3447"/>
      <c r="D888" s="3447"/>
      <c r="E888" s="3446"/>
    </row>
    <row r="889" spans="2:5" s="3445" customFormat="1" x14ac:dyDescent="0.25">
      <c r="B889" s="3448"/>
      <c r="C889" s="3447"/>
      <c r="D889" s="3447"/>
      <c r="E889" s="3446"/>
    </row>
    <row r="890" spans="2:5" s="3445" customFormat="1" x14ac:dyDescent="0.25">
      <c r="B890" s="3448"/>
      <c r="C890" s="3447"/>
      <c r="D890" s="3447"/>
      <c r="E890" s="3446"/>
    </row>
    <row r="891" spans="2:5" s="3445" customFormat="1" x14ac:dyDescent="0.25">
      <c r="B891" s="3448"/>
      <c r="C891" s="3447"/>
      <c r="D891" s="3447"/>
      <c r="E891" s="3446"/>
    </row>
    <row r="892" spans="2:5" s="3445" customFormat="1" x14ac:dyDescent="0.25">
      <c r="B892" s="3448"/>
      <c r="C892" s="3447"/>
      <c r="D892" s="3447"/>
      <c r="E892" s="3446"/>
    </row>
    <row r="893" spans="2:5" s="3445" customFormat="1" x14ac:dyDescent="0.25">
      <c r="B893" s="3448"/>
      <c r="C893" s="3447"/>
      <c r="D893" s="3447"/>
      <c r="E893" s="3446"/>
    </row>
    <row r="894" spans="2:5" s="3445" customFormat="1" x14ac:dyDescent="0.25">
      <c r="B894" s="3448"/>
      <c r="C894" s="3447"/>
      <c r="D894" s="3447"/>
      <c r="E894" s="3446"/>
    </row>
    <row r="895" spans="2:5" s="3445" customFormat="1" x14ac:dyDescent="0.25">
      <c r="B895" s="3448"/>
      <c r="C895" s="3447"/>
      <c r="D895" s="3447"/>
      <c r="E895" s="3446"/>
    </row>
    <row r="896" spans="2:5" s="3445" customFormat="1" x14ac:dyDescent="0.25">
      <c r="B896" s="3448"/>
      <c r="C896" s="3447"/>
      <c r="D896" s="3447"/>
      <c r="E896" s="3446"/>
    </row>
    <row r="897" spans="2:5" s="3445" customFormat="1" x14ac:dyDescent="0.25">
      <c r="B897" s="3448"/>
      <c r="C897" s="3447"/>
      <c r="D897" s="3447"/>
      <c r="E897" s="3446"/>
    </row>
    <row r="898" spans="2:5" s="3445" customFormat="1" x14ac:dyDescent="0.25">
      <c r="B898" s="3448"/>
      <c r="C898" s="3447"/>
      <c r="D898" s="3447"/>
      <c r="E898" s="3446"/>
    </row>
    <row r="899" spans="2:5" s="3445" customFormat="1" x14ac:dyDescent="0.25">
      <c r="B899" s="3448"/>
      <c r="C899" s="3447"/>
      <c r="D899" s="3447"/>
      <c r="E899" s="3446"/>
    </row>
    <row r="900" spans="2:5" s="3445" customFormat="1" x14ac:dyDescent="0.25">
      <c r="B900" s="3448"/>
      <c r="C900" s="3447"/>
      <c r="D900" s="3447"/>
      <c r="E900" s="3446"/>
    </row>
    <row r="901" spans="2:5" s="3445" customFormat="1" x14ac:dyDescent="0.25">
      <c r="B901" s="3448"/>
      <c r="C901" s="3447"/>
      <c r="D901" s="3447"/>
      <c r="E901" s="3446"/>
    </row>
    <row r="902" spans="2:5" s="3445" customFormat="1" x14ac:dyDescent="0.25">
      <c r="B902" s="3448"/>
      <c r="C902" s="3447"/>
      <c r="D902" s="3447"/>
      <c r="E902" s="3446"/>
    </row>
    <row r="903" spans="2:5" s="3445" customFormat="1" x14ac:dyDescent="0.25">
      <c r="B903" s="3448"/>
      <c r="C903" s="3447"/>
      <c r="D903" s="3447"/>
      <c r="E903" s="3446"/>
    </row>
    <row r="904" spans="2:5" s="3445" customFormat="1" x14ac:dyDescent="0.25">
      <c r="B904" s="3448"/>
      <c r="C904" s="3447"/>
      <c r="D904" s="3447"/>
      <c r="E904" s="3446"/>
    </row>
    <row r="905" spans="2:5" s="3445" customFormat="1" x14ac:dyDescent="0.25">
      <c r="B905" s="3448"/>
      <c r="C905" s="3447"/>
      <c r="D905" s="3447"/>
      <c r="E905" s="3446"/>
    </row>
    <row r="906" spans="2:5" s="3445" customFormat="1" x14ac:dyDescent="0.25">
      <c r="B906" s="3448"/>
      <c r="C906" s="3447"/>
      <c r="D906" s="3447"/>
      <c r="E906" s="3446"/>
    </row>
    <row r="907" spans="2:5" s="3445" customFormat="1" x14ac:dyDescent="0.25">
      <c r="B907" s="3448"/>
      <c r="C907" s="3447"/>
      <c r="D907" s="3447"/>
      <c r="E907" s="3446"/>
    </row>
    <row r="908" spans="2:5" s="3445" customFormat="1" x14ac:dyDescent="0.25">
      <c r="B908" s="3448"/>
      <c r="C908" s="3447"/>
      <c r="D908" s="3447"/>
      <c r="E908" s="3446"/>
    </row>
    <row r="909" spans="2:5" s="3445" customFormat="1" x14ac:dyDescent="0.25">
      <c r="B909" s="3448"/>
      <c r="C909" s="3447"/>
      <c r="D909" s="3447"/>
      <c r="E909" s="3446"/>
    </row>
    <row r="910" spans="2:5" s="3445" customFormat="1" x14ac:dyDescent="0.25">
      <c r="B910" s="3448"/>
      <c r="C910" s="3447"/>
      <c r="D910" s="3447"/>
      <c r="E910" s="3446"/>
    </row>
    <row r="911" spans="2:5" s="3445" customFormat="1" x14ac:dyDescent="0.25">
      <c r="B911" s="3448"/>
      <c r="C911" s="3447"/>
      <c r="D911" s="3447"/>
      <c r="E911" s="3446"/>
    </row>
    <row r="912" spans="2:5" s="3445" customFormat="1" x14ac:dyDescent="0.25">
      <c r="B912" s="3448"/>
      <c r="C912" s="3447"/>
      <c r="D912" s="3447"/>
      <c r="E912" s="3446"/>
    </row>
    <row r="913" spans="2:5" s="3445" customFormat="1" x14ac:dyDescent="0.25">
      <c r="B913" s="3448"/>
      <c r="C913" s="3447"/>
      <c r="D913" s="3447"/>
      <c r="E913" s="3446"/>
    </row>
    <row r="914" spans="2:5" s="3445" customFormat="1" x14ac:dyDescent="0.25">
      <c r="B914" s="3448"/>
      <c r="C914" s="3447"/>
      <c r="D914" s="3447"/>
      <c r="E914" s="3446"/>
    </row>
    <row r="915" spans="2:5" s="3445" customFormat="1" x14ac:dyDescent="0.25">
      <c r="B915" s="3448"/>
      <c r="C915" s="3447"/>
      <c r="D915" s="3447"/>
      <c r="E915" s="3446"/>
    </row>
    <row r="916" spans="2:5" s="3445" customFormat="1" x14ac:dyDescent="0.25">
      <c r="B916" s="3448"/>
      <c r="C916" s="3447"/>
      <c r="D916" s="3447"/>
      <c r="E916" s="3446"/>
    </row>
    <row r="917" spans="2:5" s="3445" customFormat="1" x14ac:dyDescent="0.25">
      <c r="B917" s="3448"/>
      <c r="C917" s="3447"/>
      <c r="D917" s="3447"/>
      <c r="E917" s="3446"/>
    </row>
    <row r="918" spans="2:5" s="3445" customFormat="1" x14ac:dyDescent="0.25">
      <c r="B918" s="3448"/>
      <c r="C918" s="3447"/>
      <c r="D918" s="3447"/>
      <c r="E918" s="3446"/>
    </row>
    <row r="919" spans="2:5" s="3445" customFormat="1" x14ac:dyDescent="0.25">
      <c r="B919" s="3448"/>
      <c r="C919" s="3447"/>
      <c r="D919" s="3447"/>
      <c r="E919" s="3446"/>
    </row>
    <row r="920" spans="2:5" s="3445" customFormat="1" x14ac:dyDescent="0.25">
      <c r="B920" s="3448"/>
      <c r="C920" s="3447"/>
      <c r="D920" s="3447"/>
      <c r="E920" s="3446"/>
    </row>
    <row r="921" spans="2:5" s="3445" customFormat="1" x14ac:dyDescent="0.25">
      <c r="B921" s="3448"/>
      <c r="C921" s="3447"/>
      <c r="D921" s="3447"/>
      <c r="E921" s="3446"/>
    </row>
    <row r="922" spans="2:5" s="3445" customFormat="1" x14ac:dyDescent="0.25">
      <c r="B922" s="3448"/>
      <c r="C922" s="3447"/>
      <c r="D922" s="3447"/>
      <c r="E922" s="3446"/>
    </row>
    <row r="923" spans="2:5" s="3445" customFormat="1" x14ac:dyDescent="0.25">
      <c r="B923" s="3448"/>
      <c r="C923" s="3447"/>
      <c r="D923" s="3447"/>
      <c r="E923" s="3446"/>
    </row>
    <row r="924" spans="2:5" s="3445" customFormat="1" x14ac:dyDescent="0.25">
      <c r="B924" s="3448"/>
      <c r="C924" s="3447"/>
      <c r="D924" s="3447"/>
      <c r="E924" s="3446"/>
    </row>
    <row r="925" spans="2:5" s="3445" customFormat="1" x14ac:dyDescent="0.25">
      <c r="B925" s="3448"/>
      <c r="C925" s="3447"/>
      <c r="D925" s="3447"/>
      <c r="E925" s="3446"/>
    </row>
    <row r="926" spans="2:5" s="3445" customFormat="1" x14ac:dyDescent="0.25">
      <c r="B926" s="3448"/>
      <c r="C926" s="3447"/>
      <c r="D926" s="3447"/>
      <c r="E926" s="3446"/>
    </row>
    <row r="927" spans="2:5" s="3445" customFormat="1" x14ac:dyDescent="0.25">
      <c r="B927" s="3448"/>
      <c r="C927" s="3447"/>
      <c r="D927" s="3447"/>
      <c r="E927" s="3446"/>
    </row>
    <row r="928" spans="2:5" s="3445" customFormat="1" x14ac:dyDescent="0.25">
      <c r="B928" s="3448"/>
      <c r="C928" s="3447"/>
      <c r="D928" s="3447"/>
      <c r="E928" s="3446"/>
    </row>
    <row r="929" spans="2:5" s="3445" customFormat="1" x14ac:dyDescent="0.25">
      <c r="B929" s="3448"/>
      <c r="C929" s="3447"/>
      <c r="D929" s="3447"/>
      <c r="E929" s="3446"/>
    </row>
    <row r="930" spans="2:5" s="3445" customFormat="1" x14ac:dyDescent="0.25">
      <c r="B930" s="3448"/>
      <c r="C930" s="3447"/>
      <c r="D930" s="3447"/>
      <c r="E930" s="3446"/>
    </row>
    <row r="931" spans="2:5" s="3445" customFormat="1" x14ac:dyDescent="0.25">
      <c r="B931" s="3448"/>
      <c r="C931" s="3447"/>
      <c r="D931" s="3447"/>
      <c r="E931" s="3446"/>
    </row>
    <row r="932" spans="2:5" s="3445" customFormat="1" x14ac:dyDescent="0.25">
      <c r="B932" s="3448"/>
      <c r="C932" s="3447"/>
      <c r="D932" s="3447"/>
      <c r="E932" s="3446"/>
    </row>
    <row r="933" spans="2:5" s="3445" customFormat="1" x14ac:dyDescent="0.25">
      <c r="B933" s="3448"/>
      <c r="C933" s="3447"/>
      <c r="D933" s="3447"/>
      <c r="E933" s="3446"/>
    </row>
    <row r="934" spans="2:5" s="3445" customFormat="1" x14ac:dyDescent="0.25">
      <c r="B934" s="3448"/>
      <c r="C934" s="3447"/>
      <c r="D934" s="3447"/>
      <c r="E934" s="3446"/>
    </row>
    <row r="935" spans="2:5" s="3445" customFormat="1" x14ac:dyDescent="0.25">
      <c r="B935" s="3448"/>
      <c r="C935" s="3447"/>
      <c r="D935" s="3447"/>
      <c r="E935" s="3446"/>
    </row>
    <row r="936" spans="2:5" s="3445" customFormat="1" x14ac:dyDescent="0.25">
      <c r="B936" s="3448"/>
      <c r="C936" s="3447"/>
      <c r="D936" s="3447"/>
      <c r="E936" s="3446"/>
    </row>
    <row r="937" spans="2:5" s="3445" customFormat="1" x14ac:dyDescent="0.25">
      <c r="B937" s="3448"/>
      <c r="C937" s="3447"/>
      <c r="D937" s="3447"/>
      <c r="E937" s="3446"/>
    </row>
    <row r="938" spans="2:5" s="3445" customFormat="1" x14ac:dyDescent="0.25">
      <c r="B938" s="3448"/>
      <c r="C938" s="3447"/>
      <c r="D938" s="3447"/>
      <c r="E938" s="3446"/>
    </row>
    <row r="939" spans="2:5" s="3445" customFormat="1" x14ac:dyDescent="0.25">
      <c r="B939" s="3448"/>
      <c r="C939" s="3447"/>
      <c r="D939" s="3447"/>
      <c r="E939" s="3446"/>
    </row>
    <row r="940" spans="2:5" s="3445" customFormat="1" x14ac:dyDescent="0.25">
      <c r="B940" s="3448"/>
      <c r="C940" s="3447"/>
      <c r="D940" s="3447"/>
      <c r="E940" s="3446"/>
    </row>
    <row r="941" spans="2:5" s="3445" customFormat="1" x14ac:dyDescent="0.25">
      <c r="B941" s="3448"/>
      <c r="C941" s="3447"/>
      <c r="D941" s="3447"/>
      <c r="E941" s="3446"/>
    </row>
    <row r="942" spans="2:5" s="3445" customFormat="1" x14ac:dyDescent="0.25">
      <c r="B942" s="3448"/>
      <c r="C942" s="3447"/>
      <c r="D942" s="3447"/>
      <c r="E942" s="3446"/>
    </row>
    <row r="943" spans="2:5" s="3445" customFormat="1" x14ac:dyDescent="0.25">
      <c r="B943" s="3448"/>
      <c r="C943" s="3447"/>
      <c r="D943" s="3447"/>
      <c r="E943" s="3446"/>
    </row>
    <row r="944" spans="2:5" s="3445" customFormat="1" x14ac:dyDescent="0.25">
      <c r="B944" s="3448"/>
      <c r="C944" s="3447"/>
      <c r="D944" s="3447"/>
      <c r="E944" s="3446"/>
    </row>
    <row r="945" spans="2:5" s="3445" customFormat="1" x14ac:dyDescent="0.25">
      <c r="B945" s="3448"/>
      <c r="C945" s="3447"/>
      <c r="D945" s="3447"/>
      <c r="E945" s="3446"/>
    </row>
    <row r="946" spans="2:5" s="3445" customFormat="1" x14ac:dyDescent="0.25">
      <c r="B946" s="3448"/>
      <c r="C946" s="3447"/>
      <c r="D946" s="3447"/>
      <c r="E946" s="3446"/>
    </row>
    <row r="947" spans="2:5" s="3445" customFormat="1" x14ac:dyDescent="0.25">
      <c r="B947" s="3448"/>
      <c r="C947" s="3447"/>
      <c r="D947" s="3447"/>
      <c r="E947" s="3446"/>
    </row>
    <row r="948" spans="2:5" s="3445" customFormat="1" x14ac:dyDescent="0.25">
      <c r="B948" s="3448"/>
      <c r="C948" s="3447"/>
      <c r="D948" s="3447"/>
      <c r="E948" s="3446"/>
    </row>
    <row r="949" spans="2:5" s="3445" customFormat="1" x14ac:dyDescent="0.25">
      <c r="B949" s="3448"/>
      <c r="C949" s="3447"/>
      <c r="D949" s="3447"/>
      <c r="E949" s="3446"/>
    </row>
    <row r="950" spans="2:5" s="3445" customFormat="1" x14ac:dyDescent="0.25">
      <c r="B950" s="3448"/>
      <c r="C950" s="3447"/>
      <c r="D950" s="3447"/>
      <c r="E950" s="3446"/>
    </row>
    <row r="951" spans="2:5" s="3445" customFormat="1" x14ac:dyDescent="0.25">
      <c r="B951" s="3448"/>
      <c r="C951" s="3447"/>
      <c r="D951" s="3447"/>
      <c r="E951" s="3446"/>
    </row>
    <row r="952" spans="2:5" s="3445" customFormat="1" x14ac:dyDescent="0.25">
      <c r="B952" s="3448"/>
      <c r="C952" s="3447"/>
      <c r="D952" s="3447"/>
      <c r="E952" s="3446"/>
    </row>
    <row r="953" spans="2:5" s="3445" customFormat="1" x14ac:dyDescent="0.25">
      <c r="B953" s="3448"/>
      <c r="C953" s="3447"/>
      <c r="D953" s="3447"/>
      <c r="E953" s="3446"/>
    </row>
    <row r="954" spans="2:5" s="3445" customFormat="1" x14ac:dyDescent="0.25">
      <c r="B954" s="3448"/>
      <c r="C954" s="3447"/>
      <c r="D954" s="3447"/>
      <c r="E954" s="3446"/>
    </row>
    <row r="955" spans="2:5" s="3445" customFormat="1" x14ac:dyDescent="0.25">
      <c r="B955" s="3448"/>
      <c r="C955" s="3447"/>
      <c r="D955" s="3447"/>
      <c r="E955" s="3446"/>
    </row>
    <row r="956" spans="2:5" s="3445" customFormat="1" x14ac:dyDescent="0.25">
      <c r="B956" s="3448"/>
      <c r="C956" s="3447"/>
      <c r="D956" s="3447"/>
      <c r="E956" s="3446"/>
    </row>
    <row r="957" spans="2:5" s="3445" customFormat="1" x14ac:dyDescent="0.25">
      <c r="B957" s="3448"/>
      <c r="C957" s="3447"/>
      <c r="D957" s="3447"/>
      <c r="E957" s="3446"/>
    </row>
    <row r="958" spans="2:5" s="3445" customFormat="1" x14ac:dyDescent="0.25">
      <c r="B958" s="3448"/>
      <c r="C958" s="3447"/>
      <c r="D958" s="3447"/>
      <c r="E958" s="3446"/>
    </row>
    <row r="959" spans="2:5" s="3445" customFormat="1" x14ac:dyDescent="0.25">
      <c r="B959" s="3448"/>
      <c r="C959" s="3447"/>
      <c r="D959" s="3447"/>
      <c r="E959" s="3446"/>
    </row>
    <row r="960" spans="2:5" s="3445" customFormat="1" x14ac:dyDescent="0.25">
      <c r="B960" s="3448"/>
      <c r="C960" s="3447"/>
      <c r="D960" s="3447"/>
      <c r="E960" s="3446"/>
    </row>
    <row r="961" spans="2:5" s="3445" customFormat="1" x14ac:dyDescent="0.25">
      <c r="B961" s="3448"/>
      <c r="C961" s="3447"/>
      <c r="D961" s="3447"/>
      <c r="E961" s="3446"/>
    </row>
    <row r="962" spans="2:5" s="3445" customFormat="1" x14ac:dyDescent="0.25">
      <c r="B962" s="3448"/>
      <c r="C962" s="3447"/>
      <c r="D962" s="3447"/>
      <c r="E962" s="3446"/>
    </row>
    <row r="963" spans="2:5" s="3445" customFormat="1" x14ac:dyDescent="0.25">
      <c r="B963" s="3448"/>
      <c r="C963" s="3447"/>
      <c r="D963" s="3447"/>
      <c r="E963" s="3446"/>
    </row>
    <row r="964" spans="2:5" s="3445" customFormat="1" x14ac:dyDescent="0.25">
      <c r="B964" s="3448"/>
      <c r="C964" s="3447"/>
      <c r="D964" s="3447"/>
      <c r="E964" s="3446"/>
    </row>
    <row r="965" spans="2:5" s="3445" customFormat="1" x14ac:dyDescent="0.25">
      <c r="B965" s="3448"/>
      <c r="C965" s="3447"/>
      <c r="D965" s="3447"/>
      <c r="E965" s="3446"/>
    </row>
    <row r="966" spans="2:5" s="3445" customFormat="1" x14ac:dyDescent="0.25">
      <c r="B966" s="3448"/>
      <c r="C966" s="3447"/>
      <c r="D966" s="3447"/>
      <c r="E966" s="3446"/>
    </row>
    <row r="967" spans="2:5" s="3445" customFormat="1" x14ac:dyDescent="0.25">
      <c r="B967" s="3448"/>
      <c r="C967" s="3447"/>
      <c r="D967" s="3447"/>
      <c r="E967" s="3446"/>
    </row>
    <row r="968" spans="2:5" s="3445" customFormat="1" x14ac:dyDescent="0.25">
      <c r="B968" s="3448"/>
      <c r="C968" s="3447"/>
      <c r="D968" s="3447"/>
      <c r="E968" s="3446"/>
    </row>
    <row r="969" spans="2:5" s="3445" customFormat="1" x14ac:dyDescent="0.25">
      <c r="B969" s="3448"/>
      <c r="C969" s="3447"/>
      <c r="D969" s="3447"/>
      <c r="E969" s="3446"/>
    </row>
    <row r="970" spans="2:5" s="3445" customFormat="1" x14ac:dyDescent="0.25">
      <c r="B970" s="3448"/>
      <c r="C970" s="3447"/>
      <c r="D970" s="3447"/>
      <c r="E970" s="3446"/>
    </row>
    <row r="971" spans="2:5" s="3445" customFormat="1" x14ac:dyDescent="0.25">
      <c r="B971" s="3448"/>
      <c r="C971" s="3447"/>
      <c r="D971" s="3447"/>
      <c r="E971" s="3446"/>
    </row>
    <row r="972" spans="2:5" s="3445" customFormat="1" x14ac:dyDescent="0.25">
      <c r="B972" s="3448"/>
      <c r="C972" s="3447"/>
      <c r="D972" s="3447"/>
      <c r="E972" s="3446"/>
    </row>
    <row r="973" spans="2:5" s="3445" customFormat="1" x14ac:dyDescent="0.25">
      <c r="B973" s="3448"/>
      <c r="C973" s="3447"/>
      <c r="D973" s="3447"/>
      <c r="E973" s="3446"/>
    </row>
    <row r="974" spans="2:5" s="3445" customFormat="1" x14ac:dyDescent="0.25">
      <c r="B974" s="3448"/>
      <c r="C974" s="3447"/>
      <c r="D974" s="3447"/>
      <c r="E974" s="3446"/>
    </row>
    <row r="975" spans="2:5" s="3445" customFormat="1" x14ac:dyDescent="0.25">
      <c r="B975" s="3448"/>
      <c r="C975" s="3447"/>
      <c r="D975" s="3447"/>
      <c r="E975" s="3446"/>
    </row>
    <row r="976" spans="2:5" s="3445" customFormat="1" x14ac:dyDescent="0.25">
      <c r="B976" s="3448"/>
      <c r="C976" s="3447"/>
      <c r="D976" s="3447"/>
      <c r="E976" s="3446"/>
    </row>
    <row r="977" spans="2:5" s="3445" customFormat="1" x14ac:dyDescent="0.25">
      <c r="B977" s="3448"/>
      <c r="C977" s="3447"/>
      <c r="D977" s="3447"/>
      <c r="E977" s="3446"/>
    </row>
    <row r="978" spans="2:5" s="3445" customFormat="1" x14ac:dyDescent="0.25">
      <c r="B978" s="3448"/>
      <c r="C978" s="3447"/>
      <c r="D978" s="3447"/>
      <c r="E978" s="3446"/>
    </row>
    <row r="979" spans="2:5" s="3445" customFormat="1" x14ac:dyDescent="0.25">
      <c r="B979" s="3448"/>
      <c r="C979" s="3447"/>
      <c r="D979" s="3447"/>
      <c r="E979" s="3446"/>
    </row>
    <row r="980" spans="2:5" s="3445" customFormat="1" x14ac:dyDescent="0.25">
      <c r="B980" s="3448"/>
      <c r="C980" s="3447"/>
      <c r="D980" s="3447"/>
      <c r="E980" s="3446"/>
    </row>
    <row r="981" spans="2:5" s="3445" customFormat="1" x14ac:dyDescent="0.25">
      <c r="B981" s="3448"/>
      <c r="C981" s="3447"/>
      <c r="D981" s="3447"/>
      <c r="E981" s="3446"/>
    </row>
    <row r="982" spans="2:5" s="3445" customFormat="1" x14ac:dyDescent="0.25">
      <c r="B982" s="3448"/>
      <c r="C982" s="3447"/>
      <c r="D982" s="3447"/>
      <c r="E982" s="3446"/>
    </row>
    <row r="983" spans="2:5" s="3445" customFormat="1" x14ac:dyDescent="0.25">
      <c r="B983" s="3448"/>
      <c r="C983" s="3447"/>
      <c r="D983" s="3447"/>
      <c r="E983" s="3446"/>
    </row>
    <row r="984" spans="2:5" s="3445" customFormat="1" x14ac:dyDescent="0.25">
      <c r="B984" s="3448"/>
      <c r="C984" s="3447"/>
      <c r="D984" s="3447"/>
      <c r="E984" s="3446"/>
    </row>
    <row r="985" spans="2:5" s="3445" customFormat="1" x14ac:dyDescent="0.25">
      <c r="B985" s="3448"/>
      <c r="C985" s="3447"/>
      <c r="D985" s="3447"/>
      <c r="E985" s="3446"/>
    </row>
    <row r="986" spans="2:5" s="3445" customFormat="1" x14ac:dyDescent="0.25">
      <c r="B986" s="3448"/>
      <c r="C986" s="3447"/>
      <c r="D986" s="3447"/>
      <c r="E986" s="3446"/>
    </row>
    <row r="987" spans="2:5" s="3445" customFormat="1" x14ac:dyDescent="0.25">
      <c r="B987" s="3448"/>
      <c r="C987" s="3447"/>
      <c r="D987" s="3447"/>
      <c r="E987" s="3446"/>
    </row>
    <row r="988" spans="2:5" s="3445" customFormat="1" x14ac:dyDescent="0.25">
      <c r="B988" s="3448"/>
      <c r="C988" s="3447"/>
      <c r="D988" s="3447"/>
      <c r="E988" s="3446"/>
    </row>
    <row r="989" spans="2:5" s="3445" customFormat="1" x14ac:dyDescent="0.25">
      <c r="B989" s="3448"/>
      <c r="C989" s="3447"/>
      <c r="D989" s="3447"/>
      <c r="E989" s="3446"/>
    </row>
    <row r="990" spans="2:5" s="3445" customFormat="1" x14ac:dyDescent="0.25">
      <c r="B990" s="3448"/>
      <c r="C990" s="3447"/>
      <c r="D990" s="3447"/>
      <c r="E990" s="3446"/>
    </row>
    <row r="991" spans="2:5" s="3445" customFormat="1" x14ac:dyDescent="0.25">
      <c r="B991" s="3448"/>
      <c r="C991" s="3447"/>
      <c r="D991" s="3447"/>
      <c r="E991" s="3446"/>
    </row>
    <row r="992" spans="2:5" s="3445" customFormat="1" x14ac:dyDescent="0.25">
      <c r="B992" s="3448"/>
      <c r="C992" s="3447"/>
      <c r="D992" s="3447"/>
      <c r="E992" s="3446"/>
    </row>
    <row r="993" spans="2:5" s="3445" customFormat="1" x14ac:dyDescent="0.25">
      <c r="B993" s="3448"/>
      <c r="C993" s="3447"/>
      <c r="D993" s="3447"/>
      <c r="E993" s="3446"/>
    </row>
    <row r="994" spans="2:5" s="3445" customFormat="1" x14ac:dyDescent="0.25">
      <c r="B994" s="3448"/>
      <c r="C994" s="3447"/>
      <c r="D994" s="3447"/>
      <c r="E994" s="3446"/>
    </row>
    <row r="995" spans="2:5" s="3445" customFormat="1" x14ac:dyDescent="0.25">
      <c r="B995" s="3448"/>
      <c r="C995" s="3447"/>
      <c r="D995" s="3447"/>
      <c r="E995" s="3446"/>
    </row>
    <row r="996" spans="2:5" s="3445" customFormat="1" x14ac:dyDescent="0.25">
      <c r="B996" s="3448"/>
      <c r="C996" s="3447"/>
      <c r="D996" s="3447"/>
      <c r="E996" s="3446"/>
    </row>
    <row r="997" spans="2:5" s="3445" customFormat="1" x14ac:dyDescent="0.25">
      <c r="B997" s="3448"/>
      <c r="C997" s="3447"/>
      <c r="D997" s="3447"/>
      <c r="E997" s="3446"/>
    </row>
    <row r="998" spans="2:5" s="3445" customFormat="1" x14ac:dyDescent="0.25">
      <c r="B998" s="3448"/>
      <c r="C998" s="3447"/>
      <c r="D998" s="3447"/>
      <c r="E998" s="3446"/>
    </row>
    <row r="999" spans="2:5" s="3445" customFormat="1" x14ac:dyDescent="0.25">
      <c r="B999" s="3448"/>
      <c r="C999" s="3447"/>
      <c r="D999" s="3447"/>
      <c r="E999" s="3446"/>
    </row>
    <row r="1000" spans="2:5" s="3445" customFormat="1" x14ac:dyDescent="0.25">
      <c r="B1000" s="3448"/>
      <c r="C1000" s="3447"/>
      <c r="D1000" s="3447"/>
      <c r="E1000" s="3446"/>
    </row>
    <row r="1001" spans="2:5" s="3445" customFormat="1" x14ac:dyDescent="0.25">
      <c r="B1001" s="3448"/>
      <c r="C1001" s="3447"/>
      <c r="D1001" s="3447"/>
      <c r="E1001" s="3446"/>
    </row>
    <row r="1002" spans="2:5" s="3445" customFormat="1" x14ac:dyDescent="0.25">
      <c r="B1002" s="3448"/>
      <c r="C1002" s="3447"/>
      <c r="D1002" s="3447"/>
      <c r="E1002" s="3446"/>
    </row>
    <row r="1003" spans="2:5" s="3445" customFormat="1" x14ac:dyDescent="0.25">
      <c r="B1003" s="3448"/>
      <c r="C1003" s="3447"/>
      <c r="D1003" s="3447"/>
      <c r="E1003" s="3446"/>
    </row>
    <row r="1004" spans="2:5" s="3445" customFormat="1" x14ac:dyDescent="0.25">
      <c r="B1004" s="3448"/>
      <c r="C1004" s="3447"/>
      <c r="D1004" s="3447"/>
      <c r="E1004" s="3446"/>
    </row>
    <row r="1005" spans="2:5" s="3445" customFormat="1" x14ac:dyDescent="0.25">
      <c r="B1005" s="3448"/>
      <c r="C1005" s="3447"/>
      <c r="D1005" s="3447"/>
      <c r="E1005" s="3446"/>
    </row>
    <row r="1006" spans="2:5" s="3445" customFormat="1" x14ac:dyDescent="0.25">
      <c r="B1006" s="3448"/>
      <c r="C1006" s="3447"/>
      <c r="D1006" s="3447"/>
      <c r="E1006" s="3446"/>
    </row>
    <row r="1007" spans="2:5" s="3445" customFormat="1" x14ac:dyDescent="0.25">
      <c r="B1007" s="3448"/>
      <c r="C1007" s="3447"/>
      <c r="D1007" s="3447"/>
      <c r="E1007" s="3446"/>
    </row>
    <row r="1008" spans="2:5" s="3445" customFormat="1" x14ac:dyDescent="0.25">
      <c r="B1008" s="3448"/>
      <c r="C1008" s="3447"/>
      <c r="D1008" s="3447"/>
      <c r="E1008" s="3446"/>
    </row>
    <row r="1009" spans="2:5" s="3445" customFormat="1" x14ac:dyDescent="0.25">
      <c r="B1009" s="3448"/>
      <c r="C1009" s="3447"/>
      <c r="D1009" s="3447"/>
      <c r="E1009" s="3446"/>
    </row>
    <row r="1010" spans="2:5" s="3445" customFormat="1" x14ac:dyDescent="0.25">
      <c r="B1010" s="3448"/>
      <c r="C1010" s="3447"/>
      <c r="D1010" s="3447"/>
      <c r="E1010" s="3446"/>
    </row>
    <row r="1011" spans="2:5" s="3445" customFormat="1" x14ac:dyDescent="0.25">
      <c r="B1011" s="3448"/>
      <c r="C1011" s="3447"/>
      <c r="D1011" s="3447"/>
      <c r="E1011" s="3446"/>
    </row>
    <row r="1012" spans="2:5" s="3445" customFormat="1" x14ac:dyDescent="0.25">
      <c r="B1012" s="3448"/>
      <c r="C1012" s="3447"/>
      <c r="D1012" s="3447"/>
      <c r="E1012" s="3446"/>
    </row>
    <row r="1013" spans="2:5" s="3445" customFormat="1" x14ac:dyDescent="0.25">
      <c r="B1013" s="3448"/>
      <c r="C1013" s="3447"/>
      <c r="D1013" s="3447"/>
      <c r="E1013" s="3446"/>
    </row>
    <row r="1014" spans="2:5" s="3445" customFormat="1" x14ac:dyDescent="0.25">
      <c r="B1014" s="3448"/>
      <c r="C1014" s="3447"/>
      <c r="D1014" s="3447"/>
      <c r="E1014" s="3446"/>
    </row>
    <row r="1015" spans="2:5" s="3445" customFormat="1" x14ac:dyDescent="0.25">
      <c r="B1015" s="3448"/>
      <c r="C1015" s="3447"/>
      <c r="D1015" s="3447"/>
      <c r="E1015" s="3446"/>
    </row>
    <row r="1016" spans="2:5" s="3445" customFormat="1" x14ac:dyDescent="0.25">
      <c r="B1016" s="3448"/>
      <c r="C1016" s="3447"/>
      <c r="D1016" s="3447"/>
      <c r="E1016" s="3446"/>
    </row>
    <row r="1017" spans="2:5" s="3445" customFormat="1" x14ac:dyDescent="0.25">
      <c r="B1017" s="3448"/>
      <c r="C1017" s="3447"/>
      <c r="D1017" s="3447"/>
      <c r="E1017" s="3446"/>
    </row>
    <row r="1018" spans="2:5" s="3445" customFormat="1" x14ac:dyDescent="0.25">
      <c r="B1018" s="3448"/>
      <c r="C1018" s="3447"/>
      <c r="D1018" s="3447"/>
      <c r="E1018" s="3446"/>
    </row>
    <row r="1019" spans="2:5" s="3445" customFormat="1" x14ac:dyDescent="0.25">
      <c r="B1019" s="3448"/>
      <c r="C1019" s="3447"/>
      <c r="D1019" s="3447"/>
      <c r="E1019" s="3446"/>
    </row>
    <row r="1020" spans="2:5" s="3445" customFormat="1" x14ac:dyDescent="0.25">
      <c r="B1020" s="3448"/>
      <c r="C1020" s="3447"/>
      <c r="D1020" s="3447"/>
      <c r="E1020" s="3446"/>
    </row>
    <row r="1021" spans="2:5" s="3445" customFormat="1" x14ac:dyDescent="0.25">
      <c r="B1021" s="3448"/>
      <c r="C1021" s="3447"/>
      <c r="D1021" s="3447"/>
      <c r="E1021" s="3446"/>
    </row>
    <row r="1022" spans="2:5" s="3445" customFormat="1" x14ac:dyDescent="0.25">
      <c r="B1022" s="3448"/>
      <c r="C1022" s="3447"/>
      <c r="D1022" s="3447"/>
      <c r="E1022" s="3446"/>
    </row>
    <row r="1023" spans="2:5" s="3445" customFormat="1" x14ac:dyDescent="0.25">
      <c r="B1023" s="3448"/>
      <c r="C1023" s="3447"/>
      <c r="D1023" s="3447"/>
      <c r="E1023" s="3446"/>
    </row>
    <row r="1024" spans="2:5" s="3445" customFormat="1" x14ac:dyDescent="0.25">
      <c r="B1024" s="3448"/>
      <c r="C1024" s="3447"/>
      <c r="D1024" s="3447"/>
      <c r="E1024" s="3446"/>
    </row>
    <row r="1025" spans="2:5" s="3445" customFormat="1" x14ac:dyDescent="0.25">
      <c r="B1025" s="3448"/>
      <c r="C1025" s="3447"/>
      <c r="D1025" s="3447"/>
      <c r="E1025" s="3446"/>
    </row>
    <row r="1026" spans="2:5" s="3445" customFormat="1" x14ac:dyDescent="0.25">
      <c r="B1026" s="3448"/>
      <c r="C1026" s="3447"/>
      <c r="D1026" s="3447"/>
      <c r="E1026" s="3446"/>
    </row>
    <row r="1027" spans="2:5" s="3445" customFormat="1" x14ac:dyDescent="0.25">
      <c r="B1027" s="3448"/>
      <c r="C1027" s="3447"/>
      <c r="D1027" s="3447"/>
      <c r="E1027" s="3446"/>
    </row>
    <row r="1028" spans="2:5" s="3445" customFormat="1" x14ac:dyDescent="0.25">
      <c r="B1028" s="3448"/>
      <c r="C1028" s="3447"/>
      <c r="D1028" s="3447"/>
      <c r="E1028" s="3446"/>
    </row>
    <row r="1029" spans="2:5" s="3445" customFormat="1" x14ac:dyDescent="0.25">
      <c r="B1029" s="3448"/>
      <c r="C1029" s="3447"/>
      <c r="D1029" s="3447"/>
      <c r="E1029" s="3446"/>
    </row>
    <row r="1030" spans="2:5" s="3445" customFormat="1" x14ac:dyDescent="0.25">
      <c r="B1030" s="3448"/>
      <c r="C1030" s="3447"/>
      <c r="D1030" s="3447"/>
      <c r="E1030" s="3446"/>
    </row>
    <row r="1031" spans="2:5" s="3445" customFormat="1" x14ac:dyDescent="0.25">
      <c r="B1031" s="3448"/>
      <c r="C1031" s="3447"/>
      <c r="D1031" s="3447"/>
      <c r="E1031" s="3446"/>
    </row>
    <row r="1032" spans="2:5" s="3445" customFormat="1" x14ac:dyDescent="0.25">
      <c r="B1032" s="3448"/>
      <c r="C1032" s="3447"/>
      <c r="D1032" s="3447"/>
      <c r="E1032" s="3446"/>
    </row>
    <row r="1033" spans="2:5" s="3445" customFormat="1" x14ac:dyDescent="0.25">
      <c r="B1033" s="3448"/>
      <c r="C1033" s="3447"/>
      <c r="D1033" s="3447"/>
      <c r="E1033" s="3446"/>
    </row>
    <row r="1034" spans="2:5" s="3445" customFormat="1" x14ac:dyDescent="0.25">
      <c r="B1034" s="3448"/>
      <c r="C1034" s="3447"/>
      <c r="D1034" s="3447"/>
      <c r="E1034" s="3446"/>
    </row>
    <row r="1035" spans="2:5" s="3445" customFormat="1" x14ac:dyDescent="0.25">
      <c r="B1035" s="3448"/>
      <c r="C1035" s="3447"/>
      <c r="D1035" s="3447"/>
      <c r="E1035" s="3446"/>
    </row>
    <row r="1036" spans="2:5" s="3445" customFormat="1" x14ac:dyDescent="0.25">
      <c r="B1036" s="3448"/>
      <c r="C1036" s="3447"/>
      <c r="D1036" s="3447"/>
      <c r="E1036" s="3446"/>
    </row>
    <row r="1037" spans="2:5" s="3445" customFormat="1" x14ac:dyDescent="0.25">
      <c r="B1037" s="3448"/>
      <c r="C1037" s="3447"/>
      <c r="D1037" s="3447"/>
      <c r="E1037" s="3446"/>
    </row>
    <row r="1038" spans="2:5" s="3445" customFormat="1" x14ac:dyDescent="0.25">
      <c r="B1038" s="3448"/>
      <c r="C1038" s="3447"/>
      <c r="D1038" s="3447"/>
      <c r="E1038" s="3446"/>
    </row>
    <row r="1039" spans="2:5" s="3445" customFormat="1" x14ac:dyDescent="0.25">
      <c r="B1039" s="3448"/>
      <c r="C1039" s="3447"/>
      <c r="D1039" s="3447"/>
      <c r="E1039" s="3446"/>
    </row>
    <row r="1040" spans="2:5" s="3445" customFormat="1" x14ac:dyDescent="0.25">
      <c r="B1040" s="3448"/>
      <c r="C1040" s="3447"/>
      <c r="D1040" s="3447"/>
      <c r="E1040" s="3446"/>
    </row>
    <row r="1041" spans="2:5" s="3445" customFormat="1" x14ac:dyDescent="0.25">
      <c r="B1041" s="3448"/>
      <c r="C1041" s="3447"/>
      <c r="D1041" s="3447"/>
      <c r="E1041" s="3446"/>
    </row>
    <row r="1042" spans="2:5" s="3445" customFormat="1" x14ac:dyDescent="0.25">
      <c r="B1042" s="3448"/>
      <c r="C1042" s="3447"/>
      <c r="D1042" s="3447"/>
      <c r="E1042" s="3446"/>
    </row>
    <row r="1043" spans="2:5" s="3445" customFormat="1" x14ac:dyDescent="0.25">
      <c r="B1043" s="3448"/>
      <c r="C1043" s="3447"/>
      <c r="D1043" s="3447"/>
      <c r="E1043" s="3446"/>
    </row>
    <row r="1044" spans="2:5" s="3445" customFormat="1" x14ac:dyDescent="0.25">
      <c r="B1044" s="3448"/>
      <c r="C1044" s="3447"/>
      <c r="D1044" s="3447"/>
      <c r="E1044" s="3446"/>
    </row>
    <row r="1045" spans="2:5" s="3445" customFormat="1" x14ac:dyDescent="0.25">
      <c r="B1045" s="3448"/>
      <c r="C1045" s="3447"/>
      <c r="D1045" s="3447"/>
      <c r="E1045" s="3446"/>
    </row>
    <row r="1046" spans="2:5" s="3445" customFormat="1" x14ac:dyDescent="0.25">
      <c r="B1046" s="3448"/>
      <c r="C1046" s="3447"/>
      <c r="D1046" s="3447"/>
      <c r="E1046" s="3446"/>
    </row>
    <row r="1047" spans="2:5" s="3445" customFormat="1" x14ac:dyDescent="0.25">
      <c r="B1047" s="3448"/>
      <c r="C1047" s="3447"/>
      <c r="D1047" s="3447"/>
      <c r="E1047" s="3446"/>
    </row>
    <row r="1048" spans="2:5" s="3445" customFormat="1" x14ac:dyDescent="0.25">
      <c r="B1048" s="3448"/>
      <c r="C1048" s="3447"/>
      <c r="D1048" s="3447"/>
      <c r="E1048" s="3446"/>
    </row>
    <row r="1049" spans="2:5" s="3445" customFormat="1" x14ac:dyDescent="0.25">
      <c r="B1049" s="3448"/>
      <c r="C1049" s="3447"/>
      <c r="D1049" s="3447"/>
      <c r="E1049" s="3446"/>
    </row>
    <row r="1050" spans="2:5" s="3445" customFormat="1" x14ac:dyDescent="0.25">
      <c r="B1050" s="3448"/>
      <c r="C1050" s="3447"/>
      <c r="D1050" s="3447"/>
      <c r="E1050" s="3446"/>
    </row>
    <row r="1051" spans="2:5" s="3445" customFormat="1" x14ac:dyDescent="0.25">
      <c r="B1051" s="3448"/>
      <c r="C1051" s="3447"/>
      <c r="D1051" s="3447"/>
      <c r="E1051" s="3446"/>
    </row>
    <row r="1052" spans="2:5" s="3445" customFormat="1" x14ac:dyDescent="0.25">
      <c r="B1052" s="3448"/>
      <c r="C1052" s="3447"/>
      <c r="D1052" s="3447"/>
      <c r="E1052" s="3446"/>
    </row>
    <row r="1053" spans="2:5" s="3445" customFormat="1" x14ac:dyDescent="0.25">
      <c r="B1053" s="3448"/>
      <c r="C1053" s="3447"/>
      <c r="D1053" s="3447"/>
      <c r="E1053" s="3446"/>
    </row>
    <row r="1054" spans="2:5" s="3445" customFormat="1" x14ac:dyDescent="0.25">
      <c r="B1054" s="3448"/>
      <c r="C1054" s="3447"/>
      <c r="D1054" s="3447"/>
      <c r="E1054" s="3446"/>
    </row>
    <row r="1055" spans="2:5" s="3445" customFormat="1" x14ac:dyDescent="0.25">
      <c r="B1055" s="3448"/>
      <c r="C1055" s="3447"/>
      <c r="D1055" s="3447"/>
      <c r="E1055" s="3446"/>
    </row>
    <row r="1056" spans="2:5" s="3445" customFormat="1" x14ac:dyDescent="0.25">
      <c r="B1056" s="3448"/>
      <c r="C1056" s="3447"/>
      <c r="D1056" s="3447"/>
      <c r="E1056" s="3446"/>
    </row>
    <row r="1057" spans="2:5" s="3445" customFormat="1" x14ac:dyDescent="0.25">
      <c r="B1057" s="3448"/>
      <c r="C1057" s="3447"/>
      <c r="D1057" s="3447"/>
      <c r="E1057" s="3446"/>
    </row>
    <row r="1058" spans="2:5" s="3445" customFormat="1" x14ac:dyDescent="0.25">
      <c r="B1058" s="3448"/>
      <c r="C1058" s="3447"/>
      <c r="D1058" s="3447"/>
      <c r="E1058" s="3446"/>
    </row>
    <row r="1059" spans="2:5" s="3445" customFormat="1" x14ac:dyDescent="0.25">
      <c r="B1059" s="3448"/>
      <c r="C1059" s="3447"/>
      <c r="D1059" s="3447"/>
      <c r="E1059" s="3446"/>
    </row>
    <row r="1060" spans="2:5" s="3445" customFormat="1" x14ac:dyDescent="0.25">
      <c r="B1060" s="3448"/>
      <c r="C1060" s="3447"/>
      <c r="D1060" s="3447"/>
      <c r="E1060" s="3446"/>
    </row>
    <row r="1061" spans="2:5" s="3445" customFormat="1" x14ac:dyDescent="0.25">
      <c r="B1061" s="3448"/>
      <c r="C1061" s="3447"/>
      <c r="D1061" s="3447"/>
      <c r="E1061" s="3446"/>
    </row>
    <row r="1062" spans="2:5" s="3445" customFormat="1" x14ac:dyDescent="0.25">
      <c r="B1062" s="3448"/>
      <c r="C1062" s="3447"/>
      <c r="D1062" s="3447"/>
      <c r="E1062" s="3446"/>
    </row>
    <row r="1063" spans="2:5" s="3445" customFormat="1" x14ac:dyDescent="0.25">
      <c r="B1063" s="3448"/>
      <c r="C1063" s="3447"/>
      <c r="D1063" s="3447"/>
      <c r="E1063" s="3446"/>
    </row>
    <row r="1064" spans="2:5" s="3445" customFormat="1" x14ac:dyDescent="0.25">
      <c r="B1064" s="3448"/>
      <c r="C1064" s="3447"/>
      <c r="D1064" s="3447"/>
      <c r="E1064" s="3446"/>
    </row>
    <row r="1065" spans="2:5" s="3445" customFormat="1" x14ac:dyDescent="0.25">
      <c r="B1065" s="3448"/>
      <c r="C1065" s="3447"/>
      <c r="D1065" s="3447"/>
      <c r="E1065" s="3446"/>
    </row>
    <row r="1066" spans="2:5" s="3445" customFormat="1" x14ac:dyDescent="0.25">
      <c r="B1066" s="3448"/>
      <c r="C1066" s="3447"/>
      <c r="D1066" s="3447"/>
      <c r="E1066" s="3446"/>
    </row>
    <row r="1067" spans="2:5" s="3445" customFormat="1" x14ac:dyDescent="0.25">
      <c r="B1067" s="3448"/>
      <c r="C1067" s="3447"/>
      <c r="D1067" s="3447"/>
      <c r="E1067" s="3446"/>
    </row>
    <row r="1068" spans="2:5" s="3445" customFormat="1" x14ac:dyDescent="0.25">
      <c r="B1068" s="3448"/>
      <c r="C1068" s="3447"/>
      <c r="D1068" s="3447"/>
      <c r="E1068" s="3446"/>
    </row>
    <row r="1069" spans="2:5" s="3445" customFormat="1" x14ac:dyDescent="0.25">
      <c r="B1069" s="3448"/>
      <c r="C1069" s="3447"/>
      <c r="D1069" s="3447"/>
      <c r="E1069" s="3446"/>
    </row>
    <row r="1070" spans="2:5" s="3445" customFormat="1" x14ac:dyDescent="0.25">
      <c r="B1070" s="3448"/>
      <c r="C1070" s="3447"/>
      <c r="D1070" s="3447"/>
      <c r="E1070" s="3446"/>
    </row>
    <row r="1071" spans="2:5" s="3445" customFormat="1" x14ac:dyDescent="0.25">
      <c r="B1071" s="3448"/>
      <c r="C1071" s="3447"/>
      <c r="D1071" s="3447"/>
      <c r="E1071" s="3446"/>
    </row>
    <row r="1072" spans="2:5" s="3445" customFormat="1" x14ac:dyDescent="0.25">
      <c r="B1072" s="3448"/>
      <c r="C1072" s="3447"/>
      <c r="D1072" s="3447"/>
      <c r="E1072" s="3446"/>
    </row>
    <row r="1073" spans="2:5" s="3445" customFormat="1" x14ac:dyDescent="0.25">
      <c r="B1073" s="3448"/>
      <c r="C1073" s="3447"/>
      <c r="D1073" s="3447"/>
      <c r="E1073" s="3446"/>
    </row>
    <row r="1074" spans="2:5" s="3445" customFormat="1" x14ac:dyDescent="0.25">
      <c r="B1074" s="3448"/>
      <c r="C1074" s="3447"/>
      <c r="D1074" s="3447"/>
      <c r="E1074" s="3446"/>
    </row>
    <row r="1075" spans="2:5" s="3445" customFormat="1" x14ac:dyDescent="0.25">
      <c r="B1075" s="3448"/>
      <c r="C1075" s="3447"/>
      <c r="D1075" s="3447"/>
      <c r="E1075" s="3446"/>
    </row>
    <row r="1076" spans="2:5" s="3445" customFormat="1" x14ac:dyDescent="0.25">
      <c r="B1076" s="3448"/>
      <c r="C1076" s="3447"/>
      <c r="D1076" s="3447"/>
      <c r="E1076" s="3446"/>
    </row>
    <row r="1077" spans="2:5" s="3445" customFormat="1" x14ac:dyDescent="0.25">
      <c r="B1077" s="3448"/>
      <c r="C1077" s="3447"/>
      <c r="D1077" s="3447"/>
      <c r="E1077" s="3446"/>
    </row>
    <row r="1078" spans="2:5" s="3445" customFormat="1" x14ac:dyDescent="0.25">
      <c r="B1078" s="3448"/>
      <c r="C1078" s="3447"/>
      <c r="D1078" s="3447"/>
      <c r="E1078" s="3446"/>
    </row>
    <row r="1079" spans="2:5" s="3445" customFormat="1" x14ac:dyDescent="0.25">
      <c r="B1079" s="3448"/>
      <c r="C1079" s="3447"/>
      <c r="D1079" s="3447"/>
      <c r="E1079" s="3446"/>
    </row>
    <row r="1080" spans="2:5" s="3445" customFormat="1" x14ac:dyDescent="0.25">
      <c r="B1080" s="3448"/>
      <c r="C1080" s="3447"/>
      <c r="D1080" s="3447"/>
      <c r="E1080" s="3446"/>
    </row>
    <row r="1081" spans="2:5" s="3445" customFormat="1" x14ac:dyDescent="0.25">
      <c r="B1081" s="3448"/>
      <c r="C1081" s="3447"/>
      <c r="D1081" s="3447"/>
      <c r="E1081" s="3446"/>
    </row>
    <row r="1082" spans="2:5" s="3445" customFormat="1" x14ac:dyDescent="0.25">
      <c r="B1082" s="3448"/>
      <c r="C1082" s="3447"/>
      <c r="D1082" s="3447"/>
      <c r="E1082" s="3446"/>
    </row>
    <row r="1083" spans="2:5" s="3445" customFormat="1" x14ac:dyDescent="0.25">
      <c r="B1083" s="3448"/>
      <c r="C1083" s="3447"/>
      <c r="D1083" s="3447"/>
      <c r="E1083" s="3446"/>
    </row>
    <row r="1084" spans="2:5" s="3445" customFormat="1" x14ac:dyDescent="0.25">
      <c r="B1084" s="3448"/>
      <c r="C1084" s="3447"/>
      <c r="D1084" s="3447"/>
      <c r="E1084" s="3446"/>
    </row>
    <row r="1085" spans="2:5" s="3445" customFormat="1" x14ac:dyDescent="0.25">
      <c r="B1085" s="3448"/>
      <c r="C1085" s="3447"/>
      <c r="D1085" s="3447"/>
      <c r="E1085" s="3446"/>
    </row>
    <row r="1086" spans="2:5" s="3445" customFormat="1" x14ac:dyDescent="0.25">
      <c r="B1086" s="3448"/>
      <c r="C1086" s="3447"/>
      <c r="D1086" s="3447"/>
      <c r="E1086" s="3446"/>
    </row>
    <row r="1087" spans="2:5" s="3445" customFormat="1" x14ac:dyDescent="0.25">
      <c r="B1087" s="3448"/>
      <c r="C1087" s="3447"/>
      <c r="D1087" s="3447"/>
      <c r="E1087" s="3446"/>
    </row>
    <row r="1088" spans="2:5" s="3445" customFormat="1" x14ac:dyDescent="0.25">
      <c r="B1088" s="3448"/>
      <c r="C1088" s="3447"/>
      <c r="D1088" s="3447"/>
      <c r="E1088" s="3446"/>
    </row>
    <row r="1089" spans="2:5" s="3445" customFormat="1" x14ac:dyDescent="0.25">
      <c r="B1089" s="3448"/>
      <c r="C1089" s="3447"/>
      <c r="D1089" s="3447"/>
      <c r="E1089" s="3446"/>
    </row>
    <row r="1090" spans="2:5" s="3445" customFormat="1" x14ac:dyDescent="0.25">
      <c r="B1090" s="3448"/>
      <c r="C1090" s="3447"/>
      <c r="D1090" s="3447"/>
      <c r="E1090" s="3446"/>
    </row>
    <row r="1091" spans="2:5" s="3445" customFormat="1" x14ac:dyDescent="0.25">
      <c r="B1091" s="3448"/>
      <c r="C1091" s="3447"/>
      <c r="D1091" s="3447"/>
      <c r="E1091" s="3446"/>
    </row>
    <row r="1092" spans="2:5" s="3445" customFormat="1" x14ac:dyDescent="0.25">
      <c r="B1092" s="3448"/>
      <c r="C1092" s="3447"/>
      <c r="D1092" s="3447"/>
      <c r="E1092" s="3446"/>
    </row>
    <row r="1093" spans="2:5" s="3445" customFormat="1" x14ac:dyDescent="0.25">
      <c r="B1093" s="3448"/>
      <c r="C1093" s="3447"/>
      <c r="D1093" s="3447"/>
      <c r="E1093" s="3446"/>
    </row>
    <row r="1094" spans="2:5" s="3445" customFormat="1" x14ac:dyDescent="0.25">
      <c r="B1094" s="3448"/>
      <c r="C1094" s="3447"/>
      <c r="D1094" s="3447"/>
      <c r="E1094" s="3446"/>
    </row>
    <row r="1095" spans="2:5" s="3445" customFormat="1" x14ac:dyDescent="0.25">
      <c r="B1095" s="3448"/>
      <c r="C1095" s="3447"/>
      <c r="D1095" s="3447"/>
      <c r="E1095" s="3446"/>
    </row>
    <row r="1096" spans="2:5" s="3445" customFormat="1" x14ac:dyDescent="0.25">
      <c r="B1096" s="3448"/>
      <c r="C1096" s="3447"/>
      <c r="D1096" s="3447"/>
      <c r="E1096" s="3446"/>
    </row>
    <row r="1097" spans="2:5" s="3445" customFormat="1" x14ac:dyDescent="0.25">
      <c r="B1097" s="3448"/>
      <c r="C1097" s="3447"/>
      <c r="D1097" s="3447"/>
      <c r="E1097" s="3446"/>
    </row>
    <row r="1098" spans="2:5" s="3445" customFormat="1" x14ac:dyDescent="0.25">
      <c r="B1098" s="3448"/>
      <c r="C1098" s="3447"/>
      <c r="D1098" s="3447"/>
      <c r="E1098" s="3446"/>
    </row>
    <row r="1099" spans="2:5" s="3445" customFormat="1" x14ac:dyDescent="0.25">
      <c r="B1099" s="3448"/>
      <c r="C1099" s="3447"/>
      <c r="D1099" s="3447"/>
      <c r="E1099" s="3446"/>
    </row>
    <row r="1100" spans="2:5" s="3445" customFormat="1" x14ac:dyDescent="0.25">
      <c r="B1100" s="3448"/>
      <c r="C1100" s="3447"/>
      <c r="D1100" s="3447"/>
      <c r="E1100" s="3446"/>
    </row>
    <row r="1101" spans="2:5" s="3445" customFormat="1" x14ac:dyDescent="0.25">
      <c r="B1101" s="3448"/>
      <c r="C1101" s="3447"/>
      <c r="D1101" s="3447"/>
      <c r="E1101" s="3446"/>
    </row>
    <row r="1102" spans="2:5" s="3445" customFormat="1" x14ac:dyDescent="0.25">
      <c r="B1102" s="3448"/>
      <c r="C1102" s="3447"/>
      <c r="D1102" s="3447"/>
      <c r="E1102" s="3446"/>
    </row>
    <row r="1103" spans="2:5" s="3445" customFormat="1" x14ac:dyDescent="0.25">
      <c r="B1103" s="3448"/>
      <c r="C1103" s="3447"/>
      <c r="D1103" s="3447"/>
      <c r="E1103" s="3446"/>
    </row>
    <row r="1104" spans="2:5" s="3445" customFormat="1" x14ac:dyDescent="0.25">
      <c r="B1104" s="3448"/>
      <c r="C1104" s="3447"/>
      <c r="D1104" s="3447"/>
      <c r="E1104" s="3446"/>
    </row>
    <row r="1105" spans="2:5" s="3445" customFormat="1" x14ac:dyDescent="0.25">
      <c r="B1105" s="3448"/>
      <c r="C1105" s="3447"/>
      <c r="D1105" s="3447"/>
      <c r="E1105" s="3446"/>
    </row>
    <row r="1106" spans="2:5" s="3445" customFormat="1" x14ac:dyDescent="0.25">
      <c r="B1106" s="3448"/>
      <c r="C1106" s="3447"/>
      <c r="D1106" s="3447"/>
      <c r="E1106" s="3446"/>
    </row>
    <row r="1107" spans="2:5" s="3445" customFormat="1" x14ac:dyDescent="0.25">
      <c r="B1107" s="3448"/>
      <c r="C1107" s="3447"/>
      <c r="D1107" s="3447"/>
      <c r="E1107" s="3446"/>
    </row>
    <row r="1108" spans="2:5" s="3445" customFormat="1" x14ac:dyDescent="0.25">
      <c r="B1108" s="3448"/>
      <c r="C1108" s="3447"/>
      <c r="D1108" s="3447"/>
      <c r="E1108" s="3446"/>
    </row>
    <row r="1109" spans="2:5" s="3445" customFormat="1" x14ac:dyDescent="0.25">
      <c r="B1109" s="3448"/>
      <c r="C1109" s="3447"/>
      <c r="D1109" s="3447"/>
      <c r="E1109" s="3446"/>
    </row>
    <row r="1110" spans="2:5" s="3445" customFormat="1" x14ac:dyDescent="0.25">
      <c r="B1110" s="3448"/>
      <c r="C1110" s="3447"/>
      <c r="D1110" s="3447"/>
      <c r="E1110" s="3446"/>
    </row>
    <row r="1111" spans="2:5" s="3445" customFormat="1" x14ac:dyDescent="0.25">
      <c r="B1111" s="3448"/>
      <c r="C1111" s="3447"/>
      <c r="D1111" s="3447"/>
      <c r="E1111" s="3446"/>
    </row>
    <row r="1112" spans="2:5" s="3445" customFormat="1" x14ac:dyDescent="0.25">
      <c r="B1112" s="3448"/>
      <c r="C1112" s="3447"/>
      <c r="D1112" s="3447"/>
      <c r="E1112" s="3446"/>
    </row>
    <row r="1113" spans="2:5" s="3445" customFormat="1" x14ac:dyDescent="0.25">
      <c r="B1113" s="3448"/>
      <c r="C1113" s="3447"/>
      <c r="D1113" s="3447"/>
      <c r="E1113" s="3446"/>
    </row>
    <row r="1114" spans="2:5" s="3445" customFormat="1" x14ac:dyDescent="0.25">
      <c r="B1114" s="3448"/>
      <c r="C1114" s="3447"/>
      <c r="D1114" s="3447"/>
      <c r="E1114" s="3446"/>
    </row>
    <row r="1115" spans="2:5" s="3445" customFormat="1" x14ac:dyDescent="0.25">
      <c r="B1115" s="3448"/>
      <c r="C1115" s="3447"/>
      <c r="D1115" s="3447"/>
      <c r="E1115" s="3446"/>
    </row>
    <row r="1116" spans="2:5" s="3445" customFormat="1" x14ac:dyDescent="0.25">
      <c r="B1116" s="3448"/>
      <c r="C1116" s="3447"/>
      <c r="D1116" s="3447"/>
      <c r="E1116" s="3446"/>
    </row>
    <row r="1117" spans="2:5" s="3445" customFormat="1" x14ac:dyDescent="0.25">
      <c r="B1117" s="3448"/>
      <c r="C1117" s="3447"/>
      <c r="D1117" s="3447"/>
      <c r="E1117" s="3446"/>
    </row>
    <row r="1118" spans="2:5" s="3445" customFormat="1" x14ac:dyDescent="0.25">
      <c r="B1118" s="3448"/>
      <c r="C1118" s="3447"/>
      <c r="D1118" s="3447"/>
      <c r="E1118" s="3446"/>
    </row>
    <row r="1119" spans="2:5" s="3445" customFormat="1" x14ac:dyDescent="0.25">
      <c r="B1119" s="3448"/>
      <c r="C1119" s="3447"/>
      <c r="D1119" s="3447"/>
      <c r="E1119" s="3446"/>
    </row>
    <row r="1120" spans="2:5" s="3445" customFormat="1" x14ac:dyDescent="0.25">
      <c r="B1120" s="3448"/>
      <c r="C1120" s="3447"/>
      <c r="D1120" s="3447"/>
      <c r="E1120" s="3446"/>
    </row>
    <row r="1121" spans="2:5" s="3445" customFormat="1" x14ac:dyDescent="0.25">
      <c r="B1121" s="3448"/>
      <c r="C1121" s="3447"/>
      <c r="D1121" s="3447"/>
      <c r="E1121" s="3446"/>
    </row>
    <row r="1122" spans="2:5" s="3445" customFormat="1" x14ac:dyDescent="0.25">
      <c r="B1122" s="3448"/>
      <c r="C1122" s="3447"/>
      <c r="D1122" s="3447"/>
      <c r="E1122" s="3446"/>
    </row>
    <row r="1123" spans="2:5" s="3445" customFormat="1" x14ac:dyDescent="0.25">
      <c r="B1123" s="3448"/>
      <c r="C1123" s="3447"/>
      <c r="D1123" s="3447"/>
      <c r="E1123" s="3446"/>
    </row>
    <row r="1124" spans="2:5" s="3445" customFormat="1" x14ac:dyDescent="0.25">
      <c r="B1124" s="3448"/>
      <c r="C1124" s="3447"/>
      <c r="D1124" s="3447"/>
      <c r="E1124" s="3446"/>
    </row>
    <row r="1125" spans="2:5" s="3445" customFormat="1" x14ac:dyDescent="0.25">
      <c r="B1125" s="3448"/>
      <c r="C1125" s="3447"/>
      <c r="D1125" s="3447"/>
      <c r="E1125" s="3446"/>
    </row>
    <row r="1126" spans="2:5" s="3445" customFormat="1" x14ac:dyDescent="0.25">
      <c r="B1126" s="3448"/>
      <c r="C1126" s="3447"/>
      <c r="D1126" s="3447"/>
      <c r="E1126" s="3446"/>
    </row>
    <row r="1127" spans="2:5" s="3445" customFormat="1" x14ac:dyDescent="0.25">
      <c r="B1127" s="3448"/>
      <c r="C1127" s="3447"/>
      <c r="D1127" s="3447"/>
      <c r="E1127" s="3446"/>
    </row>
    <row r="1128" spans="2:5" s="3445" customFormat="1" x14ac:dyDescent="0.25">
      <c r="B1128" s="3448"/>
      <c r="C1128" s="3447"/>
      <c r="D1128" s="3447"/>
      <c r="E1128" s="3446"/>
    </row>
    <row r="1129" spans="2:5" s="3445" customFormat="1" x14ac:dyDescent="0.25">
      <c r="B1129" s="3448"/>
      <c r="C1129" s="3447"/>
      <c r="D1129" s="3447"/>
      <c r="E1129" s="3446"/>
    </row>
    <row r="1130" spans="2:5" s="3445" customFormat="1" x14ac:dyDescent="0.25">
      <c r="B1130" s="3448"/>
      <c r="C1130" s="3447"/>
      <c r="D1130" s="3447"/>
      <c r="E1130" s="3446"/>
    </row>
    <row r="1131" spans="2:5" s="3445" customFormat="1" x14ac:dyDescent="0.25">
      <c r="B1131" s="3448"/>
      <c r="C1131" s="3447"/>
      <c r="D1131" s="3447"/>
      <c r="E1131" s="3446"/>
    </row>
    <row r="1132" spans="2:5" s="3445" customFormat="1" x14ac:dyDescent="0.25">
      <c r="B1132" s="3448"/>
      <c r="C1132" s="3447"/>
      <c r="D1132" s="3447"/>
      <c r="E1132" s="3446"/>
    </row>
    <row r="1133" spans="2:5" s="3445" customFormat="1" x14ac:dyDescent="0.25">
      <c r="B1133" s="3448"/>
      <c r="C1133" s="3447"/>
      <c r="D1133" s="3447"/>
      <c r="E1133" s="3446"/>
    </row>
    <row r="1134" spans="2:5" s="3445" customFormat="1" x14ac:dyDescent="0.25">
      <c r="B1134" s="3448"/>
      <c r="C1134" s="3447"/>
      <c r="D1134" s="3447"/>
      <c r="E1134" s="3446"/>
    </row>
    <row r="1135" spans="2:5" s="3445" customFormat="1" x14ac:dyDescent="0.25">
      <c r="B1135" s="3448"/>
      <c r="C1135" s="3447"/>
      <c r="D1135" s="3447"/>
      <c r="E1135" s="3446"/>
    </row>
    <row r="1136" spans="2:5" s="3445" customFormat="1" x14ac:dyDescent="0.25">
      <c r="B1136" s="3448"/>
      <c r="C1136" s="3447"/>
      <c r="D1136" s="3447"/>
      <c r="E1136" s="3446"/>
    </row>
    <row r="1137" spans="2:5" s="3445" customFormat="1" x14ac:dyDescent="0.25">
      <c r="B1137" s="3448"/>
      <c r="C1137" s="3447"/>
      <c r="D1137" s="3447"/>
      <c r="E1137" s="3446"/>
    </row>
    <row r="1138" spans="2:5" s="3445" customFormat="1" x14ac:dyDescent="0.25">
      <c r="B1138" s="3448"/>
      <c r="C1138" s="3447"/>
      <c r="D1138" s="3447"/>
      <c r="E1138" s="3446"/>
    </row>
    <row r="1139" spans="2:5" s="3445" customFormat="1" x14ac:dyDescent="0.25">
      <c r="B1139" s="3448"/>
      <c r="C1139" s="3447"/>
      <c r="D1139" s="3447"/>
      <c r="E1139" s="3446"/>
    </row>
    <row r="1140" spans="2:5" s="3445" customFormat="1" x14ac:dyDescent="0.25">
      <c r="B1140" s="3448"/>
      <c r="C1140" s="3447"/>
      <c r="D1140" s="3447"/>
      <c r="E1140" s="3446"/>
    </row>
    <row r="1141" spans="2:5" s="3445" customFormat="1" x14ac:dyDescent="0.25">
      <c r="B1141" s="3448"/>
      <c r="C1141" s="3447"/>
      <c r="D1141" s="3447"/>
      <c r="E1141" s="3446"/>
    </row>
    <row r="1142" spans="2:5" s="3445" customFormat="1" x14ac:dyDescent="0.25">
      <c r="B1142" s="3448"/>
      <c r="C1142" s="3447"/>
      <c r="D1142" s="3447"/>
      <c r="E1142" s="3446"/>
    </row>
    <row r="1143" spans="2:5" s="3445" customFormat="1" x14ac:dyDescent="0.25">
      <c r="B1143" s="3448"/>
      <c r="C1143" s="3447"/>
      <c r="D1143" s="3447"/>
      <c r="E1143" s="3446"/>
    </row>
    <row r="1144" spans="2:5" s="3445" customFormat="1" x14ac:dyDescent="0.25">
      <c r="B1144" s="3448"/>
      <c r="C1144" s="3447"/>
      <c r="D1144" s="3447"/>
      <c r="E1144" s="3446"/>
    </row>
    <row r="1145" spans="2:5" s="3445" customFormat="1" x14ac:dyDescent="0.25">
      <c r="B1145" s="3448"/>
      <c r="C1145" s="3447"/>
      <c r="D1145" s="3447"/>
      <c r="E1145" s="3446"/>
    </row>
    <row r="1146" spans="2:5" s="3445" customFormat="1" x14ac:dyDescent="0.25">
      <c r="B1146" s="3448"/>
      <c r="C1146" s="3447"/>
      <c r="D1146" s="3447"/>
      <c r="E1146" s="3446"/>
    </row>
    <row r="1147" spans="2:5" s="3445" customFormat="1" x14ac:dyDescent="0.25">
      <c r="B1147" s="3448"/>
      <c r="C1147" s="3447"/>
      <c r="D1147" s="3447"/>
      <c r="E1147" s="3446"/>
    </row>
    <row r="1148" spans="2:5" s="3445" customFormat="1" x14ac:dyDescent="0.25">
      <c r="B1148" s="3448"/>
      <c r="C1148" s="3447"/>
      <c r="D1148" s="3447"/>
      <c r="E1148" s="3446"/>
    </row>
    <row r="1149" spans="2:5" s="3445" customFormat="1" x14ac:dyDescent="0.25">
      <c r="B1149" s="3448"/>
      <c r="C1149" s="3447"/>
      <c r="D1149" s="3447"/>
      <c r="E1149" s="3446"/>
    </row>
    <row r="1150" spans="2:5" s="3445" customFormat="1" x14ac:dyDescent="0.25">
      <c r="B1150" s="3448"/>
      <c r="C1150" s="3447"/>
      <c r="D1150" s="3447"/>
      <c r="E1150" s="3446"/>
    </row>
    <row r="1151" spans="2:5" s="3445" customFormat="1" x14ac:dyDescent="0.25">
      <c r="B1151" s="3448"/>
      <c r="C1151" s="3447"/>
      <c r="D1151" s="3447"/>
      <c r="E1151" s="3446"/>
    </row>
    <row r="1152" spans="2:5" s="3445" customFormat="1" x14ac:dyDescent="0.25">
      <c r="B1152" s="3448"/>
      <c r="C1152" s="3447"/>
      <c r="D1152" s="3447"/>
      <c r="E1152" s="3446"/>
    </row>
    <row r="1153" spans="2:5" s="3445" customFormat="1" x14ac:dyDescent="0.25">
      <c r="B1153" s="3448"/>
      <c r="C1153" s="3447"/>
      <c r="D1153" s="3447"/>
      <c r="E1153" s="3446"/>
    </row>
    <row r="1154" spans="2:5" s="3445" customFormat="1" x14ac:dyDescent="0.25">
      <c r="B1154" s="3448"/>
      <c r="C1154" s="3447"/>
      <c r="D1154" s="3447"/>
      <c r="E1154" s="3446"/>
    </row>
    <row r="1155" spans="2:5" s="3445" customFormat="1" x14ac:dyDescent="0.25">
      <c r="B1155" s="3448"/>
      <c r="C1155" s="3447"/>
      <c r="D1155" s="3447"/>
      <c r="E1155" s="3446"/>
    </row>
    <row r="1156" spans="2:5" s="3445" customFormat="1" x14ac:dyDescent="0.25">
      <c r="B1156" s="3448"/>
      <c r="C1156" s="3447"/>
      <c r="D1156" s="3447"/>
      <c r="E1156" s="3446"/>
    </row>
    <row r="1157" spans="2:5" s="3445" customFormat="1" x14ac:dyDescent="0.25">
      <c r="B1157" s="3448"/>
      <c r="C1157" s="3447"/>
      <c r="D1157" s="3447"/>
      <c r="E1157" s="3446"/>
    </row>
    <row r="1158" spans="2:5" s="3445" customFormat="1" x14ac:dyDescent="0.25">
      <c r="B1158" s="3448"/>
      <c r="C1158" s="3447"/>
      <c r="D1158" s="3447"/>
      <c r="E1158" s="3446"/>
    </row>
    <row r="1159" spans="2:5" s="3445" customFormat="1" x14ac:dyDescent="0.25">
      <c r="B1159" s="3448"/>
      <c r="C1159" s="3447"/>
      <c r="D1159" s="3447"/>
      <c r="E1159" s="3446"/>
    </row>
    <row r="1160" spans="2:5" s="3445" customFormat="1" x14ac:dyDescent="0.25">
      <c r="B1160" s="3448"/>
      <c r="C1160" s="3447"/>
      <c r="D1160" s="3447"/>
      <c r="E1160" s="3446"/>
    </row>
    <row r="1161" spans="2:5" s="3445" customFormat="1" x14ac:dyDescent="0.25">
      <c r="B1161" s="3448"/>
      <c r="C1161" s="3447"/>
      <c r="D1161" s="3447"/>
      <c r="E1161" s="3446"/>
    </row>
    <row r="1162" spans="2:5" s="3445" customFormat="1" x14ac:dyDescent="0.25">
      <c r="B1162" s="3448"/>
      <c r="C1162" s="3447"/>
      <c r="D1162" s="3447"/>
      <c r="E1162" s="3446"/>
    </row>
    <row r="1163" spans="2:5" s="3445" customFormat="1" x14ac:dyDescent="0.25">
      <c r="B1163" s="3448"/>
      <c r="C1163" s="3447"/>
      <c r="D1163" s="3447"/>
      <c r="E1163" s="3446"/>
    </row>
    <row r="1164" spans="2:5" s="3445" customFormat="1" x14ac:dyDescent="0.25">
      <c r="B1164" s="3448"/>
      <c r="C1164" s="3447"/>
      <c r="D1164" s="3447"/>
      <c r="E1164" s="3446"/>
    </row>
    <row r="1165" spans="2:5" s="3445" customFormat="1" x14ac:dyDescent="0.25">
      <c r="B1165" s="3448"/>
      <c r="C1165" s="3447"/>
      <c r="D1165" s="3447"/>
      <c r="E1165" s="3446"/>
    </row>
    <row r="1166" spans="2:5" s="3445" customFormat="1" x14ac:dyDescent="0.25">
      <c r="B1166" s="3448"/>
      <c r="C1166" s="3447"/>
      <c r="D1166" s="3447"/>
      <c r="E1166" s="3446"/>
    </row>
    <row r="1167" spans="2:5" s="3445" customFormat="1" x14ac:dyDescent="0.25">
      <c r="B1167" s="3448"/>
      <c r="C1167" s="3447"/>
      <c r="D1167" s="3447"/>
      <c r="E1167" s="3446"/>
    </row>
    <row r="1168" spans="2:5" s="3445" customFormat="1" x14ac:dyDescent="0.25">
      <c r="B1168" s="3448"/>
      <c r="C1168" s="3447"/>
      <c r="D1168" s="3447"/>
      <c r="E1168" s="3446"/>
    </row>
    <row r="1169" spans="2:5" s="3445" customFormat="1" x14ac:dyDescent="0.25">
      <c r="B1169" s="3448"/>
      <c r="C1169" s="3447"/>
      <c r="D1169" s="3447"/>
      <c r="E1169" s="3446"/>
    </row>
    <row r="1170" spans="2:5" s="3445" customFormat="1" x14ac:dyDescent="0.25">
      <c r="B1170" s="3448"/>
      <c r="C1170" s="3447"/>
      <c r="D1170" s="3447"/>
      <c r="E1170" s="3446"/>
    </row>
    <row r="1171" spans="2:5" s="3445" customFormat="1" x14ac:dyDescent="0.25">
      <c r="B1171" s="3448"/>
      <c r="C1171" s="3447"/>
      <c r="D1171" s="3447"/>
      <c r="E1171" s="3446"/>
    </row>
    <row r="1172" spans="2:5" s="3445" customFormat="1" x14ac:dyDescent="0.25">
      <c r="B1172" s="3448"/>
      <c r="C1172" s="3447"/>
      <c r="D1172" s="3447"/>
      <c r="E1172" s="3446"/>
    </row>
    <row r="1173" spans="2:5" s="3445" customFormat="1" x14ac:dyDescent="0.25">
      <c r="B1173" s="3448"/>
      <c r="C1173" s="3447"/>
      <c r="D1173" s="3447"/>
      <c r="E1173" s="3446"/>
    </row>
    <row r="1174" spans="2:5" s="3445" customFormat="1" x14ac:dyDescent="0.25">
      <c r="B1174" s="3448"/>
      <c r="C1174" s="3447"/>
      <c r="D1174" s="3447"/>
      <c r="E1174" s="3446"/>
    </row>
    <row r="1175" spans="2:5" s="3445" customFormat="1" x14ac:dyDescent="0.25">
      <c r="B1175" s="3448"/>
      <c r="C1175" s="3447"/>
      <c r="D1175" s="3447"/>
      <c r="E1175" s="3446"/>
    </row>
    <row r="1176" spans="2:5" s="3445" customFormat="1" x14ac:dyDescent="0.25">
      <c r="B1176" s="3448"/>
      <c r="C1176" s="3447"/>
      <c r="D1176" s="3447"/>
      <c r="E1176" s="3446"/>
    </row>
    <row r="1177" spans="2:5" s="3445" customFormat="1" x14ac:dyDescent="0.25">
      <c r="B1177" s="3448"/>
      <c r="C1177" s="3447"/>
      <c r="D1177" s="3447"/>
      <c r="E1177" s="3446"/>
    </row>
    <row r="1178" spans="2:5" s="3445" customFormat="1" x14ac:dyDescent="0.25">
      <c r="B1178" s="3448"/>
      <c r="C1178" s="3447"/>
      <c r="D1178" s="3447"/>
      <c r="E1178" s="3446"/>
    </row>
    <row r="1179" spans="2:5" s="3445" customFormat="1" x14ac:dyDescent="0.25">
      <c r="B1179" s="3448"/>
      <c r="C1179" s="3447"/>
      <c r="D1179" s="3447"/>
      <c r="E1179" s="3446"/>
    </row>
    <row r="1180" spans="2:5" s="3445" customFormat="1" x14ac:dyDescent="0.25">
      <c r="B1180" s="3448"/>
      <c r="C1180" s="3447"/>
      <c r="D1180" s="3447"/>
      <c r="E1180" s="3446"/>
    </row>
    <row r="1181" spans="2:5" s="3445" customFormat="1" x14ac:dyDescent="0.25">
      <c r="B1181" s="3448"/>
      <c r="C1181" s="3447"/>
      <c r="D1181" s="3447"/>
      <c r="E1181" s="3446"/>
    </row>
    <row r="1182" spans="2:5" s="3445" customFormat="1" x14ac:dyDescent="0.25">
      <c r="B1182" s="3448"/>
      <c r="C1182" s="3447"/>
      <c r="D1182" s="3447"/>
      <c r="E1182" s="3446"/>
    </row>
    <row r="1183" spans="2:5" s="3445" customFormat="1" x14ac:dyDescent="0.25">
      <c r="B1183" s="3448"/>
      <c r="C1183" s="3447"/>
      <c r="D1183" s="3447"/>
      <c r="E1183" s="3446"/>
    </row>
    <row r="1184" spans="2:5" s="3445" customFormat="1" x14ac:dyDescent="0.25">
      <c r="B1184" s="3448"/>
      <c r="C1184" s="3447"/>
      <c r="D1184" s="3447"/>
      <c r="E1184" s="3446"/>
    </row>
    <row r="1185" spans="2:5" s="3445" customFormat="1" x14ac:dyDescent="0.25">
      <c r="B1185" s="3448"/>
      <c r="C1185" s="3447"/>
      <c r="D1185" s="3447"/>
      <c r="E1185" s="3446"/>
    </row>
    <row r="1186" spans="2:5" s="3445" customFormat="1" x14ac:dyDescent="0.25">
      <c r="B1186" s="3448"/>
      <c r="C1186" s="3447"/>
      <c r="D1186" s="3447"/>
      <c r="E1186" s="3446"/>
    </row>
    <row r="1187" spans="2:5" s="3445" customFormat="1" x14ac:dyDescent="0.25">
      <c r="B1187" s="3448"/>
      <c r="C1187" s="3447"/>
      <c r="D1187" s="3447"/>
      <c r="E1187" s="3446"/>
    </row>
    <row r="1188" spans="2:5" s="3445" customFormat="1" x14ac:dyDescent="0.25">
      <c r="B1188" s="3448"/>
      <c r="C1188" s="3447"/>
      <c r="D1188" s="3447"/>
      <c r="E1188" s="3446"/>
    </row>
    <row r="1189" spans="2:5" s="3445" customFormat="1" x14ac:dyDescent="0.25">
      <c r="B1189" s="3448"/>
      <c r="C1189" s="3447"/>
      <c r="D1189" s="3447"/>
      <c r="E1189" s="3446"/>
    </row>
    <row r="1190" spans="2:5" s="3445" customFormat="1" x14ac:dyDescent="0.25">
      <c r="B1190" s="3448"/>
      <c r="C1190" s="3447"/>
      <c r="D1190" s="3447"/>
      <c r="E1190" s="3446"/>
    </row>
    <row r="1191" spans="2:5" s="3445" customFormat="1" x14ac:dyDescent="0.25">
      <c r="B1191" s="3448"/>
      <c r="C1191" s="3447"/>
      <c r="D1191" s="3447"/>
      <c r="E1191" s="3446"/>
    </row>
    <row r="1192" spans="2:5" s="3445" customFormat="1" x14ac:dyDescent="0.25">
      <c r="B1192" s="3448"/>
      <c r="C1192" s="3447"/>
      <c r="D1192" s="3447"/>
      <c r="E1192" s="3446"/>
    </row>
    <row r="1193" spans="2:5" s="3445" customFormat="1" x14ac:dyDescent="0.25">
      <c r="B1193" s="3448"/>
      <c r="C1193" s="3447"/>
      <c r="D1193" s="3447"/>
      <c r="E1193" s="3446"/>
    </row>
    <row r="1194" spans="2:5" s="3445" customFormat="1" x14ac:dyDescent="0.25">
      <c r="B1194" s="3448"/>
      <c r="C1194" s="3447"/>
      <c r="D1194" s="3447"/>
      <c r="E1194" s="3446"/>
    </row>
    <row r="1195" spans="2:5" s="3445" customFormat="1" x14ac:dyDescent="0.25">
      <c r="B1195" s="3448"/>
      <c r="C1195" s="3447"/>
      <c r="D1195" s="3447"/>
      <c r="E1195" s="3446"/>
    </row>
    <row r="1196" spans="2:5" s="3445" customFormat="1" x14ac:dyDescent="0.25">
      <c r="B1196" s="3448"/>
      <c r="C1196" s="3447"/>
      <c r="D1196" s="3447"/>
      <c r="E1196" s="3446"/>
    </row>
    <row r="1197" spans="2:5" s="3445" customFormat="1" x14ac:dyDescent="0.25">
      <c r="B1197" s="3448"/>
      <c r="C1197" s="3447"/>
      <c r="D1197" s="3447"/>
      <c r="E1197" s="3446"/>
    </row>
    <row r="1198" spans="2:5" s="3445" customFormat="1" x14ac:dyDescent="0.25">
      <c r="B1198" s="3448"/>
      <c r="C1198" s="3447"/>
      <c r="D1198" s="3447"/>
      <c r="E1198" s="3446"/>
    </row>
    <row r="1199" spans="2:5" s="3445" customFormat="1" x14ac:dyDescent="0.25">
      <c r="B1199" s="3448"/>
      <c r="C1199" s="3447"/>
      <c r="D1199" s="3447"/>
      <c r="E1199" s="3446"/>
    </row>
    <row r="1200" spans="2:5" s="3445" customFormat="1" x14ac:dyDescent="0.25">
      <c r="B1200" s="3448"/>
      <c r="C1200" s="3447"/>
      <c r="D1200" s="3447"/>
      <c r="E1200" s="3446"/>
    </row>
    <row r="1201" spans="2:5" s="3445" customFormat="1" x14ac:dyDescent="0.25">
      <c r="B1201" s="3448"/>
      <c r="C1201" s="3447"/>
      <c r="D1201" s="3447"/>
      <c r="E1201" s="3446"/>
    </row>
    <row r="1202" spans="2:5" s="3445" customFormat="1" x14ac:dyDescent="0.25">
      <c r="B1202" s="3448"/>
      <c r="C1202" s="3447"/>
      <c r="D1202" s="3447"/>
      <c r="E1202" s="3446"/>
    </row>
    <row r="1203" spans="2:5" s="3445" customFormat="1" x14ac:dyDescent="0.25">
      <c r="B1203" s="3448"/>
      <c r="C1203" s="3447"/>
      <c r="D1203" s="3447"/>
      <c r="E1203" s="3446"/>
    </row>
    <row r="1204" spans="2:5" s="3445" customFormat="1" x14ac:dyDescent="0.25">
      <c r="B1204" s="3448"/>
      <c r="C1204" s="3447"/>
      <c r="D1204" s="3447"/>
      <c r="E1204" s="3446"/>
    </row>
    <row r="1205" spans="2:5" s="3445" customFormat="1" x14ac:dyDescent="0.25">
      <c r="B1205" s="3448"/>
      <c r="C1205" s="3447"/>
      <c r="D1205" s="3447"/>
      <c r="E1205" s="3446"/>
    </row>
    <row r="1206" spans="2:5" s="3445" customFormat="1" x14ac:dyDescent="0.25">
      <c r="B1206" s="3448"/>
      <c r="C1206" s="3447"/>
      <c r="D1206" s="3447"/>
      <c r="E1206" s="3446"/>
    </row>
    <row r="1207" spans="2:5" s="3445" customFormat="1" x14ac:dyDescent="0.25">
      <c r="B1207" s="3448"/>
      <c r="C1207" s="3447"/>
      <c r="D1207" s="3447"/>
      <c r="E1207" s="3446"/>
    </row>
    <row r="1208" spans="2:5" s="3445" customFormat="1" x14ac:dyDescent="0.25">
      <c r="B1208" s="3448"/>
      <c r="C1208" s="3447"/>
      <c r="D1208" s="3447"/>
      <c r="E1208" s="3446"/>
    </row>
    <row r="1209" spans="2:5" s="3445" customFormat="1" x14ac:dyDescent="0.25">
      <c r="B1209" s="3448"/>
      <c r="C1209" s="3447"/>
      <c r="D1209" s="3447"/>
      <c r="E1209" s="3446"/>
    </row>
    <row r="1210" spans="2:5" s="3445" customFormat="1" x14ac:dyDescent="0.25">
      <c r="B1210" s="3448"/>
      <c r="C1210" s="3447"/>
      <c r="D1210" s="3447"/>
      <c r="E1210" s="3446"/>
    </row>
    <row r="1211" spans="2:5" s="3445" customFormat="1" x14ac:dyDescent="0.25">
      <c r="B1211" s="3448"/>
      <c r="C1211" s="3447"/>
      <c r="D1211" s="3447"/>
      <c r="E1211" s="3446"/>
    </row>
    <row r="1212" spans="2:5" s="3445" customFormat="1" x14ac:dyDescent="0.25">
      <c r="B1212" s="3448"/>
      <c r="C1212" s="3447"/>
      <c r="D1212" s="3447"/>
      <c r="E1212" s="3446"/>
    </row>
    <row r="1213" spans="2:5" s="3445" customFormat="1" x14ac:dyDescent="0.25">
      <c r="B1213" s="3448"/>
      <c r="C1213" s="3447"/>
      <c r="D1213" s="3447"/>
      <c r="E1213" s="3446"/>
    </row>
    <row r="1214" spans="2:5" s="3445" customFormat="1" x14ac:dyDescent="0.25">
      <c r="B1214" s="3448"/>
      <c r="C1214" s="3447"/>
      <c r="D1214" s="3447"/>
      <c r="E1214" s="3446"/>
    </row>
    <row r="1215" spans="2:5" s="3445" customFormat="1" x14ac:dyDescent="0.25">
      <c r="B1215" s="3448"/>
      <c r="C1215" s="3447"/>
      <c r="D1215" s="3447"/>
      <c r="E1215" s="3446"/>
    </row>
    <row r="1216" spans="2:5" s="3445" customFormat="1" x14ac:dyDescent="0.25">
      <c r="B1216" s="3448"/>
      <c r="C1216" s="3447"/>
      <c r="D1216" s="3447"/>
      <c r="E1216" s="3446"/>
    </row>
    <row r="1217" spans="2:5" s="3445" customFormat="1" x14ac:dyDescent="0.25">
      <c r="B1217" s="3448"/>
      <c r="C1217" s="3447"/>
      <c r="D1217" s="3447"/>
      <c r="E1217" s="3446"/>
    </row>
    <row r="1218" spans="2:5" s="3445" customFormat="1" x14ac:dyDescent="0.25">
      <c r="B1218" s="3448"/>
      <c r="C1218" s="3447"/>
      <c r="D1218" s="3447"/>
      <c r="E1218" s="3446"/>
    </row>
    <row r="1219" spans="2:5" s="3445" customFormat="1" x14ac:dyDescent="0.25">
      <c r="B1219" s="3448"/>
      <c r="C1219" s="3447"/>
      <c r="D1219" s="3447"/>
      <c r="E1219" s="3446"/>
    </row>
    <row r="1220" spans="2:5" s="3445" customFormat="1" x14ac:dyDescent="0.25">
      <c r="B1220" s="3448"/>
      <c r="C1220" s="3447"/>
      <c r="D1220" s="3447"/>
      <c r="E1220" s="3446"/>
    </row>
    <row r="1221" spans="2:5" s="3445" customFormat="1" x14ac:dyDescent="0.25">
      <c r="B1221" s="3448"/>
      <c r="C1221" s="3447"/>
      <c r="D1221" s="3447"/>
      <c r="E1221" s="3446"/>
    </row>
    <row r="1222" spans="2:5" s="3445" customFormat="1" x14ac:dyDescent="0.25">
      <c r="B1222" s="3448"/>
      <c r="C1222" s="3447"/>
      <c r="D1222" s="3447"/>
      <c r="E1222" s="3446"/>
    </row>
    <row r="1223" spans="2:5" s="3445" customFormat="1" x14ac:dyDescent="0.25">
      <c r="B1223" s="3448"/>
      <c r="C1223" s="3447"/>
      <c r="D1223" s="3447"/>
      <c r="E1223" s="3446"/>
    </row>
    <row r="1224" spans="2:5" s="3445" customFormat="1" x14ac:dyDescent="0.25">
      <c r="B1224" s="3448"/>
      <c r="C1224" s="3447"/>
      <c r="D1224" s="3447"/>
      <c r="E1224" s="3446"/>
    </row>
    <row r="1225" spans="2:5" s="3445" customFormat="1" x14ac:dyDescent="0.25">
      <c r="B1225" s="3448"/>
      <c r="C1225" s="3447"/>
      <c r="D1225" s="3447"/>
      <c r="E1225" s="3446"/>
    </row>
    <row r="1226" spans="2:5" s="3445" customFormat="1" x14ac:dyDescent="0.25">
      <c r="B1226" s="3448"/>
      <c r="C1226" s="3447"/>
      <c r="D1226" s="3447"/>
      <c r="E1226" s="3446"/>
    </row>
    <row r="1227" spans="2:5" s="3445" customFormat="1" x14ac:dyDescent="0.25">
      <c r="B1227" s="3448"/>
      <c r="C1227" s="3447"/>
      <c r="D1227" s="3447"/>
      <c r="E1227" s="3446"/>
    </row>
    <row r="1228" spans="2:5" s="3445" customFormat="1" x14ac:dyDescent="0.25">
      <c r="B1228" s="3448"/>
      <c r="C1228" s="3447"/>
      <c r="D1228" s="3447"/>
      <c r="E1228" s="3446"/>
    </row>
    <row r="1229" spans="2:5" s="3445" customFormat="1" x14ac:dyDescent="0.25">
      <c r="B1229" s="3448"/>
      <c r="C1229" s="3447"/>
      <c r="D1229" s="3447"/>
      <c r="E1229" s="3446"/>
    </row>
    <row r="1230" spans="2:5" s="3445" customFormat="1" x14ac:dyDescent="0.25">
      <c r="B1230" s="3448"/>
      <c r="C1230" s="3447"/>
      <c r="D1230" s="3447"/>
      <c r="E1230" s="3446"/>
    </row>
    <row r="1231" spans="2:5" s="3445" customFormat="1" x14ac:dyDescent="0.25">
      <c r="B1231" s="3448"/>
      <c r="C1231" s="3447"/>
      <c r="D1231" s="3447"/>
      <c r="E1231" s="3446"/>
    </row>
    <row r="1232" spans="2:5" s="3445" customFormat="1" x14ac:dyDescent="0.25">
      <c r="B1232" s="3448"/>
      <c r="C1232" s="3447"/>
      <c r="D1232" s="3447"/>
      <c r="E1232" s="3446"/>
    </row>
    <row r="1233" spans="2:5" s="3445" customFormat="1" x14ac:dyDescent="0.25">
      <c r="B1233" s="3448"/>
      <c r="C1233" s="3447"/>
      <c r="D1233" s="3447"/>
      <c r="E1233" s="3446"/>
    </row>
    <row r="1234" spans="2:5" s="3445" customFormat="1" x14ac:dyDescent="0.25">
      <c r="B1234" s="3448"/>
      <c r="C1234" s="3447"/>
      <c r="D1234" s="3447"/>
      <c r="E1234" s="3446"/>
    </row>
    <row r="1235" spans="2:5" s="3445" customFormat="1" x14ac:dyDescent="0.25">
      <c r="B1235" s="3448"/>
      <c r="C1235" s="3447"/>
      <c r="D1235" s="3447"/>
      <c r="E1235" s="3446"/>
    </row>
    <row r="1236" spans="2:5" s="3445" customFormat="1" x14ac:dyDescent="0.25">
      <c r="B1236" s="3448"/>
      <c r="C1236" s="3447"/>
      <c r="D1236" s="3447"/>
      <c r="E1236" s="3446"/>
    </row>
    <row r="1237" spans="2:5" s="3445" customFormat="1" x14ac:dyDescent="0.25">
      <c r="B1237" s="3448"/>
      <c r="C1237" s="3447"/>
      <c r="D1237" s="3447"/>
      <c r="E1237" s="3446"/>
    </row>
    <row r="1238" spans="2:5" s="3445" customFormat="1" x14ac:dyDescent="0.25">
      <c r="B1238" s="3448"/>
      <c r="C1238" s="3447"/>
      <c r="D1238" s="3447"/>
      <c r="E1238" s="3446"/>
    </row>
    <row r="1239" spans="2:5" s="3445" customFormat="1" x14ac:dyDescent="0.25">
      <c r="B1239" s="3448"/>
      <c r="C1239" s="3447"/>
      <c r="D1239" s="3447"/>
      <c r="E1239" s="3446"/>
    </row>
    <row r="1240" spans="2:5" s="3445" customFormat="1" x14ac:dyDescent="0.25">
      <c r="B1240" s="3448"/>
      <c r="C1240" s="3447"/>
      <c r="D1240" s="3447"/>
      <c r="E1240" s="3446"/>
    </row>
    <row r="1241" spans="2:5" s="3445" customFormat="1" x14ac:dyDescent="0.25">
      <c r="B1241" s="3448"/>
      <c r="C1241" s="3447"/>
      <c r="D1241" s="3447"/>
      <c r="E1241" s="3446"/>
    </row>
    <row r="1242" spans="2:5" s="3445" customFormat="1" x14ac:dyDescent="0.25">
      <c r="B1242" s="3448"/>
      <c r="C1242" s="3447"/>
      <c r="D1242" s="3447"/>
      <c r="E1242" s="3446"/>
    </row>
    <row r="1243" spans="2:5" s="3445" customFormat="1" x14ac:dyDescent="0.25">
      <c r="B1243" s="3448"/>
      <c r="C1243" s="3447"/>
      <c r="D1243" s="3447"/>
      <c r="E1243" s="3446"/>
    </row>
    <row r="1244" spans="2:5" s="3445" customFormat="1" x14ac:dyDescent="0.25">
      <c r="B1244" s="3448"/>
      <c r="C1244" s="3447"/>
      <c r="D1244" s="3447"/>
      <c r="E1244" s="3446"/>
    </row>
    <row r="1245" spans="2:5" s="3445" customFormat="1" x14ac:dyDescent="0.25">
      <c r="B1245" s="3448"/>
      <c r="C1245" s="3447"/>
      <c r="D1245" s="3447"/>
      <c r="E1245" s="3446"/>
    </row>
    <row r="1246" spans="2:5" s="3445" customFormat="1" x14ac:dyDescent="0.25">
      <c r="B1246" s="3448"/>
      <c r="C1246" s="3447"/>
      <c r="D1246" s="3447"/>
      <c r="E1246" s="3446"/>
    </row>
    <row r="1247" spans="2:5" s="3445" customFormat="1" x14ac:dyDescent="0.25">
      <c r="B1247" s="3448"/>
      <c r="C1247" s="3447"/>
      <c r="D1247" s="3447"/>
      <c r="E1247" s="3446"/>
    </row>
    <row r="1248" spans="2:5" s="3445" customFormat="1" x14ac:dyDescent="0.25">
      <c r="B1248" s="3448"/>
      <c r="C1248" s="3447"/>
      <c r="D1248" s="3447"/>
      <c r="E1248" s="3446"/>
    </row>
    <row r="1249" spans="2:5" s="3445" customFormat="1" x14ac:dyDescent="0.25">
      <c r="B1249" s="3448"/>
      <c r="C1249" s="3447"/>
      <c r="D1249" s="3447"/>
      <c r="E1249" s="3446"/>
    </row>
    <row r="1250" spans="2:5" s="3445" customFormat="1" x14ac:dyDescent="0.25">
      <c r="B1250" s="3448"/>
      <c r="C1250" s="3447"/>
      <c r="D1250" s="3447"/>
      <c r="E1250" s="3446"/>
    </row>
    <row r="1251" spans="2:5" s="3445" customFormat="1" x14ac:dyDescent="0.25">
      <c r="B1251" s="3448"/>
      <c r="C1251" s="3447"/>
      <c r="D1251" s="3447"/>
      <c r="E1251" s="3446"/>
    </row>
    <row r="1252" spans="2:5" s="3445" customFormat="1" x14ac:dyDescent="0.25">
      <c r="B1252" s="3448"/>
      <c r="C1252" s="3447"/>
      <c r="D1252" s="3447"/>
      <c r="E1252" s="3446"/>
    </row>
    <row r="1253" spans="2:5" s="3445" customFormat="1" x14ac:dyDescent="0.25">
      <c r="B1253" s="3448"/>
      <c r="C1253" s="3447"/>
      <c r="D1253" s="3447"/>
      <c r="E1253" s="3446"/>
    </row>
    <row r="1254" spans="2:5" s="3445" customFormat="1" x14ac:dyDescent="0.25">
      <c r="B1254" s="3448"/>
      <c r="C1254" s="3447"/>
      <c r="D1254" s="3447"/>
      <c r="E1254" s="3446"/>
    </row>
    <row r="1255" spans="2:5" s="3445" customFormat="1" x14ac:dyDescent="0.25">
      <c r="B1255" s="3448"/>
      <c r="C1255" s="3447"/>
      <c r="D1255" s="3447"/>
      <c r="E1255" s="3446"/>
    </row>
    <row r="1256" spans="2:5" s="3445" customFormat="1" x14ac:dyDescent="0.25">
      <c r="B1256" s="3448"/>
      <c r="C1256" s="3447"/>
      <c r="D1256" s="3447"/>
      <c r="E1256" s="3446"/>
    </row>
    <row r="1257" spans="2:5" s="3445" customFormat="1" x14ac:dyDescent="0.25">
      <c r="B1257" s="3448"/>
      <c r="C1257" s="3447"/>
      <c r="D1257" s="3447"/>
      <c r="E1257" s="3446"/>
    </row>
    <row r="1258" spans="2:5" s="3445" customFormat="1" x14ac:dyDescent="0.25">
      <c r="B1258" s="3448"/>
      <c r="C1258" s="3447"/>
      <c r="D1258" s="3447"/>
      <c r="E1258" s="3446"/>
    </row>
    <row r="1259" spans="2:5" s="3445" customFormat="1" x14ac:dyDescent="0.25">
      <c r="B1259" s="3448"/>
      <c r="C1259" s="3447"/>
      <c r="D1259" s="3447"/>
      <c r="E1259" s="3446"/>
    </row>
    <row r="1260" spans="2:5" s="3445" customFormat="1" x14ac:dyDescent="0.25">
      <c r="B1260" s="3448"/>
      <c r="C1260" s="3447"/>
      <c r="D1260" s="3447"/>
      <c r="E1260" s="3446"/>
    </row>
    <row r="1261" spans="2:5" s="3445" customFormat="1" x14ac:dyDescent="0.25">
      <c r="B1261" s="3448"/>
      <c r="C1261" s="3447"/>
      <c r="D1261" s="3447"/>
      <c r="E1261" s="3446"/>
    </row>
    <row r="1262" spans="2:5" s="3445" customFormat="1" x14ac:dyDescent="0.25">
      <c r="B1262" s="3448"/>
      <c r="C1262" s="3447"/>
      <c r="D1262" s="3447"/>
      <c r="E1262" s="3446"/>
    </row>
    <row r="1263" spans="2:5" s="3445" customFormat="1" x14ac:dyDescent="0.25">
      <c r="B1263" s="3448"/>
      <c r="C1263" s="3447"/>
      <c r="D1263" s="3447"/>
      <c r="E1263" s="3446"/>
    </row>
    <row r="1264" spans="2:5" s="3445" customFormat="1" x14ac:dyDescent="0.25">
      <c r="B1264" s="3448"/>
      <c r="C1264" s="3447"/>
      <c r="D1264" s="3447"/>
      <c r="E1264" s="3446"/>
    </row>
    <row r="1265" spans="2:5" s="3445" customFormat="1" x14ac:dyDescent="0.25">
      <c r="B1265" s="3448"/>
      <c r="C1265" s="3447"/>
      <c r="D1265" s="3447"/>
      <c r="E1265" s="3446"/>
    </row>
    <row r="1266" spans="2:5" s="3445" customFormat="1" x14ac:dyDescent="0.25">
      <c r="B1266" s="3448"/>
      <c r="C1266" s="3447"/>
      <c r="D1266" s="3447"/>
      <c r="E1266" s="3446"/>
    </row>
    <row r="1267" spans="2:5" s="3445" customFormat="1" x14ac:dyDescent="0.25">
      <c r="B1267" s="3448"/>
      <c r="C1267" s="3447"/>
      <c r="D1267" s="3447"/>
      <c r="E1267" s="3446"/>
    </row>
    <row r="1268" spans="2:5" s="3445" customFormat="1" x14ac:dyDescent="0.25">
      <c r="B1268" s="3448"/>
      <c r="C1268" s="3447"/>
      <c r="D1268" s="3447"/>
      <c r="E1268" s="3446"/>
    </row>
    <row r="1269" spans="2:5" s="3445" customFormat="1" x14ac:dyDescent="0.25">
      <c r="B1269" s="3448"/>
      <c r="C1269" s="3447"/>
      <c r="D1269" s="3447"/>
      <c r="E1269" s="3446"/>
    </row>
    <row r="1270" spans="2:5" s="3445" customFormat="1" x14ac:dyDescent="0.25">
      <c r="B1270" s="3448"/>
      <c r="C1270" s="3447"/>
      <c r="D1270" s="3447"/>
      <c r="E1270" s="3446"/>
    </row>
    <row r="1271" spans="2:5" s="3445" customFormat="1" x14ac:dyDescent="0.25">
      <c r="B1271" s="3448"/>
      <c r="C1271" s="3447"/>
      <c r="D1271" s="3447"/>
      <c r="E1271" s="3446"/>
    </row>
    <row r="1272" spans="2:5" s="3445" customFormat="1" x14ac:dyDescent="0.25">
      <c r="B1272" s="3448"/>
      <c r="C1272" s="3447"/>
      <c r="D1272" s="3447"/>
      <c r="E1272" s="3446"/>
    </row>
    <row r="1273" spans="2:5" s="3445" customFormat="1" x14ac:dyDescent="0.25">
      <c r="B1273" s="3448"/>
      <c r="C1273" s="3447"/>
      <c r="D1273" s="3447"/>
      <c r="E1273" s="3446"/>
    </row>
    <row r="1274" spans="2:5" s="3445" customFormat="1" x14ac:dyDescent="0.25">
      <c r="B1274" s="3448"/>
      <c r="C1274" s="3447"/>
      <c r="D1274" s="3447"/>
      <c r="E1274" s="3446"/>
    </row>
    <row r="1275" spans="2:5" s="3445" customFormat="1" x14ac:dyDescent="0.25">
      <c r="B1275" s="3448"/>
      <c r="C1275" s="3447"/>
      <c r="D1275" s="3447"/>
      <c r="E1275" s="3446"/>
    </row>
    <row r="1276" spans="2:5" s="3445" customFormat="1" x14ac:dyDescent="0.25">
      <c r="B1276" s="3448"/>
      <c r="C1276" s="3447"/>
      <c r="D1276" s="3447"/>
      <c r="E1276" s="3446"/>
    </row>
    <row r="1277" spans="2:5" s="3445" customFormat="1" x14ac:dyDescent="0.25">
      <c r="B1277" s="3448"/>
      <c r="C1277" s="3447"/>
      <c r="D1277" s="3447"/>
      <c r="E1277" s="3446"/>
    </row>
    <row r="1278" spans="2:5" s="3445" customFormat="1" x14ac:dyDescent="0.25">
      <c r="B1278" s="3448"/>
      <c r="C1278" s="3447"/>
      <c r="D1278" s="3447"/>
      <c r="E1278" s="3446"/>
    </row>
    <row r="1279" spans="2:5" s="3445" customFormat="1" x14ac:dyDescent="0.25">
      <c r="B1279" s="3448"/>
      <c r="C1279" s="3447"/>
      <c r="D1279" s="3447"/>
      <c r="E1279" s="3446"/>
    </row>
    <row r="1280" spans="2:5" s="3445" customFormat="1" x14ac:dyDescent="0.25">
      <c r="B1280" s="3448"/>
      <c r="C1280" s="3447"/>
      <c r="D1280" s="3447"/>
      <c r="E1280" s="3446"/>
    </row>
    <row r="1281" spans="2:5" s="3445" customFormat="1" x14ac:dyDescent="0.25">
      <c r="B1281" s="3448"/>
      <c r="C1281" s="3447"/>
      <c r="D1281" s="3447"/>
      <c r="E1281" s="3446"/>
    </row>
    <row r="1282" spans="2:5" s="3445" customFormat="1" x14ac:dyDescent="0.25">
      <c r="B1282" s="3448"/>
      <c r="C1282" s="3447"/>
      <c r="D1282" s="3447"/>
      <c r="E1282" s="3446"/>
    </row>
    <row r="1283" spans="2:5" s="3445" customFormat="1" x14ac:dyDescent="0.25">
      <c r="B1283" s="3448"/>
      <c r="C1283" s="3447"/>
      <c r="D1283" s="3447"/>
      <c r="E1283" s="3446"/>
    </row>
    <row r="1284" spans="2:5" s="3445" customFormat="1" x14ac:dyDescent="0.25">
      <c r="B1284" s="3448"/>
      <c r="C1284" s="3447"/>
      <c r="D1284" s="3447"/>
      <c r="E1284" s="3446"/>
    </row>
    <row r="1285" spans="2:5" s="3445" customFormat="1" x14ac:dyDescent="0.25">
      <c r="B1285" s="3448"/>
      <c r="C1285" s="3447"/>
      <c r="D1285" s="3447"/>
      <c r="E1285" s="3446"/>
    </row>
    <row r="1286" spans="2:5" s="3445" customFormat="1" x14ac:dyDescent="0.25">
      <c r="B1286" s="3448"/>
      <c r="C1286" s="3447"/>
      <c r="D1286" s="3447"/>
      <c r="E1286" s="3446"/>
    </row>
    <row r="1287" spans="2:5" s="3445" customFormat="1" x14ac:dyDescent="0.25">
      <c r="B1287" s="3448"/>
      <c r="C1287" s="3447"/>
      <c r="D1287" s="3447"/>
      <c r="E1287" s="3446"/>
    </row>
    <row r="1288" spans="2:5" s="3445" customFormat="1" x14ac:dyDescent="0.25">
      <c r="B1288" s="3448"/>
      <c r="C1288" s="3447"/>
      <c r="D1288" s="3447"/>
      <c r="E1288" s="3446"/>
    </row>
    <row r="1289" spans="2:5" s="3445" customFormat="1" x14ac:dyDescent="0.25">
      <c r="B1289" s="3448"/>
      <c r="C1289" s="3447"/>
      <c r="D1289" s="3447"/>
      <c r="E1289" s="3446"/>
    </row>
    <row r="1290" spans="2:5" s="3445" customFormat="1" x14ac:dyDescent="0.25">
      <c r="B1290" s="3448"/>
      <c r="C1290" s="3447"/>
      <c r="D1290" s="3447"/>
      <c r="E1290" s="3446"/>
    </row>
    <row r="1291" spans="2:5" s="3445" customFormat="1" x14ac:dyDescent="0.25">
      <c r="B1291" s="3448"/>
      <c r="C1291" s="3447"/>
      <c r="D1291" s="3447"/>
      <c r="E1291" s="3446"/>
    </row>
    <row r="1292" spans="2:5" s="3445" customFormat="1" x14ac:dyDescent="0.25">
      <c r="B1292" s="3448"/>
      <c r="C1292" s="3447"/>
      <c r="D1292" s="3447"/>
      <c r="E1292" s="3446"/>
    </row>
    <row r="1293" spans="2:5" s="3445" customFormat="1" x14ac:dyDescent="0.25">
      <c r="B1293" s="3448"/>
      <c r="C1293" s="3447"/>
      <c r="D1293" s="3447"/>
      <c r="E1293" s="3446"/>
    </row>
    <row r="1294" spans="2:5" s="3445" customFormat="1" x14ac:dyDescent="0.25">
      <c r="B1294" s="3448"/>
      <c r="C1294" s="3447"/>
      <c r="D1294" s="3447"/>
      <c r="E1294" s="3446"/>
    </row>
    <row r="1295" spans="2:5" s="3445" customFormat="1" x14ac:dyDescent="0.25">
      <c r="B1295" s="3448"/>
      <c r="C1295" s="3447"/>
      <c r="D1295" s="3447"/>
      <c r="E1295" s="3446"/>
    </row>
    <row r="1296" spans="2:5" s="3445" customFormat="1" x14ac:dyDescent="0.25">
      <c r="B1296" s="3448"/>
      <c r="C1296" s="3447"/>
      <c r="D1296" s="3447"/>
      <c r="E1296" s="3446"/>
    </row>
    <row r="1297" spans="2:5" s="3445" customFormat="1" x14ac:dyDescent="0.25">
      <c r="B1297" s="3448"/>
      <c r="C1297" s="3447"/>
      <c r="D1297" s="3447"/>
      <c r="E1297" s="3446"/>
    </row>
    <row r="1298" spans="2:5" s="3445" customFormat="1" x14ac:dyDescent="0.25">
      <c r="B1298" s="3448"/>
      <c r="C1298" s="3447"/>
      <c r="D1298" s="3447"/>
      <c r="E1298" s="3446"/>
    </row>
    <row r="1299" spans="2:5" s="3445" customFormat="1" x14ac:dyDescent="0.25">
      <c r="B1299" s="3448"/>
      <c r="C1299" s="3447"/>
      <c r="D1299" s="3447"/>
      <c r="E1299" s="3446"/>
    </row>
    <row r="1300" spans="2:5" s="3445" customFormat="1" x14ac:dyDescent="0.25">
      <c r="B1300" s="3448"/>
      <c r="C1300" s="3447"/>
      <c r="D1300" s="3447"/>
      <c r="E1300" s="3446"/>
    </row>
    <row r="1301" spans="2:5" s="3445" customFormat="1" x14ac:dyDescent="0.25">
      <c r="B1301" s="3448"/>
      <c r="C1301" s="3447"/>
      <c r="D1301" s="3447"/>
      <c r="E1301" s="3446"/>
    </row>
    <row r="1302" spans="2:5" s="3445" customFormat="1" x14ac:dyDescent="0.25">
      <c r="B1302" s="3448"/>
      <c r="C1302" s="3447"/>
      <c r="D1302" s="3447"/>
      <c r="E1302" s="3446"/>
    </row>
    <row r="1303" spans="2:5" s="3445" customFormat="1" x14ac:dyDescent="0.25">
      <c r="B1303" s="3448"/>
      <c r="C1303" s="3447"/>
      <c r="D1303" s="3447"/>
      <c r="E1303" s="3446"/>
    </row>
    <row r="1304" spans="2:5" s="3445" customFormat="1" x14ac:dyDescent="0.25">
      <c r="B1304" s="3448"/>
      <c r="C1304" s="3447"/>
      <c r="D1304" s="3447"/>
      <c r="E1304" s="3446"/>
    </row>
    <row r="1305" spans="2:5" s="3445" customFormat="1" x14ac:dyDescent="0.25">
      <c r="B1305" s="3448"/>
      <c r="C1305" s="3447"/>
      <c r="D1305" s="3447"/>
      <c r="E1305" s="3446"/>
    </row>
    <row r="1306" spans="2:5" s="3445" customFormat="1" x14ac:dyDescent="0.25">
      <c r="B1306" s="3448"/>
      <c r="C1306" s="3447"/>
      <c r="D1306" s="3447"/>
      <c r="E1306" s="3446"/>
    </row>
    <row r="1307" spans="2:5" s="3445" customFormat="1" x14ac:dyDescent="0.25">
      <c r="B1307" s="3448"/>
      <c r="C1307" s="3447"/>
      <c r="D1307" s="3447"/>
      <c r="E1307" s="3446"/>
    </row>
  </sheetData>
  <mergeCells count="249">
    <mergeCell ref="E138:E139"/>
    <mergeCell ref="E140:E141"/>
    <mergeCell ref="B108:B109"/>
    <mergeCell ref="B110:B111"/>
    <mergeCell ref="B112:B113"/>
    <mergeCell ref="B114:B115"/>
    <mergeCell ref="B116:B117"/>
    <mergeCell ref="B118:B119"/>
    <mergeCell ref="B120:B121"/>
    <mergeCell ref="B122:B123"/>
    <mergeCell ref="E118:E119"/>
    <mergeCell ref="E132:E133"/>
    <mergeCell ref="E134:E135"/>
    <mergeCell ref="B124:B125"/>
    <mergeCell ref="B126:B127"/>
    <mergeCell ref="B128:B129"/>
    <mergeCell ref="B130:B131"/>
    <mergeCell ref="B132:B133"/>
    <mergeCell ref="B134:B135"/>
    <mergeCell ref="E126:E127"/>
    <mergeCell ref="E128:E129"/>
    <mergeCell ref="E130:E131"/>
    <mergeCell ref="B136:B137"/>
    <mergeCell ref="B138:B139"/>
    <mergeCell ref="E108:E109"/>
    <mergeCell ref="E110:E111"/>
    <mergeCell ref="E112:E113"/>
    <mergeCell ref="E114:E115"/>
    <mergeCell ref="E116:E117"/>
    <mergeCell ref="E136:E137"/>
    <mergeCell ref="E120:E121"/>
    <mergeCell ref="E122:E123"/>
    <mergeCell ref="E124:E125"/>
    <mergeCell ref="AA5:AA7"/>
    <mergeCell ref="AB5:AB7"/>
    <mergeCell ref="E80:E81"/>
    <mergeCell ref="G5:G7"/>
    <mergeCell ref="I5:I7"/>
    <mergeCell ref="J5:J7"/>
    <mergeCell ref="AC5:AC7"/>
    <mergeCell ref="B72:B73"/>
    <mergeCell ref="B74:B75"/>
    <mergeCell ref="B76:B77"/>
    <mergeCell ref="B78:B79"/>
    <mergeCell ref="B80:B81"/>
    <mergeCell ref="E72:E73"/>
    <mergeCell ref="E74:E75"/>
    <mergeCell ref="E76:E77"/>
    <mergeCell ref="E78:E79"/>
    <mergeCell ref="R3:U3"/>
    <mergeCell ref="C4:C7"/>
    <mergeCell ref="D4:D7"/>
    <mergeCell ref="E4:E7"/>
    <mergeCell ref="F4:F7"/>
    <mergeCell ref="H4:H7"/>
    <mergeCell ref="L5:L7"/>
    <mergeCell ref="M5:M7"/>
    <mergeCell ref="N5:N7"/>
    <mergeCell ref="O5:O7"/>
    <mergeCell ref="P5:P7"/>
    <mergeCell ref="J2:K3"/>
    <mergeCell ref="L2:O2"/>
    <mergeCell ref="M3:N3"/>
    <mergeCell ref="O3:P3"/>
    <mergeCell ref="Q5:Q7"/>
    <mergeCell ref="R5:R7"/>
    <mergeCell ref="S5:S7"/>
    <mergeCell ref="T5:T7"/>
    <mergeCell ref="U5:U7"/>
    <mergeCell ref="A8:A9"/>
    <mergeCell ref="B8:B9"/>
    <mergeCell ref="E8:E9"/>
    <mergeCell ref="A5:A6"/>
    <mergeCell ref="K5:K7"/>
    <mergeCell ref="V5:V7"/>
    <mergeCell ref="Y5:Y7"/>
    <mergeCell ref="W5:W7"/>
    <mergeCell ref="X5:X7"/>
    <mergeCell ref="Z5:Z7"/>
    <mergeCell ref="A14:A15"/>
    <mergeCell ref="B14:B15"/>
    <mergeCell ref="E14:E15"/>
    <mergeCell ref="A12:A13"/>
    <mergeCell ref="B12:B13"/>
    <mergeCell ref="E12:E13"/>
    <mergeCell ref="A10:A11"/>
    <mergeCell ref="B10:B11"/>
    <mergeCell ref="E10:E11"/>
    <mergeCell ref="A18:A19"/>
    <mergeCell ref="B18:B19"/>
    <mergeCell ref="E18:E19"/>
    <mergeCell ref="A16:A17"/>
    <mergeCell ref="B16:B17"/>
    <mergeCell ref="E16:E17"/>
    <mergeCell ref="A22:A23"/>
    <mergeCell ref="B22:B23"/>
    <mergeCell ref="E22:E23"/>
    <mergeCell ref="A20:A21"/>
    <mergeCell ref="B20:B21"/>
    <mergeCell ref="E20:E21"/>
    <mergeCell ref="A26:A27"/>
    <mergeCell ref="B26:B27"/>
    <mergeCell ref="E26:E27"/>
    <mergeCell ref="A24:A25"/>
    <mergeCell ref="B24:B25"/>
    <mergeCell ref="E24:E25"/>
    <mergeCell ref="A30:A31"/>
    <mergeCell ref="B30:B31"/>
    <mergeCell ref="A28:A29"/>
    <mergeCell ref="B28:B29"/>
    <mergeCell ref="E28:E29"/>
    <mergeCell ref="A34:A35"/>
    <mergeCell ref="B34:B35"/>
    <mergeCell ref="E34:E35"/>
    <mergeCell ref="A32:A33"/>
    <mergeCell ref="B32:B33"/>
    <mergeCell ref="E32:E33"/>
    <mergeCell ref="A38:A39"/>
    <mergeCell ref="B38:B39"/>
    <mergeCell ref="E38:E39"/>
    <mergeCell ref="A36:A37"/>
    <mergeCell ref="B36:B37"/>
    <mergeCell ref="E36:E37"/>
    <mergeCell ref="A42:A43"/>
    <mergeCell ref="B42:B43"/>
    <mergeCell ref="E42:E43"/>
    <mergeCell ref="A40:A41"/>
    <mergeCell ref="B40:B41"/>
    <mergeCell ref="E40:E41"/>
    <mergeCell ref="A46:A47"/>
    <mergeCell ref="B46:B47"/>
    <mergeCell ref="E46:E47"/>
    <mergeCell ref="A44:A45"/>
    <mergeCell ref="B44:B45"/>
    <mergeCell ref="E44:E45"/>
    <mergeCell ref="A50:A51"/>
    <mergeCell ref="B50:B51"/>
    <mergeCell ref="E50:E51"/>
    <mergeCell ref="A48:A49"/>
    <mergeCell ref="B48:B49"/>
    <mergeCell ref="E48:E49"/>
    <mergeCell ref="A52:A53"/>
    <mergeCell ref="B52:B53"/>
    <mergeCell ref="E52:E53"/>
    <mergeCell ref="A56:A57"/>
    <mergeCell ref="B56:B57"/>
    <mergeCell ref="E56:E57"/>
    <mergeCell ref="A54:A55"/>
    <mergeCell ref="B54:B55"/>
    <mergeCell ref="E54:E55"/>
    <mergeCell ref="A60:A61"/>
    <mergeCell ref="B60:B61"/>
    <mergeCell ref="E60:E61"/>
    <mergeCell ref="A58:A59"/>
    <mergeCell ref="B58:B59"/>
    <mergeCell ref="E58:E59"/>
    <mergeCell ref="A64:A65"/>
    <mergeCell ref="B64:B65"/>
    <mergeCell ref="E64:E65"/>
    <mergeCell ref="A62:A63"/>
    <mergeCell ref="B62:B63"/>
    <mergeCell ref="E62:E63"/>
    <mergeCell ref="A68:A69"/>
    <mergeCell ref="B68:B69"/>
    <mergeCell ref="E68:E69"/>
    <mergeCell ref="A66:A67"/>
    <mergeCell ref="B66:B67"/>
    <mergeCell ref="E66:E67"/>
    <mergeCell ref="E82:E83"/>
    <mergeCell ref="A70:A71"/>
    <mergeCell ref="B70:B71"/>
    <mergeCell ref="E70:E71"/>
    <mergeCell ref="A72:A73"/>
    <mergeCell ref="A74:A75"/>
    <mergeCell ref="A76:A77"/>
    <mergeCell ref="A86:A87"/>
    <mergeCell ref="B86:B87"/>
    <mergeCell ref="E86:E87"/>
    <mergeCell ref="A78:A79"/>
    <mergeCell ref="A80:A81"/>
    <mergeCell ref="A84:A85"/>
    <mergeCell ref="B84:B85"/>
    <mergeCell ref="E84:E85"/>
    <mergeCell ref="A82:A83"/>
    <mergeCell ref="B82:B83"/>
    <mergeCell ref="A90:A91"/>
    <mergeCell ref="B90:B91"/>
    <mergeCell ref="E90:E91"/>
    <mergeCell ref="A88:A89"/>
    <mergeCell ref="B88:B89"/>
    <mergeCell ref="E88:E89"/>
    <mergeCell ref="A94:A95"/>
    <mergeCell ref="B94:B95"/>
    <mergeCell ref="E94:E95"/>
    <mergeCell ref="A92:A93"/>
    <mergeCell ref="B92:B93"/>
    <mergeCell ref="E92:E93"/>
    <mergeCell ref="A98:A99"/>
    <mergeCell ref="B98:B99"/>
    <mergeCell ref="E98:E99"/>
    <mergeCell ref="A96:A97"/>
    <mergeCell ref="B96:B97"/>
    <mergeCell ref="E96:E97"/>
    <mergeCell ref="A108:A109"/>
    <mergeCell ref="A114:A115"/>
    <mergeCell ref="A112:A113"/>
    <mergeCell ref="A100:A101"/>
    <mergeCell ref="B100:B101"/>
    <mergeCell ref="E100:E101"/>
    <mergeCell ref="E102:E103"/>
    <mergeCell ref="E104:E105"/>
    <mergeCell ref="E106:E107"/>
    <mergeCell ref="A116:A117"/>
    <mergeCell ref="B142:B143"/>
    <mergeCell ref="B140:B141"/>
    <mergeCell ref="B102:B103"/>
    <mergeCell ref="B104:B105"/>
    <mergeCell ref="B106:B107"/>
    <mergeCell ref="A104:A105"/>
    <mergeCell ref="A106:A107"/>
    <mergeCell ref="A102:A103"/>
    <mergeCell ref="A110:A111"/>
    <mergeCell ref="E148:E149"/>
    <mergeCell ref="B144:B145"/>
    <mergeCell ref="E142:E143"/>
    <mergeCell ref="E144:E145"/>
    <mergeCell ref="D142:D143"/>
    <mergeCell ref="D140:D141"/>
    <mergeCell ref="D144:D145"/>
    <mergeCell ref="D156:D157"/>
    <mergeCell ref="B146:B147"/>
    <mergeCell ref="E146:E147"/>
    <mergeCell ref="B148:B149"/>
    <mergeCell ref="B150:B151"/>
    <mergeCell ref="B152:B153"/>
    <mergeCell ref="D146:D147"/>
    <mergeCell ref="D148:D149"/>
    <mergeCell ref="D150:D151"/>
    <mergeCell ref="D152:D153"/>
    <mergeCell ref="D158:D159"/>
    <mergeCell ref="B158:B159"/>
    <mergeCell ref="E154:E155"/>
    <mergeCell ref="E156:E157"/>
    <mergeCell ref="E158:E159"/>
    <mergeCell ref="E150:E151"/>
    <mergeCell ref="E152:E153"/>
    <mergeCell ref="B154:B155"/>
    <mergeCell ref="B156:B157"/>
    <mergeCell ref="D154:D155"/>
  </mergeCells>
  <pageMargins left="0.7" right="0.7" top="0.75" bottom="0.75" header="0.3" footer="0.3"/>
  <pageSetup scale="10" orientation="portrait" horizontalDpi="4294967294" r:id="rId1"/>
  <colBreaks count="1" manualBreakCount="1">
    <brk id="18" max="807"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6"/>
  <sheetViews>
    <sheetView topLeftCell="L1" workbookViewId="0">
      <selection activeCell="Q13" sqref="Q13"/>
    </sheetView>
  </sheetViews>
  <sheetFormatPr defaultRowHeight="15" x14ac:dyDescent="0.25"/>
  <cols>
    <col min="1" max="1" width="40" style="1459" customWidth="1"/>
    <col min="2" max="5" width="18" style="1459" customWidth="1"/>
    <col min="6" max="6" width="18" style="1638" customWidth="1"/>
    <col min="7" max="35" width="18" style="1459" customWidth="1"/>
    <col min="36" max="16384" width="9.140625" style="1459"/>
  </cols>
  <sheetData>
    <row r="1" spans="1:35" ht="45" x14ac:dyDescent="0.25">
      <c r="A1" s="1473" t="s">
        <v>1920</v>
      </c>
    </row>
    <row r="2" spans="1:35" x14ac:dyDescent="0.25">
      <c r="A2" s="1471" t="s">
        <v>1676</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c r="AG2" s="2087"/>
      <c r="AH2" s="2087"/>
      <c r="AI2" s="2087"/>
    </row>
    <row r="3" spans="1:35" x14ac:dyDescent="0.25">
      <c r="A3" s="1470"/>
      <c r="B3" s="1470"/>
      <c r="C3" s="2088" t="s">
        <v>1675</v>
      </c>
      <c r="D3" s="2089"/>
      <c r="E3" s="2089"/>
      <c r="F3" s="2089"/>
      <c r="G3" s="2089"/>
      <c r="H3" s="2089"/>
      <c r="I3" s="2089"/>
      <c r="J3" s="2089"/>
      <c r="K3" s="2090"/>
      <c r="L3" s="2088" t="s">
        <v>1674</v>
      </c>
      <c r="M3" s="2090"/>
      <c r="N3" s="2088" t="s">
        <v>1673</v>
      </c>
      <c r="O3" s="2090"/>
      <c r="P3" s="2088" t="s">
        <v>1672</v>
      </c>
      <c r="Q3" s="2090"/>
      <c r="R3" s="2088" t="s">
        <v>1671</v>
      </c>
      <c r="S3" s="2090"/>
      <c r="T3" s="2088" t="s">
        <v>1670</v>
      </c>
      <c r="U3" s="2089"/>
      <c r="V3" s="2089"/>
      <c r="W3" s="2089"/>
      <c r="X3" s="2089"/>
      <c r="Y3" s="2090"/>
      <c r="Z3" s="2088" t="s">
        <v>1669</v>
      </c>
      <c r="AA3" s="2089"/>
      <c r="AB3" s="2089"/>
      <c r="AC3" s="2090"/>
      <c r="AD3" s="2088" t="s">
        <v>1668</v>
      </c>
      <c r="AE3" s="2089"/>
      <c r="AF3" s="2089"/>
      <c r="AG3" s="2090"/>
      <c r="AH3" s="1469" t="s">
        <v>1667</v>
      </c>
      <c r="AI3" s="1469" t="s">
        <v>1666</v>
      </c>
    </row>
    <row r="4" spans="1:35" ht="60.75" thickBot="1" x14ac:dyDescent="0.3">
      <c r="A4" s="1467" t="s">
        <v>1665</v>
      </c>
      <c r="B4" s="1468"/>
      <c r="C4" s="1467" t="s">
        <v>1664</v>
      </c>
      <c r="D4" s="1467" t="s">
        <v>1663</v>
      </c>
      <c r="E4" s="1467" t="s">
        <v>1662</v>
      </c>
      <c r="F4" s="1645" t="s">
        <v>1661</v>
      </c>
      <c r="G4" s="1467" t="s">
        <v>1660</v>
      </c>
      <c r="H4" s="1467" t="s">
        <v>1659</v>
      </c>
      <c r="I4" s="1467" t="s">
        <v>1658</v>
      </c>
      <c r="J4" s="1467" t="s">
        <v>1657</v>
      </c>
      <c r="K4" s="1467" t="s">
        <v>1656</v>
      </c>
      <c r="L4" s="1467" t="s">
        <v>1655</v>
      </c>
      <c r="M4" s="1467" t="s">
        <v>1648</v>
      </c>
      <c r="N4" s="1467" t="s">
        <v>1654</v>
      </c>
      <c r="O4" s="1467" t="s">
        <v>1653</v>
      </c>
      <c r="P4" s="1467" t="s">
        <v>1652</v>
      </c>
      <c r="Q4" s="1467" t="s">
        <v>1648</v>
      </c>
      <c r="R4" s="1467" t="s">
        <v>1651</v>
      </c>
      <c r="S4" s="1467" t="s">
        <v>1650</v>
      </c>
      <c r="T4" s="1467" t="s">
        <v>1649</v>
      </c>
      <c r="U4" s="1467" t="s">
        <v>1648</v>
      </c>
      <c r="V4" s="1467" t="s">
        <v>1647</v>
      </c>
      <c r="W4" s="1467" t="s">
        <v>1646</v>
      </c>
      <c r="X4" s="1467" t="s">
        <v>1645</v>
      </c>
      <c r="Y4" s="1467" t="s">
        <v>1644</v>
      </c>
      <c r="Z4" s="1467" t="s">
        <v>1643</v>
      </c>
      <c r="AA4" s="1467" t="s">
        <v>1642</v>
      </c>
      <c r="AB4" s="1467" t="s">
        <v>1641</v>
      </c>
      <c r="AC4" s="1467" t="s">
        <v>1640</v>
      </c>
      <c r="AD4" s="1467" t="s">
        <v>1639</v>
      </c>
      <c r="AE4" s="1467" t="s">
        <v>1638</v>
      </c>
      <c r="AF4" s="1467" t="s">
        <v>1637</v>
      </c>
      <c r="AG4" s="1467" t="s">
        <v>1636</v>
      </c>
      <c r="AH4" s="1467" t="s">
        <v>1635</v>
      </c>
      <c r="AI4" s="1467" t="s">
        <v>1635</v>
      </c>
    </row>
    <row r="5" spans="1:35" ht="45.75" thickTop="1" x14ac:dyDescent="0.25">
      <c r="A5" s="1466" t="s">
        <v>1634</v>
      </c>
      <c r="B5" s="1465"/>
      <c r="C5" s="1465"/>
      <c r="D5" s="1465"/>
      <c r="E5" s="1465"/>
      <c r="F5" s="1644"/>
      <c r="G5" s="1465"/>
      <c r="H5" s="1465"/>
      <c r="I5" s="1465"/>
      <c r="J5" s="1465" t="s">
        <v>1633</v>
      </c>
      <c r="K5" s="1465"/>
      <c r="L5" s="1465" t="s">
        <v>1628</v>
      </c>
      <c r="M5" s="1465" t="s">
        <v>1629</v>
      </c>
      <c r="N5" s="1465" t="s">
        <v>1629</v>
      </c>
      <c r="O5" s="1465" t="s">
        <v>1632</v>
      </c>
      <c r="P5" s="1465" t="s">
        <v>1631</v>
      </c>
      <c r="Q5" s="1465" t="s">
        <v>1629</v>
      </c>
      <c r="R5" s="1465" t="s">
        <v>1629</v>
      </c>
      <c r="S5" s="1465"/>
      <c r="T5" s="1465" t="s">
        <v>1629</v>
      </c>
      <c r="U5" s="1465" t="s">
        <v>1629</v>
      </c>
      <c r="V5" s="1465" t="s">
        <v>1629</v>
      </c>
      <c r="W5" s="1465" t="s">
        <v>1629</v>
      </c>
      <c r="X5" s="1465" t="s">
        <v>1629</v>
      </c>
      <c r="Y5" s="1465" t="s">
        <v>1631</v>
      </c>
      <c r="Z5" s="1465"/>
      <c r="AA5" s="1465" t="s">
        <v>1629</v>
      </c>
      <c r="AB5" s="1465" t="s">
        <v>1630</v>
      </c>
      <c r="AC5" s="1465" t="s">
        <v>1629</v>
      </c>
      <c r="AD5" s="1465" t="s">
        <v>1628</v>
      </c>
      <c r="AE5" s="1465"/>
      <c r="AF5" s="1465"/>
      <c r="AG5" s="1465"/>
      <c r="AH5" s="1465"/>
      <c r="AI5" s="1465"/>
    </row>
    <row r="6" spans="1:35" ht="15.75" thickBot="1" x14ac:dyDescent="0.3">
      <c r="A6" s="1464"/>
      <c r="B6" s="1464" t="s">
        <v>1627</v>
      </c>
      <c r="C6" s="1464"/>
      <c r="D6" s="1464"/>
      <c r="E6" s="1464"/>
      <c r="F6" s="1643"/>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c r="AD6" s="1464"/>
      <c r="AE6" s="1464"/>
      <c r="AF6" s="1464"/>
      <c r="AG6" s="1464"/>
      <c r="AH6" s="1464"/>
      <c r="AI6" s="1464"/>
    </row>
    <row r="7" spans="1:35" ht="75.75" thickTop="1" x14ac:dyDescent="0.25">
      <c r="A7" s="1461" t="s">
        <v>1986</v>
      </c>
      <c r="B7" s="1461" t="s">
        <v>1612</v>
      </c>
      <c r="C7" s="1461" t="s">
        <v>1985</v>
      </c>
      <c r="D7" s="1463" t="s">
        <v>1729</v>
      </c>
      <c r="E7" s="1461" t="s">
        <v>1955</v>
      </c>
      <c r="F7" s="1641">
        <v>27000000</v>
      </c>
      <c r="G7" s="1461" t="s">
        <v>1609</v>
      </c>
      <c r="H7" s="1461" t="s">
        <v>1614</v>
      </c>
      <c r="I7" s="1461" t="s">
        <v>1688</v>
      </c>
      <c r="J7" s="1461" t="s">
        <v>1607</v>
      </c>
      <c r="K7" s="1461" t="s">
        <v>1606</v>
      </c>
      <c r="L7" s="1461" t="s">
        <v>1977</v>
      </c>
      <c r="M7" s="1461" t="s">
        <v>1976</v>
      </c>
      <c r="N7" s="1461" t="s">
        <v>1975</v>
      </c>
      <c r="O7" s="1461" t="s">
        <v>1974</v>
      </c>
      <c r="P7" s="1461" t="s">
        <v>1973</v>
      </c>
      <c r="Q7" s="1461" t="s">
        <v>1972</v>
      </c>
      <c r="R7" s="1461" t="s">
        <v>1971</v>
      </c>
      <c r="S7" s="1461" t="s">
        <v>1970</v>
      </c>
      <c r="T7" s="1461" t="s">
        <v>1969</v>
      </c>
      <c r="U7" s="1461" t="s">
        <v>1968</v>
      </c>
      <c r="V7" s="1461" t="s">
        <v>1967</v>
      </c>
      <c r="W7" s="1461" t="s">
        <v>1966</v>
      </c>
      <c r="X7" s="1461" t="s">
        <v>1965</v>
      </c>
      <c r="Y7" s="1461" t="s">
        <v>1964</v>
      </c>
      <c r="Z7" s="1462">
        <v>27000000</v>
      </c>
      <c r="AA7" s="1461" t="s">
        <v>1605</v>
      </c>
      <c r="AB7" s="1461" t="s">
        <v>1963</v>
      </c>
      <c r="AC7" s="1461" t="s">
        <v>1962</v>
      </c>
      <c r="AD7" s="1461" t="s">
        <v>1605</v>
      </c>
      <c r="AE7" s="1461" t="s">
        <v>1961</v>
      </c>
      <c r="AF7" s="1461" t="s">
        <v>1960</v>
      </c>
      <c r="AG7" s="1461" t="s">
        <v>1605</v>
      </c>
      <c r="AH7" s="1461" t="s">
        <v>1984</v>
      </c>
      <c r="AI7" s="1461" t="s">
        <v>1958</v>
      </c>
    </row>
    <row r="8" spans="1:35" x14ac:dyDescent="0.25">
      <c r="A8" s="1461"/>
      <c r="B8" s="1461" t="s">
        <v>1600</v>
      </c>
      <c r="C8" s="1461"/>
      <c r="D8" s="1461"/>
      <c r="E8" s="1461"/>
      <c r="F8" s="1640"/>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row>
    <row r="9" spans="1:35" ht="75" x14ac:dyDescent="0.25">
      <c r="A9" s="1461" t="s">
        <v>1983</v>
      </c>
      <c r="B9" s="1461" t="s">
        <v>1612</v>
      </c>
      <c r="C9" s="1461" t="s">
        <v>1982</v>
      </c>
      <c r="D9" s="1463" t="s">
        <v>1624</v>
      </c>
      <c r="E9" s="1461" t="s">
        <v>1955</v>
      </c>
      <c r="F9" s="1641">
        <v>29500000</v>
      </c>
      <c r="G9" s="1461" t="s">
        <v>1609</v>
      </c>
      <c r="H9" s="1461" t="s">
        <v>1614</v>
      </c>
      <c r="I9" s="1461" t="s">
        <v>1688</v>
      </c>
      <c r="J9" s="1461" t="s">
        <v>1607</v>
      </c>
      <c r="K9" s="1461" t="s">
        <v>1606</v>
      </c>
      <c r="L9" s="1461" t="s">
        <v>1977</v>
      </c>
      <c r="M9" s="1461" t="s">
        <v>1976</v>
      </c>
      <c r="N9" s="1461" t="s">
        <v>1975</v>
      </c>
      <c r="O9" s="1461" t="s">
        <v>1974</v>
      </c>
      <c r="P9" s="1461" t="s">
        <v>1973</v>
      </c>
      <c r="Q9" s="1461" t="s">
        <v>1972</v>
      </c>
      <c r="R9" s="1461" t="s">
        <v>1971</v>
      </c>
      <c r="S9" s="1461" t="s">
        <v>1970</v>
      </c>
      <c r="T9" s="1461" t="s">
        <v>1969</v>
      </c>
      <c r="U9" s="1461" t="s">
        <v>1968</v>
      </c>
      <c r="V9" s="1461" t="s">
        <v>1967</v>
      </c>
      <c r="W9" s="1461" t="s">
        <v>1966</v>
      </c>
      <c r="X9" s="1461" t="s">
        <v>1965</v>
      </c>
      <c r="Y9" s="1461" t="s">
        <v>1964</v>
      </c>
      <c r="Z9" s="1462">
        <v>29500000</v>
      </c>
      <c r="AA9" s="1461" t="s">
        <v>1605</v>
      </c>
      <c r="AB9" s="1461" t="s">
        <v>1963</v>
      </c>
      <c r="AC9" s="1461" t="s">
        <v>1962</v>
      </c>
      <c r="AD9" s="1461" t="s">
        <v>1605</v>
      </c>
      <c r="AE9" s="1461" t="s">
        <v>1961</v>
      </c>
      <c r="AF9" s="1461" t="s">
        <v>1960</v>
      </c>
      <c r="AG9" s="1461" t="s">
        <v>1605</v>
      </c>
      <c r="AH9" s="1461" t="s">
        <v>1981</v>
      </c>
      <c r="AI9" s="1461" t="s">
        <v>1980</v>
      </c>
    </row>
    <row r="10" spans="1:35" x14ac:dyDescent="0.25">
      <c r="A10" s="1461"/>
      <c r="B10" s="1461" t="s">
        <v>1600</v>
      </c>
      <c r="C10" s="1461"/>
      <c r="D10" s="1461"/>
      <c r="E10" s="1461"/>
      <c r="F10" s="1640"/>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row>
    <row r="11" spans="1:35" ht="75" x14ac:dyDescent="0.25">
      <c r="A11" s="1642" t="s">
        <v>1979</v>
      </c>
      <c r="B11" s="1461" t="s">
        <v>1612</v>
      </c>
      <c r="C11" s="1461" t="s">
        <v>1978</v>
      </c>
      <c r="D11" s="1463" t="s">
        <v>1724</v>
      </c>
      <c r="E11" s="1461" t="s">
        <v>1955</v>
      </c>
      <c r="F11" s="1641">
        <v>32070000</v>
      </c>
      <c r="G11" s="1461" t="s">
        <v>1609</v>
      </c>
      <c r="H11" s="1461" t="s">
        <v>1614</v>
      </c>
      <c r="I11" s="1461" t="s">
        <v>1688</v>
      </c>
      <c r="J11" s="1461" t="s">
        <v>1607</v>
      </c>
      <c r="K11" s="1461" t="s">
        <v>1606</v>
      </c>
      <c r="L11" s="1461" t="s">
        <v>1977</v>
      </c>
      <c r="M11" s="1461" t="s">
        <v>1976</v>
      </c>
      <c r="N11" s="1461" t="s">
        <v>1975</v>
      </c>
      <c r="O11" s="1461" t="s">
        <v>1974</v>
      </c>
      <c r="P11" s="1461" t="s">
        <v>1973</v>
      </c>
      <c r="Q11" s="1461" t="s">
        <v>1972</v>
      </c>
      <c r="R11" s="1461" t="s">
        <v>1971</v>
      </c>
      <c r="S11" s="1461" t="s">
        <v>1970</v>
      </c>
      <c r="T11" s="1461" t="s">
        <v>1969</v>
      </c>
      <c r="U11" s="1461" t="s">
        <v>1968</v>
      </c>
      <c r="V11" s="1461" t="s">
        <v>1967</v>
      </c>
      <c r="W11" s="1461" t="s">
        <v>1966</v>
      </c>
      <c r="X11" s="1461" t="s">
        <v>1965</v>
      </c>
      <c r="Y11" s="1461" t="s">
        <v>1964</v>
      </c>
      <c r="Z11" s="1462">
        <v>32070000</v>
      </c>
      <c r="AA11" s="1461" t="s">
        <v>1605</v>
      </c>
      <c r="AB11" s="1461" t="s">
        <v>1963</v>
      </c>
      <c r="AC11" s="1461" t="s">
        <v>1962</v>
      </c>
      <c r="AD11" s="1461" t="s">
        <v>1605</v>
      </c>
      <c r="AE11" s="1461" t="s">
        <v>1961</v>
      </c>
      <c r="AF11" s="1461" t="s">
        <v>1960</v>
      </c>
      <c r="AG11" s="1461" t="s">
        <v>1605</v>
      </c>
      <c r="AH11" s="1461" t="s">
        <v>1959</v>
      </c>
      <c r="AI11" s="1461" t="s">
        <v>1958</v>
      </c>
    </row>
    <row r="12" spans="1:35" x14ac:dyDescent="0.25">
      <c r="A12" s="1461"/>
      <c r="B12" s="1461" t="s">
        <v>1600</v>
      </c>
      <c r="C12" s="1461"/>
      <c r="D12" s="1461"/>
      <c r="E12" s="1461"/>
      <c r="F12" s="1640"/>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row>
    <row r="13" spans="1:35" ht="75" x14ac:dyDescent="0.25">
      <c r="A13" s="1461" t="s">
        <v>1957</v>
      </c>
      <c r="B13" s="1461" t="s">
        <v>1612</v>
      </c>
      <c r="C13" s="1461" t="s">
        <v>1956</v>
      </c>
      <c r="D13" s="1463" t="s">
        <v>1720</v>
      </c>
      <c r="E13" s="1461" t="s">
        <v>1955</v>
      </c>
      <c r="F13" s="1641">
        <v>48000000</v>
      </c>
      <c r="G13" s="1461" t="s">
        <v>1609</v>
      </c>
      <c r="H13" s="1461" t="s">
        <v>1614</v>
      </c>
      <c r="I13" s="1461" t="s">
        <v>1688</v>
      </c>
      <c r="J13" s="1461" t="s">
        <v>1607</v>
      </c>
      <c r="K13" s="1461" t="s">
        <v>1606</v>
      </c>
      <c r="L13" s="1461" t="s">
        <v>1605</v>
      </c>
      <c r="M13" s="1461" t="s">
        <v>1605</v>
      </c>
      <c r="N13" s="1461" t="s">
        <v>1605</v>
      </c>
      <c r="O13" s="1461" t="s">
        <v>1605</v>
      </c>
      <c r="P13" s="1461" t="s">
        <v>1605</v>
      </c>
      <c r="Q13" s="1461" t="s">
        <v>1605</v>
      </c>
      <c r="R13" s="1461" t="s">
        <v>1605</v>
      </c>
      <c r="S13" s="1461" t="s">
        <v>1605</v>
      </c>
      <c r="T13" s="1461" t="s">
        <v>1605</v>
      </c>
      <c r="U13" s="1461" t="s">
        <v>1605</v>
      </c>
      <c r="V13" s="1461" t="s">
        <v>1605</v>
      </c>
      <c r="W13" s="1461" t="s">
        <v>1605</v>
      </c>
      <c r="X13" s="1461" t="s">
        <v>1605</v>
      </c>
      <c r="Y13" s="1461" t="s">
        <v>1605</v>
      </c>
      <c r="Z13" s="1461" t="s">
        <v>1605</v>
      </c>
      <c r="AA13" s="1461" t="s">
        <v>1605</v>
      </c>
      <c r="AB13" s="1461" t="s">
        <v>1605</v>
      </c>
      <c r="AC13" s="1461" t="s">
        <v>1605</v>
      </c>
      <c r="AD13" s="1461" t="s">
        <v>1605</v>
      </c>
      <c r="AE13" s="1461" t="s">
        <v>1605</v>
      </c>
      <c r="AF13" s="1461" t="s">
        <v>1605</v>
      </c>
      <c r="AG13" s="1461" t="s">
        <v>1605</v>
      </c>
      <c r="AH13" s="1461" t="s">
        <v>1605</v>
      </c>
      <c r="AI13" s="1461" t="s">
        <v>1605</v>
      </c>
    </row>
    <row r="14" spans="1:35" ht="15.75" thickBot="1" x14ac:dyDescent="0.3">
      <c r="A14" s="1461"/>
      <c r="B14" s="1461" t="s">
        <v>1600</v>
      </c>
      <c r="C14" s="1461"/>
      <c r="D14" s="1461"/>
      <c r="E14" s="1461"/>
      <c r="F14" s="1640"/>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row>
    <row r="15" spans="1:35" ht="15.75" thickTop="1" x14ac:dyDescent="0.25">
      <c r="A15" s="1460" t="s">
        <v>1599</v>
      </c>
      <c r="B15" s="1460"/>
      <c r="C15" s="1460"/>
      <c r="D15" s="1460"/>
      <c r="E15" s="1460"/>
      <c r="F15" s="1639">
        <f>SUM(F7,F9,F11,F13)</f>
        <v>136570000</v>
      </c>
      <c r="G15" s="1460"/>
      <c r="H15" s="1460"/>
      <c r="I15" s="1460"/>
      <c r="J15" s="1460"/>
      <c r="K15" s="1460"/>
      <c r="L15" s="1460"/>
      <c r="M15" s="1460"/>
      <c r="N15" s="1460"/>
      <c r="O15" s="1460"/>
      <c r="P15" s="1460"/>
      <c r="Q15" s="1460"/>
      <c r="R15" s="1460"/>
      <c r="S15" s="1460"/>
      <c r="T15" s="1460"/>
      <c r="U15" s="1460"/>
      <c r="V15" s="1460"/>
      <c r="W15" s="1460"/>
      <c r="X15" s="1460"/>
      <c r="Y15" s="1460"/>
      <c r="Z15" s="1460">
        <f>SUM(Z7,Z9,Z11)</f>
        <v>88570000</v>
      </c>
      <c r="AA15" s="1460"/>
      <c r="AB15" s="1460"/>
      <c r="AC15" s="1460"/>
      <c r="AD15" s="1460"/>
      <c r="AE15" s="1460"/>
      <c r="AF15" s="1460"/>
      <c r="AG15" s="1460"/>
      <c r="AH15" s="1460"/>
      <c r="AI15" s="1460"/>
    </row>
    <row r="16" spans="1:35" x14ac:dyDescent="0.25">
      <c r="A16" s="1459" t="s">
        <v>1598</v>
      </c>
    </row>
  </sheetData>
  <sheetProtection formatCells="0" formatColumns="0" formatRows="0" insertColumns="0" insertRows="0" insertHyperlinks="0" deleteColumns="0" deleteRows="0" sort="0" autoFilter="0" pivotTables="0"/>
  <mergeCells count="9">
    <mergeCell ref="B2:AI2"/>
    <mergeCell ref="C3:K3"/>
    <mergeCell ref="L3:M3"/>
    <mergeCell ref="N3:O3"/>
    <mergeCell ref="P3:Q3"/>
    <mergeCell ref="R3:S3"/>
    <mergeCell ref="T3:Y3"/>
    <mergeCell ref="Z3:AC3"/>
    <mergeCell ref="AD3:AG3"/>
  </mergeCells>
  <pageMargins left="0.7" right="0.7" top="0.75" bottom="0.75" header="0.3" footer="0.3"/>
  <pageSetup paperSize="9" orientation="landscape"/>
  <headerFooter>
    <oddHeader>&amp;L&amp;B&amp;G&amp;C&amp;HProcurement Plan - Consultancy Services</oddHeader>
    <oddFooter>&amp;L&amp;FBPP Procurement Plan2014&amp;C&amp;P of &amp;N &amp;R&amp;D &amp;T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2"/>
  <sheetViews>
    <sheetView topLeftCell="D1" workbookViewId="0">
      <selection activeCell="Q13" sqref="Q13"/>
    </sheetView>
  </sheetViews>
  <sheetFormatPr defaultRowHeight="15" x14ac:dyDescent="0.25"/>
  <cols>
    <col min="1" max="1" width="40" style="1459" customWidth="1"/>
    <col min="2" max="29" width="18" style="1459" customWidth="1"/>
    <col min="30" max="16384" width="9.140625" style="1459"/>
  </cols>
  <sheetData>
    <row r="1" spans="1:29" ht="45" x14ac:dyDescent="0.25">
      <c r="A1" s="1472" t="s">
        <v>2002</v>
      </c>
    </row>
    <row r="2" spans="1:29" x14ac:dyDescent="0.25">
      <c r="A2" s="1471" t="s">
        <v>1676</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row>
    <row r="3" spans="1:29" ht="45" x14ac:dyDescent="0.25">
      <c r="A3" s="1470"/>
      <c r="B3" s="1470"/>
      <c r="C3" s="2088" t="s">
        <v>1675</v>
      </c>
      <c r="D3" s="2089"/>
      <c r="E3" s="2089"/>
      <c r="F3" s="2089"/>
      <c r="G3" s="2089"/>
      <c r="H3" s="2089"/>
      <c r="I3" s="2089"/>
      <c r="J3" s="2089"/>
      <c r="K3" s="2090"/>
      <c r="L3" s="2088" t="s">
        <v>1750</v>
      </c>
      <c r="M3" s="2090"/>
      <c r="N3" s="1469" t="s">
        <v>1749</v>
      </c>
      <c r="O3" s="2088" t="s">
        <v>1748</v>
      </c>
      <c r="P3" s="2090"/>
      <c r="Q3" s="2088" t="s">
        <v>1746</v>
      </c>
      <c r="R3" s="2090"/>
      <c r="S3" s="2088" t="s">
        <v>1745</v>
      </c>
      <c r="T3" s="2090"/>
      <c r="U3" s="2088" t="s">
        <v>1669</v>
      </c>
      <c r="V3" s="2089"/>
      <c r="W3" s="2089"/>
      <c r="X3" s="2090"/>
      <c r="Y3" s="2088" t="s">
        <v>2001</v>
      </c>
      <c r="Z3" s="2089"/>
      <c r="AA3" s="2090"/>
      <c r="AB3" s="1469" t="s">
        <v>1667</v>
      </c>
      <c r="AC3" s="1469" t="s">
        <v>1666</v>
      </c>
    </row>
    <row r="4" spans="1:29" ht="45.75" thickBot="1" x14ac:dyDescent="0.3">
      <c r="A4" s="1467" t="s">
        <v>1665</v>
      </c>
      <c r="B4" s="1468"/>
      <c r="C4" s="1467" t="s">
        <v>1664</v>
      </c>
      <c r="D4" s="1467" t="s">
        <v>1663</v>
      </c>
      <c r="E4" s="1467" t="s">
        <v>1662</v>
      </c>
      <c r="F4" s="1467" t="s">
        <v>1661</v>
      </c>
      <c r="G4" s="1467" t="s">
        <v>1660</v>
      </c>
      <c r="H4" s="1467" t="s">
        <v>1659</v>
      </c>
      <c r="I4" s="1467" t="s">
        <v>1658</v>
      </c>
      <c r="J4" s="1467" t="s">
        <v>1657</v>
      </c>
      <c r="K4" s="1467" t="s">
        <v>1656</v>
      </c>
      <c r="L4" s="1467" t="s">
        <v>1655</v>
      </c>
      <c r="M4" s="1467" t="s">
        <v>1648</v>
      </c>
      <c r="N4" s="1467" t="s">
        <v>1743</v>
      </c>
      <c r="O4" s="1467" t="s">
        <v>1742</v>
      </c>
      <c r="P4" s="1467" t="s">
        <v>1644</v>
      </c>
      <c r="Q4" s="1467" t="s">
        <v>1739</v>
      </c>
      <c r="R4" s="1467" t="s">
        <v>1738</v>
      </c>
      <c r="S4" s="1467" t="s">
        <v>1737</v>
      </c>
      <c r="T4" s="1467" t="s">
        <v>1736</v>
      </c>
      <c r="U4" s="1467" t="s">
        <v>1643</v>
      </c>
      <c r="V4" s="1467" t="s">
        <v>1642</v>
      </c>
      <c r="W4" s="1467" t="s">
        <v>1641</v>
      </c>
      <c r="X4" s="1467" t="s">
        <v>1640</v>
      </c>
      <c r="Y4" s="1467" t="s">
        <v>1639</v>
      </c>
      <c r="Z4" s="1467" t="s">
        <v>2000</v>
      </c>
      <c r="AA4" s="1467" t="s">
        <v>1999</v>
      </c>
      <c r="AB4" s="1467" t="s">
        <v>1635</v>
      </c>
      <c r="AC4" s="1467" t="s">
        <v>1635</v>
      </c>
    </row>
    <row r="5" spans="1:29" ht="45.75" thickTop="1" x14ac:dyDescent="0.25">
      <c r="A5" s="1466" t="s">
        <v>1634</v>
      </c>
      <c r="B5" s="1465"/>
      <c r="C5" s="1465"/>
      <c r="D5" s="1465"/>
      <c r="E5" s="1465"/>
      <c r="F5" s="1465"/>
      <c r="G5" s="1465"/>
      <c r="H5" s="1465"/>
      <c r="I5" s="1465"/>
      <c r="J5" s="1465" t="s">
        <v>1633</v>
      </c>
      <c r="K5" s="1465"/>
      <c r="L5" s="1465" t="s">
        <v>1628</v>
      </c>
      <c r="M5" s="1465" t="s">
        <v>1629</v>
      </c>
      <c r="N5" s="1465" t="s">
        <v>1631</v>
      </c>
      <c r="O5" s="1465" t="s">
        <v>1629</v>
      </c>
      <c r="P5" s="1465" t="s">
        <v>1631</v>
      </c>
      <c r="Q5" s="1465" t="s">
        <v>1733</v>
      </c>
      <c r="R5" s="1465" t="s">
        <v>1733</v>
      </c>
      <c r="S5" s="1465" t="s">
        <v>1628</v>
      </c>
      <c r="T5" s="1465" t="s">
        <v>1631</v>
      </c>
      <c r="U5" s="1465"/>
      <c r="V5" s="1465" t="s">
        <v>1629</v>
      </c>
      <c r="W5" s="1465" t="s">
        <v>1630</v>
      </c>
      <c r="X5" s="1465" t="s">
        <v>1629</v>
      </c>
      <c r="Y5" s="1465" t="s">
        <v>1628</v>
      </c>
      <c r="Z5" s="1465"/>
      <c r="AA5" s="1465" t="s">
        <v>1629</v>
      </c>
      <c r="AB5" s="1465"/>
      <c r="AC5" s="1465"/>
    </row>
    <row r="6" spans="1:29" ht="15.75" thickBot="1" x14ac:dyDescent="0.3">
      <c r="A6" s="1464"/>
      <c r="B6" s="1464" t="s">
        <v>1627</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row>
    <row r="7" spans="1:29" ht="75.75" thickTop="1" x14ac:dyDescent="0.25">
      <c r="A7" s="1461" t="s">
        <v>1998</v>
      </c>
      <c r="B7" s="1461" t="s">
        <v>1612</v>
      </c>
      <c r="C7" s="1461" t="s">
        <v>1997</v>
      </c>
      <c r="D7" s="1463" t="s">
        <v>1729</v>
      </c>
      <c r="E7" s="1461" t="s">
        <v>1995</v>
      </c>
      <c r="F7" s="1641">
        <v>41430000</v>
      </c>
      <c r="G7" s="1461" t="s">
        <v>1609</v>
      </c>
      <c r="H7" s="1461" t="s">
        <v>1614</v>
      </c>
      <c r="I7" s="1461" t="s">
        <v>1711</v>
      </c>
      <c r="J7" s="1461" t="s">
        <v>1607</v>
      </c>
      <c r="K7" s="1461" t="s">
        <v>1606</v>
      </c>
      <c r="L7" s="1461" t="s">
        <v>1977</v>
      </c>
      <c r="M7" s="1461" t="s">
        <v>1976</v>
      </c>
      <c r="N7" s="1461" t="s">
        <v>1605</v>
      </c>
      <c r="O7" s="1461" t="s">
        <v>1605</v>
      </c>
      <c r="P7" s="1461" t="s">
        <v>1605</v>
      </c>
      <c r="Q7" s="1461" t="s">
        <v>1994</v>
      </c>
      <c r="R7" s="1461" t="s">
        <v>1993</v>
      </c>
      <c r="S7" s="1461" t="s">
        <v>1992</v>
      </c>
      <c r="T7" s="1461" t="s">
        <v>1991</v>
      </c>
      <c r="U7" s="1462">
        <v>41430000</v>
      </c>
      <c r="V7" s="1461" t="s">
        <v>1605</v>
      </c>
      <c r="W7" s="1461" t="s">
        <v>1967</v>
      </c>
      <c r="X7" s="1461" t="s">
        <v>1966</v>
      </c>
      <c r="Y7" s="1461" t="s">
        <v>1605</v>
      </c>
      <c r="Z7" s="1461" t="s">
        <v>1990</v>
      </c>
      <c r="AA7" s="1461" t="s">
        <v>1989</v>
      </c>
      <c r="AB7" s="1461" t="s">
        <v>1984</v>
      </c>
      <c r="AC7" s="1461" t="s">
        <v>1959</v>
      </c>
    </row>
    <row r="8" spans="1:29" x14ac:dyDescent="0.25">
      <c r="A8" s="1461"/>
      <c r="B8" s="1461" t="s">
        <v>1600</v>
      </c>
      <c r="C8" s="1461"/>
      <c r="D8" s="1461"/>
      <c r="E8" s="1461"/>
      <c r="F8" s="1640"/>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row>
    <row r="9" spans="1:29" ht="60" x14ac:dyDescent="0.25">
      <c r="A9" s="1461" t="s">
        <v>1996</v>
      </c>
      <c r="B9" s="1461" t="s">
        <v>1612</v>
      </c>
      <c r="C9" s="1461" t="s">
        <v>1956</v>
      </c>
      <c r="D9" s="1463" t="s">
        <v>1624</v>
      </c>
      <c r="E9" s="1461" t="s">
        <v>1995</v>
      </c>
      <c r="F9" s="1641">
        <v>48000000</v>
      </c>
      <c r="G9" s="1461" t="s">
        <v>1609</v>
      </c>
      <c r="H9" s="1461" t="s">
        <v>1614</v>
      </c>
      <c r="I9" s="1461" t="s">
        <v>1711</v>
      </c>
      <c r="J9" s="1461" t="s">
        <v>1607</v>
      </c>
      <c r="K9" s="1461" t="s">
        <v>1606</v>
      </c>
      <c r="L9" s="1461" t="s">
        <v>1977</v>
      </c>
      <c r="M9" s="1461" t="s">
        <v>1976</v>
      </c>
      <c r="N9" s="1461" t="s">
        <v>1605</v>
      </c>
      <c r="O9" s="1461" t="s">
        <v>1605</v>
      </c>
      <c r="P9" s="1461" t="s">
        <v>1605</v>
      </c>
      <c r="Q9" s="1461" t="s">
        <v>1994</v>
      </c>
      <c r="R9" s="1461" t="s">
        <v>1993</v>
      </c>
      <c r="S9" s="1461" t="s">
        <v>1992</v>
      </c>
      <c r="T9" s="1461" t="s">
        <v>1991</v>
      </c>
      <c r="U9" s="1462">
        <v>48000000</v>
      </c>
      <c r="V9" s="1461" t="s">
        <v>1605</v>
      </c>
      <c r="W9" s="1461" t="s">
        <v>1967</v>
      </c>
      <c r="X9" s="1461" t="s">
        <v>1966</v>
      </c>
      <c r="Y9" s="1461" t="s">
        <v>1605</v>
      </c>
      <c r="Z9" s="1461" t="s">
        <v>1990</v>
      </c>
      <c r="AA9" s="1461" t="s">
        <v>1989</v>
      </c>
      <c r="AB9" s="1461" t="s">
        <v>1988</v>
      </c>
      <c r="AC9" s="1461" t="s">
        <v>1987</v>
      </c>
    </row>
    <row r="10" spans="1:29" ht="15.75" thickBot="1" x14ac:dyDescent="0.3">
      <c r="A10" s="1461"/>
      <c r="B10" s="1461" t="s">
        <v>1600</v>
      </c>
      <c r="C10" s="1461"/>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row>
    <row r="11" spans="1:29" ht="15.75" thickTop="1" x14ac:dyDescent="0.25">
      <c r="A11" s="1460" t="s">
        <v>1599</v>
      </c>
      <c r="B11" s="1460"/>
      <c r="C11" s="1460"/>
      <c r="D11" s="1460"/>
      <c r="E11" s="1460"/>
      <c r="F11" s="1460">
        <f>SUM(F7,F9)</f>
        <v>89430000</v>
      </c>
      <c r="G11" s="1460"/>
      <c r="H11" s="1460"/>
      <c r="I11" s="1460"/>
      <c r="J11" s="1460"/>
      <c r="K11" s="1460"/>
      <c r="L11" s="1460"/>
      <c r="M11" s="1460"/>
      <c r="N11" s="1460"/>
      <c r="O11" s="1460"/>
      <c r="P11" s="1460"/>
      <c r="Q11" s="1460"/>
      <c r="R11" s="1460"/>
      <c r="S11" s="1460"/>
      <c r="T11" s="1460"/>
      <c r="U11" s="1460">
        <f>SUM(U7,U9)</f>
        <v>89430000</v>
      </c>
      <c r="V11" s="1460"/>
      <c r="W11" s="1460"/>
      <c r="X11" s="1460"/>
      <c r="Y11" s="1460"/>
      <c r="Z11" s="1460"/>
      <c r="AA11" s="1460"/>
      <c r="AB11" s="1460"/>
      <c r="AC11" s="1460"/>
    </row>
    <row r="12" spans="1:29" x14ac:dyDescent="0.25">
      <c r="A12" s="1459" t="s">
        <v>1598</v>
      </c>
    </row>
  </sheetData>
  <sheetProtection formatCells="0" formatColumns="0" formatRows="0" insertColumns="0" insertRows="0" insertHyperlinks="0" deleteColumns="0" deleteRows="0" sort="0" autoFilter="0" pivotTables="0"/>
  <mergeCells count="8">
    <mergeCell ref="B2:AC2"/>
    <mergeCell ref="C3:K3"/>
    <mergeCell ref="L3:M3"/>
    <mergeCell ref="O3:P3"/>
    <mergeCell ref="Q3:R3"/>
    <mergeCell ref="S3:T3"/>
    <mergeCell ref="U3:X3"/>
    <mergeCell ref="Y3:AA3"/>
  </mergeCells>
  <pageMargins left="0.7" right="0.7" top="0.75" bottom="0.75" header="0.3" footer="0.3"/>
  <pageSetup paperSize="9" orientation="landscape"/>
  <headerFooter>
    <oddHeader>&amp;L&amp;B&amp;G&amp;C&amp;HProcurement Plan - Goods</oddHeader>
    <oddFooter>&amp;L&amp;FBPP Procurement Plan2014&amp;C&amp;P of &amp;N &amp;R&amp;D &amp;T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6"/>
  <sheetViews>
    <sheetView topLeftCell="Y6" workbookViewId="0">
      <selection activeCell="AB17" activeCellId="1" sqref="AF7 AB17"/>
    </sheetView>
  </sheetViews>
  <sheetFormatPr defaultRowHeight="15" x14ac:dyDescent="0.25"/>
  <cols>
    <col min="1" max="1" width="40" style="1459" customWidth="1"/>
    <col min="2" max="35" width="18" style="1459" customWidth="1"/>
    <col min="36" max="16384" width="9.140625" style="1459"/>
  </cols>
  <sheetData>
    <row r="1" spans="1:35" ht="45" x14ac:dyDescent="0.25">
      <c r="A1" s="1472" t="s">
        <v>1950</v>
      </c>
    </row>
    <row r="2" spans="1:35" x14ac:dyDescent="0.25">
      <c r="A2" s="1471" t="s">
        <v>1510</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c r="AG2" s="2087"/>
      <c r="AH2" s="2087"/>
      <c r="AI2" s="2087"/>
    </row>
    <row r="3" spans="1:35" x14ac:dyDescent="0.25">
      <c r="A3" s="1470"/>
      <c r="B3" s="1470"/>
      <c r="C3" s="2088" t="s">
        <v>1509</v>
      </c>
      <c r="D3" s="2089"/>
      <c r="E3" s="2089"/>
      <c r="F3" s="2089"/>
      <c r="G3" s="2089"/>
      <c r="H3" s="2089"/>
      <c r="I3" s="2089"/>
      <c r="J3" s="2089"/>
      <c r="K3" s="2090"/>
      <c r="L3" s="2088" t="s">
        <v>1508</v>
      </c>
      <c r="M3" s="2090"/>
      <c r="N3" s="2088" t="s">
        <v>1507</v>
      </c>
      <c r="O3" s="2090"/>
      <c r="P3" s="2088" t="s">
        <v>1506</v>
      </c>
      <c r="Q3" s="2090"/>
      <c r="R3" s="2088" t="s">
        <v>1505</v>
      </c>
      <c r="S3" s="2090"/>
      <c r="T3" s="2088" t="s">
        <v>1504</v>
      </c>
      <c r="U3" s="2089"/>
      <c r="V3" s="2089"/>
      <c r="W3" s="2089"/>
      <c r="X3" s="2089"/>
      <c r="Y3" s="2090"/>
      <c r="Z3" s="2088" t="s">
        <v>1503</v>
      </c>
      <c r="AA3" s="2089"/>
      <c r="AB3" s="2089"/>
      <c r="AC3" s="2090"/>
      <c r="AD3" s="2088" t="s">
        <v>1502</v>
      </c>
      <c r="AE3" s="2089"/>
      <c r="AF3" s="2089"/>
      <c r="AG3" s="2090"/>
      <c r="AH3" s="1469" t="s">
        <v>1501</v>
      </c>
      <c r="AI3" s="1469" t="s">
        <v>1500</v>
      </c>
    </row>
    <row r="4" spans="1:35" ht="60.75" thickBot="1" x14ac:dyDescent="0.3">
      <c r="A4" s="1467" t="s">
        <v>1499</v>
      </c>
      <c r="B4" s="1468"/>
      <c r="C4" s="1467" t="s">
        <v>1498</v>
      </c>
      <c r="D4" s="1467" t="s">
        <v>1497</v>
      </c>
      <c r="E4" s="1467" t="s">
        <v>1496</v>
      </c>
      <c r="F4" s="1467" t="s">
        <v>1495</v>
      </c>
      <c r="G4" s="1467" t="s">
        <v>1494</v>
      </c>
      <c r="H4" s="1467" t="s">
        <v>1493</v>
      </c>
      <c r="I4" s="1467" t="s">
        <v>1492</v>
      </c>
      <c r="J4" s="1467" t="s">
        <v>1491</v>
      </c>
      <c r="K4" s="1467" t="s">
        <v>1490</v>
      </c>
      <c r="L4" s="1467" t="s">
        <v>1489</v>
      </c>
      <c r="M4" s="1467" t="s">
        <v>1482</v>
      </c>
      <c r="N4" s="1467" t="s">
        <v>1488</v>
      </c>
      <c r="O4" s="1467" t="s">
        <v>1487</v>
      </c>
      <c r="P4" s="1467" t="s">
        <v>1486</v>
      </c>
      <c r="Q4" s="1467" t="s">
        <v>1482</v>
      </c>
      <c r="R4" s="1467" t="s">
        <v>1485</v>
      </c>
      <c r="S4" s="1467" t="s">
        <v>1484</v>
      </c>
      <c r="T4" s="1467" t="s">
        <v>1483</v>
      </c>
      <c r="U4" s="1467" t="s">
        <v>1482</v>
      </c>
      <c r="V4" s="1467" t="s">
        <v>1481</v>
      </c>
      <c r="W4" s="1467" t="s">
        <v>1480</v>
      </c>
      <c r="X4" s="1467" t="s">
        <v>1479</v>
      </c>
      <c r="Y4" s="1467" t="s">
        <v>1478</v>
      </c>
      <c r="Z4" s="1467" t="s">
        <v>1477</v>
      </c>
      <c r="AA4" s="1467" t="s">
        <v>1476</v>
      </c>
      <c r="AB4" s="1467" t="s">
        <v>1475</v>
      </c>
      <c r="AC4" s="1467" t="s">
        <v>1474</v>
      </c>
      <c r="AD4" s="1467" t="s">
        <v>1473</v>
      </c>
      <c r="AE4" s="1467" t="s">
        <v>1472</v>
      </c>
      <c r="AF4" s="1467" t="s">
        <v>1471</v>
      </c>
      <c r="AG4" s="1467" t="s">
        <v>1470</v>
      </c>
      <c r="AH4" s="1467" t="s">
        <v>1469</v>
      </c>
      <c r="AI4" s="1467" t="s">
        <v>1469</v>
      </c>
    </row>
    <row r="5" spans="1:35" ht="45.75" thickTop="1" x14ac:dyDescent="0.25">
      <c r="A5" s="1466" t="s">
        <v>1468</v>
      </c>
      <c r="B5" s="1465"/>
      <c r="C5" s="1465"/>
      <c r="D5" s="1465"/>
      <c r="E5" s="1465"/>
      <c r="F5" s="1465"/>
      <c r="G5" s="1465"/>
      <c r="H5" s="1465"/>
      <c r="I5" s="1465"/>
      <c r="J5" s="1465" t="s">
        <v>1467</v>
      </c>
      <c r="K5" s="1465"/>
      <c r="L5" s="1465" t="s">
        <v>1462</v>
      </c>
      <c r="M5" s="1465" t="s">
        <v>1463</v>
      </c>
      <c r="N5" s="1465" t="s">
        <v>1949</v>
      </c>
      <c r="O5" s="1465" t="s">
        <v>1948</v>
      </c>
      <c r="P5" s="1465" t="s">
        <v>1465</v>
      </c>
      <c r="Q5" s="1465" t="s">
        <v>1463</v>
      </c>
      <c r="R5" s="1465" t="s">
        <v>1580</v>
      </c>
      <c r="S5" s="1465"/>
      <c r="T5" s="1465" t="s">
        <v>1463</v>
      </c>
      <c r="U5" s="1465" t="s">
        <v>1463</v>
      </c>
      <c r="V5" s="1465" t="s">
        <v>1463</v>
      </c>
      <c r="W5" s="1465" t="s">
        <v>1463</v>
      </c>
      <c r="X5" s="1465" t="s">
        <v>1463</v>
      </c>
      <c r="Y5" s="1465" t="s">
        <v>1465</v>
      </c>
      <c r="Z5" s="1465"/>
      <c r="AA5" s="1465" t="s">
        <v>1463</v>
      </c>
      <c r="AB5" s="1465" t="s">
        <v>1464</v>
      </c>
      <c r="AC5" s="1465" t="s">
        <v>1463</v>
      </c>
      <c r="AD5" s="1465" t="s">
        <v>1462</v>
      </c>
      <c r="AE5" s="1465"/>
      <c r="AF5" s="1465"/>
      <c r="AG5" s="1465"/>
      <c r="AH5" s="1465"/>
      <c r="AI5" s="1465"/>
    </row>
    <row r="6" spans="1:35" ht="15.75" thickBot="1" x14ac:dyDescent="0.3">
      <c r="A6" s="1464"/>
      <c r="B6" s="1464" t="s">
        <v>1461</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c r="AD6" s="1464"/>
      <c r="AE6" s="1464"/>
      <c r="AF6" s="1464"/>
      <c r="AG6" s="1464"/>
      <c r="AH6" s="1464"/>
      <c r="AI6" s="1464"/>
    </row>
    <row r="7" spans="1:35" ht="75.75" thickTop="1" x14ac:dyDescent="0.25">
      <c r="A7" s="1461" t="s">
        <v>1947</v>
      </c>
      <c r="B7" s="1461" t="s">
        <v>1392</v>
      </c>
      <c r="C7" s="1461" t="s">
        <v>1946</v>
      </c>
      <c r="D7" s="1463" t="s">
        <v>1565</v>
      </c>
      <c r="E7" s="1461" t="s">
        <v>1389</v>
      </c>
      <c r="F7" s="1494">
        <v>27000000</v>
      </c>
      <c r="G7" s="1461" t="s">
        <v>1388</v>
      </c>
      <c r="H7" s="1461" t="s">
        <v>1915</v>
      </c>
      <c r="I7" s="1461" t="s">
        <v>1386</v>
      </c>
      <c r="J7" s="1461" t="s">
        <v>1385</v>
      </c>
      <c r="K7" s="1461" t="s">
        <v>1384</v>
      </c>
      <c r="L7" s="1461" t="s">
        <v>1914</v>
      </c>
      <c r="M7" s="1461" t="s">
        <v>1766</v>
      </c>
      <c r="N7" s="1461" t="s">
        <v>1765</v>
      </c>
      <c r="O7" s="1461" t="s">
        <v>1937</v>
      </c>
      <c r="P7" s="1461" t="s">
        <v>1379</v>
      </c>
      <c r="Q7" s="1461" t="s">
        <v>1936</v>
      </c>
      <c r="R7" s="1461" t="s">
        <v>1935</v>
      </c>
      <c r="S7" s="1461" t="s">
        <v>1934</v>
      </c>
      <c r="T7" s="1461" t="s">
        <v>1933</v>
      </c>
      <c r="U7" s="1461" t="s">
        <v>1932</v>
      </c>
      <c r="V7" s="1461" t="s">
        <v>1931</v>
      </c>
      <c r="W7" s="1461" t="s">
        <v>1930</v>
      </c>
      <c r="X7" s="1461" t="s">
        <v>1929</v>
      </c>
      <c r="Y7" s="1461" t="s">
        <v>1928</v>
      </c>
      <c r="Z7" s="1462">
        <v>27000000</v>
      </c>
      <c r="AA7" s="1461" t="s">
        <v>1370</v>
      </c>
      <c r="AB7" s="1461" t="s">
        <v>1927</v>
      </c>
      <c r="AC7" s="1461" t="s">
        <v>1926</v>
      </c>
      <c r="AD7" s="1461" t="s">
        <v>1370</v>
      </c>
      <c r="AE7" s="1461" t="s">
        <v>1945</v>
      </c>
      <c r="AF7" s="1461" t="s">
        <v>1944</v>
      </c>
      <c r="AG7" s="1461" t="s">
        <v>1370</v>
      </c>
      <c r="AH7" s="1461" t="s">
        <v>1908</v>
      </c>
      <c r="AI7" s="1461" t="s">
        <v>1923</v>
      </c>
    </row>
    <row r="8" spans="1:35" x14ac:dyDescent="0.25">
      <c r="A8" s="1461"/>
      <c r="B8" s="1461" t="s">
        <v>1362</v>
      </c>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row>
    <row r="9" spans="1:35" ht="75" x14ac:dyDescent="0.25">
      <c r="A9" s="1461" t="s">
        <v>1943</v>
      </c>
      <c r="B9" s="1461" t="s">
        <v>1392</v>
      </c>
      <c r="C9" s="1461" t="s">
        <v>1942</v>
      </c>
      <c r="D9" s="1463" t="s">
        <v>1561</v>
      </c>
      <c r="E9" s="1461" t="s">
        <v>1389</v>
      </c>
      <c r="F9" s="1494">
        <v>29500000</v>
      </c>
      <c r="G9" s="1461" t="s">
        <v>1388</v>
      </c>
      <c r="H9" s="1461" t="s">
        <v>1915</v>
      </c>
      <c r="I9" s="1461" t="s">
        <v>1386</v>
      </c>
      <c r="J9" s="1461" t="s">
        <v>1385</v>
      </c>
      <c r="K9" s="1461" t="s">
        <v>1384</v>
      </c>
      <c r="L9" s="1461" t="s">
        <v>1914</v>
      </c>
      <c r="M9" s="1461" t="s">
        <v>1766</v>
      </c>
      <c r="N9" s="1461" t="s">
        <v>1765</v>
      </c>
      <c r="O9" s="1461" t="s">
        <v>1937</v>
      </c>
      <c r="P9" s="1461" t="s">
        <v>1379</v>
      </c>
      <c r="Q9" s="1461" t="s">
        <v>1936</v>
      </c>
      <c r="R9" s="1461" t="s">
        <v>1935</v>
      </c>
      <c r="S9" s="1461" t="s">
        <v>1934</v>
      </c>
      <c r="T9" s="1461" t="s">
        <v>1933</v>
      </c>
      <c r="U9" s="1461" t="s">
        <v>1932</v>
      </c>
      <c r="V9" s="1461" t="s">
        <v>1931</v>
      </c>
      <c r="W9" s="1461" t="s">
        <v>1930</v>
      </c>
      <c r="X9" s="1461" t="s">
        <v>1929</v>
      </c>
      <c r="Y9" s="1461" t="s">
        <v>1928</v>
      </c>
      <c r="Z9" s="1462">
        <v>29500000</v>
      </c>
      <c r="AA9" s="1461" t="s">
        <v>1370</v>
      </c>
      <c r="AB9" s="1461" t="s">
        <v>1927</v>
      </c>
      <c r="AC9" s="1461" t="s">
        <v>1926</v>
      </c>
      <c r="AD9" s="1461" t="s">
        <v>1370</v>
      </c>
      <c r="AE9" s="1461" t="s">
        <v>1925</v>
      </c>
      <c r="AF9" s="1461" t="s">
        <v>1924</v>
      </c>
      <c r="AG9" s="1461" t="s">
        <v>1370</v>
      </c>
      <c r="AH9" s="1461" t="s">
        <v>1941</v>
      </c>
      <c r="AI9" s="1461" t="s">
        <v>1940</v>
      </c>
    </row>
    <row r="10" spans="1:35" x14ac:dyDescent="0.25">
      <c r="A10" s="1461"/>
      <c r="B10" s="1461" t="s">
        <v>1362</v>
      </c>
      <c r="C10" s="1461"/>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row>
    <row r="11" spans="1:35" ht="75" x14ac:dyDescent="0.25">
      <c r="A11" s="1461" t="s">
        <v>1939</v>
      </c>
      <c r="B11" s="1461" t="s">
        <v>1392</v>
      </c>
      <c r="C11" s="1461" t="s">
        <v>1938</v>
      </c>
      <c r="D11" s="1463" t="s">
        <v>1822</v>
      </c>
      <c r="E11" s="1461" t="s">
        <v>1389</v>
      </c>
      <c r="F11" s="1494">
        <v>32070000</v>
      </c>
      <c r="G11" s="1461" t="s">
        <v>1388</v>
      </c>
      <c r="H11" s="1461" t="s">
        <v>1915</v>
      </c>
      <c r="I11" s="1461" t="s">
        <v>1386</v>
      </c>
      <c r="J11" s="1461" t="s">
        <v>1385</v>
      </c>
      <c r="K11" s="1461" t="s">
        <v>1384</v>
      </c>
      <c r="L11" s="1461" t="s">
        <v>1914</v>
      </c>
      <c r="M11" s="1461" t="s">
        <v>1766</v>
      </c>
      <c r="N11" s="1461" t="s">
        <v>1765</v>
      </c>
      <c r="O11" s="1461" t="s">
        <v>1937</v>
      </c>
      <c r="P11" s="1461" t="s">
        <v>1379</v>
      </c>
      <c r="Q11" s="1461" t="s">
        <v>1936</v>
      </c>
      <c r="R11" s="1461" t="s">
        <v>1935</v>
      </c>
      <c r="S11" s="1461" t="s">
        <v>1934</v>
      </c>
      <c r="T11" s="1461" t="s">
        <v>1933</v>
      </c>
      <c r="U11" s="1461" t="s">
        <v>1932</v>
      </c>
      <c r="V11" s="1461" t="s">
        <v>1931</v>
      </c>
      <c r="W11" s="1461" t="s">
        <v>1930</v>
      </c>
      <c r="X11" s="1461" t="s">
        <v>1929</v>
      </c>
      <c r="Y11" s="1461" t="s">
        <v>1928</v>
      </c>
      <c r="Z11" s="1462">
        <v>32070000</v>
      </c>
      <c r="AA11" s="1461" t="s">
        <v>1370</v>
      </c>
      <c r="AB11" s="1461" t="s">
        <v>1927</v>
      </c>
      <c r="AC11" s="1461" t="s">
        <v>1926</v>
      </c>
      <c r="AD11" s="1461" t="s">
        <v>1370</v>
      </c>
      <c r="AE11" s="1461" t="s">
        <v>1925</v>
      </c>
      <c r="AF11" s="1461" t="s">
        <v>1924</v>
      </c>
      <c r="AG11" s="1461" t="s">
        <v>1370</v>
      </c>
      <c r="AH11" s="1461" t="s">
        <v>1907</v>
      </c>
      <c r="AI11" s="1461" t="s">
        <v>1923</v>
      </c>
    </row>
    <row r="12" spans="1:35" ht="15.75" thickBot="1" x14ac:dyDescent="0.3">
      <c r="A12" s="1461"/>
      <c r="B12" s="1461" t="s">
        <v>1362</v>
      </c>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row>
    <row r="13" spans="1:35" ht="75.75" hidden="1" thickBot="1" x14ac:dyDescent="0.3">
      <c r="A13" s="1461" t="s">
        <v>1922</v>
      </c>
      <c r="B13" s="1461" t="s">
        <v>1392</v>
      </c>
      <c r="C13" s="1461" t="s">
        <v>1921</v>
      </c>
      <c r="D13" s="1463" t="s">
        <v>1551</v>
      </c>
      <c r="E13" s="1461" t="s">
        <v>1389</v>
      </c>
      <c r="F13" s="1462">
        <v>48000000</v>
      </c>
      <c r="G13" s="1461" t="s">
        <v>1388</v>
      </c>
      <c r="H13" s="1461" t="s">
        <v>1915</v>
      </c>
      <c r="I13" s="1461" t="s">
        <v>1386</v>
      </c>
      <c r="J13" s="1461" t="s">
        <v>1385</v>
      </c>
      <c r="K13" s="1461" t="s">
        <v>1384</v>
      </c>
      <c r="L13" s="1461" t="s">
        <v>1370</v>
      </c>
      <c r="M13" s="1461" t="s">
        <v>1370</v>
      </c>
      <c r="N13" s="1461" t="s">
        <v>1370</v>
      </c>
      <c r="O13" s="1461" t="s">
        <v>1370</v>
      </c>
      <c r="P13" s="1461" t="s">
        <v>1370</v>
      </c>
      <c r="Q13" s="1461" t="s">
        <v>1370</v>
      </c>
      <c r="R13" s="1461" t="s">
        <v>1370</v>
      </c>
      <c r="S13" s="1461" t="s">
        <v>1370</v>
      </c>
      <c r="T13" s="1461" t="s">
        <v>1370</v>
      </c>
      <c r="U13" s="1461" t="s">
        <v>1370</v>
      </c>
      <c r="V13" s="1461" t="s">
        <v>1370</v>
      </c>
      <c r="W13" s="1461" t="s">
        <v>1370</v>
      </c>
      <c r="X13" s="1461" t="s">
        <v>1370</v>
      </c>
      <c r="Y13" s="1461" t="s">
        <v>1370</v>
      </c>
      <c r="Z13" s="1461" t="s">
        <v>1370</v>
      </c>
      <c r="AA13" s="1461" t="s">
        <v>1370</v>
      </c>
      <c r="AB13" s="1461" t="s">
        <v>1370</v>
      </c>
      <c r="AC13" s="1461" t="s">
        <v>1370</v>
      </c>
      <c r="AD13" s="1461" t="s">
        <v>1370</v>
      </c>
      <c r="AE13" s="1461" t="s">
        <v>1370</v>
      </c>
      <c r="AF13" s="1461" t="s">
        <v>1370</v>
      </c>
      <c r="AG13" s="1461" t="s">
        <v>1370</v>
      </c>
      <c r="AH13" s="1461" t="s">
        <v>1370</v>
      </c>
      <c r="AI13" s="1461" t="s">
        <v>1370</v>
      </c>
    </row>
    <row r="14" spans="1:35" ht="15.75" hidden="1" thickBot="1" x14ac:dyDescent="0.3">
      <c r="A14" s="1461"/>
      <c r="B14" s="1461" t="s">
        <v>1362</v>
      </c>
      <c r="C14" s="1461"/>
      <c r="D14" s="1461"/>
      <c r="E14" s="1461"/>
      <c r="F14" s="1461"/>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row>
    <row r="15" spans="1:35" ht="15.75" thickTop="1" x14ac:dyDescent="0.25">
      <c r="A15" s="1460" t="s">
        <v>1361</v>
      </c>
      <c r="B15" s="1460"/>
      <c r="C15" s="1460"/>
      <c r="D15" s="1460"/>
      <c r="E15" s="1460"/>
      <c r="F15" s="1637">
        <f>F7+F9+F11</f>
        <v>88570000</v>
      </c>
      <c r="G15" s="1460"/>
      <c r="H15" s="1460"/>
      <c r="I15" s="1460"/>
      <c r="J15" s="1460"/>
      <c r="K15" s="1460"/>
      <c r="L15" s="1460"/>
      <c r="M15" s="1460"/>
      <c r="N15" s="1460"/>
      <c r="O15" s="1460"/>
      <c r="P15" s="1460"/>
      <c r="Q15" s="1460"/>
      <c r="R15" s="1460"/>
      <c r="S15" s="1460"/>
      <c r="T15" s="1460"/>
      <c r="U15" s="1460"/>
      <c r="V15" s="1460"/>
      <c r="W15" s="1460"/>
      <c r="X15" s="1460"/>
      <c r="Y15" s="1460"/>
      <c r="Z15" s="1460">
        <f>SUM(Z7,Z9,Z11)</f>
        <v>88570000</v>
      </c>
      <c r="AA15" s="1460"/>
      <c r="AB15" s="1460"/>
      <c r="AC15" s="1460"/>
      <c r="AD15" s="1460"/>
      <c r="AE15" s="1460"/>
      <c r="AF15" s="1460"/>
      <c r="AG15" s="1460"/>
      <c r="AH15" s="1460"/>
      <c r="AI15" s="1460"/>
    </row>
    <row r="16" spans="1:35" x14ac:dyDescent="0.25">
      <c r="A16" s="1459" t="s">
        <v>1360</v>
      </c>
    </row>
  </sheetData>
  <sheetProtection formatCells="0" formatColumns="0" formatRows="0" insertColumns="0" insertRows="0" insertHyperlinks="0" deleteColumns="0" deleteRows="0" sort="0" autoFilter="0" pivotTables="0"/>
  <mergeCells count="9">
    <mergeCell ref="B2:AI2"/>
    <mergeCell ref="C3:K3"/>
    <mergeCell ref="L3:M3"/>
    <mergeCell ref="N3:O3"/>
    <mergeCell ref="P3:Q3"/>
    <mergeCell ref="R3:S3"/>
    <mergeCell ref="T3:Y3"/>
    <mergeCell ref="Z3:AC3"/>
    <mergeCell ref="AD3:AG3"/>
  </mergeCells>
  <pageMargins left="0.7" right="0.7" top="0.75" bottom="0.75" header="0.3" footer="0.3"/>
  <pageSetup paperSize="9" scale="79" fitToWidth="4" orientation="landscape" r:id="rId1"/>
  <headerFooter>
    <oddHeader>&amp;L&amp;B&amp;G&amp;C&amp;HProcurement Plan - Consultancy Services</oddHeader>
    <oddFooter>&amp;L&amp;FBPP Procurement Plan2014&amp;C&amp;P of &amp;N &amp;R&amp;D &amp;T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2"/>
  <sheetViews>
    <sheetView workbookViewId="0">
      <selection activeCell="AF7" sqref="AF7"/>
    </sheetView>
  </sheetViews>
  <sheetFormatPr defaultRowHeight="15" x14ac:dyDescent="0.25"/>
  <cols>
    <col min="1" max="1" width="40" style="1459" customWidth="1"/>
    <col min="2" max="29" width="18" style="1459" customWidth="1"/>
    <col min="30" max="16384" width="9.140625" style="1459"/>
  </cols>
  <sheetData>
    <row r="1" spans="1:29" ht="45" x14ac:dyDescent="0.25">
      <c r="A1" s="1472" t="s">
        <v>1950</v>
      </c>
    </row>
    <row r="2" spans="1:29" x14ac:dyDescent="0.25">
      <c r="A2" s="1471" t="s">
        <v>1510</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row>
    <row r="3" spans="1:29" ht="45" x14ac:dyDescent="0.25">
      <c r="A3" s="1470"/>
      <c r="B3" s="1470"/>
      <c r="C3" s="2088" t="s">
        <v>1509</v>
      </c>
      <c r="D3" s="2089"/>
      <c r="E3" s="2089"/>
      <c r="F3" s="2089"/>
      <c r="G3" s="2089"/>
      <c r="H3" s="2089"/>
      <c r="I3" s="2089"/>
      <c r="J3" s="2089"/>
      <c r="K3" s="2090"/>
      <c r="L3" s="2088" t="s">
        <v>1597</v>
      </c>
      <c r="M3" s="2090"/>
      <c r="N3" s="1469" t="s">
        <v>1596</v>
      </c>
      <c r="O3" s="2088" t="s">
        <v>1595</v>
      </c>
      <c r="P3" s="2090"/>
      <c r="Q3" s="2088" t="s">
        <v>1593</v>
      </c>
      <c r="R3" s="2090"/>
      <c r="S3" s="2088" t="s">
        <v>1592</v>
      </c>
      <c r="T3" s="2090"/>
      <c r="U3" s="2088" t="s">
        <v>1503</v>
      </c>
      <c r="V3" s="2089"/>
      <c r="W3" s="2089"/>
      <c r="X3" s="2090"/>
      <c r="Y3" s="2088" t="s">
        <v>1830</v>
      </c>
      <c r="Z3" s="2089"/>
      <c r="AA3" s="2090"/>
      <c r="AB3" s="1469" t="s">
        <v>1501</v>
      </c>
      <c r="AC3" s="1469" t="s">
        <v>1500</v>
      </c>
    </row>
    <row r="4" spans="1:29" ht="45.75" thickBot="1" x14ac:dyDescent="0.3">
      <c r="A4" s="1467" t="s">
        <v>1499</v>
      </c>
      <c r="B4" s="1468"/>
      <c r="C4" s="1467" t="s">
        <v>1498</v>
      </c>
      <c r="D4" s="1467" t="s">
        <v>1497</v>
      </c>
      <c r="E4" s="1467" t="s">
        <v>1496</v>
      </c>
      <c r="F4" s="1467" t="s">
        <v>1495</v>
      </c>
      <c r="G4" s="1467" t="s">
        <v>1494</v>
      </c>
      <c r="H4" s="1467" t="s">
        <v>1493</v>
      </c>
      <c r="I4" s="1467" t="s">
        <v>1492</v>
      </c>
      <c r="J4" s="1467" t="s">
        <v>1491</v>
      </c>
      <c r="K4" s="1467" t="s">
        <v>1490</v>
      </c>
      <c r="L4" s="1467" t="s">
        <v>1489</v>
      </c>
      <c r="M4" s="1467" t="s">
        <v>1482</v>
      </c>
      <c r="N4" s="1467" t="s">
        <v>1590</v>
      </c>
      <c r="O4" s="1467" t="s">
        <v>1589</v>
      </c>
      <c r="P4" s="1467" t="s">
        <v>1478</v>
      </c>
      <c r="Q4" s="1467" t="s">
        <v>1586</v>
      </c>
      <c r="R4" s="1467" t="s">
        <v>1585</v>
      </c>
      <c r="S4" s="1467" t="s">
        <v>1584</v>
      </c>
      <c r="T4" s="1467" t="s">
        <v>1583</v>
      </c>
      <c r="U4" s="1467" t="s">
        <v>1477</v>
      </c>
      <c r="V4" s="1467" t="s">
        <v>1476</v>
      </c>
      <c r="W4" s="1467" t="s">
        <v>1475</v>
      </c>
      <c r="X4" s="1467" t="s">
        <v>1474</v>
      </c>
      <c r="Y4" s="1467" t="s">
        <v>1473</v>
      </c>
      <c r="Z4" s="1467" t="s">
        <v>1828</v>
      </c>
      <c r="AA4" s="1467" t="s">
        <v>1827</v>
      </c>
      <c r="AB4" s="1467" t="s">
        <v>1469</v>
      </c>
      <c r="AC4" s="1467" t="s">
        <v>1469</v>
      </c>
    </row>
    <row r="5" spans="1:29" ht="45.75" thickTop="1" x14ac:dyDescent="0.25">
      <c r="A5" s="1466" t="s">
        <v>1468</v>
      </c>
      <c r="B5" s="1465"/>
      <c r="C5" s="1465"/>
      <c r="D5" s="1465"/>
      <c r="E5" s="1465"/>
      <c r="F5" s="1465"/>
      <c r="G5" s="1465"/>
      <c r="H5" s="1465"/>
      <c r="I5" s="1465"/>
      <c r="J5" s="1465" t="s">
        <v>1467</v>
      </c>
      <c r="K5" s="1465"/>
      <c r="L5" s="1465" t="s">
        <v>1462</v>
      </c>
      <c r="M5" s="1465" t="s">
        <v>1463</v>
      </c>
      <c r="N5" s="1465" t="s">
        <v>1465</v>
      </c>
      <c r="O5" s="1465" t="s">
        <v>1463</v>
      </c>
      <c r="P5" s="1465" t="s">
        <v>1465</v>
      </c>
      <c r="Q5" s="1465" t="s">
        <v>1580</v>
      </c>
      <c r="R5" s="1465" t="s">
        <v>1580</v>
      </c>
      <c r="S5" s="1465" t="s">
        <v>1462</v>
      </c>
      <c r="T5" s="1465" t="s">
        <v>1465</v>
      </c>
      <c r="U5" s="1465"/>
      <c r="V5" s="1465" t="s">
        <v>1463</v>
      </c>
      <c r="W5" s="1465" t="s">
        <v>1464</v>
      </c>
      <c r="X5" s="1465" t="s">
        <v>1463</v>
      </c>
      <c r="Y5" s="1465" t="s">
        <v>1462</v>
      </c>
      <c r="Z5" s="1465"/>
      <c r="AA5" s="1465" t="s">
        <v>1463</v>
      </c>
      <c r="AB5" s="1465"/>
      <c r="AC5" s="1465"/>
    </row>
    <row r="6" spans="1:29" ht="15.75" thickBot="1" x14ac:dyDescent="0.3">
      <c r="A6" s="1464"/>
      <c r="B6" s="1464" t="s">
        <v>1461</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row>
    <row r="7" spans="1:29" ht="75.75" thickTop="1" x14ac:dyDescent="0.25">
      <c r="A7" s="1461" t="s">
        <v>1918</v>
      </c>
      <c r="B7" s="1461" t="s">
        <v>1392</v>
      </c>
      <c r="C7" s="1461" t="s">
        <v>1917</v>
      </c>
      <c r="D7" s="1463" t="s">
        <v>1565</v>
      </c>
      <c r="E7" s="1461" t="s">
        <v>1916</v>
      </c>
      <c r="F7" s="1462">
        <v>41430000</v>
      </c>
      <c r="G7" s="1461" t="s">
        <v>1388</v>
      </c>
      <c r="H7" s="1461" t="s">
        <v>1915</v>
      </c>
      <c r="I7" s="1461" t="s">
        <v>1514</v>
      </c>
      <c r="J7" s="1461" t="s">
        <v>1385</v>
      </c>
      <c r="K7" s="1461" t="s">
        <v>1384</v>
      </c>
      <c r="L7" s="1461" t="s">
        <v>1914</v>
      </c>
      <c r="M7" s="1461" t="s">
        <v>1766</v>
      </c>
      <c r="N7" s="1461" t="s">
        <v>1370</v>
      </c>
      <c r="O7" s="1461" t="s">
        <v>1370</v>
      </c>
      <c r="P7" s="1461" t="s">
        <v>1370</v>
      </c>
      <c r="Q7" s="1461" t="s">
        <v>1536</v>
      </c>
      <c r="R7" s="1461" t="s">
        <v>1913</v>
      </c>
      <c r="S7" s="1461" t="s">
        <v>1912</v>
      </c>
      <c r="T7" s="1461" t="s">
        <v>1911</v>
      </c>
      <c r="U7" s="1462">
        <v>41430000</v>
      </c>
      <c r="V7" s="1461" t="s">
        <v>1370</v>
      </c>
      <c r="W7" s="1461" t="s">
        <v>1785</v>
      </c>
      <c r="X7" s="1461" t="s">
        <v>1757</v>
      </c>
      <c r="Y7" s="1461" t="s">
        <v>1370</v>
      </c>
      <c r="Z7" s="1461" t="s">
        <v>1910</v>
      </c>
      <c r="AA7" s="1461" t="s">
        <v>1909</v>
      </c>
      <c r="AB7" s="1461" t="s">
        <v>1908</v>
      </c>
      <c r="AC7" s="1461" t="s">
        <v>1907</v>
      </c>
    </row>
    <row r="8" spans="1:29" x14ac:dyDescent="0.25">
      <c r="A8" s="1461"/>
      <c r="B8" s="1461" t="s">
        <v>1362</v>
      </c>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row>
    <row r="9" spans="1:29" ht="60" x14ac:dyDescent="0.25">
      <c r="A9" s="1461" t="s">
        <v>1953</v>
      </c>
      <c r="B9" s="1461" t="s">
        <v>1392</v>
      </c>
      <c r="C9" s="1461" t="s">
        <v>1921</v>
      </c>
      <c r="D9" s="1463" t="s">
        <v>1561</v>
      </c>
      <c r="E9" s="1461" t="s">
        <v>1916</v>
      </c>
      <c r="F9" s="1462">
        <v>48000000</v>
      </c>
      <c r="G9" s="1461" t="s">
        <v>1388</v>
      </c>
      <c r="H9" s="1461" t="s">
        <v>1915</v>
      </c>
      <c r="I9" s="1461" t="s">
        <v>1514</v>
      </c>
      <c r="J9" s="1461" t="s">
        <v>1385</v>
      </c>
      <c r="K9" s="1461" t="s">
        <v>1384</v>
      </c>
      <c r="L9" s="1461" t="s">
        <v>1914</v>
      </c>
      <c r="M9" s="1461" t="s">
        <v>1766</v>
      </c>
      <c r="N9" s="1461" t="s">
        <v>1370</v>
      </c>
      <c r="O9" s="1461" t="s">
        <v>1370</v>
      </c>
      <c r="P9" s="1461" t="s">
        <v>1370</v>
      </c>
      <c r="Q9" s="1461" t="s">
        <v>1536</v>
      </c>
      <c r="R9" s="1461" t="s">
        <v>1913</v>
      </c>
      <c r="S9" s="1461" t="s">
        <v>1912</v>
      </c>
      <c r="T9" s="1461" t="s">
        <v>1911</v>
      </c>
      <c r="U9" s="1462">
        <v>48000000</v>
      </c>
      <c r="V9" s="1461" t="s">
        <v>1370</v>
      </c>
      <c r="W9" s="1461" t="s">
        <v>1785</v>
      </c>
      <c r="X9" s="1461" t="s">
        <v>1757</v>
      </c>
      <c r="Y9" s="1461" t="s">
        <v>1370</v>
      </c>
      <c r="Z9" s="1461" t="s">
        <v>1910</v>
      </c>
      <c r="AA9" s="1461" t="s">
        <v>1909</v>
      </c>
      <c r="AB9" s="1461" t="s">
        <v>1952</v>
      </c>
      <c r="AC9" s="1461" t="s">
        <v>1951</v>
      </c>
    </row>
    <row r="10" spans="1:29" ht="15.75" thickBot="1" x14ac:dyDescent="0.3">
      <c r="A10" s="1461"/>
      <c r="B10" s="1461" t="s">
        <v>1362</v>
      </c>
      <c r="C10" s="1461"/>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row>
    <row r="11" spans="1:29" ht="15.75" thickTop="1" x14ac:dyDescent="0.25">
      <c r="A11" s="1460" t="s">
        <v>1361</v>
      </c>
      <c r="B11" s="1460"/>
      <c r="C11" s="1460"/>
      <c r="D11" s="1460"/>
      <c r="E11" s="1460"/>
      <c r="F11" s="1460">
        <f>SUM(F7,F9)</f>
        <v>89430000</v>
      </c>
      <c r="G11" s="1460"/>
      <c r="H11" s="1460"/>
      <c r="I11" s="1460"/>
      <c r="J11" s="1460"/>
      <c r="K11" s="1460"/>
      <c r="L11" s="1460"/>
      <c r="M11" s="1460"/>
      <c r="N11" s="1460"/>
      <c r="O11" s="1460"/>
      <c r="P11" s="1460"/>
      <c r="Q11" s="1460"/>
      <c r="R11" s="1460"/>
      <c r="S11" s="1460"/>
      <c r="T11" s="1460"/>
      <c r="U11" s="1460">
        <f>SUM(U7,U9)</f>
        <v>89430000</v>
      </c>
      <c r="V11" s="1460"/>
      <c r="W11" s="1460"/>
      <c r="X11" s="1460"/>
      <c r="Y11" s="1460"/>
      <c r="Z11" s="1460"/>
      <c r="AA11" s="1460"/>
      <c r="AB11" s="1460"/>
      <c r="AC11" s="1460"/>
    </row>
    <row r="12" spans="1:29" x14ac:dyDescent="0.25">
      <c r="A12" s="1459" t="s">
        <v>1360</v>
      </c>
    </row>
  </sheetData>
  <sheetProtection formatCells="0" formatColumns="0" formatRows="0" insertColumns="0" insertRows="0" insertHyperlinks="0" deleteColumns="0" deleteRows="0" sort="0" autoFilter="0" pivotTables="0"/>
  <mergeCells count="8">
    <mergeCell ref="B2:AC2"/>
    <mergeCell ref="C3:K3"/>
    <mergeCell ref="L3:M3"/>
    <mergeCell ref="O3:P3"/>
    <mergeCell ref="Q3:R3"/>
    <mergeCell ref="S3:T3"/>
    <mergeCell ref="U3:X3"/>
    <mergeCell ref="Y3:AA3"/>
  </mergeCells>
  <pageMargins left="0.7" right="0.7" top="0.75" bottom="0.75" header="0.3" footer="0.3"/>
  <pageSetup paperSize="9" orientation="landscape"/>
  <headerFooter>
    <oddHeader>&amp;L&amp;B&amp;G&amp;C&amp;HProcurement Plan - Goods</oddHeader>
    <oddFooter>&amp;L&amp;FBPP Procurement Plan2014&amp;C&amp;P of &amp;N &amp;R&amp;D &amp;T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
  <sheetViews>
    <sheetView workbookViewId="0">
      <selection activeCell="AF7" sqref="AF7"/>
    </sheetView>
  </sheetViews>
  <sheetFormatPr defaultRowHeight="15" x14ac:dyDescent="0.25"/>
  <cols>
    <col min="1" max="1" width="40" style="1459" customWidth="1"/>
    <col min="2" max="32" width="18" style="1459" customWidth="1"/>
    <col min="33" max="16384" width="9.140625" style="1459"/>
  </cols>
  <sheetData>
    <row r="1" spans="1:32" ht="45" x14ac:dyDescent="0.25">
      <c r="A1" s="1472" t="s">
        <v>1950</v>
      </c>
    </row>
    <row r="2" spans="1:32" x14ac:dyDescent="0.25">
      <c r="A2" s="1471" t="s">
        <v>1954</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row>
    <row r="3" spans="1:32" ht="45" x14ac:dyDescent="0.25">
      <c r="A3" s="1470"/>
      <c r="B3" s="1470"/>
      <c r="C3" s="2088" t="s">
        <v>1509</v>
      </c>
      <c r="D3" s="2089"/>
      <c r="E3" s="2089"/>
      <c r="F3" s="2089"/>
      <c r="G3" s="2089"/>
      <c r="H3" s="2089"/>
      <c r="I3" s="2089"/>
      <c r="J3" s="2089"/>
      <c r="K3" s="2090"/>
      <c r="L3" s="2088" t="s">
        <v>1597</v>
      </c>
      <c r="M3" s="2090"/>
      <c r="N3" s="1469" t="s">
        <v>1596</v>
      </c>
      <c r="O3" s="2088" t="s">
        <v>1595</v>
      </c>
      <c r="P3" s="2090"/>
      <c r="Q3" s="2088" t="s">
        <v>1594</v>
      </c>
      <c r="R3" s="2090"/>
      <c r="S3" s="2088" t="s">
        <v>1593</v>
      </c>
      <c r="T3" s="2090"/>
      <c r="U3" s="2088" t="s">
        <v>1592</v>
      </c>
      <c r="V3" s="2090"/>
      <c r="W3" s="2088" t="s">
        <v>1503</v>
      </c>
      <c r="X3" s="2089"/>
      <c r="Y3" s="2089"/>
      <c r="Z3" s="2090"/>
      <c r="AA3" s="2088" t="s">
        <v>1591</v>
      </c>
      <c r="AB3" s="2089"/>
      <c r="AC3" s="2089"/>
      <c r="AD3" s="2090"/>
      <c r="AE3" s="1469" t="s">
        <v>1501</v>
      </c>
      <c r="AF3" s="1469" t="s">
        <v>1500</v>
      </c>
    </row>
    <row r="4" spans="1:32" ht="60.75" thickBot="1" x14ac:dyDescent="0.3">
      <c r="A4" s="1467" t="s">
        <v>1499</v>
      </c>
      <c r="B4" s="1468"/>
      <c r="C4" s="1467" t="s">
        <v>1498</v>
      </c>
      <c r="D4" s="1467" t="s">
        <v>1497</v>
      </c>
      <c r="E4" s="1467" t="s">
        <v>1496</v>
      </c>
      <c r="F4" s="1467" t="s">
        <v>1495</v>
      </c>
      <c r="G4" s="1467" t="s">
        <v>1494</v>
      </c>
      <c r="H4" s="1467" t="s">
        <v>1493</v>
      </c>
      <c r="I4" s="1467" t="s">
        <v>1492</v>
      </c>
      <c r="J4" s="1467" t="s">
        <v>1491</v>
      </c>
      <c r="K4" s="1467" t="s">
        <v>1490</v>
      </c>
      <c r="L4" s="1467" t="s">
        <v>1489</v>
      </c>
      <c r="M4" s="1467" t="s">
        <v>1482</v>
      </c>
      <c r="N4" s="1467" t="s">
        <v>1590</v>
      </c>
      <c r="O4" s="1467" t="s">
        <v>1589</v>
      </c>
      <c r="P4" s="1467" t="s">
        <v>1478</v>
      </c>
      <c r="Q4" s="1467" t="s">
        <v>1588</v>
      </c>
      <c r="R4" s="1467" t="s">
        <v>1587</v>
      </c>
      <c r="S4" s="1467" t="s">
        <v>1586</v>
      </c>
      <c r="T4" s="1467" t="s">
        <v>1585</v>
      </c>
      <c r="U4" s="1467" t="s">
        <v>1584</v>
      </c>
      <c r="V4" s="1467" t="s">
        <v>1583</v>
      </c>
      <c r="W4" s="1467" t="s">
        <v>1477</v>
      </c>
      <c r="X4" s="1467" t="s">
        <v>1476</v>
      </c>
      <c r="Y4" s="1467" t="s">
        <v>1475</v>
      </c>
      <c r="Z4" s="1467" t="s">
        <v>1474</v>
      </c>
      <c r="AA4" s="1467" t="s">
        <v>1473</v>
      </c>
      <c r="AB4" s="1467" t="s">
        <v>1582</v>
      </c>
      <c r="AC4" s="1467" t="s">
        <v>1581</v>
      </c>
      <c r="AD4" s="1467" t="s">
        <v>1470</v>
      </c>
      <c r="AE4" s="1467" t="s">
        <v>1469</v>
      </c>
      <c r="AF4" s="1467" t="s">
        <v>1469</v>
      </c>
    </row>
    <row r="5" spans="1:32" ht="45.75" thickTop="1" x14ac:dyDescent="0.25">
      <c r="A5" s="1466" t="s">
        <v>1468</v>
      </c>
      <c r="B5" s="1465"/>
      <c r="C5" s="1465"/>
      <c r="D5" s="1465"/>
      <c r="E5" s="1465"/>
      <c r="F5" s="1465"/>
      <c r="G5" s="1465"/>
      <c r="H5" s="1465"/>
      <c r="I5" s="1465"/>
      <c r="J5" s="1465" t="s">
        <v>1467</v>
      </c>
      <c r="K5" s="1465"/>
      <c r="L5" s="1465" t="s">
        <v>1462</v>
      </c>
      <c r="M5" s="1465" t="s">
        <v>1463</v>
      </c>
      <c r="N5" s="1465" t="s">
        <v>1465</v>
      </c>
      <c r="O5" s="1465" t="s">
        <v>1463</v>
      </c>
      <c r="P5" s="1465" t="s">
        <v>1465</v>
      </c>
      <c r="Q5" s="1465" t="s">
        <v>1462</v>
      </c>
      <c r="R5" s="1465" t="s">
        <v>1580</v>
      </c>
      <c r="S5" s="1465" t="s">
        <v>1580</v>
      </c>
      <c r="T5" s="1465" t="s">
        <v>1580</v>
      </c>
      <c r="U5" s="1465" t="s">
        <v>1462</v>
      </c>
      <c r="V5" s="1465" t="s">
        <v>1465</v>
      </c>
      <c r="W5" s="1465"/>
      <c r="X5" s="1465" t="s">
        <v>1463</v>
      </c>
      <c r="Y5" s="1465" t="s">
        <v>1464</v>
      </c>
      <c r="Z5" s="1465" t="s">
        <v>1463</v>
      </c>
      <c r="AA5" s="1465" t="s">
        <v>1462</v>
      </c>
      <c r="AB5" s="1465"/>
      <c r="AC5" s="1465" t="s">
        <v>1579</v>
      </c>
      <c r="AD5" s="1465"/>
      <c r="AE5" s="1465"/>
      <c r="AF5" s="1465"/>
    </row>
    <row r="6" spans="1:32" ht="15.75" thickBot="1" x14ac:dyDescent="0.3">
      <c r="A6" s="1464"/>
      <c r="B6" s="1464" t="s">
        <v>1461</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c r="AD6" s="1464"/>
      <c r="AE6" s="1464"/>
      <c r="AF6" s="1464"/>
    </row>
    <row r="7" spans="1:32" ht="15.75" thickTop="1" x14ac:dyDescent="0.25">
      <c r="A7" s="1460" t="s">
        <v>1361</v>
      </c>
      <c r="B7" s="1460"/>
      <c r="C7" s="1460"/>
      <c r="D7" s="1460"/>
      <c r="E7" s="1460"/>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row>
    <row r="8" spans="1:32" x14ac:dyDescent="0.25">
      <c r="A8" s="1459" t="s">
        <v>1360</v>
      </c>
    </row>
  </sheetData>
  <sheetProtection formatCells="0" formatColumns="0" formatRows="0" insertColumns="0" insertRows="0" insertHyperlinks="0" deleteColumns="0" deleteRows="0" sort="0" autoFilter="0" pivotTables="0"/>
  <mergeCells count="9">
    <mergeCell ref="B2:AF2"/>
    <mergeCell ref="C3:K3"/>
    <mergeCell ref="L3:M3"/>
    <mergeCell ref="O3:P3"/>
    <mergeCell ref="Q3:R3"/>
    <mergeCell ref="S3:T3"/>
    <mergeCell ref="U3:V3"/>
    <mergeCell ref="W3:Z3"/>
    <mergeCell ref="AA3:AD3"/>
  </mergeCells>
  <pageMargins left="0.7" right="0.7" top="0.75" bottom="0.75" header="0.3" footer="0.3"/>
  <pageSetup paperSize="9" orientation="landscape"/>
  <headerFooter>
    <oddHeader>&amp;L&amp;B&amp;G&amp;C&amp;HProcurement Plan - Works</oddHeader>
    <oddFooter>&amp;L&amp;FBPP Procurement Plan2014&amp;C&amp;P of &amp;N &amp;R&amp;D &amp;T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2"/>
  <sheetViews>
    <sheetView topLeftCell="T2" workbookViewId="0">
      <selection activeCell="AD3" sqref="AD3"/>
    </sheetView>
  </sheetViews>
  <sheetFormatPr defaultRowHeight="15" x14ac:dyDescent="0.25"/>
  <cols>
    <col min="1" max="1" width="40" style="1459" customWidth="1"/>
    <col min="2" max="29" width="18" style="1459" customWidth="1"/>
    <col min="30" max="16384" width="9.140625" style="1459"/>
  </cols>
  <sheetData>
    <row r="1" spans="1:29" ht="45" x14ac:dyDescent="0.25">
      <c r="A1" s="1473" t="s">
        <v>1920</v>
      </c>
    </row>
    <row r="2" spans="1:29" x14ac:dyDescent="0.25">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row>
    <row r="3" spans="1:29" ht="45" x14ac:dyDescent="0.25">
      <c r="A3" s="1636" t="s">
        <v>1919</v>
      </c>
      <c r="B3" s="1470"/>
      <c r="C3" s="2088" t="s">
        <v>1509</v>
      </c>
      <c r="D3" s="2089"/>
      <c r="E3" s="2089"/>
      <c r="F3" s="2089"/>
      <c r="G3" s="2089"/>
      <c r="H3" s="2089"/>
      <c r="I3" s="2089"/>
      <c r="J3" s="2089"/>
      <c r="K3" s="2090"/>
      <c r="L3" s="2088" t="s">
        <v>1597</v>
      </c>
      <c r="M3" s="2090"/>
      <c r="N3" s="1469" t="s">
        <v>1596</v>
      </c>
      <c r="O3" s="2088" t="s">
        <v>1595</v>
      </c>
      <c r="P3" s="2090"/>
      <c r="Q3" s="2088" t="s">
        <v>1593</v>
      </c>
      <c r="R3" s="2090"/>
      <c r="S3" s="2088" t="s">
        <v>1592</v>
      </c>
      <c r="T3" s="2090"/>
      <c r="U3" s="2088" t="s">
        <v>1503</v>
      </c>
      <c r="V3" s="2089"/>
      <c r="W3" s="2089"/>
      <c r="X3" s="2090"/>
      <c r="Y3" s="2088" t="s">
        <v>1830</v>
      </c>
      <c r="Z3" s="2089"/>
      <c r="AA3" s="2090"/>
      <c r="AB3" s="1469" t="s">
        <v>1501</v>
      </c>
      <c r="AC3" s="1469" t="s">
        <v>1500</v>
      </c>
    </row>
    <row r="4" spans="1:29" ht="45.75" thickBot="1" x14ac:dyDescent="0.3">
      <c r="A4" s="1467" t="s">
        <v>1499</v>
      </c>
      <c r="B4" s="1468"/>
      <c r="C4" s="1467" t="s">
        <v>1498</v>
      </c>
      <c r="D4" s="1467" t="s">
        <v>1497</v>
      </c>
      <c r="E4" s="1467" t="s">
        <v>1496</v>
      </c>
      <c r="F4" s="1467" t="s">
        <v>1495</v>
      </c>
      <c r="G4" s="1467" t="s">
        <v>1494</v>
      </c>
      <c r="H4" s="1467" t="s">
        <v>1493</v>
      </c>
      <c r="I4" s="1467" t="s">
        <v>1492</v>
      </c>
      <c r="J4" s="1467" t="s">
        <v>1491</v>
      </c>
      <c r="K4" s="1467" t="s">
        <v>1490</v>
      </c>
      <c r="L4" s="1467" t="s">
        <v>1489</v>
      </c>
      <c r="M4" s="1467" t="s">
        <v>1482</v>
      </c>
      <c r="N4" s="1467" t="s">
        <v>1590</v>
      </c>
      <c r="O4" s="1467" t="s">
        <v>1589</v>
      </c>
      <c r="P4" s="1467" t="s">
        <v>1478</v>
      </c>
      <c r="Q4" s="1467" t="s">
        <v>1586</v>
      </c>
      <c r="R4" s="1467" t="s">
        <v>1585</v>
      </c>
      <c r="S4" s="1467" t="s">
        <v>1584</v>
      </c>
      <c r="T4" s="1467" t="s">
        <v>1583</v>
      </c>
      <c r="U4" s="1467" t="s">
        <v>1477</v>
      </c>
      <c r="V4" s="1467" t="s">
        <v>1476</v>
      </c>
      <c r="W4" s="1467" t="s">
        <v>1475</v>
      </c>
      <c r="X4" s="1467" t="s">
        <v>1474</v>
      </c>
      <c r="Y4" s="1467" t="s">
        <v>1473</v>
      </c>
      <c r="Z4" s="1467" t="s">
        <v>1828</v>
      </c>
      <c r="AA4" s="1467" t="s">
        <v>1827</v>
      </c>
      <c r="AB4" s="1467" t="s">
        <v>1469</v>
      </c>
      <c r="AC4" s="1467" t="s">
        <v>1469</v>
      </c>
    </row>
    <row r="5" spans="1:29" ht="45.75" thickTop="1" x14ac:dyDescent="0.25">
      <c r="A5" s="1466" t="s">
        <v>1468</v>
      </c>
      <c r="B5" s="1465"/>
      <c r="C5" s="1465"/>
      <c r="D5" s="1465"/>
      <c r="E5" s="1465"/>
      <c r="F5" s="1465"/>
      <c r="G5" s="1465"/>
      <c r="H5" s="1465"/>
      <c r="I5" s="1465"/>
      <c r="J5" s="1465" t="s">
        <v>1467</v>
      </c>
      <c r="K5" s="1465"/>
      <c r="L5" s="1465" t="s">
        <v>1462</v>
      </c>
      <c r="M5" s="1465" t="s">
        <v>1463</v>
      </c>
      <c r="N5" s="1465" t="s">
        <v>1465</v>
      </c>
      <c r="O5" s="1465" t="s">
        <v>1463</v>
      </c>
      <c r="P5" s="1465" t="s">
        <v>1465</v>
      </c>
      <c r="Q5" s="1465" t="s">
        <v>1580</v>
      </c>
      <c r="R5" s="1465" t="s">
        <v>1580</v>
      </c>
      <c r="S5" s="1465" t="s">
        <v>1462</v>
      </c>
      <c r="T5" s="1465" t="s">
        <v>1465</v>
      </c>
      <c r="U5" s="1465"/>
      <c r="V5" s="1465" t="s">
        <v>1463</v>
      </c>
      <c r="W5" s="1465" t="s">
        <v>1464</v>
      </c>
      <c r="X5" s="1465" t="s">
        <v>1463</v>
      </c>
      <c r="Y5" s="1465" t="s">
        <v>1462</v>
      </c>
      <c r="Z5" s="1465"/>
      <c r="AA5" s="1465" t="s">
        <v>1463</v>
      </c>
      <c r="AB5" s="1465"/>
      <c r="AC5" s="1465"/>
    </row>
    <row r="6" spans="1:29" ht="15.75" thickBot="1" x14ac:dyDescent="0.3">
      <c r="A6" s="1464"/>
      <c r="B6" s="1464" t="s">
        <v>1461</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row>
    <row r="7" spans="1:29" ht="75.75" thickTop="1" x14ac:dyDescent="0.25">
      <c r="A7" s="1461" t="s">
        <v>1918</v>
      </c>
      <c r="B7" s="1461" t="s">
        <v>1392</v>
      </c>
      <c r="C7" s="1461" t="s">
        <v>1917</v>
      </c>
      <c r="D7" s="1463" t="s">
        <v>1565</v>
      </c>
      <c r="E7" s="1461" t="s">
        <v>1916</v>
      </c>
      <c r="F7" s="1462">
        <v>41430000</v>
      </c>
      <c r="G7" s="1461" t="s">
        <v>1388</v>
      </c>
      <c r="H7" s="1461" t="s">
        <v>1915</v>
      </c>
      <c r="I7" s="1461" t="s">
        <v>1514</v>
      </c>
      <c r="J7" s="1461" t="s">
        <v>1385</v>
      </c>
      <c r="K7" s="1461" t="s">
        <v>1384</v>
      </c>
      <c r="L7" s="1461" t="s">
        <v>1914</v>
      </c>
      <c r="M7" s="1461" t="s">
        <v>1766</v>
      </c>
      <c r="N7" s="1461" t="s">
        <v>1370</v>
      </c>
      <c r="O7" s="1461" t="s">
        <v>1370</v>
      </c>
      <c r="P7" s="1461" t="s">
        <v>1370</v>
      </c>
      <c r="Q7" s="1461" t="s">
        <v>1536</v>
      </c>
      <c r="R7" s="1461" t="s">
        <v>1913</v>
      </c>
      <c r="S7" s="1461" t="s">
        <v>1912</v>
      </c>
      <c r="T7" s="1461" t="s">
        <v>1911</v>
      </c>
      <c r="U7" s="1462">
        <v>41430000</v>
      </c>
      <c r="V7" s="1461" t="s">
        <v>1370</v>
      </c>
      <c r="W7" s="1461" t="s">
        <v>1785</v>
      </c>
      <c r="X7" s="1461" t="s">
        <v>1757</v>
      </c>
      <c r="Y7" s="1461" t="s">
        <v>1370</v>
      </c>
      <c r="Z7" s="1461" t="s">
        <v>1910</v>
      </c>
      <c r="AA7" s="1461" t="s">
        <v>1909</v>
      </c>
      <c r="AB7" s="1461" t="s">
        <v>1908</v>
      </c>
      <c r="AC7" s="1461" t="s">
        <v>1907</v>
      </c>
    </row>
    <row r="8" spans="1:29" x14ac:dyDescent="0.25">
      <c r="A8" s="1461"/>
      <c r="B8" s="1461" t="s">
        <v>1362</v>
      </c>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row>
    <row r="9" spans="1:29" x14ac:dyDescent="0.25">
      <c r="A9" s="1461" t="s">
        <v>1906</v>
      </c>
      <c r="B9" s="1461" t="s">
        <v>1906</v>
      </c>
      <c r="C9" s="1461" t="s">
        <v>1906</v>
      </c>
      <c r="D9" s="1463" t="s">
        <v>1906</v>
      </c>
      <c r="E9" s="1461" t="s">
        <v>1906</v>
      </c>
      <c r="F9" s="1462" t="s">
        <v>1906</v>
      </c>
      <c r="G9" s="1461" t="s">
        <v>1906</v>
      </c>
      <c r="H9" s="1461" t="s">
        <v>1906</v>
      </c>
      <c r="I9" s="1461" t="s">
        <v>1906</v>
      </c>
      <c r="J9" s="1461" t="s">
        <v>1906</v>
      </c>
      <c r="K9" s="1461" t="s">
        <v>1906</v>
      </c>
      <c r="L9" s="1461" t="s">
        <v>1906</v>
      </c>
      <c r="M9" s="1461" t="s">
        <v>1906</v>
      </c>
      <c r="N9" s="1461" t="s">
        <v>1906</v>
      </c>
      <c r="O9" s="1461" t="s">
        <v>1906</v>
      </c>
      <c r="P9" s="1461" t="s">
        <v>1906</v>
      </c>
      <c r="Q9" s="1461" t="s">
        <v>1906</v>
      </c>
      <c r="R9" s="1461" t="s">
        <v>1906</v>
      </c>
      <c r="S9" s="1461" t="s">
        <v>1906</v>
      </c>
      <c r="T9" s="1461" t="s">
        <v>1906</v>
      </c>
      <c r="U9" s="1462" t="s">
        <v>1906</v>
      </c>
      <c r="V9" s="1461" t="s">
        <v>1906</v>
      </c>
      <c r="W9" s="1461" t="s">
        <v>1906</v>
      </c>
      <c r="X9" s="1461" t="s">
        <v>1906</v>
      </c>
      <c r="Y9" s="1461" t="s">
        <v>1906</v>
      </c>
      <c r="Z9" s="1461" t="s">
        <v>1906</v>
      </c>
      <c r="AA9" s="1461" t="s">
        <v>1906</v>
      </c>
      <c r="AB9" s="1461" t="s">
        <v>1906</v>
      </c>
      <c r="AC9" s="1461" t="s">
        <v>1906</v>
      </c>
    </row>
    <row r="10" spans="1:29" ht="15.75" thickBot="1" x14ac:dyDescent="0.3">
      <c r="A10" s="1461"/>
      <c r="B10" s="1461" t="s">
        <v>1906</v>
      </c>
      <c r="C10" s="1461"/>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row>
    <row r="11" spans="1:29" ht="15.75" thickTop="1" x14ac:dyDescent="0.25">
      <c r="A11" s="1460" t="s">
        <v>1361</v>
      </c>
      <c r="B11" s="1460"/>
      <c r="C11" s="1460"/>
      <c r="D11" s="1460"/>
      <c r="E11" s="1460"/>
      <c r="F11" s="1460">
        <f>SUM(F7,F9)</f>
        <v>41430000</v>
      </c>
      <c r="G11" s="1460"/>
      <c r="H11" s="1460"/>
      <c r="I11" s="1460"/>
      <c r="J11" s="1460"/>
      <c r="K11" s="1460"/>
      <c r="L11" s="1460"/>
      <c r="M11" s="1460"/>
      <c r="N11" s="1460"/>
      <c r="O11" s="1460"/>
      <c r="P11" s="1460"/>
      <c r="Q11" s="1460"/>
      <c r="R11" s="1460"/>
      <c r="S11" s="1460"/>
      <c r="T11" s="1460"/>
      <c r="U11" s="1460">
        <f>SUM(U7,U9)</f>
        <v>41430000</v>
      </c>
      <c r="V11" s="1460"/>
      <c r="W11" s="1460"/>
      <c r="X11" s="1460"/>
      <c r="Y11" s="1460"/>
      <c r="Z11" s="1460"/>
      <c r="AA11" s="1460"/>
      <c r="AB11" s="1460"/>
      <c r="AC11" s="1460"/>
    </row>
    <row r="12" spans="1:29" x14ac:dyDescent="0.25">
      <c r="A12" s="1459" t="s">
        <v>1360</v>
      </c>
    </row>
  </sheetData>
  <sheetProtection formatCells="0" formatColumns="0" formatRows="0" insertColumns="0" insertRows="0" insertHyperlinks="0" deleteColumns="0" deleteRows="0" sort="0" autoFilter="0" pivotTables="0"/>
  <mergeCells count="8">
    <mergeCell ref="B2:AC2"/>
    <mergeCell ref="C3:K3"/>
    <mergeCell ref="L3:M3"/>
    <mergeCell ref="O3:P3"/>
    <mergeCell ref="Q3:R3"/>
    <mergeCell ref="S3:T3"/>
    <mergeCell ref="U3:X3"/>
    <mergeCell ref="Y3:AA3"/>
  </mergeCells>
  <pageMargins left="0.7" right="0.7" top="0.75" bottom="0.75" header="0.3" footer="0.3"/>
  <pageSetup paperSize="9" scale="85" orientation="landscape" r:id="rId1"/>
  <headerFooter>
    <oddHeader>&amp;L&amp;B&amp;G&amp;C&amp;HProcurement Plan - Goods</oddHeader>
    <oddFooter>&amp;L&amp;FBPP Procurement Plan2014&amp;C&amp;P of &amp;N &amp;R&amp;D &amp;T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39"/>
  <sheetViews>
    <sheetView view="pageBreakPreview" topLeftCell="A4" zoomScale="60" zoomScaleNormal="100" workbookViewId="0">
      <selection activeCell="A2" sqref="A2:X2"/>
    </sheetView>
  </sheetViews>
  <sheetFormatPr defaultColWidth="20.140625" defaultRowHeight="39.950000000000003" customHeight="1" x14ac:dyDescent="0.3"/>
  <cols>
    <col min="1" max="1" width="31.140625" style="1558" customWidth="1"/>
    <col min="2" max="2" width="21.140625" style="1558" customWidth="1"/>
    <col min="3" max="3" width="17.7109375" style="1560" customWidth="1"/>
    <col min="4" max="4" width="19.42578125" style="1558" customWidth="1"/>
    <col min="5" max="5" width="21.7109375" style="1558" customWidth="1"/>
    <col min="6" max="8" width="20.140625" style="1558"/>
    <col min="9" max="9" width="24.140625" style="1558" customWidth="1"/>
    <col min="10" max="10" width="24" style="1558" customWidth="1"/>
    <col min="11" max="11" width="20.140625" style="1558"/>
    <col min="12" max="12" width="24.5703125" style="1558" customWidth="1"/>
    <col min="13" max="13" width="20.140625" style="1558"/>
    <col min="14" max="14" width="22.28515625" style="1558" customWidth="1"/>
    <col min="15" max="20" width="20.140625" style="1558"/>
    <col min="21" max="21" width="20.140625" style="1559"/>
    <col min="22" max="16384" width="20.140625" style="1558"/>
  </cols>
  <sheetData>
    <row r="1" spans="1:24" ht="18.75" x14ac:dyDescent="0.3">
      <c r="U1" s="1561"/>
    </row>
    <row r="2" spans="1:24" ht="60.75" x14ac:dyDescent="0.8">
      <c r="A2" s="2158" t="s">
        <v>1905</v>
      </c>
      <c r="B2" s="2158"/>
      <c r="C2" s="2158"/>
      <c r="D2" s="2158"/>
      <c r="E2" s="2158"/>
      <c r="F2" s="2158"/>
      <c r="G2" s="2158"/>
      <c r="H2" s="2158"/>
      <c r="I2" s="2158"/>
      <c r="J2" s="2158"/>
      <c r="K2" s="2158"/>
      <c r="L2" s="2158"/>
      <c r="M2" s="2158"/>
      <c r="N2" s="2158"/>
      <c r="O2" s="2158"/>
      <c r="P2" s="2158"/>
      <c r="Q2" s="2158"/>
      <c r="R2" s="2158"/>
      <c r="S2" s="2158"/>
      <c r="T2" s="2158"/>
      <c r="U2" s="2158"/>
      <c r="V2" s="2158"/>
      <c r="W2" s="2158"/>
      <c r="X2" s="2158"/>
    </row>
    <row r="3" spans="1:24" ht="18.75" x14ac:dyDescent="0.3">
      <c r="U3" s="1561"/>
    </row>
    <row r="4" spans="1:24" ht="22.5" customHeight="1" x14ac:dyDescent="0.3">
      <c r="A4" s="1635" t="s">
        <v>1904</v>
      </c>
      <c r="B4" s="1634"/>
      <c r="U4" s="1561"/>
    </row>
    <row r="5" spans="1:24" ht="45" customHeight="1" x14ac:dyDescent="0.3">
      <c r="A5" s="1633" t="s">
        <v>123</v>
      </c>
      <c r="B5" s="1632"/>
      <c r="I5" s="2162" t="s">
        <v>77</v>
      </c>
      <c r="J5" s="2163"/>
      <c r="K5" s="1631" t="s">
        <v>76</v>
      </c>
      <c r="L5" s="1630"/>
      <c r="M5" s="1629"/>
      <c r="U5" s="1561"/>
    </row>
    <row r="6" spans="1:24" s="1613" customFormat="1" ht="61.5" customHeight="1" x14ac:dyDescent="0.25">
      <c r="A6" s="1628" t="s">
        <v>1903</v>
      </c>
      <c r="B6" s="1627"/>
      <c r="C6" s="2152" t="s">
        <v>74</v>
      </c>
      <c r="D6" s="2153"/>
      <c r="E6" s="2153"/>
      <c r="F6" s="2153"/>
      <c r="G6" s="2154"/>
      <c r="I6" s="2164"/>
      <c r="J6" s="2165"/>
      <c r="K6" s="1626" t="s">
        <v>73</v>
      </c>
      <c r="L6" s="2153" t="s">
        <v>72</v>
      </c>
      <c r="M6" s="2154"/>
      <c r="N6" s="2152" t="s">
        <v>71</v>
      </c>
      <c r="O6" s="2154"/>
      <c r="Q6" s="2152" t="s">
        <v>70</v>
      </c>
      <c r="R6" s="2153"/>
      <c r="S6" s="2153"/>
      <c r="T6" s="2153"/>
      <c r="U6" s="1625"/>
      <c r="V6" s="1624"/>
      <c r="W6" s="1623" t="s">
        <v>69</v>
      </c>
      <c r="X6" s="1622"/>
    </row>
    <row r="7" spans="1:24" s="1613" customFormat="1" ht="94.5" customHeight="1" thickBot="1" x14ac:dyDescent="0.3">
      <c r="A7" s="1621" t="s">
        <v>68</v>
      </c>
      <c r="B7" s="1619" t="s">
        <v>67</v>
      </c>
      <c r="C7" s="1619" t="s">
        <v>66</v>
      </c>
      <c r="D7" s="1619" t="s">
        <v>65</v>
      </c>
      <c r="E7" s="1619" t="s">
        <v>64</v>
      </c>
      <c r="F7" s="1619" t="s">
        <v>63</v>
      </c>
      <c r="G7" s="1620" t="s">
        <v>328</v>
      </c>
      <c r="H7" s="1619" t="s">
        <v>55</v>
      </c>
      <c r="I7" s="1618" t="s">
        <v>61</v>
      </c>
      <c r="J7" s="1618" t="s">
        <v>56</v>
      </c>
      <c r="K7" s="1619" t="s">
        <v>60</v>
      </c>
      <c r="L7" s="1619" t="s">
        <v>59</v>
      </c>
      <c r="M7" s="1619" t="s">
        <v>58</v>
      </c>
      <c r="N7" s="1619" t="s">
        <v>57</v>
      </c>
      <c r="O7" s="1618" t="s">
        <v>56</v>
      </c>
      <c r="P7" s="1619" t="s">
        <v>55</v>
      </c>
      <c r="Q7" s="1618" t="s">
        <v>193</v>
      </c>
      <c r="R7" s="1618" t="s">
        <v>53</v>
      </c>
      <c r="S7" s="1618" t="s">
        <v>52</v>
      </c>
      <c r="T7" s="1617" t="s">
        <v>51</v>
      </c>
      <c r="U7" s="1616"/>
      <c r="V7" s="1615" t="s">
        <v>50</v>
      </c>
      <c r="W7" s="1614" t="s">
        <v>49</v>
      </c>
      <c r="X7" s="1614" t="s">
        <v>48</v>
      </c>
    </row>
    <row r="8" spans="1:24" ht="29.25" customHeight="1" thickTop="1" x14ac:dyDescent="0.3">
      <c r="A8" s="2159" t="s">
        <v>47</v>
      </c>
      <c r="B8" s="1604"/>
      <c r="C8" s="1612"/>
      <c r="D8" s="1610"/>
      <c r="E8" s="1604"/>
      <c r="F8" s="1604" t="s">
        <v>46</v>
      </c>
      <c r="G8" s="1604"/>
      <c r="H8" s="1611" t="s">
        <v>2</v>
      </c>
      <c r="I8" s="1604" t="s">
        <v>43</v>
      </c>
      <c r="J8" s="1604" t="s">
        <v>41</v>
      </c>
      <c r="K8" s="1604" t="s">
        <v>42</v>
      </c>
      <c r="L8" s="1609" t="s">
        <v>45</v>
      </c>
      <c r="M8" s="1609" t="s">
        <v>44</v>
      </c>
      <c r="N8" s="1609" t="s">
        <v>43</v>
      </c>
      <c r="O8" s="1609" t="s">
        <v>41</v>
      </c>
      <c r="P8" s="1611" t="s">
        <v>2</v>
      </c>
      <c r="Q8" s="1610"/>
      <c r="R8" s="1609" t="s">
        <v>42</v>
      </c>
      <c r="S8" s="1609" t="s">
        <v>41</v>
      </c>
      <c r="T8" s="1609" t="s">
        <v>40</v>
      </c>
      <c r="U8" s="1581"/>
      <c r="V8" s="1604"/>
      <c r="W8" s="1604"/>
      <c r="X8" s="1604"/>
    </row>
    <row r="9" spans="1:24" ht="33.75" customHeight="1" x14ac:dyDescent="0.3">
      <c r="A9" s="2160"/>
      <c r="B9" s="1605"/>
      <c r="C9" s="1608"/>
      <c r="D9" s="1606"/>
      <c r="E9" s="1605"/>
      <c r="F9" s="1604" t="s">
        <v>39</v>
      </c>
      <c r="G9" s="1605"/>
      <c r="H9" s="1607" t="s">
        <v>1</v>
      </c>
      <c r="I9" s="1604"/>
      <c r="J9" s="1605"/>
      <c r="K9" s="1605"/>
      <c r="L9" s="1605"/>
      <c r="M9" s="1605"/>
      <c r="N9" s="1605"/>
      <c r="O9" s="1605"/>
      <c r="P9" s="1607" t="s">
        <v>1</v>
      </c>
      <c r="Q9" s="1606"/>
      <c r="R9" s="1605"/>
      <c r="S9" s="1605"/>
      <c r="T9" s="1605"/>
      <c r="U9" s="1581"/>
      <c r="V9" s="1604"/>
      <c r="W9" s="1604"/>
      <c r="X9" s="1604"/>
    </row>
    <row r="10" spans="1:24" ht="53.25" customHeight="1" thickBot="1" x14ac:dyDescent="0.35">
      <c r="A10" s="1603" t="s">
        <v>38</v>
      </c>
      <c r="B10" s="1599"/>
      <c r="C10" s="1602"/>
      <c r="D10" s="1600"/>
      <c r="E10" s="1599"/>
      <c r="F10" s="1599"/>
      <c r="G10" s="1599"/>
      <c r="H10" s="1599"/>
      <c r="I10" s="1599"/>
      <c r="J10" s="1599"/>
      <c r="K10" s="1601"/>
      <c r="L10" s="1601"/>
      <c r="M10" s="1599"/>
      <c r="N10" s="1599"/>
      <c r="O10" s="1599"/>
      <c r="P10" s="1599"/>
      <c r="Q10" s="1600"/>
      <c r="R10" s="1599"/>
      <c r="S10" s="1599"/>
      <c r="T10" s="1599"/>
      <c r="U10" s="1573"/>
      <c r="V10" s="1599"/>
      <c r="W10" s="1599"/>
      <c r="X10" s="1599"/>
    </row>
    <row r="11" spans="1:24" ht="56.25" x14ac:dyDescent="0.3">
      <c r="A11" s="2161" t="s">
        <v>1902</v>
      </c>
      <c r="B11" s="1585" t="s">
        <v>513</v>
      </c>
      <c r="C11" s="1598">
        <v>1</v>
      </c>
      <c r="D11" s="1597">
        <v>4932580</v>
      </c>
      <c r="E11" s="1595" t="s">
        <v>1899</v>
      </c>
      <c r="F11" s="1585" t="s">
        <v>513</v>
      </c>
      <c r="G11" s="1585" t="s">
        <v>513</v>
      </c>
      <c r="H11" s="1594" t="s">
        <v>2</v>
      </c>
      <c r="I11" s="1585" t="s">
        <v>1898</v>
      </c>
      <c r="J11" s="1585" t="s">
        <v>513</v>
      </c>
      <c r="K11" s="1585" t="s">
        <v>513</v>
      </c>
      <c r="L11" s="1585" t="s">
        <v>1897</v>
      </c>
      <c r="M11" s="1585" t="s">
        <v>1896</v>
      </c>
      <c r="N11" s="1585" t="s">
        <v>1895</v>
      </c>
      <c r="O11" s="1585" t="s">
        <v>513</v>
      </c>
      <c r="P11" s="1594" t="s">
        <v>2</v>
      </c>
      <c r="Q11" s="1597">
        <v>4932580</v>
      </c>
      <c r="R11" s="1585" t="s">
        <v>513</v>
      </c>
      <c r="S11" s="1585" t="s">
        <v>1894</v>
      </c>
      <c r="T11" s="1585" t="s">
        <v>1894</v>
      </c>
      <c r="U11" s="1581"/>
      <c r="V11" s="1585" t="s">
        <v>1893</v>
      </c>
      <c r="W11" s="1585" t="s">
        <v>1892</v>
      </c>
      <c r="X11" s="1585" t="s">
        <v>1892</v>
      </c>
    </row>
    <row r="12" spans="1:24" ht="37.5" customHeight="1" x14ac:dyDescent="0.3">
      <c r="A12" s="2156"/>
      <c r="B12" s="1587"/>
      <c r="C12" s="1588"/>
      <c r="D12" s="1569"/>
      <c r="E12" s="1587"/>
      <c r="F12" s="1585"/>
      <c r="G12" s="1585"/>
      <c r="H12" s="1570" t="s">
        <v>1</v>
      </c>
      <c r="I12" s="1585"/>
      <c r="J12" s="1585"/>
      <c r="K12" s="1585"/>
      <c r="L12" s="1587"/>
      <c r="M12" s="1587"/>
      <c r="N12" s="1587"/>
      <c r="O12" s="1587"/>
      <c r="P12" s="1570" t="s">
        <v>1</v>
      </c>
      <c r="Q12" s="1569"/>
      <c r="R12" s="1587"/>
      <c r="S12" s="1587"/>
      <c r="T12" s="1587"/>
      <c r="U12" s="1581"/>
      <c r="V12" s="1587"/>
      <c r="W12" s="1587"/>
      <c r="X12" s="1587"/>
    </row>
    <row r="13" spans="1:24" ht="26.25" customHeight="1" x14ac:dyDescent="0.3">
      <c r="A13" s="1589"/>
      <c r="B13" s="1589"/>
      <c r="C13" s="1592"/>
      <c r="D13" s="1590"/>
      <c r="E13" s="1589"/>
      <c r="F13" s="1589"/>
      <c r="G13" s="1589"/>
      <c r="H13" s="1589"/>
      <c r="I13" s="1589"/>
      <c r="J13" s="1589"/>
      <c r="K13" s="1589"/>
      <c r="L13" s="1591"/>
      <c r="M13" s="1589"/>
      <c r="N13" s="1589"/>
      <c r="O13" s="1589"/>
      <c r="P13" s="1589"/>
      <c r="Q13" s="1590"/>
      <c r="R13" s="1596"/>
      <c r="S13" s="1596"/>
      <c r="T13" s="1589"/>
      <c r="U13" s="1573"/>
      <c r="V13" s="1589"/>
      <c r="W13" s="1589"/>
      <c r="X13" s="1589"/>
    </row>
    <row r="14" spans="1:24" ht="56.25" x14ac:dyDescent="0.3">
      <c r="A14" s="2155" t="s">
        <v>1901</v>
      </c>
      <c r="B14" s="1585" t="s">
        <v>513</v>
      </c>
      <c r="C14" s="1593" t="s">
        <v>1859</v>
      </c>
      <c r="D14" s="1569">
        <v>11609801</v>
      </c>
      <c r="E14" s="1595" t="s">
        <v>1899</v>
      </c>
      <c r="F14" s="1585" t="s">
        <v>513</v>
      </c>
      <c r="G14" s="1585" t="s">
        <v>513</v>
      </c>
      <c r="H14" s="1594" t="s">
        <v>2</v>
      </c>
      <c r="I14" s="1585" t="s">
        <v>1898</v>
      </c>
      <c r="J14" s="1585" t="s">
        <v>513</v>
      </c>
      <c r="K14" s="1585" t="s">
        <v>513</v>
      </c>
      <c r="L14" s="1585" t="s">
        <v>1897</v>
      </c>
      <c r="M14" s="1585" t="s">
        <v>1896</v>
      </c>
      <c r="N14" s="1585" t="s">
        <v>1895</v>
      </c>
      <c r="O14" s="1585" t="s">
        <v>513</v>
      </c>
      <c r="P14" s="1594" t="s">
        <v>2</v>
      </c>
      <c r="Q14" s="1569">
        <v>11609801</v>
      </c>
      <c r="R14" s="1585" t="s">
        <v>513</v>
      </c>
      <c r="S14" s="1585" t="s">
        <v>1894</v>
      </c>
      <c r="T14" s="1585" t="s">
        <v>1894</v>
      </c>
      <c r="U14" s="1581"/>
      <c r="V14" s="1585" t="s">
        <v>1893</v>
      </c>
      <c r="W14" s="1585" t="s">
        <v>1892</v>
      </c>
      <c r="X14" s="1585" t="s">
        <v>1892</v>
      </c>
    </row>
    <row r="15" spans="1:24" ht="30.75" customHeight="1" x14ac:dyDescent="0.3">
      <c r="A15" s="2156"/>
      <c r="B15" s="1587"/>
      <c r="C15" s="1588"/>
      <c r="D15" s="1569"/>
      <c r="E15" s="1587"/>
      <c r="F15" s="1585"/>
      <c r="G15" s="1585"/>
      <c r="H15" s="1570" t="s">
        <v>1</v>
      </c>
      <c r="I15" s="1585"/>
      <c r="J15" s="1585"/>
      <c r="K15" s="1585"/>
      <c r="L15" s="1587"/>
      <c r="M15" s="1585"/>
      <c r="N15" s="1587"/>
      <c r="O15" s="1587"/>
      <c r="P15" s="1570" t="s">
        <v>1</v>
      </c>
      <c r="Q15" s="1569"/>
      <c r="R15" s="1587"/>
      <c r="S15" s="1587"/>
      <c r="T15" s="1587"/>
      <c r="U15" s="1581"/>
      <c r="V15" s="1587"/>
      <c r="W15" s="1587"/>
      <c r="X15" s="1587"/>
    </row>
    <row r="16" spans="1:24" ht="27" customHeight="1" x14ac:dyDescent="0.3">
      <c r="A16" s="1589"/>
      <c r="B16" s="1589"/>
      <c r="C16" s="1592"/>
      <c r="D16" s="1590"/>
      <c r="E16" s="1589"/>
      <c r="F16" s="1589"/>
      <c r="G16" s="1589"/>
      <c r="H16" s="1589"/>
      <c r="I16" s="1589"/>
      <c r="J16" s="1589"/>
      <c r="K16" s="1589"/>
      <c r="L16" s="1591"/>
      <c r="M16" s="1585"/>
      <c r="N16" s="1589"/>
      <c r="O16" s="1589"/>
      <c r="P16" s="1589"/>
      <c r="Q16" s="1590"/>
      <c r="R16" s="1589"/>
      <c r="S16" s="1589"/>
      <c r="T16" s="1589"/>
      <c r="U16" s="1573"/>
      <c r="V16" s="1589"/>
      <c r="W16" s="1589"/>
      <c r="X16" s="1589"/>
    </row>
    <row r="17" spans="1:24" ht="56.25" x14ac:dyDescent="0.3">
      <c r="A17" s="2155" t="s">
        <v>1900</v>
      </c>
      <c r="B17" s="1585" t="s">
        <v>513</v>
      </c>
      <c r="C17" s="1593" t="s">
        <v>1869</v>
      </c>
      <c r="D17" s="1569">
        <v>8460000</v>
      </c>
      <c r="E17" s="1595" t="s">
        <v>1899</v>
      </c>
      <c r="F17" s="1585" t="s">
        <v>513</v>
      </c>
      <c r="G17" s="1585" t="s">
        <v>513</v>
      </c>
      <c r="H17" s="1594" t="s">
        <v>2</v>
      </c>
      <c r="I17" s="1585" t="s">
        <v>1898</v>
      </c>
      <c r="J17" s="1585" t="s">
        <v>513</v>
      </c>
      <c r="K17" s="1585" t="s">
        <v>513</v>
      </c>
      <c r="L17" s="1585" t="s">
        <v>1897</v>
      </c>
      <c r="M17" s="1585" t="s">
        <v>1896</v>
      </c>
      <c r="N17" s="1585" t="s">
        <v>1895</v>
      </c>
      <c r="O17" s="1585" t="s">
        <v>513</v>
      </c>
      <c r="P17" s="1594" t="s">
        <v>2</v>
      </c>
      <c r="Q17" s="1569">
        <v>8460000</v>
      </c>
      <c r="R17" s="1585" t="s">
        <v>513</v>
      </c>
      <c r="S17" s="1585" t="s">
        <v>1894</v>
      </c>
      <c r="T17" s="1585" t="s">
        <v>1894</v>
      </c>
      <c r="U17" s="1581"/>
      <c r="V17" s="1585" t="s">
        <v>1893</v>
      </c>
      <c r="W17" s="1585" t="s">
        <v>1892</v>
      </c>
      <c r="X17" s="1585" t="s">
        <v>1892</v>
      </c>
    </row>
    <row r="18" spans="1:24" ht="38.25" customHeight="1" x14ac:dyDescent="0.3">
      <c r="A18" s="2156"/>
      <c r="B18" s="1587"/>
      <c r="C18" s="1588"/>
      <c r="D18" s="1569"/>
      <c r="E18" s="1587"/>
      <c r="F18" s="1585"/>
      <c r="G18" s="1587"/>
      <c r="H18" s="1570" t="s">
        <v>1</v>
      </c>
      <c r="I18" s="1585"/>
      <c r="J18" s="1587"/>
      <c r="K18" s="1587"/>
      <c r="L18" s="1587"/>
      <c r="M18" s="1587"/>
      <c r="N18" s="1587"/>
      <c r="O18" s="1587"/>
      <c r="P18" s="1570" t="s">
        <v>1</v>
      </c>
      <c r="Q18" s="1569"/>
      <c r="R18" s="1587"/>
      <c r="S18" s="1587"/>
      <c r="T18" s="1587"/>
      <c r="U18" s="1581"/>
      <c r="V18" s="1587"/>
      <c r="W18" s="1587"/>
      <c r="X18" s="1587"/>
    </row>
    <row r="19" spans="1:24" ht="18.75" hidden="1" x14ac:dyDescent="0.3">
      <c r="A19" s="1589"/>
      <c r="B19" s="1589"/>
      <c r="C19" s="1592"/>
      <c r="D19" s="1590"/>
      <c r="E19" s="1589"/>
      <c r="F19" s="1589"/>
      <c r="G19" s="1589"/>
      <c r="H19" s="1589"/>
      <c r="I19" s="1589"/>
      <c r="J19" s="1589"/>
      <c r="K19" s="1591"/>
      <c r="L19" s="1591"/>
      <c r="M19" s="1589"/>
      <c r="N19" s="1589"/>
      <c r="O19" s="1589"/>
      <c r="P19" s="1589"/>
      <c r="Q19" s="1590"/>
      <c r="R19" s="1589"/>
      <c r="S19" s="1589"/>
      <c r="T19" s="1589"/>
      <c r="U19" s="1573"/>
      <c r="V19" s="1589"/>
      <c r="W19" s="1589"/>
      <c r="X19" s="1589"/>
    </row>
    <row r="20" spans="1:24" ht="18.75" hidden="1" x14ac:dyDescent="0.3">
      <c r="A20" s="2155"/>
      <c r="B20" s="1585"/>
      <c r="C20" s="1593"/>
      <c r="D20" s="1569"/>
      <c r="E20" s="1585"/>
      <c r="F20" s="1585"/>
      <c r="G20" s="1585"/>
      <c r="H20" s="1570"/>
      <c r="I20" s="1585"/>
      <c r="J20" s="1585"/>
      <c r="K20" s="1585"/>
      <c r="L20" s="1585"/>
      <c r="M20" s="1585"/>
      <c r="N20" s="1585"/>
      <c r="O20" s="1585"/>
      <c r="P20" s="1570"/>
      <c r="Q20" s="1569"/>
      <c r="R20" s="1585"/>
      <c r="S20" s="1585"/>
      <c r="T20" s="1585"/>
      <c r="U20" s="1581"/>
      <c r="V20" s="1585"/>
      <c r="W20" s="1585"/>
      <c r="X20" s="1585"/>
    </row>
    <row r="21" spans="1:24" ht="18.75" hidden="1" x14ac:dyDescent="0.3">
      <c r="A21" s="2156"/>
      <c r="B21" s="1587"/>
      <c r="C21" s="1588"/>
      <c r="D21" s="1569"/>
      <c r="E21" s="1587"/>
      <c r="F21" s="1585"/>
      <c r="G21" s="1587"/>
      <c r="H21" s="1570"/>
      <c r="I21" s="1585"/>
      <c r="J21" s="1587"/>
      <c r="K21" s="1587"/>
      <c r="L21" s="1587"/>
      <c r="M21" s="1587"/>
      <c r="N21" s="1587"/>
      <c r="O21" s="1587"/>
      <c r="P21" s="1570"/>
      <c r="Q21" s="1569"/>
      <c r="R21" s="1587"/>
      <c r="S21" s="1587"/>
      <c r="T21" s="1587"/>
      <c r="U21" s="1581"/>
      <c r="V21" s="1587"/>
      <c r="W21" s="1587"/>
      <c r="X21" s="1587"/>
    </row>
    <row r="22" spans="1:24" ht="18.75" hidden="1" x14ac:dyDescent="0.3">
      <c r="A22" s="1589"/>
      <c r="B22" s="1589"/>
      <c r="C22" s="1592"/>
      <c r="D22" s="1590"/>
      <c r="E22" s="1589"/>
      <c r="F22" s="1589"/>
      <c r="G22" s="1589"/>
      <c r="H22" s="1589"/>
      <c r="I22" s="1589"/>
      <c r="J22" s="1589"/>
      <c r="K22" s="1591"/>
      <c r="L22" s="1591"/>
      <c r="M22" s="1589"/>
      <c r="N22" s="1589"/>
      <c r="O22" s="1589"/>
      <c r="P22" s="1589"/>
      <c r="Q22" s="1590"/>
      <c r="R22" s="1589"/>
      <c r="S22" s="1589"/>
      <c r="T22" s="1589"/>
      <c r="U22" s="1573"/>
      <c r="V22" s="1589"/>
      <c r="W22" s="1589"/>
      <c r="X22" s="1589"/>
    </row>
    <row r="23" spans="1:24" ht="18.75" hidden="1" x14ac:dyDescent="0.3">
      <c r="A23" s="2155"/>
      <c r="B23" s="1585"/>
      <c r="C23" s="1593"/>
      <c r="D23" s="1569"/>
      <c r="E23" s="1585"/>
      <c r="F23" s="1585"/>
      <c r="G23" s="1585"/>
      <c r="H23" s="1570"/>
      <c r="I23" s="1585"/>
      <c r="J23" s="1585"/>
      <c r="K23" s="1585"/>
      <c r="L23" s="1585"/>
      <c r="M23" s="1585"/>
      <c r="N23" s="1585"/>
      <c r="O23" s="1585"/>
      <c r="P23" s="1570"/>
      <c r="Q23" s="1569"/>
      <c r="R23" s="1585"/>
      <c r="S23" s="1585"/>
      <c r="T23" s="1585"/>
      <c r="U23" s="1581"/>
      <c r="V23" s="1585"/>
      <c r="W23" s="1585"/>
      <c r="X23" s="1585"/>
    </row>
    <row r="24" spans="1:24" ht="18.75" hidden="1" x14ac:dyDescent="0.3">
      <c r="A24" s="2156"/>
      <c r="B24" s="1587"/>
      <c r="C24" s="1588"/>
      <c r="D24" s="1569"/>
      <c r="E24" s="1587"/>
      <c r="F24" s="1585"/>
      <c r="G24" s="1587"/>
      <c r="H24" s="1570"/>
      <c r="I24" s="1585"/>
      <c r="J24" s="1587"/>
      <c r="K24" s="1587"/>
      <c r="L24" s="1587"/>
      <c r="M24" s="1587"/>
      <c r="N24" s="1587"/>
      <c r="O24" s="1587"/>
      <c r="P24" s="1570"/>
      <c r="Q24" s="1569"/>
      <c r="R24" s="1587"/>
      <c r="S24" s="1587"/>
      <c r="T24" s="1587"/>
      <c r="U24" s="1581"/>
      <c r="V24" s="1587"/>
      <c r="W24" s="1587"/>
      <c r="X24" s="1587"/>
    </row>
    <row r="25" spans="1:24" ht="18.75" hidden="1" x14ac:dyDescent="0.3">
      <c r="A25" s="1589"/>
      <c r="B25" s="1589"/>
      <c r="C25" s="1592"/>
      <c r="D25" s="1590"/>
      <c r="E25" s="1589"/>
      <c r="F25" s="1589"/>
      <c r="G25" s="1589"/>
      <c r="H25" s="1589"/>
      <c r="I25" s="1589"/>
      <c r="J25" s="1589"/>
      <c r="K25" s="1591"/>
      <c r="L25" s="1591"/>
      <c r="M25" s="1589"/>
      <c r="N25" s="1589"/>
      <c r="O25" s="1589"/>
      <c r="P25" s="1589"/>
      <c r="Q25" s="1590"/>
      <c r="R25" s="1589"/>
      <c r="S25" s="1589"/>
      <c r="T25" s="1589"/>
      <c r="U25" s="1573"/>
      <c r="V25" s="1589"/>
      <c r="W25" s="1589"/>
      <c r="X25" s="1589"/>
    </row>
    <row r="26" spans="1:24" ht="18.75" hidden="1" x14ac:dyDescent="0.3">
      <c r="A26" s="2155"/>
      <c r="B26" s="1587"/>
      <c r="C26" s="1588"/>
      <c r="D26" s="1569"/>
      <c r="E26" s="1587"/>
      <c r="F26" s="1585"/>
      <c r="G26" s="1587"/>
      <c r="H26" s="1570" t="s">
        <v>2</v>
      </c>
      <c r="I26" s="1585"/>
      <c r="J26" s="1587"/>
      <c r="K26" s="1587"/>
      <c r="L26" s="1587"/>
      <c r="M26" s="1587"/>
      <c r="N26" s="1587"/>
      <c r="O26" s="1587"/>
      <c r="P26" s="1570" t="s">
        <v>2</v>
      </c>
      <c r="Q26" s="1569"/>
      <c r="R26" s="1587"/>
      <c r="S26" s="1587"/>
      <c r="T26" s="1587"/>
      <c r="U26" s="1581"/>
      <c r="V26" s="1587"/>
      <c r="W26" s="1587"/>
      <c r="X26" s="1587"/>
    </row>
    <row r="27" spans="1:24" ht="18.75" hidden="1" x14ac:dyDescent="0.3">
      <c r="A27" s="2156"/>
      <c r="B27" s="1587"/>
      <c r="C27" s="1588"/>
      <c r="D27" s="1569"/>
      <c r="E27" s="1587"/>
      <c r="F27" s="1585"/>
      <c r="G27" s="1587"/>
      <c r="H27" s="1570" t="s">
        <v>1</v>
      </c>
      <c r="I27" s="1585"/>
      <c r="J27" s="1587"/>
      <c r="K27" s="1587"/>
      <c r="L27" s="1587"/>
      <c r="M27" s="1587"/>
      <c r="N27" s="1587"/>
      <c r="O27" s="1587"/>
      <c r="P27" s="1570" t="s">
        <v>1</v>
      </c>
      <c r="Q27" s="1569"/>
      <c r="R27" s="1587"/>
      <c r="S27" s="1587"/>
      <c r="T27" s="1587"/>
      <c r="U27" s="1581"/>
      <c r="V27" s="1587"/>
      <c r="W27" s="1587"/>
      <c r="X27" s="1587"/>
    </row>
    <row r="28" spans="1:24" ht="18.75" hidden="1" x14ac:dyDescent="0.3">
      <c r="A28" s="1589"/>
      <c r="B28" s="1589"/>
      <c r="C28" s="1592"/>
      <c r="D28" s="1590"/>
      <c r="E28" s="1589"/>
      <c r="F28" s="1589"/>
      <c r="G28" s="1589"/>
      <c r="H28" s="1589"/>
      <c r="I28" s="1589"/>
      <c r="J28" s="1589"/>
      <c r="K28" s="1591"/>
      <c r="L28" s="1591"/>
      <c r="M28" s="1589"/>
      <c r="N28" s="1589"/>
      <c r="O28" s="1589"/>
      <c r="P28" s="1589"/>
      <c r="Q28" s="1590"/>
      <c r="R28" s="1589"/>
      <c r="S28" s="1589"/>
      <c r="T28" s="1589"/>
      <c r="U28" s="1573"/>
      <c r="V28" s="1589"/>
      <c r="W28" s="1589"/>
      <c r="X28" s="1589"/>
    </row>
    <row r="29" spans="1:24" ht="18.75" hidden="1" x14ac:dyDescent="0.3">
      <c r="A29" s="2155"/>
      <c r="B29" s="1587"/>
      <c r="C29" s="1588"/>
      <c r="D29" s="1569"/>
      <c r="E29" s="1587"/>
      <c r="F29" s="1585"/>
      <c r="G29" s="1587"/>
      <c r="H29" s="1570" t="s">
        <v>2</v>
      </c>
      <c r="I29" s="1585"/>
      <c r="J29" s="1587"/>
      <c r="K29" s="1587"/>
      <c r="L29" s="1587"/>
      <c r="M29" s="1587"/>
      <c r="N29" s="1587"/>
      <c r="O29" s="1587"/>
      <c r="P29" s="1570" t="s">
        <v>2</v>
      </c>
      <c r="Q29" s="1569"/>
      <c r="R29" s="1587"/>
      <c r="S29" s="1587"/>
      <c r="T29" s="1587"/>
      <c r="U29" s="1581"/>
      <c r="V29" s="1587"/>
      <c r="W29" s="1587"/>
      <c r="X29" s="1587"/>
    </row>
    <row r="30" spans="1:24" ht="18.75" hidden="1" x14ac:dyDescent="0.3">
      <c r="A30" s="2156"/>
      <c r="B30" s="1587"/>
      <c r="C30" s="1588"/>
      <c r="D30" s="1569"/>
      <c r="E30" s="1587"/>
      <c r="F30" s="1585"/>
      <c r="G30" s="1587"/>
      <c r="H30" s="1570" t="s">
        <v>1</v>
      </c>
      <c r="I30" s="1585"/>
      <c r="J30" s="1587"/>
      <c r="K30" s="1587"/>
      <c r="L30" s="1587"/>
      <c r="M30" s="1587"/>
      <c r="N30" s="1587"/>
      <c r="O30" s="1587"/>
      <c r="P30" s="1570" t="s">
        <v>1</v>
      </c>
      <c r="Q30" s="1569"/>
      <c r="R30" s="1587"/>
      <c r="S30" s="1587"/>
      <c r="T30" s="1587"/>
      <c r="U30" s="1581"/>
      <c r="V30" s="1587"/>
      <c r="W30" s="1587"/>
      <c r="X30" s="1587"/>
    </row>
    <row r="31" spans="1:24" ht="18.75" hidden="1" x14ac:dyDescent="0.3">
      <c r="A31" s="1589"/>
      <c r="B31" s="1589"/>
      <c r="C31" s="1592"/>
      <c r="D31" s="1590"/>
      <c r="E31" s="1589"/>
      <c r="F31" s="1589"/>
      <c r="G31" s="1589"/>
      <c r="H31" s="1589"/>
      <c r="I31" s="1589"/>
      <c r="J31" s="1589"/>
      <c r="K31" s="1591"/>
      <c r="L31" s="1591"/>
      <c r="M31" s="1589"/>
      <c r="N31" s="1589"/>
      <c r="O31" s="1589"/>
      <c r="P31" s="1589"/>
      <c r="Q31" s="1590"/>
      <c r="R31" s="1589"/>
      <c r="S31" s="1589"/>
      <c r="T31" s="1589"/>
      <c r="U31" s="1573"/>
      <c r="V31" s="1589"/>
      <c r="W31" s="1589"/>
      <c r="X31" s="1589"/>
    </row>
    <row r="32" spans="1:24" ht="18.75" hidden="1" x14ac:dyDescent="0.3">
      <c r="A32" s="2155"/>
      <c r="B32" s="1587"/>
      <c r="C32" s="1588"/>
      <c r="D32" s="1569"/>
      <c r="E32" s="1587"/>
      <c r="F32" s="1585"/>
      <c r="G32" s="1587"/>
      <c r="H32" s="1570" t="s">
        <v>2</v>
      </c>
      <c r="I32" s="1585"/>
      <c r="J32" s="1587"/>
      <c r="K32" s="1587"/>
      <c r="L32" s="1587"/>
      <c r="M32" s="1587"/>
      <c r="N32" s="1587"/>
      <c r="O32" s="1587"/>
      <c r="P32" s="1570" t="s">
        <v>2</v>
      </c>
      <c r="Q32" s="1569"/>
      <c r="R32" s="1587"/>
      <c r="S32" s="1587"/>
      <c r="T32" s="1587"/>
      <c r="U32" s="1581"/>
      <c r="V32" s="1587"/>
      <c r="W32" s="1587"/>
      <c r="X32" s="1587"/>
    </row>
    <row r="33" spans="1:28" ht="39.950000000000003" hidden="1" customHeight="1" x14ac:dyDescent="0.3">
      <c r="A33" s="2156"/>
      <c r="B33" s="1587"/>
      <c r="C33" s="1588"/>
      <c r="D33" s="1569"/>
      <c r="E33" s="1587"/>
      <c r="F33" s="1585"/>
      <c r="G33" s="1587"/>
      <c r="H33" s="1570" t="s">
        <v>1</v>
      </c>
      <c r="I33" s="1585"/>
      <c r="J33" s="1587"/>
      <c r="K33" s="1587"/>
      <c r="L33" s="1587"/>
      <c r="M33" s="1587"/>
      <c r="N33" s="1587"/>
      <c r="O33" s="1587"/>
      <c r="P33" s="1570" t="s">
        <v>1</v>
      </c>
      <c r="Q33" s="1569"/>
      <c r="R33" s="1587"/>
      <c r="S33" s="1587"/>
      <c r="T33" s="1587"/>
      <c r="U33" s="1581"/>
      <c r="V33" s="1587"/>
      <c r="W33" s="1587"/>
      <c r="X33" s="1587"/>
    </row>
    <row r="34" spans="1:28" ht="15.75" customHeight="1" x14ac:dyDescent="0.3">
      <c r="A34" s="1589"/>
      <c r="B34" s="1589"/>
      <c r="C34" s="1592"/>
      <c r="D34" s="1590"/>
      <c r="E34" s="1589"/>
      <c r="F34" s="1589"/>
      <c r="G34" s="1589"/>
      <c r="H34" s="1589"/>
      <c r="I34" s="1589"/>
      <c r="J34" s="1589"/>
      <c r="K34" s="1591"/>
      <c r="L34" s="1591"/>
      <c r="M34" s="1589"/>
      <c r="N34" s="1589"/>
      <c r="O34" s="1589"/>
      <c r="P34" s="1589"/>
      <c r="Q34" s="1590"/>
      <c r="R34" s="1589"/>
      <c r="S34" s="1589"/>
      <c r="T34" s="1589"/>
      <c r="U34" s="1573"/>
      <c r="V34" s="1589"/>
      <c r="W34" s="1589"/>
      <c r="X34" s="1589"/>
    </row>
    <row r="35" spans="1:28" ht="4.5" customHeight="1" x14ac:dyDescent="0.3">
      <c r="A35" s="2155"/>
      <c r="B35" s="1587"/>
      <c r="C35" s="1588"/>
      <c r="D35" s="1569"/>
      <c r="E35" s="1587"/>
      <c r="F35" s="1585"/>
      <c r="G35" s="1587"/>
      <c r="H35" s="1570" t="s">
        <v>2</v>
      </c>
      <c r="I35" s="1585"/>
      <c r="J35" s="1587"/>
      <c r="K35" s="1587"/>
      <c r="L35" s="1587"/>
      <c r="M35" s="1587"/>
      <c r="N35" s="1587"/>
      <c r="O35" s="1587"/>
      <c r="P35" s="1570" t="s">
        <v>2</v>
      </c>
      <c r="Q35" s="1569"/>
      <c r="R35" s="1587"/>
      <c r="S35" s="1587"/>
      <c r="T35" s="1587"/>
      <c r="U35" s="1581"/>
      <c r="V35" s="1585"/>
      <c r="W35" s="1585"/>
      <c r="X35" s="1585"/>
    </row>
    <row r="36" spans="1:28" ht="39.950000000000003" customHeight="1" thickBot="1" x14ac:dyDescent="0.35">
      <c r="A36" s="2157"/>
      <c r="B36" s="1582"/>
      <c r="C36" s="1586"/>
      <c r="D36" s="1583"/>
      <c r="E36" s="1580"/>
      <c r="F36" s="1585"/>
      <c r="G36" s="1582"/>
      <c r="H36" s="1584" t="s">
        <v>1</v>
      </c>
      <c r="I36" s="1585"/>
      <c r="J36" s="1582"/>
      <c r="K36" s="1582"/>
      <c r="L36" s="1582"/>
      <c r="M36" s="1582"/>
      <c r="N36" s="1582"/>
      <c r="O36" s="1582"/>
      <c r="P36" s="1584" t="s">
        <v>1</v>
      </c>
      <c r="Q36" s="1583"/>
      <c r="R36" s="1582"/>
      <c r="S36" s="1582"/>
      <c r="T36" s="1582"/>
      <c r="U36" s="1581"/>
      <c r="V36" s="1580"/>
      <c r="W36" s="1580"/>
      <c r="X36" s="1580"/>
      <c r="Z36" s="1562"/>
      <c r="AA36" s="1562"/>
      <c r="AB36" s="1562"/>
    </row>
    <row r="37" spans="1:28" ht="55.5" customHeight="1" thickTop="1" x14ac:dyDescent="0.3">
      <c r="A37" s="1579" t="s">
        <v>3</v>
      </c>
      <c r="B37" s="1574"/>
      <c r="C37" s="1578">
        <f>C11+C14+C17+C20+C23+C26+C29+C32+C35</f>
        <v>6</v>
      </c>
      <c r="D37" s="1575">
        <f>D11+D14+D17+D20+D23+D26+D29+D32+D35</f>
        <v>25002381</v>
      </c>
      <c r="E37" s="1577"/>
      <c r="F37" s="1576"/>
      <c r="G37" s="1574"/>
      <c r="H37" s="1576" t="s">
        <v>2</v>
      </c>
      <c r="I37" s="1576"/>
      <c r="J37" s="1574"/>
      <c r="K37" s="1574"/>
      <c r="L37" s="1574"/>
      <c r="M37" s="1574"/>
      <c r="N37" s="1574"/>
      <c r="O37" s="1574"/>
      <c r="P37" s="1576" t="s">
        <v>2</v>
      </c>
      <c r="Q37" s="1575">
        <f>Q11+Q14+Q17+Q20+Q23+Q26+Q29+Q32+Q35</f>
        <v>25002381</v>
      </c>
      <c r="R37" s="1574"/>
      <c r="S37" s="1574"/>
      <c r="T37" s="1574"/>
      <c r="U37" s="1573"/>
      <c r="V37" s="1572"/>
      <c r="W37" s="1572"/>
      <c r="X37" s="1572"/>
      <c r="Z37" s="1562"/>
      <c r="AA37" s="1563"/>
      <c r="AB37" s="1562"/>
    </row>
    <row r="38" spans="1:28" ht="52.5" customHeight="1" x14ac:dyDescent="0.3">
      <c r="A38" s="1568"/>
      <c r="B38" s="1568"/>
      <c r="C38" s="1571">
        <f>C12+C15+C18+C21+C24+C27+C30+C33+C36</f>
        <v>0</v>
      </c>
      <c r="D38" s="1569">
        <f>D12+D15+D18+D21+D24+D27+D30+D33+D36</f>
        <v>0</v>
      </c>
      <c r="E38" s="1568"/>
      <c r="F38" s="1570"/>
      <c r="G38" s="1568"/>
      <c r="H38" s="1570" t="s">
        <v>1</v>
      </c>
      <c r="I38" s="1570"/>
      <c r="J38" s="1568"/>
      <c r="K38" s="1568"/>
      <c r="L38" s="1568"/>
      <c r="M38" s="1568"/>
      <c r="N38" s="1568"/>
      <c r="O38" s="1568"/>
      <c r="P38" s="1570" t="s">
        <v>1</v>
      </c>
      <c r="Q38" s="1569">
        <f>Q12+Q15+Q18+Q21+Q24+Q27+Q30+Q33+Q36</f>
        <v>0</v>
      </c>
      <c r="R38" s="1568"/>
      <c r="S38" s="1568"/>
      <c r="T38" s="1568"/>
      <c r="U38" s="1567"/>
      <c r="V38" s="1566"/>
      <c r="W38" s="1566"/>
      <c r="X38" s="1566"/>
      <c r="Z38" s="1562"/>
      <c r="AA38" s="1562"/>
      <c r="AB38" s="1562"/>
    </row>
    <row r="39" spans="1:28" ht="53.25" customHeight="1" x14ac:dyDescent="0.3">
      <c r="A39" s="1565" t="s">
        <v>0</v>
      </c>
      <c r="T39" s="1561"/>
      <c r="U39" s="1561"/>
      <c r="V39" s="1563"/>
    </row>
    <row r="40" spans="1:28" ht="39.950000000000003" customHeight="1" x14ac:dyDescent="0.3">
      <c r="Q40" s="1564"/>
      <c r="T40" s="1563"/>
      <c r="U40" s="1561"/>
      <c r="V40" s="1562"/>
    </row>
    <row r="41" spans="1:28" ht="39.950000000000003" customHeight="1" x14ac:dyDescent="0.3">
      <c r="T41" s="1561"/>
      <c r="U41" s="1561"/>
    </row>
    <row r="42" spans="1:28" ht="39.950000000000003" customHeight="1" x14ac:dyDescent="0.3">
      <c r="U42" s="1561"/>
    </row>
    <row r="43" spans="1:28" ht="39.950000000000003" customHeight="1" x14ac:dyDescent="0.3">
      <c r="U43" s="1561"/>
    </row>
    <row r="44" spans="1:28" ht="39.950000000000003" customHeight="1" x14ac:dyDescent="0.3">
      <c r="U44" s="1561"/>
    </row>
    <row r="45" spans="1:28" ht="39.950000000000003" customHeight="1" x14ac:dyDescent="0.3">
      <c r="U45" s="1561"/>
    </row>
    <row r="46" spans="1:28" ht="39.950000000000003" customHeight="1" x14ac:dyDescent="0.3">
      <c r="U46" s="1561"/>
    </row>
    <row r="47" spans="1:28" ht="39.950000000000003" customHeight="1" x14ac:dyDescent="0.3">
      <c r="U47" s="1561"/>
    </row>
    <row r="48" spans="1:28" ht="39.950000000000003" customHeight="1" x14ac:dyDescent="0.3">
      <c r="U48" s="1561"/>
    </row>
    <row r="49" spans="21:21" ht="18.75" x14ac:dyDescent="0.3">
      <c r="U49" s="1561"/>
    </row>
    <row r="50" spans="21:21" ht="18.75" x14ac:dyDescent="0.3">
      <c r="U50" s="1561"/>
    </row>
    <row r="51" spans="21:21" ht="18.75" x14ac:dyDescent="0.3">
      <c r="U51" s="1561"/>
    </row>
    <row r="52" spans="21:21" ht="18.75" x14ac:dyDescent="0.3">
      <c r="U52" s="1561"/>
    </row>
    <row r="53" spans="21:21" ht="18.75" x14ac:dyDescent="0.3">
      <c r="U53" s="1561"/>
    </row>
    <row r="54" spans="21:21" ht="18.75" x14ac:dyDescent="0.3">
      <c r="U54" s="1561"/>
    </row>
    <row r="55" spans="21:21" ht="18.75" x14ac:dyDescent="0.3">
      <c r="U55" s="1561"/>
    </row>
    <row r="56" spans="21:21" ht="18.75" x14ac:dyDescent="0.3">
      <c r="U56" s="1561"/>
    </row>
    <row r="57" spans="21:21" ht="18.75" x14ac:dyDescent="0.3">
      <c r="U57" s="1561"/>
    </row>
    <row r="58" spans="21:21" ht="18.75" x14ac:dyDescent="0.3">
      <c r="U58" s="1561"/>
    </row>
    <row r="59" spans="21:21" ht="18.75" x14ac:dyDescent="0.3">
      <c r="U59" s="1561"/>
    </row>
    <row r="60" spans="21:21" ht="18.75" x14ac:dyDescent="0.3">
      <c r="U60" s="1561"/>
    </row>
    <row r="61" spans="21:21" ht="18.75" x14ac:dyDescent="0.3">
      <c r="U61" s="1561"/>
    </row>
    <row r="62" spans="21:21" ht="18.75" x14ac:dyDescent="0.3">
      <c r="U62" s="1561"/>
    </row>
    <row r="63" spans="21:21" ht="18.75" x14ac:dyDescent="0.3">
      <c r="U63" s="1561"/>
    </row>
    <row r="64" spans="21:21" ht="18.75" x14ac:dyDescent="0.3">
      <c r="U64" s="1561"/>
    </row>
    <row r="65" spans="21:21" ht="18.75" x14ac:dyDescent="0.3">
      <c r="U65" s="1561"/>
    </row>
    <row r="66" spans="21:21" ht="18.75" x14ac:dyDescent="0.3">
      <c r="U66" s="1561"/>
    </row>
    <row r="67" spans="21:21" ht="18.75" x14ac:dyDescent="0.3">
      <c r="U67" s="1561"/>
    </row>
    <row r="68" spans="21:21" ht="18.75" x14ac:dyDescent="0.3">
      <c r="U68" s="1561"/>
    </row>
    <row r="69" spans="21:21" ht="18.75" x14ac:dyDescent="0.3">
      <c r="U69" s="1561"/>
    </row>
    <row r="70" spans="21:21" ht="18.75" x14ac:dyDescent="0.3">
      <c r="U70" s="1561"/>
    </row>
    <row r="71" spans="21:21" ht="18.75" x14ac:dyDescent="0.3">
      <c r="U71" s="1561"/>
    </row>
    <row r="72" spans="21:21" ht="18.75" x14ac:dyDescent="0.3">
      <c r="U72" s="1561"/>
    </row>
    <row r="73" spans="21:21" ht="18.75" x14ac:dyDescent="0.3">
      <c r="U73" s="1561"/>
    </row>
    <row r="74" spans="21:21" ht="18.75" x14ac:dyDescent="0.3">
      <c r="U74" s="1561"/>
    </row>
    <row r="75" spans="21:21" ht="18.75" x14ac:dyDescent="0.3">
      <c r="U75" s="1561"/>
    </row>
    <row r="76" spans="21:21" ht="18.75" x14ac:dyDescent="0.3">
      <c r="U76" s="1561"/>
    </row>
    <row r="77" spans="21:21" ht="18.75" x14ac:dyDescent="0.3">
      <c r="U77" s="1561"/>
    </row>
    <row r="78" spans="21:21" ht="18.75" x14ac:dyDescent="0.3">
      <c r="U78" s="1561"/>
    </row>
    <row r="79" spans="21:21" ht="18.75" x14ac:dyDescent="0.3">
      <c r="U79" s="1561"/>
    </row>
    <row r="80" spans="21:21" ht="18.75" x14ac:dyDescent="0.3">
      <c r="U80" s="1561"/>
    </row>
    <row r="81" spans="21:21" ht="18.75" x14ac:dyDescent="0.3">
      <c r="U81" s="1561"/>
    </row>
    <row r="82" spans="21:21" ht="18.75" x14ac:dyDescent="0.3">
      <c r="U82" s="1561"/>
    </row>
    <row r="83" spans="21:21" ht="18.75" x14ac:dyDescent="0.3">
      <c r="U83" s="1561"/>
    </row>
    <row r="84" spans="21:21" ht="18.75" x14ac:dyDescent="0.3">
      <c r="U84" s="1561"/>
    </row>
    <row r="85" spans="21:21" ht="18.75" x14ac:dyDescent="0.3">
      <c r="U85" s="1561"/>
    </row>
    <row r="86" spans="21:21" ht="18.75" x14ac:dyDescent="0.3">
      <c r="U86" s="1561"/>
    </row>
    <row r="87" spans="21:21" ht="18.75" x14ac:dyDescent="0.3">
      <c r="U87" s="1561"/>
    </row>
    <row r="88" spans="21:21" ht="18.75" x14ac:dyDescent="0.3">
      <c r="U88" s="1561"/>
    </row>
    <row r="89" spans="21:21" ht="18.75" x14ac:dyDescent="0.3">
      <c r="U89" s="1561"/>
    </row>
    <row r="90" spans="21:21" ht="18.75" x14ac:dyDescent="0.3">
      <c r="U90" s="1561"/>
    </row>
    <row r="91" spans="21:21" ht="18.75" x14ac:dyDescent="0.3">
      <c r="U91" s="1561"/>
    </row>
    <row r="92" spans="21:21" ht="18.75" x14ac:dyDescent="0.3">
      <c r="U92" s="1561"/>
    </row>
    <row r="93" spans="21:21" ht="18.75" x14ac:dyDescent="0.3">
      <c r="U93" s="1561"/>
    </row>
    <row r="94" spans="21:21" ht="18.75" x14ac:dyDescent="0.3">
      <c r="U94" s="1561"/>
    </row>
    <row r="95" spans="21:21" ht="18.75" x14ac:dyDescent="0.3">
      <c r="U95" s="1561"/>
    </row>
    <row r="96" spans="21:21" ht="18.75" x14ac:dyDescent="0.3">
      <c r="U96" s="1561"/>
    </row>
    <row r="97" spans="21:21" ht="18.75" x14ac:dyDescent="0.3">
      <c r="U97" s="1561"/>
    </row>
    <row r="98" spans="21:21" ht="18.75" x14ac:dyDescent="0.3">
      <c r="U98" s="1561"/>
    </row>
    <row r="99" spans="21:21" ht="18.75" x14ac:dyDescent="0.3">
      <c r="U99" s="1561"/>
    </row>
    <row r="100" spans="21:21" ht="18.75" x14ac:dyDescent="0.3">
      <c r="U100" s="1561"/>
    </row>
    <row r="101" spans="21:21" ht="18.75" x14ac:dyDescent="0.3">
      <c r="U101" s="1561"/>
    </row>
    <row r="102" spans="21:21" ht="18.75" x14ac:dyDescent="0.3">
      <c r="U102" s="1561"/>
    </row>
    <row r="103" spans="21:21" ht="18.75" x14ac:dyDescent="0.3">
      <c r="U103" s="1561"/>
    </row>
    <row r="104" spans="21:21" ht="18.75" x14ac:dyDescent="0.3">
      <c r="U104" s="1561"/>
    </row>
    <row r="105" spans="21:21" ht="18.75" x14ac:dyDescent="0.3">
      <c r="U105" s="1561"/>
    </row>
    <row r="106" spans="21:21" ht="18.75" x14ac:dyDescent="0.3">
      <c r="U106" s="1561"/>
    </row>
    <row r="107" spans="21:21" ht="18.75" x14ac:dyDescent="0.3">
      <c r="U107" s="1561"/>
    </row>
    <row r="108" spans="21:21" ht="18.75" x14ac:dyDescent="0.3">
      <c r="U108" s="1561"/>
    </row>
    <row r="109" spans="21:21" ht="18.75" x14ac:dyDescent="0.3">
      <c r="U109" s="1561"/>
    </row>
    <row r="110" spans="21:21" ht="18.75" x14ac:dyDescent="0.3">
      <c r="U110" s="1561"/>
    </row>
    <row r="111" spans="21:21" ht="18.75" x14ac:dyDescent="0.3">
      <c r="U111" s="1561"/>
    </row>
    <row r="112" spans="21:21" ht="18.75" x14ac:dyDescent="0.3">
      <c r="U112" s="1561"/>
    </row>
    <row r="113" spans="21:21" ht="18.75" x14ac:dyDescent="0.3">
      <c r="U113" s="1561"/>
    </row>
    <row r="114" spans="21:21" ht="18.75" x14ac:dyDescent="0.3">
      <c r="U114" s="1561"/>
    </row>
    <row r="115" spans="21:21" ht="18.75" x14ac:dyDescent="0.3">
      <c r="U115" s="1561"/>
    </row>
    <row r="116" spans="21:21" ht="18.75" x14ac:dyDescent="0.3">
      <c r="U116" s="1561"/>
    </row>
    <row r="117" spans="21:21" ht="18.75" x14ac:dyDescent="0.3">
      <c r="U117" s="1561"/>
    </row>
    <row r="118" spans="21:21" ht="18.75" x14ac:dyDescent="0.3">
      <c r="U118" s="1561"/>
    </row>
    <row r="119" spans="21:21" ht="18.75" x14ac:dyDescent="0.3">
      <c r="U119" s="1561"/>
    </row>
    <row r="120" spans="21:21" ht="18.75" x14ac:dyDescent="0.3">
      <c r="U120" s="1561"/>
    </row>
    <row r="121" spans="21:21" ht="18.75" x14ac:dyDescent="0.3">
      <c r="U121" s="1561"/>
    </row>
    <row r="122" spans="21:21" ht="18.75" x14ac:dyDescent="0.3">
      <c r="U122" s="1561"/>
    </row>
    <row r="123" spans="21:21" ht="18.75" x14ac:dyDescent="0.3">
      <c r="U123" s="1561"/>
    </row>
    <row r="124" spans="21:21" ht="18.75" x14ac:dyDescent="0.3">
      <c r="U124" s="1561"/>
    </row>
    <row r="125" spans="21:21" ht="18.75" x14ac:dyDescent="0.3">
      <c r="U125" s="1561"/>
    </row>
    <row r="126" spans="21:21" ht="18.75" x14ac:dyDescent="0.3">
      <c r="U126" s="1561"/>
    </row>
    <row r="127" spans="21:21" ht="18.75" x14ac:dyDescent="0.3">
      <c r="U127" s="1561"/>
    </row>
    <row r="128" spans="21:21" ht="18.75" x14ac:dyDescent="0.3">
      <c r="U128" s="1561"/>
    </row>
    <row r="129" spans="21:21" ht="18.75" x14ac:dyDescent="0.3">
      <c r="U129" s="1561"/>
    </row>
    <row r="130" spans="21:21" ht="18.75" x14ac:dyDescent="0.3">
      <c r="U130" s="1561"/>
    </row>
    <row r="131" spans="21:21" ht="18.75" x14ac:dyDescent="0.3">
      <c r="U131" s="1561"/>
    </row>
    <row r="132" spans="21:21" ht="18.75" x14ac:dyDescent="0.3">
      <c r="U132" s="1561"/>
    </row>
    <row r="133" spans="21:21" ht="18.75" x14ac:dyDescent="0.3">
      <c r="U133" s="1561"/>
    </row>
    <row r="134" spans="21:21" ht="18.75" x14ac:dyDescent="0.3">
      <c r="U134" s="1561"/>
    </row>
    <row r="135" spans="21:21" ht="18.75" x14ac:dyDescent="0.3">
      <c r="U135" s="1561"/>
    </row>
    <row r="136" spans="21:21" ht="18.75" x14ac:dyDescent="0.3">
      <c r="U136" s="1561"/>
    </row>
    <row r="137" spans="21:21" ht="18.75" x14ac:dyDescent="0.3">
      <c r="U137" s="1561"/>
    </row>
    <row r="138" spans="21:21" ht="18.75" x14ac:dyDescent="0.3">
      <c r="U138" s="1561"/>
    </row>
    <row r="139" spans="21:21" ht="18.75" x14ac:dyDescent="0.3">
      <c r="U139" s="1561"/>
    </row>
    <row r="140" spans="21:21" ht="18.75" x14ac:dyDescent="0.3">
      <c r="U140" s="1561"/>
    </row>
    <row r="141" spans="21:21" ht="18.75" x14ac:dyDescent="0.3">
      <c r="U141" s="1561"/>
    </row>
    <row r="142" spans="21:21" ht="18.75" x14ac:dyDescent="0.3">
      <c r="U142" s="1561"/>
    </row>
    <row r="143" spans="21:21" ht="18.75" x14ac:dyDescent="0.3">
      <c r="U143" s="1561"/>
    </row>
    <row r="144" spans="21:21" ht="18.75" x14ac:dyDescent="0.3">
      <c r="U144" s="1561"/>
    </row>
    <row r="145" spans="21:21" ht="18.75" x14ac:dyDescent="0.3">
      <c r="U145" s="1561"/>
    </row>
    <row r="146" spans="21:21" ht="18.75" x14ac:dyDescent="0.3">
      <c r="U146" s="1561"/>
    </row>
    <row r="147" spans="21:21" ht="18.75" x14ac:dyDescent="0.3">
      <c r="U147" s="1561"/>
    </row>
    <row r="148" spans="21:21" ht="18.75" x14ac:dyDescent="0.3">
      <c r="U148" s="1561"/>
    </row>
    <row r="149" spans="21:21" ht="18.75" x14ac:dyDescent="0.3">
      <c r="U149" s="1561"/>
    </row>
    <row r="150" spans="21:21" ht="18.75" x14ac:dyDescent="0.3">
      <c r="U150" s="1561"/>
    </row>
    <row r="151" spans="21:21" ht="18.75" x14ac:dyDescent="0.3">
      <c r="U151" s="1561"/>
    </row>
    <row r="152" spans="21:21" ht="18.75" x14ac:dyDescent="0.3">
      <c r="U152" s="1561"/>
    </row>
    <row r="153" spans="21:21" ht="18.75" x14ac:dyDescent="0.3">
      <c r="U153" s="1561"/>
    </row>
    <row r="154" spans="21:21" ht="18.75" x14ac:dyDescent="0.3">
      <c r="U154" s="1561"/>
    </row>
    <row r="155" spans="21:21" ht="18.75" x14ac:dyDescent="0.3">
      <c r="U155" s="1561"/>
    </row>
    <row r="156" spans="21:21" ht="18.75" x14ac:dyDescent="0.3">
      <c r="U156" s="1561"/>
    </row>
    <row r="157" spans="21:21" ht="18.75" x14ac:dyDescent="0.3">
      <c r="U157" s="1561"/>
    </row>
    <row r="158" spans="21:21" ht="18.75" x14ac:dyDescent="0.3">
      <c r="U158" s="1561"/>
    </row>
    <row r="159" spans="21:21" ht="18.75" x14ac:dyDescent="0.3">
      <c r="U159" s="1561"/>
    </row>
    <row r="160" spans="21:21" ht="18.75" x14ac:dyDescent="0.3">
      <c r="U160" s="1561"/>
    </row>
    <row r="161" spans="21:21" ht="18.75" x14ac:dyDescent="0.3">
      <c r="U161" s="1561"/>
    </row>
    <row r="162" spans="21:21" ht="18.75" x14ac:dyDescent="0.3">
      <c r="U162" s="1561"/>
    </row>
    <row r="163" spans="21:21" ht="18.75" x14ac:dyDescent="0.3">
      <c r="U163" s="1561"/>
    </row>
    <row r="164" spans="21:21" ht="18.75" x14ac:dyDescent="0.3">
      <c r="U164" s="1561"/>
    </row>
    <row r="165" spans="21:21" ht="18.75" x14ac:dyDescent="0.3">
      <c r="U165" s="1561"/>
    </row>
    <row r="166" spans="21:21" ht="18.75" x14ac:dyDescent="0.3">
      <c r="U166" s="1561"/>
    </row>
    <row r="167" spans="21:21" ht="18.75" x14ac:dyDescent="0.3">
      <c r="U167" s="1561"/>
    </row>
    <row r="168" spans="21:21" ht="18.75" x14ac:dyDescent="0.3">
      <c r="U168" s="1561"/>
    </row>
    <row r="169" spans="21:21" ht="18.75" x14ac:dyDescent="0.3">
      <c r="U169" s="1561"/>
    </row>
    <row r="170" spans="21:21" ht="18.75" x14ac:dyDescent="0.3">
      <c r="U170" s="1561"/>
    </row>
    <row r="171" spans="21:21" ht="18.75" x14ac:dyDescent="0.3">
      <c r="U171" s="1561"/>
    </row>
    <row r="172" spans="21:21" ht="18.75" x14ac:dyDescent="0.3">
      <c r="U172" s="1561"/>
    </row>
    <row r="173" spans="21:21" ht="18.75" x14ac:dyDescent="0.3">
      <c r="U173" s="1561"/>
    </row>
    <row r="174" spans="21:21" ht="18.75" x14ac:dyDescent="0.3">
      <c r="U174" s="1561"/>
    </row>
    <row r="175" spans="21:21" ht="18.75" x14ac:dyDescent="0.3">
      <c r="U175" s="1561"/>
    </row>
    <row r="176" spans="21:21" ht="18.75" x14ac:dyDescent="0.3">
      <c r="U176" s="1561"/>
    </row>
    <row r="177" spans="21:21" ht="18.75" x14ac:dyDescent="0.3">
      <c r="U177" s="1561"/>
    </row>
    <row r="178" spans="21:21" ht="18.75" x14ac:dyDescent="0.3">
      <c r="U178" s="1561"/>
    </row>
    <row r="179" spans="21:21" ht="18.75" x14ac:dyDescent="0.3">
      <c r="U179" s="1561"/>
    </row>
    <row r="180" spans="21:21" ht="18.75" x14ac:dyDescent="0.3">
      <c r="U180" s="1561"/>
    </row>
    <row r="181" spans="21:21" ht="18.75" x14ac:dyDescent="0.3">
      <c r="U181" s="1561"/>
    </row>
    <row r="182" spans="21:21" ht="18.75" x14ac:dyDescent="0.3">
      <c r="U182" s="1561"/>
    </row>
    <row r="183" spans="21:21" ht="18.75" x14ac:dyDescent="0.3">
      <c r="U183" s="1561"/>
    </row>
    <row r="184" spans="21:21" ht="18.75" x14ac:dyDescent="0.3">
      <c r="U184" s="1561"/>
    </row>
    <row r="185" spans="21:21" ht="18.75" x14ac:dyDescent="0.3">
      <c r="U185" s="1561"/>
    </row>
    <row r="186" spans="21:21" ht="18.75" x14ac:dyDescent="0.3">
      <c r="U186" s="1561"/>
    </row>
    <row r="187" spans="21:21" ht="18.75" x14ac:dyDescent="0.3">
      <c r="U187" s="1561"/>
    </row>
    <row r="188" spans="21:21" ht="18.75" x14ac:dyDescent="0.3">
      <c r="U188" s="1561"/>
    </row>
    <row r="189" spans="21:21" ht="18.75" x14ac:dyDescent="0.3">
      <c r="U189" s="1561"/>
    </row>
    <row r="190" spans="21:21" ht="18.75" x14ac:dyDescent="0.3">
      <c r="U190" s="1561"/>
    </row>
    <row r="191" spans="21:21" ht="18.75" x14ac:dyDescent="0.3">
      <c r="U191" s="1561"/>
    </row>
    <row r="192" spans="21:21" ht="18.75" x14ac:dyDescent="0.3">
      <c r="U192" s="1561"/>
    </row>
    <row r="193" spans="21:21" ht="18.75" x14ac:dyDescent="0.3">
      <c r="U193" s="1561"/>
    </row>
    <row r="194" spans="21:21" ht="18.75" x14ac:dyDescent="0.3">
      <c r="U194" s="1561"/>
    </row>
    <row r="195" spans="21:21" ht="18.75" x14ac:dyDescent="0.3">
      <c r="U195" s="1561"/>
    </row>
    <row r="196" spans="21:21" ht="18.75" x14ac:dyDescent="0.3">
      <c r="U196" s="1561"/>
    </row>
    <row r="197" spans="21:21" ht="18.75" x14ac:dyDescent="0.3">
      <c r="U197" s="1561"/>
    </row>
    <row r="198" spans="21:21" ht="18.75" x14ac:dyDescent="0.3">
      <c r="U198" s="1561"/>
    </row>
    <row r="199" spans="21:21" ht="18.75" x14ac:dyDescent="0.3">
      <c r="U199" s="1561"/>
    </row>
    <row r="200" spans="21:21" ht="18.75" x14ac:dyDescent="0.3">
      <c r="U200" s="1561"/>
    </row>
    <row r="201" spans="21:21" ht="18.75" x14ac:dyDescent="0.3">
      <c r="U201" s="1561"/>
    </row>
    <row r="202" spans="21:21" ht="18.75" x14ac:dyDescent="0.3">
      <c r="U202" s="1561"/>
    </row>
    <row r="203" spans="21:21" ht="18.75" x14ac:dyDescent="0.3">
      <c r="U203" s="1561"/>
    </row>
    <row r="204" spans="21:21" ht="18.75" x14ac:dyDescent="0.3">
      <c r="U204" s="1561"/>
    </row>
    <row r="205" spans="21:21" ht="18.75" x14ac:dyDescent="0.3">
      <c r="U205" s="1561"/>
    </row>
    <row r="206" spans="21:21" ht="18.75" x14ac:dyDescent="0.3">
      <c r="U206" s="1561"/>
    </row>
    <row r="207" spans="21:21" ht="18.75" x14ac:dyDescent="0.3">
      <c r="U207" s="1561"/>
    </row>
    <row r="208" spans="21:21" ht="18.75" x14ac:dyDescent="0.3">
      <c r="U208" s="1561"/>
    </row>
    <row r="209" spans="21:21" ht="18.75" x14ac:dyDescent="0.3">
      <c r="U209" s="1561"/>
    </row>
    <row r="210" spans="21:21" ht="18.75" x14ac:dyDescent="0.3">
      <c r="U210" s="1561"/>
    </row>
    <row r="211" spans="21:21" ht="18.75" x14ac:dyDescent="0.3">
      <c r="U211" s="1561"/>
    </row>
    <row r="212" spans="21:21" ht="18.75" x14ac:dyDescent="0.3">
      <c r="U212" s="1561"/>
    </row>
    <row r="213" spans="21:21" ht="18.75" x14ac:dyDescent="0.3">
      <c r="U213" s="1561"/>
    </row>
    <row r="214" spans="21:21" ht="18.75" x14ac:dyDescent="0.3">
      <c r="U214" s="1561"/>
    </row>
    <row r="215" spans="21:21" ht="18.75" x14ac:dyDescent="0.3">
      <c r="U215" s="1561"/>
    </row>
    <row r="216" spans="21:21" ht="18.75" x14ac:dyDescent="0.3">
      <c r="U216" s="1561"/>
    </row>
    <row r="217" spans="21:21" ht="18.75" x14ac:dyDescent="0.3">
      <c r="U217" s="1561"/>
    </row>
    <row r="218" spans="21:21" ht="18.75" x14ac:dyDescent="0.3">
      <c r="U218" s="1561"/>
    </row>
    <row r="219" spans="21:21" ht="18.75" x14ac:dyDescent="0.3">
      <c r="U219" s="1561"/>
    </row>
    <row r="220" spans="21:21" ht="18.75" x14ac:dyDescent="0.3">
      <c r="U220" s="1561"/>
    </row>
    <row r="221" spans="21:21" ht="18.75" x14ac:dyDescent="0.3">
      <c r="U221" s="1561"/>
    </row>
    <row r="222" spans="21:21" ht="18.75" x14ac:dyDescent="0.3">
      <c r="U222" s="1561"/>
    </row>
    <row r="223" spans="21:21" ht="18.75" x14ac:dyDescent="0.3">
      <c r="U223" s="1561"/>
    </row>
    <row r="224" spans="21:21" ht="18.75" x14ac:dyDescent="0.3">
      <c r="U224" s="1561"/>
    </row>
    <row r="225" spans="21:21" ht="18.75" x14ac:dyDescent="0.3">
      <c r="U225" s="1561"/>
    </row>
    <row r="226" spans="21:21" ht="18.75" x14ac:dyDescent="0.3">
      <c r="U226" s="1561"/>
    </row>
    <row r="227" spans="21:21" ht="18.75" x14ac:dyDescent="0.3">
      <c r="U227" s="1561"/>
    </row>
    <row r="228" spans="21:21" ht="18.75" x14ac:dyDescent="0.3">
      <c r="U228" s="1561"/>
    </row>
    <row r="229" spans="21:21" ht="18.75" x14ac:dyDescent="0.3">
      <c r="U229" s="1561"/>
    </row>
    <row r="230" spans="21:21" ht="18.75" x14ac:dyDescent="0.3">
      <c r="U230" s="1561"/>
    </row>
    <row r="231" spans="21:21" ht="18.75" x14ac:dyDescent="0.3">
      <c r="U231" s="1561"/>
    </row>
    <row r="232" spans="21:21" ht="18.75" x14ac:dyDescent="0.3">
      <c r="U232" s="1561"/>
    </row>
    <row r="233" spans="21:21" ht="18.75" x14ac:dyDescent="0.3">
      <c r="U233" s="1561"/>
    </row>
    <row r="234" spans="21:21" ht="18.75" x14ac:dyDescent="0.3">
      <c r="U234" s="1561"/>
    </row>
    <row r="235" spans="21:21" ht="18.75" x14ac:dyDescent="0.3">
      <c r="U235" s="1561"/>
    </row>
    <row r="236" spans="21:21" ht="18.75" x14ac:dyDescent="0.3">
      <c r="U236" s="1561"/>
    </row>
    <row r="237" spans="21:21" ht="18.75" x14ac:dyDescent="0.3">
      <c r="U237" s="1561"/>
    </row>
    <row r="238" spans="21:21" ht="18.75" x14ac:dyDescent="0.3">
      <c r="U238" s="1561"/>
    </row>
    <row r="239" spans="21:21" ht="18.75" x14ac:dyDescent="0.3">
      <c r="U239" s="1561"/>
    </row>
    <row r="240" spans="21:21" ht="18.75" x14ac:dyDescent="0.3">
      <c r="U240" s="1561"/>
    </row>
    <row r="241" spans="21:21" ht="18.75" x14ac:dyDescent="0.3">
      <c r="U241" s="1561"/>
    </row>
    <row r="242" spans="21:21" ht="18.75" x14ac:dyDescent="0.3">
      <c r="U242" s="1561"/>
    </row>
    <row r="243" spans="21:21" ht="18.75" x14ac:dyDescent="0.3">
      <c r="U243" s="1561"/>
    </row>
    <row r="244" spans="21:21" ht="18.75" x14ac:dyDescent="0.3">
      <c r="U244" s="1561"/>
    </row>
    <row r="245" spans="21:21" ht="18.75" x14ac:dyDescent="0.3">
      <c r="U245" s="1561"/>
    </row>
    <row r="246" spans="21:21" ht="18.75" x14ac:dyDescent="0.3">
      <c r="U246" s="1561"/>
    </row>
    <row r="247" spans="21:21" ht="18.75" x14ac:dyDescent="0.3">
      <c r="U247" s="1561"/>
    </row>
    <row r="248" spans="21:21" ht="18.75" x14ac:dyDescent="0.3">
      <c r="U248" s="1561"/>
    </row>
    <row r="249" spans="21:21" ht="18.75" x14ac:dyDescent="0.3">
      <c r="U249" s="1561"/>
    </row>
    <row r="250" spans="21:21" ht="18.75" x14ac:dyDescent="0.3">
      <c r="U250" s="1561"/>
    </row>
    <row r="251" spans="21:21" ht="18.75" x14ac:dyDescent="0.3">
      <c r="U251" s="1561"/>
    </row>
    <row r="252" spans="21:21" ht="18.75" x14ac:dyDescent="0.3">
      <c r="U252" s="1561"/>
    </row>
    <row r="253" spans="21:21" ht="18.75" x14ac:dyDescent="0.3">
      <c r="U253" s="1561"/>
    </row>
    <row r="254" spans="21:21" ht="18.75" x14ac:dyDescent="0.3">
      <c r="U254" s="1561"/>
    </row>
    <row r="255" spans="21:21" ht="18.75" x14ac:dyDescent="0.3">
      <c r="U255" s="1561"/>
    </row>
    <row r="256" spans="21:21" ht="18.75" x14ac:dyDescent="0.3">
      <c r="U256" s="1561"/>
    </row>
    <row r="257" spans="21:21" ht="18.75" x14ac:dyDescent="0.3">
      <c r="U257" s="1561"/>
    </row>
    <row r="258" spans="21:21" ht="18.75" x14ac:dyDescent="0.3">
      <c r="U258" s="1561"/>
    </row>
    <row r="259" spans="21:21" ht="18.75" x14ac:dyDescent="0.3">
      <c r="U259" s="1561"/>
    </row>
    <row r="260" spans="21:21" ht="18.75" x14ac:dyDescent="0.3">
      <c r="U260" s="1561"/>
    </row>
    <row r="261" spans="21:21" ht="18.75" x14ac:dyDescent="0.3">
      <c r="U261" s="1561"/>
    </row>
    <row r="262" spans="21:21" ht="18.75" x14ac:dyDescent="0.3">
      <c r="U262" s="1561"/>
    </row>
    <row r="263" spans="21:21" ht="18.75" x14ac:dyDescent="0.3">
      <c r="U263" s="1561"/>
    </row>
    <row r="264" spans="21:21" ht="18.75" x14ac:dyDescent="0.3">
      <c r="U264" s="1561"/>
    </row>
    <row r="265" spans="21:21" ht="18.75" x14ac:dyDescent="0.3">
      <c r="U265" s="1561"/>
    </row>
    <row r="266" spans="21:21" ht="18.75" x14ac:dyDescent="0.3">
      <c r="U266" s="1561"/>
    </row>
    <row r="267" spans="21:21" ht="18.75" x14ac:dyDescent="0.3">
      <c r="U267" s="1561"/>
    </row>
    <row r="268" spans="21:21" ht="18.75" x14ac:dyDescent="0.3">
      <c r="U268" s="1561"/>
    </row>
    <row r="269" spans="21:21" ht="18.75" x14ac:dyDescent="0.3">
      <c r="U269" s="1561"/>
    </row>
    <row r="270" spans="21:21" ht="18.75" x14ac:dyDescent="0.3">
      <c r="U270" s="1561"/>
    </row>
    <row r="271" spans="21:21" ht="18.75" x14ac:dyDescent="0.3">
      <c r="U271" s="1561"/>
    </row>
    <row r="272" spans="21:21" ht="18.75" x14ac:dyDescent="0.3">
      <c r="U272" s="1561"/>
    </row>
    <row r="273" spans="21:21" ht="18.75" x14ac:dyDescent="0.3">
      <c r="U273" s="1561"/>
    </row>
    <row r="274" spans="21:21" ht="18.75" x14ac:dyDescent="0.3">
      <c r="U274" s="1561"/>
    </row>
    <row r="275" spans="21:21" ht="18.75" x14ac:dyDescent="0.3">
      <c r="U275" s="1561"/>
    </row>
    <row r="276" spans="21:21" ht="18.75" x14ac:dyDescent="0.3">
      <c r="U276" s="1561"/>
    </row>
    <row r="277" spans="21:21" ht="18.75" x14ac:dyDescent="0.3">
      <c r="U277" s="1561"/>
    </row>
    <row r="278" spans="21:21" ht="18.75" x14ac:dyDescent="0.3">
      <c r="U278" s="1561"/>
    </row>
    <row r="279" spans="21:21" ht="18.75" x14ac:dyDescent="0.3">
      <c r="U279" s="1561"/>
    </row>
    <row r="280" spans="21:21" ht="18.75" x14ac:dyDescent="0.3">
      <c r="U280" s="1561"/>
    </row>
    <row r="281" spans="21:21" ht="18.75" x14ac:dyDescent="0.3">
      <c r="U281" s="1561"/>
    </row>
    <row r="282" spans="21:21" ht="18.75" x14ac:dyDescent="0.3">
      <c r="U282" s="1561"/>
    </row>
    <row r="283" spans="21:21" ht="18.75" x14ac:dyDescent="0.3">
      <c r="U283" s="1561"/>
    </row>
    <row r="284" spans="21:21" ht="18.75" x14ac:dyDescent="0.3">
      <c r="U284" s="1561"/>
    </row>
    <row r="285" spans="21:21" ht="18.75" x14ac:dyDescent="0.3">
      <c r="U285" s="1561"/>
    </row>
    <row r="286" spans="21:21" ht="18.75" x14ac:dyDescent="0.3">
      <c r="U286" s="1561"/>
    </row>
    <row r="287" spans="21:21" ht="18.75" x14ac:dyDescent="0.3">
      <c r="U287" s="1561"/>
    </row>
    <row r="288" spans="21:21" ht="18.75" x14ac:dyDescent="0.3">
      <c r="U288" s="1561"/>
    </row>
    <row r="289" spans="21:21" ht="18.75" x14ac:dyDescent="0.3">
      <c r="U289" s="1561"/>
    </row>
    <row r="290" spans="21:21" ht="18.75" x14ac:dyDescent="0.3">
      <c r="U290" s="1561"/>
    </row>
    <row r="291" spans="21:21" ht="18.75" x14ac:dyDescent="0.3">
      <c r="U291" s="1561"/>
    </row>
    <row r="292" spans="21:21" ht="18.75" x14ac:dyDescent="0.3">
      <c r="U292" s="1561"/>
    </row>
    <row r="293" spans="21:21" ht="18.75" x14ac:dyDescent="0.3">
      <c r="U293" s="1561"/>
    </row>
    <row r="294" spans="21:21" ht="18.75" x14ac:dyDescent="0.3">
      <c r="U294" s="1561"/>
    </row>
    <row r="295" spans="21:21" ht="18.75" x14ac:dyDescent="0.3">
      <c r="U295" s="1561"/>
    </row>
    <row r="296" spans="21:21" ht="18.75" x14ac:dyDescent="0.3">
      <c r="U296" s="1561"/>
    </row>
    <row r="297" spans="21:21" ht="18.75" x14ac:dyDescent="0.3">
      <c r="U297" s="1561"/>
    </row>
    <row r="298" spans="21:21" ht="18.75" x14ac:dyDescent="0.3">
      <c r="U298" s="1561"/>
    </row>
    <row r="299" spans="21:21" ht="18.75" x14ac:dyDescent="0.3">
      <c r="U299" s="1561"/>
    </row>
    <row r="300" spans="21:21" ht="18.75" x14ac:dyDescent="0.3">
      <c r="U300" s="1561"/>
    </row>
    <row r="301" spans="21:21" ht="18.75" x14ac:dyDescent="0.3">
      <c r="U301" s="1561"/>
    </row>
    <row r="302" spans="21:21" ht="18.75" x14ac:dyDescent="0.3">
      <c r="U302" s="1561"/>
    </row>
    <row r="303" spans="21:21" ht="18.75" x14ac:dyDescent="0.3">
      <c r="U303" s="1561"/>
    </row>
    <row r="304" spans="21:21" ht="18.75" x14ac:dyDescent="0.3">
      <c r="U304" s="1561"/>
    </row>
    <row r="305" spans="21:21" ht="18.75" x14ac:dyDescent="0.3">
      <c r="U305" s="1561"/>
    </row>
    <row r="306" spans="21:21" ht="18.75" x14ac:dyDescent="0.3">
      <c r="U306" s="1561"/>
    </row>
    <row r="307" spans="21:21" ht="18.75" x14ac:dyDescent="0.3">
      <c r="U307" s="1561"/>
    </row>
    <row r="308" spans="21:21" ht="18.75" x14ac:dyDescent="0.3">
      <c r="U308" s="1561"/>
    </row>
    <row r="309" spans="21:21" ht="18.75" x14ac:dyDescent="0.3">
      <c r="U309" s="1561"/>
    </row>
    <row r="310" spans="21:21" ht="18.75" x14ac:dyDescent="0.3">
      <c r="U310" s="1561"/>
    </row>
    <row r="311" spans="21:21" ht="18.75" x14ac:dyDescent="0.3">
      <c r="U311" s="1561"/>
    </row>
    <row r="312" spans="21:21" ht="18.75" x14ac:dyDescent="0.3">
      <c r="U312" s="1561"/>
    </row>
    <row r="313" spans="21:21" ht="18.75" x14ac:dyDescent="0.3">
      <c r="U313" s="1561"/>
    </row>
    <row r="314" spans="21:21" ht="18.75" x14ac:dyDescent="0.3">
      <c r="U314" s="1561"/>
    </row>
    <row r="315" spans="21:21" ht="18.75" x14ac:dyDescent="0.3">
      <c r="U315" s="1561"/>
    </row>
    <row r="316" spans="21:21" ht="18.75" x14ac:dyDescent="0.3">
      <c r="U316" s="1561"/>
    </row>
    <row r="317" spans="21:21" ht="18.75" x14ac:dyDescent="0.3">
      <c r="U317" s="1561"/>
    </row>
    <row r="318" spans="21:21" ht="18.75" x14ac:dyDescent="0.3">
      <c r="U318" s="1561"/>
    </row>
    <row r="319" spans="21:21" ht="18.75" x14ac:dyDescent="0.3">
      <c r="U319" s="1561"/>
    </row>
    <row r="320" spans="21:21" ht="18.75" x14ac:dyDescent="0.3">
      <c r="U320" s="1561"/>
    </row>
    <row r="321" spans="21:21" ht="18.75" x14ac:dyDescent="0.3">
      <c r="U321" s="1561"/>
    </row>
    <row r="322" spans="21:21" ht="18.75" x14ac:dyDescent="0.3">
      <c r="U322" s="1561"/>
    </row>
    <row r="323" spans="21:21" ht="18.75" x14ac:dyDescent="0.3">
      <c r="U323" s="1561"/>
    </row>
    <row r="324" spans="21:21" ht="18.75" x14ac:dyDescent="0.3">
      <c r="U324" s="1561"/>
    </row>
    <row r="325" spans="21:21" ht="18.75" x14ac:dyDescent="0.3">
      <c r="U325" s="1561"/>
    </row>
    <row r="326" spans="21:21" ht="18.75" x14ac:dyDescent="0.3">
      <c r="U326" s="1561"/>
    </row>
    <row r="327" spans="21:21" ht="18.75" x14ac:dyDescent="0.3">
      <c r="U327" s="1561"/>
    </row>
    <row r="328" spans="21:21" ht="18.75" x14ac:dyDescent="0.3">
      <c r="U328" s="1561"/>
    </row>
    <row r="329" spans="21:21" ht="18.75" x14ac:dyDescent="0.3">
      <c r="U329" s="1561"/>
    </row>
    <row r="330" spans="21:21" ht="18.75" x14ac:dyDescent="0.3">
      <c r="U330" s="1561"/>
    </row>
    <row r="331" spans="21:21" ht="18.75" x14ac:dyDescent="0.3">
      <c r="U331" s="1561"/>
    </row>
    <row r="332" spans="21:21" ht="18.75" x14ac:dyDescent="0.3">
      <c r="U332" s="1561"/>
    </row>
    <row r="333" spans="21:21" ht="18.75" x14ac:dyDescent="0.3">
      <c r="U333" s="1561"/>
    </row>
    <row r="334" spans="21:21" ht="18.75" x14ac:dyDescent="0.3">
      <c r="U334" s="1561"/>
    </row>
    <row r="335" spans="21:21" ht="18.75" x14ac:dyDescent="0.3">
      <c r="U335" s="1561"/>
    </row>
    <row r="336" spans="21:21" ht="18.75" x14ac:dyDescent="0.3">
      <c r="U336" s="1561"/>
    </row>
    <row r="337" spans="21:21" ht="18.75" x14ac:dyDescent="0.3">
      <c r="U337" s="1561"/>
    </row>
    <row r="338" spans="21:21" ht="18.75" x14ac:dyDescent="0.3">
      <c r="U338" s="1561"/>
    </row>
    <row r="339" spans="21:21" ht="18.75" x14ac:dyDescent="0.3">
      <c r="U339" s="1561"/>
    </row>
    <row r="340" spans="21:21" ht="18.75" x14ac:dyDescent="0.3">
      <c r="U340" s="1561"/>
    </row>
    <row r="341" spans="21:21" ht="18.75" x14ac:dyDescent="0.3">
      <c r="U341" s="1561"/>
    </row>
    <row r="342" spans="21:21" ht="18.75" x14ac:dyDescent="0.3">
      <c r="U342" s="1561"/>
    </row>
    <row r="343" spans="21:21" ht="18.75" x14ac:dyDescent="0.3">
      <c r="U343" s="1561"/>
    </row>
    <row r="344" spans="21:21" ht="18.75" x14ac:dyDescent="0.3">
      <c r="U344" s="1561"/>
    </row>
    <row r="345" spans="21:21" ht="18.75" x14ac:dyDescent="0.3">
      <c r="U345" s="1561"/>
    </row>
    <row r="346" spans="21:21" ht="18.75" x14ac:dyDescent="0.3">
      <c r="U346" s="1561"/>
    </row>
    <row r="347" spans="21:21" ht="18.75" x14ac:dyDescent="0.3">
      <c r="U347" s="1561"/>
    </row>
    <row r="348" spans="21:21" ht="18.75" x14ac:dyDescent="0.3">
      <c r="U348" s="1561"/>
    </row>
    <row r="349" spans="21:21" ht="18.75" x14ac:dyDescent="0.3">
      <c r="U349" s="1561"/>
    </row>
    <row r="350" spans="21:21" ht="18.75" x14ac:dyDescent="0.3">
      <c r="U350" s="1561"/>
    </row>
    <row r="351" spans="21:21" ht="18.75" x14ac:dyDescent="0.3">
      <c r="U351" s="1561"/>
    </row>
    <row r="352" spans="21:21" ht="18.75" x14ac:dyDescent="0.3">
      <c r="U352" s="1561"/>
    </row>
    <row r="353" spans="21:21" ht="18.75" x14ac:dyDescent="0.3">
      <c r="U353" s="1561"/>
    </row>
    <row r="354" spans="21:21" ht="18.75" x14ac:dyDescent="0.3">
      <c r="U354" s="1561"/>
    </row>
    <row r="355" spans="21:21" ht="18.75" x14ac:dyDescent="0.3">
      <c r="U355" s="1561"/>
    </row>
    <row r="356" spans="21:21" ht="18.75" x14ac:dyDescent="0.3">
      <c r="U356" s="1561"/>
    </row>
    <row r="357" spans="21:21" ht="18.75" x14ac:dyDescent="0.3">
      <c r="U357" s="1561"/>
    </row>
    <row r="358" spans="21:21" ht="18.75" x14ac:dyDescent="0.3">
      <c r="U358" s="1561"/>
    </row>
    <row r="359" spans="21:21" ht="18.75" x14ac:dyDescent="0.3">
      <c r="U359" s="1561"/>
    </row>
    <row r="360" spans="21:21" ht="18.75" x14ac:dyDescent="0.3">
      <c r="U360" s="1561"/>
    </row>
    <row r="361" spans="21:21" ht="18.75" x14ac:dyDescent="0.3">
      <c r="U361" s="1561"/>
    </row>
    <row r="362" spans="21:21" ht="18.75" x14ac:dyDescent="0.3">
      <c r="U362" s="1561"/>
    </row>
    <row r="363" spans="21:21" ht="18.75" x14ac:dyDescent="0.3">
      <c r="U363" s="1561"/>
    </row>
    <row r="364" spans="21:21" ht="18.75" x14ac:dyDescent="0.3">
      <c r="U364" s="1561"/>
    </row>
    <row r="365" spans="21:21" ht="18.75" x14ac:dyDescent="0.3">
      <c r="U365" s="1561"/>
    </row>
    <row r="366" spans="21:21" ht="18.75" x14ac:dyDescent="0.3">
      <c r="U366" s="1561"/>
    </row>
    <row r="367" spans="21:21" ht="18.75" x14ac:dyDescent="0.3">
      <c r="U367" s="1561"/>
    </row>
    <row r="368" spans="21:21" ht="18.75" x14ac:dyDescent="0.3">
      <c r="U368" s="1561"/>
    </row>
    <row r="369" spans="21:21" ht="18.75" x14ac:dyDescent="0.3">
      <c r="U369" s="1561"/>
    </row>
    <row r="370" spans="21:21" ht="18.75" x14ac:dyDescent="0.3">
      <c r="U370" s="1561"/>
    </row>
    <row r="371" spans="21:21" ht="18.75" x14ac:dyDescent="0.3">
      <c r="U371" s="1561"/>
    </row>
    <row r="372" spans="21:21" ht="18.75" x14ac:dyDescent="0.3">
      <c r="U372" s="1561"/>
    </row>
    <row r="373" spans="21:21" ht="18.75" x14ac:dyDescent="0.3">
      <c r="U373" s="1561"/>
    </row>
    <row r="374" spans="21:21" ht="18.75" x14ac:dyDescent="0.3">
      <c r="U374" s="1561"/>
    </row>
    <row r="375" spans="21:21" ht="18.75" x14ac:dyDescent="0.3">
      <c r="U375" s="1561"/>
    </row>
    <row r="376" spans="21:21" ht="18.75" x14ac:dyDescent="0.3">
      <c r="U376" s="1561"/>
    </row>
    <row r="377" spans="21:21" ht="18.75" x14ac:dyDescent="0.3">
      <c r="U377" s="1561"/>
    </row>
    <row r="378" spans="21:21" ht="18.75" x14ac:dyDescent="0.3">
      <c r="U378" s="1561"/>
    </row>
    <row r="379" spans="21:21" ht="18.75" x14ac:dyDescent="0.3">
      <c r="U379" s="1561"/>
    </row>
    <row r="380" spans="21:21" ht="18.75" x14ac:dyDescent="0.3">
      <c r="U380" s="1561"/>
    </row>
    <row r="381" spans="21:21" ht="18.75" x14ac:dyDescent="0.3">
      <c r="U381" s="1561"/>
    </row>
    <row r="382" spans="21:21" ht="18.75" x14ac:dyDescent="0.3">
      <c r="U382" s="1561"/>
    </row>
    <row r="383" spans="21:21" ht="18.75" x14ac:dyDescent="0.3">
      <c r="U383" s="1561"/>
    </row>
    <row r="384" spans="21:21" ht="18.75" x14ac:dyDescent="0.3">
      <c r="U384" s="1561"/>
    </row>
    <row r="385" spans="21:21" ht="18.75" x14ac:dyDescent="0.3">
      <c r="U385" s="1561"/>
    </row>
    <row r="386" spans="21:21" ht="18.75" x14ac:dyDescent="0.3">
      <c r="U386" s="1561"/>
    </row>
    <row r="387" spans="21:21" ht="18.75" x14ac:dyDescent="0.3">
      <c r="U387" s="1561"/>
    </row>
    <row r="388" spans="21:21" ht="18.75" x14ac:dyDescent="0.3">
      <c r="U388" s="1561"/>
    </row>
    <row r="389" spans="21:21" ht="18.75" x14ac:dyDescent="0.3">
      <c r="U389" s="1561"/>
    </row>
    <row r="390" spans="21:21" ht="18.75" x14ac:dyDescent="0.3">
      <c r="U390" s="1561"/>
    </row>
    <row r="391" spans="21:21" ht="18.75" x14ac:dyDescent="0.3">
      <c r="U391" s="1561"/>
    </row>
    <row r="392" spans="21:21" ht="18.75" x14ac:dyDescent="0.3">
      <c r="U392" s="1561"/>
    </row>
    <row r="393" spans="21:21" ht="18.75" x14ac:dyDescent="0.3">
      <c r="U393" s="1561"/>
    </row>
    <row r="394" spans="21:21" ht="18.75" x14ac:dyDescent="0.3">
      <c r="U394" s="1561"/>
    </row>
    <row r="395" spans="21:21" ht="18.75" x14ac:dyDescent="0.3">
      <c r="U395" s="1561"/>
    </row>
    <row r="396" spans="21:21" ht="18.75" x14ac:dyDescent="0.3">
      <c r="U396" s="1561"/>
    </row>
    <row r="397" spans="21:21" ht="18.75" x14ac:dyDescent="0.3">
      <c r="U397" s="1561"/>
    </row>
    <row r="398" spans="21:21" ht="18.75" x14ac:dyDescent="0.3">
      <c r="U398" s="1561"/>
    </row>
    <row r="399" spans="21:21" ht="18.75" x14ac:dyDescent="0.3">
      <c r="U399" s="1561"/>
    </row>
    <row r="400" spans="21:21" ht="18.75" x14ac:dyDescent="0.3">
      <c r="U400" s="1561"/>
    </row>
    <row r="401" spans="21:21" ht="18.75" x14ac:dyDescent="0.3">
      <c r="U401" s="1561"/>
    </row>
    <row r="402" spans="21:21" ht="18.75" x14ac:dyDescent="0.3">
      <c r="U402" s="1561"/>
    </row>
    <row r="403" spans="21:21" ht="18.75" x14ac:dyDescent="0.3">
      <c r="U403" s="1561"/>
    </row>
    <row r="404" spans="21:21" ht="18.75" x14ac:dyDescent="0.3">
      <c r="U404" s="1561"/>
    </row>
    <row r="405" spans="21:21" ht="18.75" x14ac:dyDescent="0.3">
      <c r="U405" s="1561"/>
    </row>
    <row r="406" spans="21:21" ht="18.75" x14ac:dyDescent="0.3">
      <c r="U406" s="1561"/>
    </row>
    <row r="407" spans="21:21" ht="18.75" x14ac:dyDescent="0.3">
      <c r="U407" s="1561"/>
    </row>
    <row r="408" spans="21:21" ht="18.75" x14ac:dyDescent="0.3">
      <c r="U408" s="1561"/>
    </row>
    <row r="409" spans="21:21" ht="18.75" x14ac:dyDescent="0.3">
      <c r="U409" s="1561"/>
    </row>
    <row r="410" spans="21:21" ht="18.75" x14ac:dyDescent="0.3">
      <c r="U410" s="1561"/>
    </row>
    <row r="411" spans="21:21" ht="18.75" x14ac:dyDescent="0.3">
      <c r="U411" s="1561"/>
    </row>
    <row r="412" spans="21:21" ht="18.75" x14ac:dyDescent="0.3">
      <c r="U412" s="1561"/>
    </row>
    <row r="413" spans="21:21" ht="18.75" x14ac:dyDescent="0.3">
      <c r="U413" s="1561"/>
    </row>
    <row r="414" spans="21:21" ht="18.75" x14ac:dyDescent="0.3">
      <c r="U414" s="1561"/>
    </row>
    <row r="415" spans="21:21" ht="18.75" x14ac:dyDescent="0.3">
      <c r="U415" s="1561"/>
    </row>
    <row r="416" spans="21:21" ht="18.75" x14ac:dyDescent="0.3">
      <c r="U416" s="1561"/>
    </row>
    <row r="417" spans="21:21" ht="18.75" x14ac:dyDescent="0.3">
      <c r="U417" s="1561"/>
    </row>
    <row r="418" spans="21:21" ht="18.75" x14ac:dyDescent="0.3">
      <c r="U418" s="1561"/>
    </row>
    <row r="419" spans="21:21" ht="18.75" x14ac:dyDescent="0.3">
      <c r="U419" s="1561"/>
    </row>
    <row r="420" spans="21:21" ht="18.75" x14ac:dyDescent="0.3">
      <c r="U420" s="1561"/>
    </row>
    <row r="421" spans="21:21" ht="18.75" x14ac:dyDescent="0.3">
      <c r="U421" s="1561"/>
    </row>
    <row r="422" spans="21:21" ht="18.75" x14ac:dyDescent="0.3">
      <c r="U422" s="1561"/>
    </row>
    <row r="423" spans="21:21" ht="18.75" x14ac:dyDescent="0.3">
      <c r="U423" s="1561"/>
    </row>
    <row r="424" spans="21:21" ht="18.75" x14ac:dyDescent="0.3">
      <c r="U424" s="1561"/>
    </row>
    <row r="425" spans="21:21" ht="18.75" x14ac:dyDescent="0.3">
      <c r="U425" s="1561"/>
    </row>
    <row r="426" spans="21:21" ht="18.75" x14ac:dyDescent="0.3">
      <c r="U426" s="1561"/>
    </row>
    <row r="427" spans="21:21" ht="18.75" x14ac:dyDescent="0.3">
      <c r="U427" s="1561"/>
    </row>
    <row r="428" spans="21:21" ht="18.75" x14ac:dyDescent="0.3">
      <c r="U428" s="1561"/>
    </row>
    <row r="429" spans="21:21" ht="18.75" x14ac:dyDescent="0.3">
      <c r="U429" s="1561"/>
    </row>
    <row r="430" spans="21:21" ht="18.75" x14ac:dyDescent="0.3">
      <c r="U430" s="1561"/>
    </row>
    <row r="431" spans="21:21" ht="18.75" x14ac:dyDescent="0.3">
      <c r="U431" s="1561"/>
    </row>
    <row r="432" spans="21:21" ht="18.75" x14ac:dyDescent="0.3">
      <c r="U432" s="1561"/>
    </row>
    <row r="433" spans="21:21" ht="18.75" x14ac:dyDescent="0.3">
      <c r="U433" s="1561"/>
    </row>
    <row r="434" spans="21:21" ht="18.75" x14ac:dyDescent="0.3">
      <c r="U434" s="1561"/>
    </row>
    <row r="435" spans="21:21" ht="18.75" x14ac:dyDescent="0.3">
      <c r="U435" s="1561"/>
    </row>
    <row r="436" spans="21:21" ht="18.75" x14ac:dyDescent="0.3">
      <c r="U436" s="1561"/>
    </row>
    <row r="437" spans="21:21" ht="18.75" x14ac:dyDescent="0.3">
      <c r="U437" s="1561"/>
    </row>
    <row r="438" spans="21:21" ht="18.75" x14ac:dyDescent="0.3">
      <c r="U438" s="1561"/>
    </row>
    <row r="439" spans="21:21" ht="18.75" x14ac:dyDescent="0.3">
      <c r="U439" s="1561"/>
    </row>
    <row r="440" spans="21:21" ht="18.75" x14ac:dyDescent="0.3">
      <c r="U440" s="1561"/>
    </row>
    <row r="441" spans="21:21" ht="18.75" x14ac:dyDescent="0.3">
      <c r="U441" s="1561"/>
    </row>
    <row r="442" spans="21:21" ht="18.75" x14ac:dyDescent="0.3">
      <c r="U442" s="1561"/>
    </row>
    <row r="443" spans="21:21" ht="18.75" x14ac:dyDescent="0.3">
      <c r="U443" s="1561"/>
    </row>
    <row r="444" spans="21:21" ht="18.75" x14ac:dyDescent="0.3">
      <c r="U444" s="1561"/>
    </row>
    <row r="445" spans="21:21" ht="18.75" x14ac:dyDescent="0.3">
      <c r="U445" s="1561"/>
    </row>
    <row r="446" spans="21:21" ht="18.75" x14ac:dyDescent="0.3">
      <c r="U446" s="1561"/>
    </row>
    <row r="447" spans="21:21" ht="18.75" x14ac:dyDescent="0.3">
      <c r="U447" s="1561"/>
    </row>
    <row r="448" spans="21:21" ht="18.75" x14ac:dyDescent="0.3">
      <c r="U448" s="1561"/>
    </row>
    <row r="449" spans="21:21" ht="18.75" x14ac:dyDescent="0.3">
      <c r="U449" s="1561"/>
    </row>
    <row r="450" spans="21:21" ht="18.75" x14ac:dyDescent="0.3">
      <c r="U450" s="1561"/>
    </row>
    <row r="451" spans="21:21" ht="18.75" x14ac:dyDescent="0.3">
      <c r="U451" s="1561"/>
    </row>
    <row r="452" spans="21:21" ht="18.75" x14ac:dyDescent="0.3">
      <c r="U452" s="1561"/>
    </row>
    <row r="453" spans="21:21" ht="18.75" x14ac:dyDescent="0.3">
      <c r="U453" s="1561"/>
    </row>
    <row r="454" spans="21:21" ht="18.75" x14ac:dyDescent="0.3">
      <c r="U454" s="1561"/>
    </row>
    <row r="455" spans="21:21" ht="18.75" x14ac:dyDescent="0.3">
      <c r="U455" s="1561"/>
    </row>
    <row r="456" spans="21:21" ht="18.75" x14ac:dyDescent="0.3">
      <c r="U456" s="1561"/>
    </row>
    <row r="457" spans="21:21" ht="18.75" x14ac:dyDescent="0.3">
      <c r="U457" s="1561"/>
    </row>
    <row r="458" spans="21:21" ht="18.75" x14ac:dyDescent="0.3">
      <c r="U458" s="1561"/>
    </row>
    <row r="459" spans="21:21" ht="18.75" x14ac:dyDescent="0.3">
      <c r="U459" s="1561"/>
    </row>
    <row r="460" spans="21:21" ht="18.75" x14ac:dyDescent="0.3">
      <c r="U460" s="1561"/>
    </row>
    <row r="461" spans="21:21" ht="18.75" x14ac:dyDescent="0.3">
      <c r="U461" s="1561"/>
    </row>
    <row r="462" spans="21:21" ht="18.75" x14ac:dyDescent="0.3">
      <c r="U462" s="1561"/>
    </row>
    <row r="463" spans="21:21" ht="18.75" x14ac:dyDescent="0.3">
      <c r="U463" s="1561"/>
    </row>
    <row r="464" spans="21:21" ht="18.75" x14ac:dyDescent="0.3">
      <c r="U464" s="1561"/>
    </row>
    <row r="465" spans="21:21" ht="18.75" x14ac:dyDescent="0.3">
      <c r="U465" s="1561"/>
    </row>
    <row r="466" spans="21:21" ht="18.75" x14ac:dyDescent="0.3">
      <c r="U466" s="1561"/>
    </row>
    <row r="467" spans="21:21" ht="18.75" x14ac:dyDescent="0.3">
      <c r="U467" s="1561"/>
    </row>
    <row r="468" spans="21:21" ht="18.75" x14ac:dyDescent="0.3">
      <c r="U468" s="1561"/>
    </row>
    <row r="469" spans="21:21" ht="18.75" x14ac:dyDescent="0.3">
      <c r="U469" s="1561"/>
    </row>
    <row r="470" spans="21:21" ht="18.75" x14ac:dyDescent="0.3">
      <c r="U470" s="1561"/>
    </row>
    <row r="471" spans="21:21" ht="18.75" x14ac:dyDescent="0.3">
      <c r="U471" s="1561"/>
    </row>
    <row r="472" spans="21:21" ht="18.75" x14ac:dyDescent="0.3">
      <c r="U472" s="1561"/>
    </row>
    <row r="473" spans="21:21" ht="18.75" x14ac:dyDescent="0.3">
      <c r="U473" s="1561"/>
    </row>
    <row r="474" spans="21:21" ht="18.75" x14ac:dyDescent="0.3">
      <c r="U474" s="1561"/>
    </row>
    <row r="475" spans="21:21" ht="18.75" x14ac:dyDescent="0.3">
      <c r="U475" s="1561"/>
    </row>
    <row r="476" spans="21:21" ht="18.75" x14ac:dyDescent="0.3">
      <c r="U476" s="1561"/>
    </row>
    <row r="477" spans="21:21" ht="18.75" x14ac:dyDescent="0.3">
      <c r="U477" s="1561"/>
    </row>
    <row r="478" spans="21:21" ht="18.75" x14ac:dyDescent="0.3">
      <c r="U478" s="1561"/>
    </row>
    <row r="479" spans="21:21" ht="18.75" x14ac:dyDescent="0.3">
      <c r="U479" s="1561"/>
    </row>
    <row r="480" spans="21:21" ht="18.75" x14ac:dyDescent="0.3">
      <c r="U480" s="1561"/>
    </row>
    <row r="481" spans="21:21" ht="18.75" x14ac:dyDescent="0.3">
      <c r="U481" s="1561"/>
    </row>
    <row r="482" spans="21:21" ht="18.75" x14ac:dyDescent="0.3">
      <c r="U482" s="1561"/>
    </row>
    <row r="483" spans="21:21" ht="18.75" x14ac:dyDescent="0.3">
      <c r="U483" s="1561"/>
    </row>
    <row r="484" spans="21:21" ht="18.75" x14ac:dyDescent="0.3">
      <c r="U484" s="1561"/>
    </row>
    <row r="485" spans="21:21" ht="18.75" x14ac:dyDescent="0.3">
      <c r="U485" s="1561"/>
    </row>
    <row r="486" spans="21:21" ht="18.75" x14ac:dyDescent="0.3">
      <c r="U486" s="1561"/>
    </row>
    <row r="487" spans="21:21" ht="18.75" x14ac:dyDescent="0.3">
      <c r="U487" s="1561"/>
    </row>
    <row r="488" spans="21:21" ht="18.75" x14ac:dyDescent="0.3">
      <c r="U488" s="1561"/>
    </row>
    <row r="489" spans="21:21" ht="18.75" x14ac:dyDescent="0.3">
      <c r="U489" s="1561"/>
    </row>
    <row r="490" spans="21:21" ht="18.75" x14ac:dyDescent="0.3">
      <c r="U490" s="1561"/>
    </row>
    <row r="491" spans="21:21" ht="18.75" x14ac:dyDescent="0.3">
      <c r="U491" s="1561"/>
    </row>
    <row r="492" spans="21:21" ht="18.75" x14ac:dyDescent="0.3">
      <c r="U492" s="1561"/>
    </row>
    <row r="493" spans="21:21" ht="18.75" x14ac:dyDescent="0.3">
      <c r="U493" s="1561"/>
    </row>
    <row r="494" spans="21:21" ht="18.75" x14ac:dyDescent="0.3">
      <c r="U494" s="1561"/>
    </row>
    <row r="495" spans="21:21" ht="18.75" x14ac:dyDescent="0.3">
      <c r="U495" s="1561"/>
    </row>
    <row r="496" spans="21:21" ht="18.75" x14ac:dyDescent="0.3">
      <c r="U496" s="1561"/>
    </row>
    <row r="497" spans="21:21" ht="18.75" x14ac:dyDescent="0.3">
      <c r="U497" s="1561"/>
    </row>
    <row r="498" spans="21:21" ht="18.75" x14ac:dyDescent="0.3">
      <c r="U498" s="1561"/>
    </row>
    <row r="499" spans="21:21" ht="18.75" x14ac:dyDescent="0.3">
      <c r="U499" s="1561"/>
    </row>
    <row r="500" spans="21:21" ht="18.75" x14ac:dyDescent="0.3">
      <c r="U500" s="1561"/>
    </row>
    <row r="501" spans="21:21" ht="18.75" x14ac:dyDescent="0.3">
      <c r="U501" s="1561"/>
    </row>
    <row r="502" spans="21:21" ht="18.75" x14ac:dyDescent="0.3">
      <c r="U502" s="1561"/>
    </row>
    <row r="503" spans="21:21" ht="18.75" x14ac:dyDescent="0.3">
      <c r="U503" s="1561"/>
    </row>
    <row r="504" spans="21:21" ht="18.75" x14ac:dyDescent="0.3">
      <c r="U504" s="1561"/>
    </row>
    <row r="505" spans="21:21" ht="18.75" x14ac:dyDescent="0.3">
      <c r="U505" s="1561"/>
    </row>
    <row r="506" spans="21:21" ht="18.75" x14ac:dyDescent="0.3">
      <c r="U506" s="1561"/>
    </row>
    <row r="507" spans="21:21" ht="18.75" x14ac:dyDescent="0.3">
      <c r="U507" s="1561"/>
    </row>
    <row r="508" spans="21:21" ht="18.75" x14ac:dyDescent="0.3">
      <c r="U508" s="1561"/>
    </row>
    <row r="509" spans="21:21" ht="18.75" x14ac:dyDescent="0.3">
      <c r="U509" s="1561"/>
    </row>
    <row r="510" spans="21:21" ht="18.75" x14ac:dyDescent="0.3">
      <c r="U510" s="1561"/>
    </row>
    <row r="511" spans="21:21" ht="18.75" x14ac:dyDescent="0.3">
      <c r="U511" s="1561"/>
    </row>
    <row r="512" spans="21:21" ht="18.75" x14ac:dyDescent="0.3">
      <c r="U512" s="1561"/>
    </row>
    <row r="513" spans="21:21" ht="18.75" x14ac:dyDescent="0.3">
      <c r="U513" s="1561"/>
    </row>
    <row r="514" spans="21:21" ht="18.75" x14ac:dyDescent="0.3">
      <c r="U514" s="1561"/>
    </row>
    <row r="515" spans="21:21" ht="18.75" x14ac:dyDescent="0.3">
      <c r="U515" s="1561"/>
    </row>
    <row r="516" spans="21:21" ht="18.75" x14ac:dyDescent="0.3">
      <c r="U516" s="1561"/>
    </row>
    <row r="517" spans="21:21" ht="18.75" x14ac:dyDescent="0.3">
      <c r="U517" s="1561"/>
    </row>
    <row r="518" spans="21:21" ht="18.75" x14ac:dyDescent="0.3">
      <c r="U518" s="1561"/>
    </row>
    <row r="519" spans="21:21" ht="18.75" x14ac:dyDescent="0.3">
      <c r="U519" s="1561"/>
    </row>
    <row r="520" spans="21:21" ht="18.75" x14ac:dyDescent="0.3">
      <c r="U520" s="1561"/>
    </row>
    <row r="521" spans="21:21" ht="18.75" x14ac:dyDescent="0.3">
      <c r="U521" s="1561"/>
    </row>
    <row r="522" spans="21:21" ht="18.75" x14ac:dyDescent="0.3">
      <c r="U522" s="1561"/>
    </row>
    <row r="523" spans="21:21" ht="18.75" x14ac:dyDescent="0.3">
      <c r="U523" s="1561"/>
    </row>
    <row r="524" spans="21:21" ht="18.75" x14ac:dyDescent="0.3">
      <c r="U524" s="1561"/>
    </row>
    <row r="525" spans="21:21" ht="18.75" x14ac:dyDescent="0.3">
      <c r="U525" s="1561"/>
    </row>
    <row r="526" spans="21:21" ht="18.75" x14ac:dyDescent="0.3">
      <c r="U526" s="1561"/>
    </row>
    <row r="527" spans="21:21" ht="18.75" x14ac:dyDescent="0.3">
      <c r="U527" s="1561"/>
    </row>
    <row r="528" spans="21:21" ht="18.75" x14ac:dyDescent="0.3">
      <c r="U528" s="1561"/>
    </row>
    <row r="529" spans="21:21" ht="18.75" x14ac:dyDescent="0.3">
      <c r="U529" s="1561"/>
    </row>
    <row r="530" spans="21:21" ht="18.75" x14ac:dyDescent="0.3">
      <c r="U530" s="1561"/>
    </row>
    <row r="531" spans="21:21" ht="18.75" x14ac:dyDescent="0.3">
      <c r="U531" s="1561"/>
    </row>
    <row r="532" spans="21:21" ht="18.75" x14ac:dyDescent="0.3">
      <c r="U532" s="1561"/>
    </row>
    <row r="533" spans="21:21" ht="18.75" x14ac:dyDescent="0.3">
      <c r="U533" s="1561"/>
    </row>
    <row r="534" spans="21:21" ht="18.75" x14ac:dyDescent="0.3">
      <c r="U534" s="1561"/>
    </row>
    <row r="535" spans="21:21" ht="18.75" x14ac:dyDescent="0.3">
      <c r="U535" s="1561"/>
    </row>
    <row r="536" spans="21:21" ht="18.75" x14ac:dyDescent="0.3">
      <c r="U536" s="1561"/>
    </row>
    <row r="537" spans="21:21" ht="18.75" x14ac:dyDescent="0.3">
      <c r="U537" s="1561"/>
    </row>
    <row r="538" spans="21:21" ht="18.75" x14ac:dyDescent="0.3">
      <c r="U538" s="1561"/>
    </row>
    <row r="539" spans="21:21" ht="18.75" x14ac:dyDescent="0.3">
      <c r="U539" s="1561"/>
    </row>
    <row r="540" spans="21:21" ht="18.75" x14ac:dyDescent="0.3">
      <c r="U540" s="1561"/>
    </row>
    <row r="541" spans="21:21" ht="18.75" x14ac:dyDescent="0.3">
      <c r="U541" s="1561"/>
    </row>
    <row r="542" spans="21:21" ht="18.75" x14ac:dyDescent="0.3">
      <c r="U542" s="1561"/>
    </row>
    <row r="543" spans="21:21" ht="18.75" x14ac:dyDescent="0.3">
      <c r="U543" s="1561"/>
    </row>
    <row r="544" spans="21:21" ht="18.75" x14ac:dyDescent="0.3">
      <c r="U544" s="1561"/>
    </row>
    <row r="545" spans="21:21" ht="18.75" x14ac:dyDescent="0.3">
      <c r="U545" s="1561"/>
    </row>
    <row r="546" spans="21:21" ht="18.75" x14ac:dyDescent="0.3">
      <c r="U546" s="1561"/>
    </row>
    <row r="547" spans="21:21" ht="18.75" x14ac:dyDescent="0.3">
      <c r="U547" s="1561"/>
    </row>
    <row r="548" spans="21:21" ht="18.75" x14ac:dyDescent="0.3">
      <c r="U548" s="1561"/>
    </row>
    <row r="549" spans="21:21" ht="18.75" x14ac:dyDescent="0.3">
      <c r="U549" s="1561"/>
    </row>
    <row r="550" spans="21:21" ht="18.75" x14ac:dyDescent="0.3">
      <c r="U550" s="1561"/>
    </row>
    <row r="551" spans="21:21" ht="18.75" x14ac:dyDescent="0.3">
      <c r="U551" s="1561"/>
    </row>
    <row r="552" spans="21:21" ht="18.75" x14ac:dyDescent="0.3">
      <c r="U552" s="1561"/>
    </row>
    <row r="553" spans="21:21" ht="18.75" x14ac:dyDescent="0.3">
      <c r="U553" s="1561"/>
    </row>
    <row r="554" spans="21:21" ht="18.75" x14ac:dyDescent="0.3">
      <c r="U554" s="1561"/>
    </row>
    <row r="555" spans="21:21" ht="18.75" x14ac:dyDescent="0.3">
      <c r="U555" s="1561"/>
    </row>
    <row r="556" spans="21:21" ht="18.75" x14ac:dyDescent="0.3">
      <c r="U556" s="1561"/>
    </row>
    <row r="557" spans="21:21" ht="18.75" x14ac:dyDescent="0.3">
      <c r="U557" s="1561"/>
    </row>
    <row r="558" spans="21:21" ht="18.75" x14ac:dyDescent="0.3">
      <c r="U558" s="1561"/>
    </row>
    <row r="559" spans="21:21" ht="18.75" x14ac:dyDescent="0.3">
      <c r="U559" s="1561"/>
    </row>
    <row r="560" spans="21:21" ht="18.75" x14ac:dyDescent="0.3">
      <c r="U560" s="1561"/>
    </row>
    <row r="561" spans="21:21" ht="18.75" x14ac:dyDescent="0.3">
      <c r="U561" s="1561"/>
    </row>
    <row r="562" spans="21:21" ht="18.75" x14ac:dyDescent="0.3">
      <c r="U562" s="1561"/>
    </row>
    <row r="563" spans="21:21" ht="18.75" x14ac:dyDescent="0.3">
      <c r="U563" s="1561"/>
    </row>
    <row r="564" spans="21:21" ht="18.75" x14ac:dyDescent="0.3">
      <c r="U564" s="1561"/>
    </row>
    <row r="565" spans="21:21" ht="18.75" x14ac:dyDescent="0.3">
      <c r="U565" s="1561"/>
    </row>
    <row r="566" spans="21:21" ht="18.75" x14ac:dyDescent="0.3">
      <c r="U566" s="1561"/>
    </row>
    <row r="567" spans="21:21" ht="18.75" x14ac:dyDescent="0.3">
      <c r="U567" s="1561"/>
    </row>
    <row r="568" spans="21:21" ht="18.75" x14ac:dyDescent="0.3">
      <c r="U568" s="1561"/>
    </row>
    <row r="569" spans="21:21" ht="18.75" x14ac:dyDescent="0.3">
      <c r="U569" s="1561"/>
    </row>
    <row r="570" spans="21:21" ht="18.75" x14ac:dyDescent="0.3">
      <c r="U570" s="1561"/>
    </row>
    <row r="571" spans="21:21" ht="18.75" x14ac:dyDescent="0.3">
      <c r="U571" s="1561"/>
    </row>
    <row r="572" spans="21:21" ht="18.75" x14ac:dyDescent="0.3">
      <c r="U572" s="1561"/>
    </row>
    <row r="573" spans="21:21" ht="18.75" x14ac:dyDescent="0.3">
      <c r="U573" s="1561"/>
    </row>
    <row r="574" spans="21:21" ht="18.75" x14ac:dyDescent="0.3">
      <c r="U574" s="1561"/>
    </row>
    <row r="575" spans="21:21" ht="18.75" x14ac:dyDescent="0.3">
      <c r="U575" s="1561"/>
    </row>
    <row r="576" spans="21:21" ht="18.75" x14ac:dyDescent="0.3">
      <c r="U576" s="1561"/>
    </row>
    <row r="577" spans="21:21" ht="18.75" x14ac:dyDescent="0.3">
      <c r="U577" s="1561"/>
    </row>
    <row r="578" spans="21:21" ht="18.75" x14ac:dyDescent="0.3">
      <c r="U578" s="1561"/>
    </row>
    <row r="579" spans="21:21" ht="18.75" x14ac:dyDescent="0.3">
      <c r="U579" s="1561"/>
    </row>
    <row r="580" spans="21:21" ht="18.75" x14ac:dyDescent="0.3">
      <c r="U580" s="1561"/>
    </row>
    <row r="581" spans="21:21" ht="18.75" x14ac:dyDescent="0.3">
      <c r="U581" s="1561"/>
    </row>
    <row r="582" spans="21:21" ht="18.75" x14ac:dyDescent="0.3">
      <c r="U582" s="1561"/>
    </row>
    <row r="583" spans="21:21" ht="18.75" x14ac:dyDescent="0.3">
      <c r="U583" s="1561"/>
    </row>
    <row r="584" spans="21:21" ht="18.75" x14ac:dyDescent="0.3">
      <c r="U584" s="1561"/>
    </row>
    <row r="585" spans="21:21" ht="18.75" x14ac:dyDescent="0.3">
      <c r="U585" s="1561"/>
    </row>
    <row r="586" spans="21:21" ht="18.75" x14ac:dyDescent="0.3">
      <c r="U586" s="1561"/>
    </row>
    <row r="587" spans="21:21" ht="18.75" x14ac:dyDescent="0.3">
      <c r="U587" s="1561"/>
    </row>
    <row r="588" spans="21:21" ht="18.75" x14ac:dyDescent="0.3">
      <c r="U588" s="1561"/>
    </row>
    <row r="589" spans="21:21" ht="18.75" x14ac:dyDescent="0.3">
      <c r="U589" s="1561"/>
    </row>
    <row r="590" spans="21:21" ht="18.75" x14ac:dyDescent="0.3">
      <c r="U590" s="1561"/>
    </row>
    <row r="591" spans="21:21" ht="18.75" x14ac:dyDescent="0.3">
      <c r="U591" s="1561"/>
    </row>
    <row r="592" spans="21:21" ht="18.75" x14ac:dyDescent="0.3">
      <c r="U592" s="1561"/>
    </row>
    <row r="593" spans="21:21" ht="18.75" x14ac:dyDescent="0.3">
      <c r="U593" s="1561"/>
    </row>
    <row r="594" spans="21:21" ht="18.75" x14ac:dyDescent="0.3">
      <c r="U594" s="1561"/>
    </row>
    <row r="595" spans="21:21" ht="18.75" x14ac:dyDescent="0.3">
      <c r="U595" s="1561"/>
    </row>
    <row r="596" spans="21:21" ht="18.75" x14ac:dyDescent="0.3">
      <c r="U596" s="1561"/>
    </row>
    <row r="597" spans="21:21" ht="18.75" x14ac:dyDescent="0.3">
      <c r="U597" s="1561"/>
    </row>
    <row r="598" spans="21:21" ht="18.75" x14ac:dyDescent="0.3">
      <c r="U598" s="1561"/>
    </row>
    <row r="599" spans="21:21" ht="18.75" x14ac:dyDescent="0.3">
      <c r="U599" s="1561"/>
    </row>
    <row r="600" spans="21:21" ht="18.75" x14ac:dyDescent="0.3">
      <c r="U600" s="1561"/>
    </row>
    <row r="601" spans="21:21" ht="18.75" x14ac:dyDescent="0.3">
      <c r="U601" s="1561"/>
    </row>
    <row r="602" spans="21:21" ht="18.75" x14ac:dyDescent="0.3">
      <c r="U602" s="1561"/>
    </row>
    <row r="603" spans="21:21" ht="18.75" x14ac:dyDescent="0.3">
      <c r="U603" s="1561"/>
    </row>
    <row r="604" spans="21:21" ht="18.75" x14ac:dyDescent="0.3">
      <c r="U604" s="1561"/>
    </row>
    <row r="605" spans="21:21" ht="18.75" x14ac:dyDescent="0.3">
      <c r="U605" s="1561"/>
    </row>
    <row r="606" spans="21:21" ht="18.75" x14ac:dyDescent="0.3">
      <c r="U606" s="1561"/>
    </row>
    <row r="607" spans="21:21" ht="18.75" x14ac:dyDescent="0.3">
      <c r="U607" s="1561"/>
    </row>
    <row r="608" spans="21:21" ht="18.75" x14ac:dyDescent="0.3">
      <c r="U608" s="1561"/>
    </row>
    <row r="609" spans="21:21" ht="18.75" x14ac:dyDescent="0.3">
      <c r="U609" s="1561"/>
    </row>
    <row r="610" spans="21:21" ht="18.75" x14ac:dyDescent="0.3">
      <c r="U610" s="1561"/>
    </row>
    <row r="611" spans="21:21" ht="18.75" x14ac:dyDescent="0.3">
      <c r="U611" s="1561"/>
    </row>
    <row r="612" spans="21:21" ht="18.75" x14ac:dyDescent="0.3">
      <c r="U612" s="1561"/>
    </row>
    <row r="613" spans="21:21" ht="18.75" x14ac:dyDescent="0.3">
      <c r="U613" s="1561"/>
    </row>
    <row r="614" spans="21:21" ht="18.75" x14ac:dyDescent="0.3">
      <c r="U614" s="1561"/>
    </row>
    <row r="615" spans="21:21" ht="18.75" x14ac:dyDescent="0.3">
      <c r="U615" s="1561"/>
    </row>
    <row r="616" spans="21:21" ht="18.75" x14ac:dyDescent="0.3">
      <c r="U616" s="1561"/>
    </row>
    <row r="617" spans="21:21" ht="18.75" x14ac:dyDescent="0.3">
      <c r="U617" s="1561"/>
    </row>
    <row r="618" spans="21:21" ht="18.75" x14ac:dyDescent="0.3">
      <c r="U618" s="1561"/>
    </row>
    <row r="619" spans="21:21" ht="18.75" x14ac:dyDescent="0.3">
      <c r="U619" s="1561"/>
    </row>
    <row r="620" spans="21:21" ht="18.75" x14ac:dyDescent="0.3">
      <c r="U620" s="1561"/>
    </row>
    <row r="621" spans="21:21" ht="18.75" x14ac:dyDescent="0.3">
      <c r="U621" s="1561"/>
    </row>
    <row r="622" spans="21:21" ht="18.75" x14ac:dyDescent="0.3">
      <c r="U622" s="1561"/>
    </row>
    <row r="623" spans="21:21" ht="18.75" x14ac:dyDescent="0.3">
      <c r="U623" s="1561"/>
    </row>
    <row r="624" spans="21:21" ht="18.75" x14ac:dyDescent="0.3">
      <c r="U624" s="1561"/>
    </row>
    <row r="625" spans="21:21" ht="18.75" x14ac:dyDescent="0.3">
      <c r="U625" s="1561"/>
    </row>
    <row r="626" spans="21:21" ht="18.75" x14ac:dyDescent="0.3">
      <c r="U626" s="1561"/>
    </row>
    <row r="627" spans="21:21" ht="18.75" x14ac:dyDescent="0.3">
      <c r="U627" s="1561"/>
    </row>
    <row r="628" spans="21:21" ht="18.75" x14ac:dyDescent="0.3">
      <c r="U628" s="1561"/>
    </row>
    <row r="629" spans="21:21" ht="18.75" x14ac:dyDescent="0.3">
      <c r="U629" s="1561"/>
    </row>
    <row r="630" spans="21:21" ht="18.75" x14ac:dyDescent="0.3">
      <c r="U630" s="1561"/>
    </row>
    <row r="631" spans="21:21" ht="18.75" x14ac:dyDescent="0.3">
      <c r="U631" s="1561"/>
    </row>
    <row r="632" spans="21:21" ht="18.75" x14ac:dyDescent="0.3">
      <c r="U632" s="1561"/>
    </row>
    <row r="633" spans="21:21" ht="18.75" x14ac:dyDescent="0.3">
      <c r="U633" s="1561"/>
    </row>
    <row r="634" spans="21:21" ht="18.75" x14ac:dyDescent="0.3">
      <c r="U634" s="1561"/>
    </row>
    <row r="635" spans="21:21" ht="18.75" x14ac:dyDescent="0.3">
      <c r="U635" s="1561"/>
    </row>
    <row r="636" spans="21:21" ht="18.75" x14ac:dyDescent="0.3">
      <c r="U636" s="1561"/>
    </row>
    <row r="637" spans="21:21" ht="18.75" x14ac:dyDescent="0.3">
      <c r="U637" s="1561"/>
    </row>
    <row r="638" spans="21:21" ht="18.75" x14ac:dyDescent="0.3">
      <c r="U638" s="1561"/>
    </row>
    <row r="639" spans="21:21" ht="18.75" x14ac:dyDescent="0.3">
      <c r="U639" s="1561"/>
    </row>
    <row r="640" spans="21:21" ht="18.75" x14ac:dyDescent="0.3">
      <c r="U640" s="1561"/>
    </row>
    <row r="641" spans="21:21" ht="18.75" x14ac:dyDescent="0.3">
      <c r="U641" s="1561"/>
    </row>
    <row r="642" spans="21:21" ht="18.75" x14ac:dyDescent="0.3">
      <c r="U642" s="1561"/>
    </row>
    <row r="643" spans="21:21" ht="18.75" x14ac:dyDescent="0.3">
      <c r="U643" s="1561"/>
    </row>
    <row r="644" spans="21:21" ht="18.75" x14ac:dyDescent="0.3">
      <c r="U644" s="1561"/>
    </row>
    <row r="645" spans="21:21" ht="18.75" x14ac:dyDescent="0.3">
      <c r="U645" s="1561"/>
    </row>
    <row r="646" spans="21:21" ht="18.75" x14ac:dyDescent="0.3">
      <c r="U646" s="1561"/>
    </row>
    <row r="647" spans="21:21" ht="18.75" x14ac:dyDescent="0.3">
      <c r="U647" s="1561"/>
    </row>
    <row r="648" spans="21:21" ht="18.75" x14ac:dyDescent="0.3">
      <c r="U648" s="1561"/>
    </row>
    <row r="649" spans="21:21" ht="18.75" x14ac:dyDescent="0.3">
      <c r="U649" s="1561"/>
    </row>
    <row r="650" spans="21:21" ht="18.75" x14ac:dyDescent="0.3">
      <c r="U650" s="1561"/>
    </row>
    <row r="651" spans="21:21" ht="18.75" x14ac:dyDescent="0.3">
      <c r="U651" s="1561"/>
    </row>
    <row r="652" spans="21:21" ht="18.75" x14ac:dyDescent="0.3">
      <c r="U652" s="1561"/>
    </row>
    <row r="653" spans="21:21" ht="18.75" x14ac:dyDescent="0.3">
      <c r="U653" s="1561"/>
    </row>
    <row r="654" spans="21:21" ht="18.75" x14ac:dyDescent="0.3">
      <c r="U654" s="1561"/>
    </row>
    <row r="655" spans="21:21" ht="18.75" x14ac:dyDescent="0.3">
      <c r="U655" s="1561"/>
    </row>
    <row r="656" spans="21:21" ht="18.75" x14ac:dyDescent="0.3">
      <c r="U656" s="1561"/>
    </row>
    <row r="657" spans="21:21" ht="18.75" x14ac:dyDescent="0.3">
      <c r="U657" s="1561"/>
    </row>
    <row r="658" spans="21:21" ht="18.75" x14ac:dyDescent="0.3">
      <c r="U658" s="1561"/>
    </row>
    <row r="659" spans="21:21" ht="18.75" x14ac:dyDescent="0.3">
      <c r="U659" s="1561"/>
    </row>
    <row r="660" spans="21:21" ht="18.75" x14ac:dyDescent="0.3">
      <c r="U660" s="1561"/>
    </row>
    <row r="661" spans="21:21" ht="18.75" x14ac:dyDescent="0.3">
      <c r="U661" s="1561"/>
    </row>
    <row r="662" spans="21:21" ht="18.75" x14ac:dyDescent="0.3">
      <c r="U662" s="1561"/>
    </row>
    <row r="663" spans="21:21" ht="18.75" x14ac:dyDescent="0.3">
      <c r="U663" s="1561"/>
    </row>
    <row r="664" spans="21:21" ht="18.75" x14ac:dyDescent="0.3">
      <c r="U664" s="1561"/>
    </row>
    <row r="665" spans="21:21" ht="18.75" x14ac:dyDescent="0.3">
      <c r="U665" s="1561"/>
    </row>
    <row r="666" spans="21:21" ht="18.75" x14ac:dyDescent="0.3">
      <c r="U666" s="1561"/>
    </row>
    <row r="667" spans="21:21" ht="18.75" x14ac:dyDescent="0.3">
      <c r="U667" s="1561"/>
    </row>
    <row r="668" spans="21:21" ht="18.75" x14ac:dyDescent="0.3">
      <c r="U668" s="1561"/>
    </row>
    <row r="669" spans="21:21" ht="18.75" x14ac:dyDescent="0.3">
      <c r="U669" s="1561"/>
    </row>
    <row r="670" spans="21:21" ht="18.75" x14ac:dyDescent="0.3">
      <c r="U670" s="1561"/>
    </row>
    <row r="671" spans="21:21" ht="18.75" x14ac:dyDescent="0.3">
      <c r="U671" s="1561"/>
    </row>
    <row r="672" spans="21:21" ht="18.75" x14ac:dyDescent="0.3">
      <c r="U672" s="1561"/>
    </row>
    <row r="673" spans="21:21" ht="18.75" x14ac:dyDescent="0.3">
      <c r="U673" s="1561"/>
    </row>
    <row r="674" spans="21:21" ht="18.75" x14ac:dyDescent="0.3">
      <c r="U674" s="1561"/>
    </row>
    <row r="675" spans="21:21" ht="18.75" x14ac:dyDescent="0.3">
      <c r="U675" s="1561"/>
    </row>
    <row r="676" spans="21:21" ht="18.75" x14ac:dyDescent="0.3">
      <c r="U676" s="1561"/>
    </row>
    <row r="677" spans="21:21" ht="18.75" x14ac:dyDescent="0.3">
      <c r="U677" s="1561"/>
    </row>
    <row r="678" spans="21:21" ht="18.75" x14ac:dyDescent="0.3">
      <c r="U678" s="1561"/>
    </row>
    <row r="679" spans="21:21" ht="18.75" x14ac:dyDescent="0.3">
      <c r="U679" s="1561"/>
    </row>
    <row r="680" spans="21:21" ht="18.75" x14ac:dyDescent="0.3">
      <c r="U680" s="1561"/>
    </row>
    <row r="681" spans="21:21" ht="18.75" x14ac:dyDescent="0.3">
      <c r="U681" s="1561"/>
    </row>
    <row r="682" spans="21:21" ht="18.75" x14ac:dyDescent="0.3">
      <c r="U682" s="1561"/>
    </row>
    <row r="683" spans="21:21" ht="18.75" x14ac:dyDescent="0.3">
      <c r="U683" s="1561"/>
    </row>
    <row r="684" spans="21:21" ht="18.75" x14ac:dyDescent="0.3">
      <c r="U684" s="1561"/>
    </row>
    <row r="685" spans="21:21" ht="18.75" x14ac:dyDescent="0.3">
      <c r="U685" s="1561"/>
    </row>
    <row r="686" spans="21:21" ht="18.75" x14ac:dyDescent="0.3">
      <c r="U686" s="1561"/>
    </row>
    <row r="687" spans="21:21" ht="18.75" x14ac:dyDescent="0.3">
      <c r="U687" s="1561"/>
    </row>
    <row r="688" spans="21:21" ht="18.75" x14ac:dyDescent="0.3">
      <c r="U688" s="1561"/>
    </row>
    <row r="689" spans="21:21" ht="18.75" x14ac:dyDescent="0.3">
      <c r="U689" s="1561"/>
    </row>
    <row r="690" spans="21:21" ht="18.75" x14ac:dyDescent="0.3">
      <c r="U690" s="1561"/>
    </row>
    <row r="691" spans="21:21" ht="18.75" x14ac:dyDescent="0.3">
      <c r="U691" s="1561"/>
    </row>
    <row r="692" spans="21:21" ht="18.75" x14ac:dyDescent="0.3">
      <c r="U692" s="1561"/>
    </row>
    <row r="693" spans="21:21" ht="18.75" x14ac:dyDescent="0.3">
      <c r="U693" s="1561"/>
    </row>
    <row r="694" spans="21:21" ht="18.75" x14ac:dyDescent="0.3">
      <c r="U694" s="1561"/>
    </row>
    <row r="695" spans="21:21" ht="18.75" x14ac:dyDescent="0.3">
      <c r="U695" s="1561"/>
    </row>
    <row r="696" spans="21:21" ht="18.75" x14ac:dyDescent="0.3">
      <c r="U696" s="1561"/>
    </row>
    <row r="697" spans="21:21" ht="18.75" x14ac:dyDescent="0.3">
      <c r="U697" s="1561"/>
    </row>
    <row r="698" spans="21:21" ht="18.75" x14ac:dyDescent="0.3">
      <c r="U698" s="1561"/>
    </row>
    <row r="699" spans="21:21" ht="18.75" x14ac:dyDescent="0.3">
      <c r="U699" s="1561"/>
    </row>
    <row r="700" spans="21:21" ht="18.75" x14ac:dyDescent="0.3">
      <c r="U700" s="1561"/>
    </row>
    <row r="701" spans="21:21" ht="18.75" x14ac:dyDescent="0.3">
      <c r="U701" s="1561"/>
    </row>
    <row r="702" spans="21:21" ht="18.75" x14ac:dyDescent="0.3">
      <c r="U702" s="1561"/>
    </row>
    <row r="703" spans="21:21" ht="18.75" x14ac:dyDescent="0.3">
      <c r="U703" s="1561"/>
    </row>
    <row r="704" spans="21:21" ht="18.75" x14ac:dyDescent="0.3">
      <c r="U704" s="1561"/>
    </row>
    <row r="705" spans="21:21" ht="18.75" x14ac:dyDescent="0.3">
      <c r="U705" s="1561"/>
    </row>
    <row r="706" spans="21:21" ht="18.75" x14ac:dyDescent="0.3">
      <c r="U706" s="1561"/>
    </row>
    <row r="707" spans="21:21" ht="18.75" x14ac:dyDescent="0.3">
      <c r="U707" s="1561"/>
    </row>
    <row r="708" spans="21:21" ht="18.75" x14ac:dyDescent="0.3">
      <c r="U708" s="1561"/>
    </row>
    <row r="709" spans="21:21" ht="18.75" x14ac:dyDescent="0.3">
      <c r="U709" s="1561"/>
    </row>
    <row r="710" spans="21:21" ht="18.75" x14ac:dyDescent="0.3">
      <c r="U710" s="1561"/>
    </row>
    <row r="711" spans="21:21" ht="18.75" x14ac:dyDescent="0.3">
      <c r="U711" s="1561"/>
    </row>
    <row r="712" spans="21:21" ht="18.75" x14ac:dyDescent="0.3">
      <c r="U712" s="1561"/>
    </row>
    <row r="713" spans="21:21" ht="18.75" x14ac:dyDescent="0.3">
      <c r="U713" s="1561"/>
    </row>
    <row r="714" spans="21:21" ht="18.75" x14ac:dyDescent="0.3">
      <c r="U714" s="1561"/>
    </row>
    <row r="715" spans="21:21" ht="18.75" x14ac:dyDescent="0.3">
      <c r="U715" s="1561"/>
    </row>
    <row r="716" spans="21:21" ht="18.75" x14ac:dyDescent="0.3">
      <c r="U716" s="1561"/>
    </row>
    <row r="717" spans="21:21" ht="18.75" x14ac:dyDescent="0.3">
      <c r="U717" s="1561"/>
    </row>
    <row r="718" spans="21:21" ht="18.75" x14ac:dyDescent="0.3">
      <c r="U718" s="1561"/>
    </row>
    <row r="719" spans="21:21" ht="18.75" x14ac:dyDescent="0.3">
      <c r="U719" s="1561"/>
    </row>
    <row r="720" spans="21:21" ht="18.75" x14ac:dyDescent="0.3">
      <c r="U720" s="1561"/>
    </row>
    <row r="721" spans="21:21" ht="18.75" x14ac:dyDescent="0.3">
      <c r="U721" s="1561"/>
    </row>
    <row r="722" spans="21:21" ht="18.75" x14ac:dyDescent="0.3">
      <c r="U722" s="1561"/>
    </row>
    <row r="723" spans="21:21" ht="18.75" x14ac:dyDescent="0.3">
      <c r="U723" s="1561"/>
    </row>
    <row r="724" spans="21:21" ht="18.75" x14ac:dyDescent="0.3">
      <c r="U724" s="1561"/>
    </row>
    <row r="725" spans="21:21" ht="18.75" x14ac:dyDescent="0.3">
      <c r="U725" s="1561"/>
    </row>
    <row r="726" spans="21:21" ht="18.75" x14ac:dyDescent="0.3">
      <c r="U726" s="1561"/>
    </row>
    <row r="727" spans="21:21" ht="18.75" x14ac:dyDescent="0.3">
      <c r="U727" s="1561"/>
    </row>
    <row r="728" spans="21:21" ht="18.75" x14ac:dyDescent="0.3">
      <c r="U728" s="1561"/>
    </row>
    <row r="729" spans="21:21" ht="18.75" x14ac:dyDescent="0.3">
      <c r="U729" s="1561"/>
    </row>
    <row r="730" spans="21:21" ht="18.75" x14ac:dyDescent="0.3">
      <c r="U730" s="1561"/>
    </row>
    <row r="731" spans="21:21" ht="18.75" x14ac:dyDescent="0.3">
      <c r="U731" s="1561"/>
    </row>
    <row r="732" spans="21:21" ht="18.75" x14ac:dyDescent="0.3">
      <c r="U732" s="1561"/>
    </row>
    <row r="733" spans="21:21" ht="18.75" x14ac:dyDescent="0.3">
      <c r="U733" s="1561"/>
    </row>
    <row r="734" spans="21:21" ht="18.75" x14ac:dyDescent="0.3">
      <c r="U734" s="1561"/>
    </row>
    <row r="735" spans="21:21" ht="18.75" x14ac:dyDescent="0.3">
      <c r="U735" s="1561"/>
    </row>
    <row r="736" spans="21:21" ht="18.75" x14ac:dyDescent="0.3">
      <c r="U736" s="1561"/>
    </row>
    <row r="737" spans="21:21" ht="18.75" x14ac:dyDescent="0.3">
      <c r="U737" s="1561"/>
    </row>
    <row r="738" spans="21:21" ht="18.75" x14ac:dyDescent="0.3">
      <c r="U738" s="1561"/>
    </row>
    <row r="739" spans="21:21" ht="18.75" x14ac:dyDescent="0.3">
      <c r="U739" s="1561"/>
    </row>
    <row r="740" spans="21:21" ht="18.75" x14ac:dyDescent="0.3">
      <c r="U740" s="1561"/>
    </row>
    <row r="741" spans="21:21" ht="18.75" x14ac:dyDescent="0.3">
      <c r="U741" s="1561"/>
    </row>
    <row r="742" spans="21:21" ht="18.75" x14ac:dyDescent="0.3">
      <c r="U742" s="1561"/>
    </row>
    <row r="743" spans="21:21" ht="18.75" x14ac:dyDescent="0.3">
      <c r="U743" s="1561"/>
    </row>
    <row r="744" spans="21:21" ht="18.75" x14ac:dyDescent="0.3">
      <c r="U744" s="1561"/>
    </row>
    <row r="745" spans="21:21" ht="18.75" x14ac:dyDescent="0.3">
      <c r="U745" s="1561"/>
    </row>
    <row r="746" spans="21:21" ht="18.75" x14ac:dyDescent="0.3">
      <c r="U746" s="1561"/>
    </row>
    <row r="747" spans="21:21" ht="18.75" x14ac:dyDescent="0.3">
      <c r="U747" s="1561"/>
    </row>
    <row r="748" spans="21:21" ht="18.75" x14ac:dyDescent="0.3">
      <c r="U748" s="1561"/>
    </row>
    <row r="749" spans="21:21" ht="18.75" x14ac:dyDescent="0.3">
      <c r="U749" s="1561"/>
    </row>
    <row r="750" spans="21:21" ht="18.75" x14ac:dyDescent="0.3">
      <c r="U750" s="1561"/>
    </row>
    <row r="751" spans="21:21" ht="18.75" x14ac:dyDescent="0.3">
      <c r="U751" s="1561"/>
    </row>
    <row r="752" spans="21:21" ht="18.75" x14ac:dyDescent="0.3">
      <c r="U752" s="1561"/>
    </row>
    <row r="753" spans="21:21" ht="18.75" x14ac:dyDescent="0.3">
      <c r="U753" s="1561"/>
    </row>
    <row r="754" spans="21:21" ht="18.75" x14ac:dyDescent="0.3">
      <c r="U754" s="1561"/>
    </row>
    <row r="755" spans="21:21" ht="18.75" x14ac:dyDescent="0.3">
      <c r="U755" s="1561"/>
    </row>
    <row r="756" spans="21:21" ht="18.75" x14ac:dyDescent="0.3">
      <c r="U756" s="1561"/>
    </row>
    <row r="757" spans="21:21" ht="18.75" x14ac:dyDescent="0.3">
      <c r="U757" s="1561"/>
    </row>
    <row r="758" spans="21:21" ht="18.75" x14ac:dyDescent="0.3">
      <c r="U758" s="1561"/>
    </row>
    <row r="759" spans="21:21" ht="18.75" x14ac:dyDescent="0.3">
      <c r="U759" s="1561"/>
    </row>
    <row r="760" spans="21:21" ht="18.75" x14ac:dyDescent="0.3">
      <c r="U760" s="1561"/>
    </row>
    <row r="761" spans="21:21" ht="18.75" x14ac:dyDescent="0.3">
      <c r="U761" s="1561"/>
    </row>
    <row r="762" spans="21:21" ht="18.75" x14ac:dyDescent="0.3">
      <c r="U762" s="1561"/>
    </row>
    <row r="763" spans="21:21" ht="18.75" x14ac:dyDescent="0.3">
      <c r="U763" s="1561"/>
    </row>
    <row r="764" spans="21:21" ht="18.75" x14ac:dyDescent="0.3">
      <c r="U764" s="1561"/>
    </row>
    <row r="765" spans="21:21" ht="18.75" x14ac:dyDescent="0.3">
      <c r="U765" s="1561"/>
    </row>
    <row r="766" spans="21:21" ht="18.75" x14ac:dyDescent="0.3">
      <c r="U766" s="1561"/>
    </row>
    <row r="767" spans="21:21" ht="18.75" x14ac:dyDescent="0.3">
      <c r="U767" s="1561"/>
    </row>
    <row r="768" spans="21:21" ht="18.75" x14ac:dyDescent="0.3">
      <c r="U768" s="1561"/>
    </row>
    <row r="769" spans="21:21" ht="18.75" x14ac:dyDescent="0.3">
      <c r="U769" s="1561"/>
    </row>
    <row r="770" spans="21:21" ht="18.75" x14ac:dyDescent="0.3">
      <c r="U770" s="1561"/>
    </row>
    <row r="771" spans="21:21" ht="18.75" x14ac:dyDescent="0.3">
      <c r="U771" s="1561"/>
    </row>
    <row r="772" spans="21:21" ht="18.75" x14ac:dyDescent="0.3">
      <c r="U772" s="1561"/>
    </row>
    <row r="773" spans="21:21" ht="18.75" x14ac:dyDescent="0.3">
      <c r="U773" s="1561"/>
    </row>
    <row r="774" spans="21:21" ht="18.75" x14ac:dyDescent="0.3">
      <c r="U774" s="1561"/>
    </row>
    <row r="775" spans="21:21" ht="18.75" x14ac:dyDescent="0.3">
      <c r="U775" s="1561"/>
    </row>
    <row r="776" spans="21:21" ht="18.75" x14ac:dyDescent="0.3">
      <c r="U776" s="1561"/>
    </row>
    <row r="777" spans="21:21" ht="18.75" x14ac:dyDescent="0.3">
      <c r="U777" s="1561"/>
    </row>
    <row r="778" spans="21:21" ht="18.75" x14ac:dyDescent="0.3">
      <c r="U778" s="1561"/>
    </row>
    <row r="779" spans="21:21" ht="18.75" x14ac:dyDescent="0.3">
      <c r="U779" s="1561"/>
    </row>
    <row r="780" spans="21:21" ht="18.75" x14ac:dyDescent="0.3">
      <c r="U780" s="1561"/>
    </row>
    <row r="781" spans="21:21" ht="18.75" x14ac:dyDescent="0.3">
      <c r="U781" s="1561"/>
    </row>
    <row r="782" spans="21:21" ht="18.75" x14ac:dyDescent="0.3">
      <c r="U782" s="1561"/>
    </row>
    <row r="783" spans="21:21" ht="18.75" x14ac:dyDescent="0.3">
      <c r="U783" s="1561"/>
    </row>
    <row r="784" spans="21:21" ht="18.75" x14ac:dyDescent="0.3">
      <c r="U784" s="1561"/>
    </row>
    <row r="785" spans="21:21" ht="18.75" x14ac:dyDescent="0.3">
      <c r="U785" s="1561"/>
    </row>
    <row r="786" spans="21:21" ht="18.75" x14ac:dyDescent="0.3">
      <c r="U786" s="1561"/>
    </row>
    <row r="787" spans="21:21" ht="18.75" x14ac:dyDescent="0.3">
      <c r="U787" s="1561"/>
    </row>
    <row r="788" spans="21:21" ht="18.75" x14ac:dyDescent="0.3">
      <c r="U788" s="1561"/>
    </row>
    <row r="789" spans="21:21" ht="18.75" x14ac:dyDescent="0.3">
      <c r="U789" s="1561"/>
    </row>
    <row r="790" spans="21:21" ht="18.75" x14ac:dyDescent="0.3">
      <c r="U790" s="1561"/>
    </row>
    <row r="791" spans="21:21" ht="18.75" x14ac:dyDescent="0.3">
      <c r="U791" s="1561"/>
    </row>
    <row r="792" spans="21:21" ht="18.75" x14ac:dyDescent="0.3">
      <c r="U792" s="1561"/>
    </row>
    <row r="793" spans="21:21" ht="18.75" x14ac:dyDescent="0.3">
      <c r="U793" s="1561"/>
    </row>
    <row r="794" spans="21:21" ht="18.75" x14ac:dyDescent="0.3">
      <c r="U794" s="1561"/>
    </row>
    <row r="795" spans="21:21" ht="18.75" x14ac:dyDescent="0.3">
      <c r="U795" s="1561"/>
    </row>
    <row r="796" spans="21:21" ht="18.75" x14ac:dyDescent="0.3">
      <c r="U796" s="1561"/>
    </row>
    <row r="797" spans="21:21" ht="18.75" x14ac:dyDescent="0.3">
      <c r="U797" s="1561"/>
    </row>
    <row r="798" spans="21:21" ht="18.75" x14ac:dyDescent="0.3">
      <c r="U798" s="1561"/>
    </row>
    <row r="799" spans="21:21" ht="18.75" x14ac:dyDescent="0.3">
      <c r="U799" s="1561"/>
    </row>
    <row r="800" spans="21:21" ht="18.75" x14ac:dyDescent="0.3">
      <c r="U800" s="1561"/>
    </row>
    <row r="801" spans="21:21" ht="18.75" x14ac:dyDescent="0.3">
      <c r="U801" s="1561"/>
    </row>
    <row r="802" spans="21:21" ht="18.75" x14ac:dyDescent="0.3">
      <c r="U802" s="1561"/>
    </row>
    <row r="803" spans="21:21" ht="18.75" x14ac:dyDescent="0.3">
      <c r="U803" s="1561"/>
    </row>
    <row r="804" spans="21:21" ht="18.75" x14ac:dyDescent="0.3">
      <c r="U804" s="1561"/>
    </row>
    <row r="805" spans="21:21" ht="18.75" x14ac:dyDescent="0.3">
      <c r="U805" s="1561"/>
    </row>
    <row r="806" spans="21:21" ht="18.75" x14ac:dyDescent="0.3">
      <c r="U806" s="1561"/>
    </row>
    <row r="807" spans="21:21" ht="18.75" x14ac:dyDescent="0.3">
      <c r="U807" s="1561"/>
    </row>
    <row r="808" spans="21:21" ht="18.75" x14ac:dyDescent="0.3">
      <c r="U808" s="1561"/>
    </row>
    <row r="809" spans="21:21" ht="18.75" x14ac:dyDescent="0.3">
      <c r="U809" s="1561"/>
    </row>
    <row r="810" spans="21:21" ht="18.75" x14ac:dyDescent="0.3">
      <c r="U810" s="1561"/>
    </row>
    <row r="811" spans="21:21" ht="18.75" x14ac:dyDescent="0.3">
      <c r="U811" s="1561"/>
    </row>
    <row r="812" spans="21:21" ht="18.75" x14ac:dyDescent="0.3">
      <c r="U812" s="1561"/>
    </row>
    <row r="813" spans="21:21" ht="18.75" x14ac:dyDescent="0.3">
      <c r="U813" s="1561"/>
    </row>
    <row r="814" spans="21:21" ht="18.75" x14ac:dyDescent="0.3">
      <c r="U814" s="1561"/>
    </row>
    <row r="815" spans="21:21" ht="18.75" x14ac:dyDescent="0.3">
      <c r="U815" s="1561"/>
    </row>
    <row r="816" spans="21:21" ht="18.75" x14ac:dyDescent="0.3">
      <c r="U816" s="1561"/>
    </row>
    <row r="817" spans="21:21" ht="18.75" x14ac:dyDescent="0.3">
      <c r="U817" s="1561"/>
    </row>
    <row r="818" spans="21:21" ht="18.75" x14ac:dyDescent="0.3">
      <c r="U818" s="1561"/>
    </row>
    <row r="819" spans="21:21" ht="18.75" x14ac:dyDescent="0.3">
      <c r="U819" s="1561"/>
    </row>
    <row r="820" spans="21:21" ht="18.75" x14ac:dyDescent="0.3">
      <c r="U820" s="1561"/>
    </row>
    <row r="821" spans="21:21" ht="18.75" x14ac:dyDescent="0.3">
      <c r="U821" s="1561"/>
    </row>
    <row r="822" spans="21:21" ht="18.75" x14ac:dyDescent="0.3">
      <c r="U822" s="1561"/>
    </row>
    <row r="823" spans="21:21" ht="18.75" x14ac:dyDescent="0.3">
      <c r="U823" s="1561"/>
    </row>
    <row r="824" spans="21:21" ht="18.75" x14ac:dyDescent="0.3">
      <c r="U824" s="1561"/>
    </row>
    <row r="825" spans="21:21" ht="18.75" x14ac:dyDescent="0.3">
      <c r="U825" s="1561"/>
    </row>
    <row r="826" spans="21:21" ht="18.75" x14ac:dyDescent="0.3">
      <c r="U826" s="1561"/>
    </row>
    <row r="827" spans="21:21" ht="18.75" x14ac:dyDescent="0.3">
      <c r="U827" s="1561"/>
    </row>
    <row r="828" spans="21:21" ht="18.75" x14ac:dyDescent="0.3">
      <c r="U828" s="1561"/>
    </row>
    <row r="829" spans="21:21" ht="18.75" x14ac:dyDescent="0.3">
      <c r="U829" s="1561"/>
    </row>
    <row r="830" spans="21:21" ht="18.75" x14ac:dyDescent="0.3">
      <c r="U830" s="1561"/>
    </row>
    <row r="831" spans="21:21" ht="18.75" x14ac:dyDescent="0.3">
      <c r="U831" s="1561"/>
    </row>
    <row r="832" spans="21:21" ht="18.75" x14ac:dyDescent="0.3">
      <c r="U832" s="1561"/>
    </row>
    <row r="833" spans="21:21" ht="18.75" x14ac:dyDescent="0.3">
      <c r="U833" s="1561"/>
    </row>
    <row r="834" spans="21:21" ht="18.75" x14ac:dyDescent="0.3">
      <c r="U834" s="1561"/>
    </row>
    <row r="835" spans="21:21" ht="18.75" x14ac:dyDescent="0.3">
      <c r="U835" s="1561"/>
    </row>
    <row r="836" spans="21:21" ht="18.75" x14ac:dyDescent="0.3">
      <c r="U836" s="1561"/>
    </row>
    <row r="837" spans="21:21" ht="18.75" x14ac:dyDescent="0.3">
      <c r="U837" s="1561"/>
    </row>
    <row r="838" spans="21:21" ht="18.75" x14ac:dyDescent="0.3">
      <c r="U838" s="1561"/>
    </row>
    <row r="839" spans="21:21" ht="18.75" x14ac:dyDescent="0.3">
      <c r="U839" s="1561"/>
    </row>
    <row r="840" spans="21:21" ht="18.75" x14ac:dyDescent="0.3">
      <c r="U840" s="1561"/>
    </row>
    <row r="841" spans="21:21" ht="18.75" x14ac:dyDescent="0.3">
      <c r="U841" s="1561"/>
    </row>
    <row r="842" spans="21:21" ht="18.75" x14ac:dyDescent="0.3">
      <c r="U842" s="1561"/>
    </row>
    <row r="843" spans="21:21" ht="18.75" x14ac:dyDescent="0.3">
      <c r="U843" s="1561"/>
    </row>
    <row r="844" spans="21:21" ht="18.75" x14ac:dyDescent="0.3">
      <c r="U844" s="1561"/>
    </row>
    <row r="845" spans="21:21" ht="18.75" x14ac:dyDescent="0.3">
      <c r="U845" s="1561"/>
    </row>
    <row r="846" spans="21:21" ht="18.75" x14ac:dyDescent="0.3">
      <c r="U846" s="1561"/>
    </row>
    <row r="847" spans="21:21" ht="18.75" x14ac:dyDescent="0.3">
      <c r="U847" s="1561"/>
    </row>
    <row r="848" spans="21:21" ht="18.75" x14ac:dyDescent="0.3">
      <c r="U848" s="1561"/>
    </row>
    <row r="849" spans="21:21" ht="18.75" x14ac:dyDescent="0.3">
      <c r="U849" s="1561"/>
    </row>
    <row r="850" spans="21:21" ht="18.75" x14ac:dyDescent="0.3">
      <c r="U850" s="1561"/>
    </row>
    <row r="851" spans="21:21" ht="18.75" x14ac:dyDescent="0.3">
      <c r="U851" s="1561"/>
    </row>
    <row r="852" spans="21:21" ht="18.75" x14ac:dyDescent="0.3">
      <c r="U852" s="1561"/>
    </row>
    <row r="853" spans="21:21" ht="18.75" x14ac:dyDescent="0.3">
      <c r="U853" s="1561"/>
    </row>
    <row r="854" spans="21:21" ht="18.75" x14ac:dyDescent="0.3">
      <c r="U854" s="1561"/>
    </row>
    <row r="855" spans="21:21" ht="18.75" x14ac:dyDescent="0.3">
      <c r="U855" s="1561"/>
    </row>
    <row r="856" spans="21:21" ht="18.75" x14ac:dyDescent="0.3">
      <c r="U856" s="1561"/>
    </row>
    <row r="857" spans="21:21" ht="18.75" x14ac:dyDescent="0.3">
      <c r="U857" s="1561"/>
    </row>
    <row r="858" spans="21:21" ht="18.75" x14ac:dyDescent="0.3">
      <c r="U858" s="1561"/>
    </row>
    <row r="859" spans="21:21" ht="18.75" x14ac:dyDescent="0.3">
      <c r="U859" s="1561"/>
    </row>
    <row r="860" spans="21:21" ht="18.75" x14ac:dyDescent="0.3">
      <c r="U860" s="1561"/>
    </row>
    <row r="861" spans="21:21" ht="18.75" x14ac:dyDescent="0.3">
      <c r="U861" s="1561"/>
    </row>
    <row r="862" spans="21:21" ht="18.75" x14ac:dyDescent="0.3">
      <c r="U862" s="1561"/>
    </row>
    <row r="863" spans="21:21" ht="18.75" x14ac:dyDescent="0.3">
      <c r="U863" s="1561"/>
    </row>
    <row r="864" spans="21:21" ht="18.75" x14ac:dyDescent="0.3">
      <c r="U864" s="1561"/>
    </row>
    <row r="865" spans="21:21" ht="18.75" x14ac:dyDescent="0.3">
      <c r="U865" s="1561"/>
    </row>
    <row r="866" spans="21:21" ht="18.75" x14ac:dyDescent="0.3">
      <c r="U866" s="1561"/>
    </row>
    <row r="867" spans="21:21" ht="18.75" x14ac:dyDescent="0.3">
      <c r="U867" s="1561"/>
    </row>
    <row r="868" spans="21:21" ht="18.75" x14ac:dyDescent="0.3">
      <c r="U868" s="1561"/>
    </row>
    <row r="869" spans="21:21" ht="18.75" x14ac:dyDescent="0.3">
      <c r="U869" s="1561"/>
    </row>
    <row r="870" spans="21:21" ht="18.75" x14ac:dyDescent="0.3">
      <c r="U870" s="1561"/>
    </row>
    <row r="871" spans="21:21" ht="18.75" x14ac:dyDescent="0.3">
      <c r="U871" s="1561"/>
    </row>
    <row r="872" spans="21:21" ht="18.75" x14ac:dyDescent="0.3">
      <c r="U872" s="1561"/>
    </row>
    <row r="873" spans="21:21" ht="18.75" x14ac:dyDescent="0.3">
      <c r="U873" s="1561"/>
    </row>
    <row r="874" spans="21:21" ht="18.75" x14ac:dyDescent="0.3">
      <c r="U874" s="1561"/>
    </row>
    <row r="875" spans="21:21" ht="18.75" x14ac:dyDescent="0.3">
      <c r="U875" s="1561"/>
    </row>
    <row r="876" spans="21:21" ht="18.75" x14ac:dyDescent="0.3">
      <c r="U876" s="1561"/>
    </row>
    <row r="877" spans="21:21" ht="18.75" x14ac:dyDescent="0.3">
      <c r="U877" s="1561"/>
    </row>
    <row r="878" spans="21:21" ht="18.75" x14ac:dyDescent="0.3">
      <c r="U878" s="1561"/>
    </row>
    <row r="879" spans="21:21" ht="18.75" x14ac:dyDescent="0.3">
      <c r="U879" s="1561"/>
    </row>
    <row r="880" spans="21:21" ht="18.75" x14ac:dyDescent="0.3">
      <c r="U880" s="1561"/>
    </row>
    <row r="881" spans="21:21" ht="18.75" x14ac:dyDescent="0.3">
      <c r="U881" s="1561"/>
    </row>
    <row r="882" spans="21:21" ht="18.75" x14ac:dyDescent="0.3">
      <c r="U882" s="1561"/>
    </row>
    <row r="883" spans="21:21" ht="18.75" x14ac:dyDescent="0.3">
      <c r="U883" s="1561"/>
    </row>
    <row r="884" spans="21:21" ht="18.75" x14ac:dyDescent="0.3">
      <c r="U884" s="1561"/>
    </row>
    <row r="885" spans="21:21" ht="18.75" x14ac:dyDescent="0.3">
      <c r="U885" s="1561"/>
    </row>
    <row r="886" spans="21:21" ht="18.75" x14ac:dyDescent="0.3">
      <c r="U886" s="1561"/>
    </row>
    <row r="887" spans="21:21" ht="18.75" x14ac:dyDescent="0.3">
      <c r="U887" s="1561"/>
    </row>
    <row r="888" spans="21:21" ht="18.75" x14ac:dyDescent="0.3">
      <c r="U888" s="1561"/>
    </row>
    <row r="889" spans="21:21" ht="18.75" x14ac:dyDescent="0.3">
      <c r="U889" s="1561"/>
    </row>
    <row r="890" spans="21:21" ht="18.75" x14ac:dyDescent="0.3">
      <c r="U890" s="1561"/>
    </row>
    <row r="891" spans="21:21" ht="18.75" x14ac:dyDescent="0.3">
      <c r="U891" s="1561"/>
    </row>
    <row r="892" spans="21:21" ht="18.75" x14ac:dyDescent="0.3">
      <c r="U892" s="1561"/>
    </row>
    <row r="893" spans="21:21" ht="18.75" x14ac:dyDescent="0.3">
      <c r="U893" s="1561"/>
    </row>
    <row r="894" spans="21:21" ht="18.75" x14ac:dyDescent="0.3">
      <c r="U894" s="1561"/>
    </row>
    <row r="895" spans="21:21" ht="18.75" x14ac:dyDescent="0.3">
      <c r="U895" s="1561"/>
    </row>
    <row r="896" spans="21:21" ht="18.75" x14ac:dyDescent="0.3">
      <c r="U896" s="1561"/>
    </row>
    <row r="897" spans="21:21" ht="18.75" x14ac:dyDescent="0.3">
      <c r="U897" s="1561"/>
    </row>
    <row r="898" spans="21:21" ht="18.75" x14ac:dyDescent="0.3">
      <c r="U898" s="1561"/>
    </row>
    <row r="899" spans="21:21" ht="18.75" x14ac:dyDescent="0.3">
      <c r="U899" s="1561"/>
    </row>
    <row r="900" spans="21:21" ht="18.75" x14ac:dyDescent="0.3">
      <c r="U900" s="1561"/>
    </row>
    <row r="901" spans="21:21" ht="18.75" x14ac:dyDescent="0.3">
      <c r="U901" s="1561"/>
    </row>
    <row r="902" spans="21:21" ht="18.75" x14ac:dyDescent="0.3">
      <c r="U902" s="1561"/>
    </row>
    <row r="903" spans="21:21" ht="18.75" x14ac:dyDescent="0.3">
      <c r="U903" s="1561"/>
    </row>
    <row r="904" spans="21:21" ht="18.75" x14ac:dyDescent="0.3">
      <c r="U904" s="1561"/>
    </row>
    <row r="905" spans="21:21" ht="18.75" x14ac:dyDescent="0.3">
      <c r="U905" s="1561"/>
    </row>
    <row r="906" spans="21:21" ht="18.75" x14ac:dyDescent="0.3">
      <c r="U906" s="1561"/>
    </row>
    <row r="907" spans="21:21" ht="18.75" x14ac:dyDescent="0.3">
      <c r="U907" s="1561"/>
    </row>
    <row r="908" spans="21:21" ht="18.75" x14ac:dyDescent="0.3">
      <c r="U908" s="1561"/>
    </row>
    <row r="909" spans="21:21" ht="18.75" x14ac:dyDescent="0.3">
      <c r="U909" s="1561"/>
    </row>
    <row r="910" spans="21:21" ht="18.75" x14ac:dyDescent="0.3">
      <c r="U910" s="1561"/>
    </row>
    <row r="911" spans="21:21" ht="18.75" x14ac:dyDescent="0.3">
      <c r="U911" s="1561"/>
    </row>
    <row r="912" spans="21:21" ht="18.75" x14ac:dyDescent="0.3">
      <c r="U912" s="1561"/>
    </row>
    <row r="913" spans="21:21" ht="18.75" x14ac:dyDescent="0.3">
      <c r="U913" s="1561"/>
    </row>
    <row r="914" spans="21:21" ht="18.75" x14ac:dyDescent="0.3">
      <c r="U914" s="1561"/>
    </row>
    <row r="915" spans="21:21" ht="18.75" x14ac:dyDescent="0.3">
      <c r="U915" s="1561"/>
    </row>
    <row r="916" spans="21:21" ht="18.75" x14ac:dyDescent="0.3">
      <c r="U916" s="1561"/>
    </row>
    <row r="917" spans="21:21" ht="18.75" x14ac:dyDescent="0.3">
      <c r="U917" s="1561"/>
    </row>
    <row r="918" spans="21:21" ht="18.75" x14ac:dyDescent="0.3">
      <c r="U918" s="1561"/>
    </row>
    <row r="919" spans="21:21" ht="18.75" x14ac:dyDescent="0.3">
      <c r="U919" s="1561"/>
    </row>
    <row r="920" spans="21:21" ht="18.75" x14ac:dyDescent="0.3">
      <c r="U920" s="1561"/>
    </row>
    <row r="921" spans="21:21" ht="18.75" x14ac:dyDescent="0.3">
      <c r="U921" s="1561"/>
    </row>
    <row r="922" spans="21:21" ht="18.75" x14ac:dyDescent="0.3">
      <c r="U922" s="1561"/>
    </row>
    <row r="923" spans="21:21" ht="18.75" x14ac:dyDescent="0.3">
      <c r="U923" s="1561"/>
    </row>
    <row r="924" spans="21:21" ht="18.75" x14ac:dyDescent="0.3">
      <c r="U924" s="1561"/>
    </row>
    <row r="925" spans="21:21" ht="18.75" x14ac:dyDescent="0.3">
      <c r="U925" s="1561"/>
    </row>
    <row r="926" spans="21:21" ht="18.75" x14ac:dyDescent="0.3">
      <c r="U926" s="1561"/>
    </row>
    <row r="927" spans="21:21" ht="18.75" x14ac:dyDescent="0.3">
      <c r="U927" s="1561"/>
    </row>
    <row r="928" spans="21:21" ht="18.75" x14ac:dyDescent="0.3">
      <c r="U928" s="1561"/>
    </row>
    <row r="929" spans="21:21" ht="18.75" x14ac:dyDescent="0.3">
      <c r="U929" s="1561"/>
    </row>
    <row r="930" spans="21:21" ht="18.75" x14ac:dyDescent="0.3">
      <c r="U930" s="1561"/>
    </row>
    <row r="931" spans="21:21" ht="18.75" x14ac:dyDescent="0.3">
      <c r="U931" s="1561"/>
    </row>
    <row r="932" spans="21:21" ht="18.75" x14ac:dyDescent="0.3">
      <c r="U932" s="1561"/>
    </row>
    <row r="933" spans="21:21" ht="18.75" x14ac:dyDescent="0.3">
      <c r="U933" s="1561"/>
    </row>
    <row r="934" spans="21:21" ht="18.75" x14ac:dyDescent="0.3">
      <c r="U934" s="1561"/>
    </row>
    <row r="935" spans="21:21" ht="18.75" x14ac:dyDescent="0.3">
      <c r="U935" s="1561"/>
    </row>
    <row r="936" spans="21:21" ht="18.75" x14ac:dyDescent="0.3">
      <c r="U936" s="1561"/>
    </row>
    <row r="937" spans="21:21" ht="18.75" x14ac:dyDescent="0.3">
      <c r="U937" s="1561"/>
    </row>
    <row r="938" spans="21:21" ht="18.75" x14ac:dyDescent="0.3">
      <c r="U938" s="1561"/>
    </row>
    <row r="939" spans="21:21" ht="18.75" x14ac:dyDescent="0.3">
      <c r="U939" s="1561"/>
    </row>
    <row r="940" spans="21:21" ht="18.75" x14ac:dyDescent="0.3">
      <c r="U940" s="1561"/>
    </row>
    <row r="941" spans="21:21" ht="18.75" x14ac:dyDescent="0.3">
      <c r="U941" s="1561"/>
    </row>
    <row r="942" spans="21:21" ht="18.75" x14ac:dyDescent="0.3">
      <c r="U942" s="1561"/>
    </row>
    <row r="943" spans="21:21" ht="18.75" x14ac:dyDescent="0.3">
      <c r="U943" s="1561"/>
    </row>
    <row r="944" spans="21:21" ht="18.75" x14ac:dyDescent="0.3">
      <c r="U944" s="1561"/>
    </row>
    <row r="945" spans="21:21" ht="18.75" x14ac:dyDescent="0.3">
      <c r="U945" s="1561"/>
    </row>
    <row r="946" spans="21:21" ht="18.75" x14ac:dyDescent="0.3">
      <c r="U946" s="1561"/>
    </row>
    <row r="947" spans="21:21" ht="18.75" x14ac:dyDescent="0.3">
      <c r="U947" s="1561"/>
    </row>
    <row r="948" spans="21:21" ht="18.75" x14ac:dyDescent="0.3">
      <c r="U948" s="1561"/>
    </row>
    <row r="949" spans="21:21" ht="18.75" x14ac:dyDescent="0.3">
      <c r="U949" s="1561"/>
    </row>
    <row r="950" spans="21:21" ht="18.75" x14ac:dyDescent="0.3">
      <c r="U950" s="1561"/>
    </row>
    <row r="951" spans="21:21" ht="18.75" x14ac:dyDescent="0.3">
      <c r="U951" s="1561"/>
    </row>
    <row r="952" spans="21:21" ht="18.75" x14ac:dyDescent="0.3">
      <c r="U952" s="1561"/>
    </row>
    <row r="953" spans="21:21" ht="18.75" x14ac:dyDescent="0.3">
      <c r="U953" s="1561"/>
    </row>
    <row r="954" spans="21:21" ht="18.75" x14ac:dyDescent="0.3">
      <c r="U954" s="1561"/>
    </row>
    <row r="955" spans="21:21" ht="18.75" x14ac:dyDescent="0.3">
      <c r="U955" s="1561"/>
    </row>
    <row r="956" spans="21:21" ht="18.75" x14ac:dyDescent="0.3">
      <c r="U956" s="1561"/>
    </row>
    <row r="957" spans="21:21" ht="18.75" x14ac:dyDescent="0.3">
      <c r="U957" s="1561"/>
    </row>
    <row r="958" spans="21:21" ht="18.75" x14ac:dyDescent="0.3">
      <c r="U958" s="1561"/>
    </row>
    <row r="959" spans="21:21" ht="18.75" x14ac:dyDescent="0.3">
      <c r="U959" s="1561"/>
    </row>
    <row r="960" spans="21:21" ht="18.75" x14ac:dyDescent="0.3">
      <c r="U960" s="1561"/>
    </row>
    <row r="961" spans="21:21" ht="18.75" x14ac:dyDescent="0.3">
      <c r="U961" s="1561"/>
    </row>
    <row r="962" spans="21:21" ht="18.75" x14ac:dyDescent="0.3">
      <c r="U962" s="1561"/>
    </row>
    <row r="963" spans="21:21" ht="18.75" x14ac:dyDescent="0.3">
      <c r="U963" s="1561"/>
    </row>
    <row r="964" spans="21:21" ht="18.75" x14ac:dyDescent="0.3">
      <c r="U964" s="1561"/>
    </row>
    <row r="965" spans="21:21" ht="18.75" x14ac:dyDescent="0.3">
      <c r="U965" s="1561"/>
    </row>
    <row r="966" spans="21:21" ht="18.75" x14ac:dyDescent="0.3">
      <c r="U966" s="1561"/>
    </row>
    <row r="967" spans="21:21" ht="18.75" x14ac:dyDescent="0.3">
      <c r="U967" s="1561"/>
    </row>
    <row r="968" spans="21:21" ht="18.75" x14ac:dyDescent="0.3">
      <c r="U968" s="1561"/>
    </row>
    <row r="969" spans="21:21" ht="18.75" x14ac:dyDescent="0.3">
      <c r="U969" s="1561"/>
    </row>
    <row r="970" spans="21:21" ht="18.75" x14ac:dyDescent="0.3">
      <c r="U970" s="1561"/>
    </row>
    <row r="971" spans="21:21" ht="18.75" x14ac:dyDescent="0.3">
      <c r="U971" s="1561"/>
    </row>
    <row r="972" spans="21:21" ht="18.75" x14ac:dyDescent="0.3">
      <c r="U972" s="1561"/>
    </row>
    <row r="973" spans="21:21" ht="18.75" x14ac:dyDescent="0.3">
      <c r="U973" s="1561"/>
    </row>
    <row r="974" spans="21:21" ht="18.75" x14ac:dyDescent="0.3">
      <c r="U974" s="1561"/>
    </row>
    <row r="975" spans="21:21" ht="18.75" x14ac:dyDescent="0.3">
      <c r="U975" s="1561"/>
    </row>
    <row r="976" spans="21:21" ht="18.75" x14ac:dyDescent="0.3">
      <c r="U976" s="1561"/>
    </row>
    <row r="977" spans="21:21" ht="18.75" x14ac:dyDescent="0.3">
      <c r="U977" s="1561"/>
    </row>
    <row r="978" spans="21:21" ht="18.75" x14ac:dyDescent="0.3">
      <c r="U978" s="1561"/>
    </row>
    <row r="979" spans="21:21" ht="18.75" x14ac:dyDescent="0.3">
      <c r="U979" s="1561"/>
    </row>
    <row r="980" spans="21:21" ht="18.75" x14ac:dyDescent="0.3">
      <c r="U980" s="1561"/>
    </row>
    <row r="981" spans="21:21" ht="18.75" x14ac:dyDescent="0.3">
      <c r="U981" s="1561"/>
    </row>
    <row r="982" spans="21:21" ht="18.75" x14ac:dyDescent="0.3">
      <c r="U982" s="1561"/>
    </row>
    <row r="983" spans="21:21" ht="18.75" x14ac:dyDescent="0.3">
      <c r="U983" s="1561"/>
    </row>
    <row r="984" spans="21:21" ht="18.75" x14ac:dyDescent="0.3">
      <c r="U984" s="1561"/>
    </row>
    <row r="985" spans="21:21" ht="18.75" x14ac:dyDescent="0.3">
      <c r="U985" s="1561"/>
    </row>
    <row r="986" spans="21:21" ht="18.75" x14ac:dyDescent="0.3">
      <c r="U986" s="1561"/>
    </row>
    <row r="987" spans="21:21" ht="18.75" x14ac:dyDescent="0.3">
      <c r="U987" s="1561"/>
    </row>
    <row r="988" spans="21:21" ht="18.75" x14ac:dyDescent="0.3">
      <c r="U988" s="1561"/>
    </row>
    <row r="989" spans="21:21" ht="18.75" x14ac:dyDescent="0.3">
      <c r="U989" s="1561"/>
    </row>
    <row r="990" spans="21:21" ht="18.75" x14ac:dyDescent="0.3">
      <c r="U990" s="1561"/>
    </row>
    <row r="991" spans="21:21" ht="18.75" x14ac:dyDescent="0.3">
      <c r="U991" s="1561"/>
    </row>
    <row r="992" spans="21:21" ht="18.75" x14ac:dyDescent="0.3">
      <c r="U992" s="1561"/>
    </row>
    <row r="993" spans="21:21" ht="18.75" x14ac:dyDescent="0.3">
      <c r="U993" s="1561"/>
    </row>
    <row r="994" spans="21:21" ht="18.75" x14ac:dyDescent="0.3">
      <c r="U994" s="1561"/>
    </row>
    <row r="995" spans="21:21" ht="18.75" x14ac:dyDescent="0.3">
      <c r="U995" s="1561"/>
    </row>
    <row r="996" spans="21:21" ht="18.75" x14ac:dyDescent="0.3">
      <c r="U996" s="1561"/>
    </row>
    <row r="997" spans="21:21" ht="18.75" x14ac:dyDescent="0.3">
      <c r="U997" s="1561"/>
    </row>
    <row r="998" spans="21:21" ht="18.75" x14ac:dyDescent="0.3">
      <c r="U998" s="1561"/>
    </row>
    <row r="999" spans="21:21" ht="18.75" x14ac:dyDescent="0.3">
      <c r="U999" s="1561"/>
    </row>
    <row r="1000" spans="21:21" ht="18.75" x14ac:dyDescent="0.3">
      <c r="U1000" s="1561"/>
    </row>
    <row r="1001" spans="21:21" ht="18.75" x14ac:dyDescent="0.3">
      <c r="U1001" s="1561"/>
    </row>
    <row r="1002" spans="21:21" ht="18.75" x14ac:dyDescent="0.3">
      <c r="U1002" s="1561"/>
    </row>
    <row r="1003" spans="21:21" ht="18.75" x14ac:dyDescent="0.3">
      <c r="U1003" s="1561"/>
    </row>
    <row r="1004" spans="21:21" ht="18.75" x14ac:dyDescent="0.3">
      <c r="U1004" s="1561"/>
    </row>
    <row r="1005" spans="21:21" ht="18.75" x14ac:dyDescent="0.3">
      <c r="U1005" s="1561"/>
    </row>
    <row r="1006" spans="21:21" ht="18.75" x14ac:dyDescent="0.3">
      <c r="U1006" s="1561"/>
    </row>
    <row r="1007" spans="21:21" ht="18.75" x14ac:dyDescent="0.3">
      <c r="U1007" s="1561"/>
    </row>
    <row r="1008" spans="21:21" ht="18.75" x14ac:dyDescent="0.3">
      <c r="U1008" s="1561"/>
    </row>
    <row r="1009" spans="21:21" ht="18.75" x14ac:dyDescent="0.3">
      <c r="U1009" s="1561"/>
    </row>
    <row r="1010" spans="21:21" ht="18.75" x14ac:dyDescent="0.3">
      <c r="U1010" s="1561"/>
    </row>
    <row r="1011" spans="21:21" ht="18.75" x14ac:dyDescent="0.3">
      <c r="U1011" s="1561"/>
    </row>
    <row r="1012" spans="21:21" ht="18.75" x14ac:dyDescent="0.3">
      <c r="U1012" s="1561"/>
    </row>
    <row r="1013" spans="21:21" ht="18.75" x14ac:dyDescent="0.3">
      <c r="U1013" s="1561"/>
    </row>
    <row r="1014" spans="21:21" ht="18.75" x14ac:dyDescent="0.3">
      <c r="U1014" s="1561"/>
    </row>
    <row r="1015" spans="21:21" ht="18.75" x14ac:dyDescent="0.3">
      <c r="U1015" s="1561"/>
    </row>
    <row r="1016" spans="21:21" ht="18.75" x14ac:dyDescent="0.3">
      <c r="U1016" s="1561"/>
    </row>
    <row r="1017" spans="21:21" ht="18.75" x14ac:dyDescent="0.3">
      <c r="U1017" s="1561"/>
    </row>
    <row r="1018" spans="21:21" ht="18.75" x14ac:dyDescent="0.3">
      <c r="U1018" s="1561"/>
    </row>
    <row r="1019" spans="21:21" ht="18.75" x14ac:dyDescent="0.3">
      <c r="U1019" s="1561"/>
    </row>
    <row r="1020" spans="21:21" ht="18.75" x14ac:dyDescent="0.3">
      <c r="U1020" s="1561"/>
    </row>
    <row r="1021" spans="21:21" ht="18.75" x14ac:dyDescent="0.3">
      <c r="U1021" s="1561"/>
    </row>
    <row r="1022" spans="21:21" ht="18.75" x14ac:dyDescent="0.3">
      <c r="U1022" s="1561"/>
    </row>
    <row r="1023" spans="21:21" ht="18.75" x14ac:dyDescent="0.3">
      <c r="U1023" s="1561"/>
    </row>
    <row r="1024" spans="21:21" ht="18.75" x14ac:dyDescent="0.3">
      <c r="U1024" s="1561"/>
    </row>
    <row r="1025" spans="21:21" ht="18.75" x14ac:dyDescent="0.3">
      <c r="U1025" s="1561"/>
    </row>
    <row r="1026" spans="21:21" ht="18.75" x14ac:dyDescent="0.3">
      <c r="U1026" s="1561"/>
    </row>
    <row r="1027" spans="21:21" ht="18.75" x14ac:dyDescent="0.3">
      <c r="U1027" s="1561"/>
    </row>
    <row r="1028" spans="21:21" ht="18.75" x14ac:dyDescent="0.3">
      <c r="U1028" s="1561"/>
    </row>
    <row r="1029" spans="21:21" ht="18.75" x14ac:dyDescent="0.3">
      <c r="U1029" s="1561"/>
    </row>
    <row r="1030" spans="21:21" ht="18.75" x14ac:dyDescent="0.3">
      <c r="U1030" s="1561"/>
    </row>
    <row r="1031" spans="21:21" ht="18.75" x14ac:dyDescent="0.3">
      <c r="U1031" s="1561"/>
    </row>
    <row r="1032" spans="21:21" ht="18.75" x14ac:dyDescent="0.3">
      <c r="U1032" s="1561"/>
    </row>
    <row r="1033" spans="21:21" ht="18.75" x14ac:dyDescent="0.3">
      <c r="U1033" s="1561"/>
    </row>
    <row r="1034" spans="21:21" ht="18.75" x14ac:dyDescent="0.3">
      <c r="U1034" s="1561"/>
    </row>
    <row r="1035" spans="21:21" ht="18.75" x14ac:dyDescent="0.3">
      <c r="U1035" s="1561"/>
    </row>
    <row r="1036" spans="21:21" ht="18.75" x14ac:dyDescent="0.3">
      <c r="U1036" s="1561"/>
    </row>
    <row r="1037" spans="21:21" ht="18.75" x14ac:dyDescent="0.3">
      <c r="U1037" s="1561"/>
    </row>
    <row r="1038" spans="21:21" ht="18.75" x14ac:dyDescent="0.3">
      <c r="U1038" s="1561"/>
    </row>
    <row r="1039" spans="21:21" ht="18.75" x14ac:dyDescent="0.3">
      <c r="U1039" s="1561"/>
    </row>
    <row r="1040" spans="21:21" ht="18.75" x14ac:dyDescent="0.3">
      <c r="U1040" s="1561"/>
    </row>
    <row r="1041" spans="21:21" ht="18.75" x14ac:dyDescent="0.3">
      <c r="U1041" s="1561"/>
    </row>
    <row r="1042" spans="21:21" ht="18.75" x14ac:dyDescent="0.3">
      <c r="U1042" s="1561"/>
    </row>
    <row r="1043" spans="21:21" ht="18.75" x14ac:dyDescent="0.3">
      <c r="U1043" s="1561"/>
    </row>
    <row r="1044" spans="21:21" ht="18.75" x14ac:dyDescent="0.3">
      <c r="U1044" s="1561"/>
    </row>
    <row r="1045" spans="21:21" ht="18.75" x14ac:dyDescent="0.3">
      <c r="U1045" s="1561"/>
    </row>
    <row r="1046" spans="21:21" ht="18.75" x14ac:dyDescent="0.3">
      <c r="U1046" s="1561"/>
    </row>
    <row r="1047" spans="21:21" ht="18.75" x14ac:dyDescent="0.3">
      <c r="U1047" s="1561"/>
    </row>
    <row r="1048" spans="21:21" ht="18.75" x14ac:dyDescent="0.3">
      <c r="U1048" s="1561"/>
    </row>
    <row r="1049" spans="21:21" ht="18.75" x14ac:dyDescent="0.3">
      <c r="U1049" s="1561"/>
    </row>
    <row r="1050" spans="21:21" ht="18.75" x14ac:dyDescent="0.3">
      <c r="U1050" s="1561"/>
    </row>
    <row r="1051" spans="21:21" ht="18.75" x14ac:dyDescent="0.3">
      <c r="U1051" s="1561"/>
    </row>
    <row r="1052" spans="21:21" ht="18.75" x14ac:dyDescent="0.3">
      <c r="U1052" s="1561"/>
    </row>
    <row r="1053" spans="21:21" ht="18.75" x14ac:dyDescent="0.3">
      <c r="U1053" s="1561"/>
    </row>
    <row r="1054" spans="21:21" ht="18.75" x14ac:dyDescent="0.3">
      <c r="U1054" s="1561"/>
    </row>
    <row r="1055" spans="21:21" ht="18.75" x14ac:dyDescent="0.3">
      <c r="U1055" s="1561"/>
    </row>
    <row r="1056" spans="21:21" ht="18.75" x14ac:dyDescent="0.3">
      <c r="U1056" s="1561"/>
    </row>
    <row r="1057" spans="21:21" ht="18.75" x14ac:dyDescent="0.3">
      <c r="U1057" s="1561"/>
    </row>
    <row r="1058" spans="21:21" ht="18.75" x14ac:dyDescent="0.3">
      <c r="U1058" s="1561"/>
    </row>
    <row r="1059" spans="21:21" ht="18.75" x14ac:dyDescent="0.3">
      <c r="U1059" s="1561"/>
    </row>
    <row r="1060" spans="21:21" ht="18.75" x14ac:dyDescent="0.3">
      <c r="U1060" s="1561"/>
    </row>
    <row r="1061" spans="21:21" ht="18.75" x14ac:dyDescent="0.3">
      <c r="U1061" s="1561"/>
    </row>
    <row r="1062" spans="21:21" ht="18.75" x14ac:dyDescent="0.3">
      <c r="U1062" s="1561"/>
    </row>
    <row r="1063" spans="21:21" ht="18.75" x14ac:dyDescent="0.3">
      <c r="U1063" s="1561"/>
    </row>
    <row r="1064" spans="21:21" ht="18.75" x14ac:dyDescent="0.3">
      <c r="U1064" s="1561"/>
    </row>
    <row r="1065" spans="21:21" ht="18.75" x14ac:dyDescent="0.3">
      <c r="U1065" s="1561"/>
    </row>
    <row r="1066" spans="21:21" ht="18.75" x14ac:dyDescent="0.3">
      <c r="U1066" s="1561"/>
    </row>
    <row r="1067" spans="21:21" ht="18.75" x14ac:dyDescent="0.3">
      <c r="U1067" s="1561"/>
    </row>
    <row r="1068" spans="21:21" ht="18.75" x14ac:dyDescent="0.3">
      <c r="U1068" s="1561"/>
    </row>
    <row r="1069" spans="21:21" ht="18.75" x14ac:dyDescent="0.3">
      <c r="U1069" s="1561"/>
    </row>
    <row r="1070" spans="21:21" ht="18.75" x14ac:dyDescent="0.3">
      <c r="U1070" s="1561"/>
    </row>
    <row r="1071" spans="21:21" ht="18.75" x14ac:dyDescent="0.3">
      <c r="U1071" s="1561"/>
    </row>
    <row r="1072" spans="21:21" ht="18.75" x14ac:dyDescent="0.3">
      <c r="U1072" s="1561"/>
    </row>
    <row r="1073" spans="21:21" ht="18.75" x14ac:dyDescent="0.3">
      <c r="U1073" s="1561"/>
    </row>
    <row r="1074" spans="21:21" ht="18.75" x14ac:dyDescent="0.3">
      <c r="U1074" s="1561"/>
    </row>
    <row r="1075" spans="21:21" ht="18.75" x14ac:dyDescent="0.3">
      <c r="U1075" s="1561"/>
    </row>
    <row r="1076" spans="21:21" ht="18.75" x14ac:dyDescent="0.3">
      <c r="U1076" s="1561"/>
    </row>
    <row r="1077" spans="21:21" ht="18.75" x14ac:dyDescent="0.3">
      <c r="U1077" s="1561"/>
    </row>
    <row r="1078" spans="21:21" ht="18.75" x14ac:dyDescent="0.3">
      <c r="U1078" s="1561"/>
    </row>
    <row r="1079" spans="21:21" ht="18.75" x14ac:dyDescent="0.3">
      <c r="U1079" s="1561"/>
    </row>
    <row r="1080" spans="21:21" ht="18.75" x14ac:dyDescent="0.3">
      <c r="U1080" s="1561"/>
    </row>
    <row r="1081" spans="21:21" ht="18.75" x14ac:dyDescent="0.3">
      <c r="U1081" s="1561"/>
    </row>
    <row r="1082" spans="21:21" ht="18.75" x14ac:dyDescent="0.3">
      <c r="U1082" s="1561"/>
    </row>
    <row r="1083" spans="21:21" ht="18.75" x14ac:dyDescent="0.3">
      <c r="U1083" s="1561"/>
    </row>
    <row r="1084" spans="21:21" ht="18.75" x14ac:dyDescent="0.3">
      <c r="U1084" s="1561"/>
    </row>
    <row r="1085" spans="21:21" ht="18.75" x14ac:dyDescent="0.3">
      <c r="U1085" s="1561"/>
    </row>
    <row r="1086" spans="21:21" ht="18.75" x14ac:dyDescent="0.3">
      <c r="U1086" s="1561"/>
    </row>
    <row r="1087" spans="21:21" ht="18.75" x14ac:dyDescent="0.3">
      <c r="U1087" s="1561"/>
    </row>
    <row r="1088" spans="21:21" ht="18.75" x14ac:dyDescent="0.3">
      <c r="U1088" s="1561"/>
    </row>
    <row r="1089" spans="21:21" ht="18.75" x14ac:dyDescent="0.3">
      <c r="U1089" s="1561"/>
    </row>
    <row r="1090" spans="21:21" ht="18.75" x14ac:dyDescent="0.3">
      <c r="U1090" s="1561"/>
    </row>
    <row r="1091" spans="21:21" ht="18.75" x14ac:dyDescent="0.3">
      <c r="U1091" s="1561"/>
    </row>
    <row r="1092" spans="21:21" ht="18.75" x14ac:dyDescent="0.3">
      <c r="U1092" s="1561"/>
    </row>
    <row r="1093" spans="21:21" ht="18.75" x14ac:dyDescent="0.3">
      <c r="U1093" s="1561"/>
    </row>
    <row r="1094" spans="21:21" ht="18.75" x14ac:dyDescent="0.3">
      <c r="U1094" s="1561"/>
    </row>
    <row r="1095" spans="21:21" ht="18.75" x14ac:dyDescent="0.3">
      <c r="U1095" s="1561"/>
    </row>
    <row r="1096" spans="21:21" ht="18.75" x14ac:dyDescent="0.3">
      <c r="U1096" s="1561"/>
    </row>
    <row r="1097" spans="21:21" ht="18.75" x14ac:dyDescent="0.3">
      <c r="U1097" s="1561"/>
    </row>
    <row r="1098" spans="21:21" ht="18.75" x14ac:dyDescent="0.3">
      <c r="U1098" s="1561"/>
    </row>
    <row r="1099" spans="21:21" ht="18.75" x14ac:dyDescent="0.3">
      <c r="U1099" s="1561"/>
    </row>
    <row r="1100" spans="21:21" ht="18.75" x14ac:dyDescent="0.3">
      <c r="U1100" s="1561"/>
    </row>
    <row r="1101" spans="21:21" ht="18.75" x14ac:dyDescent="0.3">
      <c r="U1101" s="1561"/>
    </row>
    <row r="1102" spans="21:21" ht="18.75" x14ac:dyDescent="0.3">
      <c r="U1102" s="1561"/>
    </row>
    <row r="1103" spans="21:21" ht="18.75" x14ac:dyDescent="0.3">
      <c r="U1103" s="1561"/>
    </row>
    <row r="1104" spans="21:21" ht="18.75" x14ac:dyDescent="0.3">
      <c r="U1104" s="1561"/>
    </row>
    <row r="1105" spans="21:21" ht="18.75" x14ac:dyDescent="0.3">
      <c r="U1105" s="1561"/>
    </row>
    <row r="1106" spans="21:21" ht="18.75" x14ac:dyDescent="0.3">
      <c r="U1106" s="1561"/>
    </row>
    <row r="1107" spans="21:21" ht="18.75" x14ac:dyDescent="0.3">
      <c r="U1107" s="1561"/>
    </row>
    <row r="1108" spans="21:21" ht="18.75" x14ac:dyDescent="0.3">
      <c r="U1108" s="1561"/>
    </row>
    <row r="1109" spans="21:21" ht="18.75" x14ac:dyDescent="0.3">
      <c r="U1109" s="1561"/>
    </row>
    <row r="1110" spans="21:21" ht="18.75" x14ac:dyDescent="0.3">
      <c r="U1110" s="1561"/>
    </row>
    <row r="1111" spans="21:21" ht="18.75" x14ac:dyDescent="0.3">
      <c r="U1111" s="1561"/>
    </row>
    <row r="1112" spans="21:21" ht="18.75" x14ac:dyDescent="0.3">
      <c r="U1112" s="1561"/>
    </row>
    <row r="1113" spans="21:21" ht="18.75" x14ac:dyDescent="0.3">
      <c r="U1113" s="1561"/>
    </row>
    <row r="1114" spans="21:21" ht="18.75" x14ac:dyDescent="0.3">
      <c r="U1114" s="1561"/>
    </row>
    <row r="1115" spans="21:21" ht="18.75" x14ac:dyDescent="0.3">
      <c r="U1115" s="1561"/>
    </row>
    <row r="1116" spans="21:21" ht="18.75" x14ac:dyDescent="0.3">
      <c r="U1116" s="1561"/>
    </row>
    <row r="1117" spans="21:21" ht="18.75" x14ac:dyDescent="0.3">
      <c r="U1117" s="1561"/>
    </row>
    <row r="1118" spans="21:21" ht="18.75" x14ac:dyDescent="0.3">
      <c r="U1118" s="1561"/>
    </row>
    <row r="1119" spans="21:21" ht="18.75" x14ac:dyDescent="0.3">
      <c r="U1119" s="1561"/>
    </row>
    <row r="1120" spans="21:21" ht="18.75" x14ac:dyDescent="0.3">
      <c r="U1120" s="1561"/>
    </row>
    <row r="1121" spans="21:21" ht="18.75" x14ac:dyDescent="0.3">
      <c r="U1121" s="1561"/>
    </row>
    <row r="1122" spans="21:21" ht="18.75" x14ac:dyDescent="0.3">
      <c r="U1122" s="1561"/>
    </row>
    <row r="1123" spans="21:21" ht="18.75" x14ac:dyDescent="0.3">
      <c r="U1123" s="1561"/>
    </row>
    <row r="1124" spans="21:21" ht="18.75" x14ac:dyDescent="0.3">
      <c r="U1124" s="1561"/>
    </row>
    <row r="1125" spans="21:21" ht="18.75" x14ac:dyDescent="0.3">
      <c r="U1125" s="1561"/>
    </row>
    <row r="1126" spans="21:21" ht="18.75" x14ac:dyDescent="0.3">
      <c r="U1126" s="1561"/>
    </row>
    <row r="1127" spans="21:21" ht="18.75" x14ac:dyDescent="0.3">
      <c r="U1127" s="1561"/>
    </row>
    <row r="1128" spans="21:21" ht="18.75" x14ac:dyDescent="0.3">
      <c r="U1128" s="1561"/>
    </row>
    <row r="1129" spans="21:21" ht="18.75" x14ac:dyDescent="0.3">
      <c r="U1129" s="1561"/>
    </row>
    <row r="1130" spans="21:21" ht="18.75" x14ac:dyDescent="0.3">
      <c r="U1130" s="1561"/>
    </row>
    <row r="1131" spans="21:21" ht="18.75" x14ac:dyDescent="0.3">
      <c r="U1131" s="1561"/>
    </row>
    <row r="1132" spans="21:21" ht="18.75" x14ac:dyDescent="0.3">
      <c r="U1132" s="1561"/>
    </row>
    <row r="1133" spans="21:21" ht="18.75" x14ac:dyDescent="0.3">
      <c r="U1133" s="1561"/>
    </row>
    <row r="1134" spans="21:21" ht="18.75" x14ac:dyDescent="0.3">
      <c r="U1134" s="1561"/>
    </row>
    <row r="1135" spans="21:21" ht="18.75" x14ac:dyDescent="0.3">
      <c r="U1135" s="1561"/>
    </row>
    <row r="1136" spans="21:21" ht="18.75" x14ac:dyDescent="0.3">
      <c r="U1136" s="1561"/>
    </row>
    <row r="1137" spans="21:21" ht="18.75" x14ac:dyDescent="0.3">
      <c r="U1137" s="1561"/>
    </row>
    <row r="1138" spans="21:21" ht="18.75" x14ac:dyDescent="0.3">
      <c r="U1138" s="1561"/>
    </row>
    <row r="1139" spans="21:21" ht="18.75" x14ac:dyDescent="0.3">
      <c r="U1139" s="1561"/>
    </row>
  </sheetData>
  <mergeCells count="16">
    <mergeCell ref="A2:X2"/>
    <mergeCell ref="L6:M6"/>
    <mergeCell ref="N6:O6"/>
    <mergeCell ref="Q6:T6"/>
    <mergeCell ref="A8:A9"/>
    <mergeCell ref="I5:J6"/>
    <mergeCell ref="C6:G6"/>
    <mergeCell ref="A29:A30"/>
    <mergeCell ref="A32:A33"/>
    <mergeCell ref="A35:A36"/>
    <mergeCell ref="A26:A27"/>
    <mergeCell ref="A23:A24"/>
    <mergeCell ref="A20:A21"/>
    <mergeCell ref="A11:A12"/>
    <mergeCell ref="A14:A15"/>
    <mergeCell ref="A17:A18"/>
  </mergeCells>
  <pageMargins left="0.45" right="0.25" top="0.75" bottom="0.75" header="0.3" footer="0.3"/>
  <pageSetup paperSize="8" scale="3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view="pageLayout" workbookViewId="0">
      <selection activeCell="G6" sqref="G6"/>
    </sheetView>
  </sheetViews>
  <sheetFormatPr defaultRowHeight="12" x14ac:dyDescent="0.2"/>
  <cols>
    <col min="1" max="1" width="18" style="1499" customWidth="1"/>
    <col min="2" max="3" width="9.140625" style="1498"/>
    <col min="4" max="4" width="12.42578125" style="1498" customWidth="1"/>
    <col min="5" max="6" width="9.140625" style="1498"/>
    <col min="7" max="7" width="10.140625" style="1498" customWidth="1"/>
    <col min="8" max="8" width="9.140625" style="1498"/>
    <col min="9" max="9" width="10.42578125" style="1498" customWidth="1"/>
    <col min="10" max="10" width="9.140625" style="1498"/>
    <col min="11" max="11" width="12" style="1498" customWidth="1"/>
    <col min="12" max="16" width="9.140625" style="1498"/>
    <col min="17" max="17" width="16.5703125" style="1498" customWidth="1"/>
    <col min="18" max="21" width="9.140625" style="1498"/>
    <col min="22" max="22" width="11.28515625" style="1498" customWidth="1"/>
    <col min="23" max="23" width="9.140625" style="1498"/>
    <col min="24" max="24" width="10.28515625" style="1498" customWidth="1"/>
    <col min="25" max="25" width="10.140625" style="1498" customWidth="1"/>
    <col min="26" max="26" width="10.5703125" style="1498" customWidth="1"/>
    <col min="27" max="16384" width="9.140625" style="1498"/>
  </cols>
  <sheetData>
    <row r="1" spans="1:26" x14ac:dyDescent="0.2">
      <c r="A1" s="2122" t="s">
        <v>1875</v>
      </c>
      <c r="B1" s="2122"/>
      <c r="C1" s="2122"/>
      <c r="D1" s="2122"/>
      <c r="E1" s="2122"/>
      <c r="F1" s="2122"/>
      <c r="G1" s="1538"/>
      <c r="H1" s="1538"/>
      <c r="I1" s="1538"/>
      <c r="J1" s="1538"/>
      <c r="K1" s="1538"/>
      <c r="L1" s="1538"/>
      <c r="M1" s="1538"/>
      <c r="N1" s="1538"/>
      <c r="O1" s="1538"/>
      <c r="P1" s="1538"/>
      <c r="Q1" s="1538"/>
      <c r="R1" s="1538"/>
      <c r="S1" s="1538"/>
      <c r="T1" s="1538"/>
      <c r="U1" s="1538"/>
      <c r="V1" s="1538"/>
      <c r="W1" s="1538"/>
      <c r="X1" s="1538"/>
      <c r="Y1" s="1538"/>
      <c r="Z1" s="1538"/>
    </row>
    <row r="2" spans="1:26" x14ac:dyDescent="0.2">
      <c r="A2" s="1540" t="s">
        <v>78</v>
      </c>
      <c r="B2" s="1539"/>
      <c r="C2" s="1538"/>
      <c r="D2" s="1538"/>
      <c r="E2" s="1538"/>
      <c r="F2" s="1538"/>
      <c r="G2" s="1538"/>
      <c r="H2" s="1538"/>
      <c r="I2" s="2121" t="s">
        <v>77</v>
      </c>
      <c r="J2" s="2121"/>
      <c r="K2" s="2094" t="s">
        <v>437</v>
      </c>
      <c r="L2" s="2094"/>
      <c r="M2" s="2094"/>
      <c r="N2" s="1538"/>
      <c r="O2" s="1538"/>
      <c r="P2" s="1538"/>
      <c r="Q2" s="1538"/>
      <c r="R2" s="1538"/>
      <c r="S2" s="1538"/>
      <c r="T2" s="1538"/>
      <c r="U2" s="1538"/>
      <c r="V2" s="1538"/>
      <c r="W2" s="1538"/>
      <c r="X2" s="1538"/>
      <c r="Y2" s="1538"/>
      <c r="Z2" s="1538"/>
    </row>
    <row r="3" spans="1:26" ht="36" x14ac:dyDescent="0.2">
      <c r="A3" s="1537"/>
      <c r="B3" s="1536"/>
      <c r="C3" s="2121" t="s">
        <v>90</v>
      </c>
      <c r="D3" s="2121"/>
      <c r="E3" s="2121"/>
      <c r="F3" s="2121"/>
      <c r="G3" s="2121"/>
      <c r="H3" s="1535"/>
      <c r="I3" s="2121"/>
      <c r="J3" s="2121"/>
      <c r="K3" s="1530" t="s">
        <v>73</v>
      </c>
      <c r="L3" s="2121" t="s">
        <v>72</v>
      </c>
      <c r="M3" s="2121"/>
      <c r="N3" s="2121" t="s">
        <v>71</v>
      </c>
      <c r="O3" s="2121"/>
      <c r="P3" s="2121"/>
      <c r="Q3" s="2168" t="s">
        <v>70</v>
      </c>
      <c r="R3" s="2169"/>
      <c r="S3" s="2169"/>
      <c r="T3" s="2170"/>
      <c r="U3" s="1534"/>
      <c r="V3" s="2121" t="s">
        <v>69</v>
      </c>
      <c r="W3" s="2121"/>
      <c r="X3" s="2121"/>
      <c r="Y3" s="1533"/>
      <c r="Z3" s="1533"/>
    </row>
    <row r="4" spans="1:26" ht="48" x14ac:dyDescent="0.2">
      <c r="A4" s="1532" t="s">
        <v>68</v>
      </c>
      <c r="B4" s="1530" t="s">
        <v>67</v>
      </c>
      <c r="C4" s="1530" t="s">
        <v>89</v>
      </c>
      <c r="D4" s="1530" t="s">
        <v>65</v>
      </c>
      <c r="E4" s="1530" t="s">
        <v>64</v>
      </c>
      <c r="F4" s="1530" t="s">
        <v>63</v>
      </c>
      <c r="G4" s="1530" t="s">
        <v>455</v>
      </c>
      <c r="H4" s="1530" t="s">
        <v>55</v>
      </c>
      <c r="I4" s="1530" t="s">
        <v>61</v>
      </c>
      <c r="J4" s="1531" t="s">
        <v>433</v>
      </c>
      <c r="K4" s="1530" t="s">
        <v>60</v>
      </c>
      <c r="L4" s="1530" t="s">
        <v>59</v>
      </c>
      <c r="M4" s="1530" t="s">
        <v>58</v>
      </c>
      <c r="N4" s="1530" t="s">
        <v>57</v>
      </c>
      <c r="O4" s="1531" t="s">
        <v>433</v>
      </c>
      <c r="P4" s="1530" t="s">
        <v>55</v>
      </c>
      <c r="Q4" s="1530" t="s">
        <v>1874</v>
      </c>
      <c r="R4" s="1530" t="s">
        <v>53</v>
      </c>
      <c r="S4" s="1530" t="s">
        <v>85</v>
      </c>
      <c r="T4" s="1530" t="s">
        <v>51</v>
      </c>
      <c r="U4" s="1530" t="s">
        <v>55</v>
      </c>
      <c r="V4" s="1530" t="s">
        <v>84</v>
      </c>
      <c r="W4" s="1530" t="s">
        <v>49</v>
      </c>
      <c r="X4" s="1530" t="s">
        <v>1873</v>
      </c>
      <c r="Y4" s="1530" t="s">
        <v>430</v>
      </c>
      <c r="Z4" s="1530" t="s">
        <v>429</v>
      </c>
    </row>
    <row r="5" spans="1:26" ht="36" x14ac:dyDescent="0.2">
      <c r="A5" s="2171" t="s">
        <v>47</v>
      </c>
      <c r="B5" s="1526"/>
      <c r="C5" s="1526"/>
      <c r="D5" s="1526"/>
      <c r="E5" s="1526"/>
      <c r="F5" s="1526" t="s">
        <v>46</v>
      </c>
      <c r="G5" s="1526"/>
      <c r="H5" s="1527" t="s">
        <v>2</v>
      </c>
      <c r="I5" s="1529" t="s">
        <v>43</v>
      </c>
      <c r="J5" s="1529" t="s">
        <v>41</v>
      </c>
      <c r="K5" s="1529" t="s">
        <v>42</v>
      </c>
      <c r="L5" s="1529" t="s">
        <v>428</v>
      </c>
      <c r="M5" s="1529" t="s">
        <v>44</v>
      </c>
      <c r="N5" s="1529" t="s">
        <v>42</v>
      </c>
      <c r="O5" s="1529" t="s">
        <v>41</v>
      </c>
      <c r="P5" s="1527" t="s">
        <v>2</v>
      </c>
      <c r="Q5" s="1526"/>
      <c r="R5" s="1529" t="s">
        <v>707</v>
      </c>
      <c r="S5" s="1526" t="s">
        <v>41</v>
      </c>
      <c r="T5" s="1529" t="s">
        <v>453</v>
      </c>
      <c r="U5" s="1527" t="s">
        <v>2</v>
      </c>
      <c r="V5" s="1526" t="s">
        <v>502</v>
      </c>
      <c r="W5" s="1526" t="s">
        <v>427</v>
      </c>
      <c r="X5" s="1526" t="s">
        <v>42</v>
      </c>
      <c r="Y5" s="1526"/>
      <c r="Z5" s="1529"/>
    </row>
    <row r="6" spans="1:26" x14ac:dyDescent="0.2">
      <c r="A6" s="2172"/>
      <c r="B6" s="1526"/>
      <c r="C6" s="1526"/>
      <c r="D6" s="1526"/>
      <c r="E6" s="1526"/>
      <c r="F6" s="1526" t="s">
        <v>39</v>
      </c>
      <c r="G6" s="1526"/>
      <c r="H6" s="1527" t="s">
        <v>1</v>
      </c>
      <c r="I6" s="1526"/>
      <c r="J6" s="1526"/>
      <c r="K6" s="1526"/>
      <c r="L6" s="1526"/>
      <c r="M6" s="1526"/>
      <c r="N6" s="1526"/>
      <c r="O6" s="1526"/>
      <c r="P6" s="1527" t="s">
        <v>1</v>
      </c>
      <c r="Q6" s="1528"/>
      <c r="R6" s="1526"/>
      <c r="S6" s="1526"/>
      <c r="T6" s="1526"/>
      <c r="U6" s="1527" t="s">
        <v>1</v>
      </c>
      <c r="V6" s="1526"/>
      <c r="W6" s="1526"/>
      <c r="X6" s="1526"/>
      <c r="Y6" s="1526"/>
      <c r="Z6" s="1526"/>
    </row>
    <row r="7" spans="1:26" x14ac:dyDescent="0.2">
      <c r="A7" s="1525" t="s">
        <v>38</v>
      </c>
      <c r="B7" s="1522"/>
      <c r="C7" s="1522"/>
      <c r="D7" s="1522"/>
      <c r="E7" s="1522"/>
      <c r="F7" s="1522"/>
      <c r="G7" s="1522"/>
      <c r="H7" s="1522"/>
      <c r="I7" s="1522"/>
      <c r="J7" s="1522"/>
      <c r="K7" s="1522"/>
      <c r="L7" s="1522"/>
      <c r="M7" s="1522"/>
      <c r="N7" s="1522"/>
      <c r="O7" s="1522"/>
      <c r="P7" s="1522"/>
      <c r="Q7" s="1524"/>
      <c r="R7" s="1522"/>
      <c r="S7" s="1522"/>
      <c r="T7" s="1522"/>
      <c r="V7" s="1522"/>
      <c r="W7" s="1522"/>
      <c r="X7" s="1522"/>
      <c r="Y7" s="1522"/>
      <c r="Z7" s="1522"/>
    </row>
    <row r="8" spans="1:26" ht="36" x14ac:dyDescent="0.2">
      <c r="A8" s="2091" t="s">
        <v>1872</v>
      </c>
      <c r="B8" s="1511" t="s">
        <v>1851</v>
      </c>
      <c r="C8" s="1511" t="s">
        <v>1851</v>
      </c>
      <c r="D8" s="1507">
        <v>5878000</v>
      </c>
      <c r="E8" s="1512" t="s">
        <v>1858</v>
      </c>
      <c r="F8" s="1510" t="s">
        <v>1854</v>
      </c>
      <c r="G8" s="2166" t="s">
        <v>1868</v>
      </c>
      <c r="H8" s="1504" t="s">
        <v>2</v>
      </c>
      <c r="I8" s="1510" t="s">
        <v>1849</v>
      </c>
      <c r="J8" s="1510" t="s">
        <v>1848</v>
      </c>
      <c r="K8" s="1514" t="s">
        <v>513</v>
      </c>
      <c r="L8" s="1510" t="s">
        <v>1847</v>
      </c>
      <c r="M8" s="1510" t="s">
        <v>1846</v>
      </c>
      <c r="N8" s="1510" t="s">
        <v>1845</v>
      </c>
      <c r="O8" s="1510" t="s">
        <v>1844</v>
      </c>
      <c r="P8" s="1504" t="s">
        <v>2</v>
      </c>
      <c r="Q8" s="1521">
        <v>5878000</v>
      </c>
      <c r="R8" s="1514" t="s">
        <v>513</v>
      </c>
      <c r="S8" s="1510" t="s">
        <v>1843</v>
      </c>
      <c r="T8" s="1510" t="s">
        <v>1842</v>
      </c>
      <c r="U8" s="1502" t="s">
        <v>2</v>
      </c>
      <c r="V8" s="1510" t="s">
        <v>513</v>
      </c>
      <c r="W8" s="1510" t="s">
        <v>1841</v>
      </c>
      <c r="X8" s="1510" t="s">
        <v>1840</v>
      </c>
      <c r="Y8" s="1510" t="s">
        <v>1839</v>
      </c>
      <c r="Z8" s="1510" t="s">
        <v>1838</v>
      </c>
    </row>
    <row r="9" spans="1:26" x14ac:dyDescent="0.2">
      <c r="A9" s="2091"/>
      <c r="B9" s="1511"/>
      <c r="C9" s="1511"/>
      <c r="D9" s="1507"/>
      <c r="E9" s="1512"/>
      <c r="F9" s="1511"/>
      <c r="G9" s="2167"/>
      <c r="H9" s="1504" t="s">
        <v>1</v>
      </c>
      <c r="I9" s="1510"/>
      <c r="J9" s="1511"/>
      <c r="K9" s="1512"/>
      <c r="L9" s="1511"/>
      <c r="M9" s="1510"/>
      <c r="N9" s="1510"/>
      <c r="O9" s="1510"/>
      <c r="P9" s="1504" t="s">
        <v>1</v>
      </c>
      <c r="Q9" s="1521"/>
      <c r="R9" s="1514"/>
      <c r="S9" s="1510"/>
      <c r="T9" s="1510"/>
      <c r="U9" s="1502" t="s">
        <v>1</v>
      </c>
      <c r="V9" s="1510"/>
      <c r="W9" s="1510"/>
      <c r="X9" s="1510"/>
      <c r="Y9" s="1510"/>
      <c r="Z9" s="1510"/>
    </row>
    <row r="10" spans="1:26" x14ac:dyDescent="0.2">
      <c r="A10" s="1518"/>
      <c r="B10" s="1518"/>
      <c r="C10" s="1518"/>
      <c r="D10" s="1520"/>
      <c r="E10" s="1519"/>
      <c r="F10" s="1518"/>
      <c r="G10" s="1518"/>
      <c r="H10" s="1515"/>
      <c r="I10" s="1515"/>
      <c r="J10" s="1518"/>
      <c r="K10" s="1519"/>
      <c r="L10" s="1518"/>
      <c r="M10" s="1515"/>
      <c r="N10" s="1515"/>
      <c r="O10" s="1515"/>
      <c r="P10" s="1515"/>
      <c r="Q10" s="1523"/>
      <c r="R10" s="1516"/>
      <c r="S10" s="1515"/>
      <c r="T10" s="1515"/>
      <c r="U10" s="1522"/>
      <c r="V10" s="1515"/>
      <c r="W10" s="1515"/>
      <c r="X10" s="1515"/>
      <c r="Y10" s="1515"/>
      <c r="Z10" s="1515"/>
    </row>
    <row r="11" spans="1:26" ht="36" x14ac:dyDescent="0.2">
      <c r="A11" s="2091" t="s">
        <v>1871</v>
      </c>
      <c r="B11" s="1511" t="s">
        <v>1859</v>
      </c>
      <c r="C11" s="1511" t="s">
        <v>1859</v>
      </c>
      <c r="D11" s="1507">
        <v>5061000</v>
      </c>
      <c r="E11" s="1512" t="s">
        <v>1858</v>
      </c>
      <c r="F11" s="1510" t="s">
        <v>1854</v>
      </c>
      <c r="G11" s="2166" t="s">
        <v>1868</v>
      </c>
      <c r="H11" s="1504" t="s">
        <v>2</v>
      </c>
      <c r="I11" s="1510" t="s">
        <v>1849</v>
      </c>
      <c r="J11" s="1510" t="s">
        <v>1848</v>
      </c>
      <c r="K11" s="1514" t="s">
        <v>513</v>
      </c>
      <c r="L11" s="1510" t="s">
        <v>1847</v>
      </c>
      <c r="M11" s="1510" t="s">
        <v>1846</v>
      </c>
      <c r="N11" s="1510" t="s">
        <v>1845</v>
      </c>
      <c r="O11" s="1510" t="s">
        <v>1844</v>
      </c>
      <c r="P11" s="1504" t="s">
        <v>2</v>
      </c>
      <c r="Q11" s="1521">
        <v>5061000</v>
      </c>
      <c r="R11" s="1514" t="s">
        <v>513</v>
      </c>
      <c r="S11" s="1510" t="s">
        <v>1843</v>
      </c>
      <c r="T11" s="1510" t="s">
        <v>1842</v>
      </c>
      <c r="U11" s="1502" t="s">
        <v>2</v>
      </c>
      <c r="V11" s="1510" t="s">
        <v>513</v>
      </c>
      <c r="W11" s="1510" t="s">
        <v>1841</v>
      </c>
      <c r="X11" s="1510" t="s">
        <v>1840</v>
      </c>
      <c r="Y11" s="1510" t="s">
        <v>1839</v>
      </c>
      <c r="Z11" s="1510" t="s">
        <v>1838</v>
      </c>
    </row>
    <row r="12" spans="1:26" x14ac:dyDescent="0.2">
      <c r="A12" s="2091"/>
      <c r="B12" s="1511"/>
      <c r="C12" s="1511"/>
      <c r="D12" s="1507"/>
      <c r="E12" s="1512"/>
      <c r="F12" s="1511"/>
      <c r="G12" s="2167"/>
      <c r="H12" s="1504" t="s">
        <v>1</v>
      </c>
      <c r="I12" s="1510"/>
      <c r="J12" s="1511"/>
      <c r="K12" s="1512"/>
      <c r="L12" s="1511"/>
      <c r="M12" s="1510"/>
      <c r="N12" s="1510"/>
      <c r="O12" s="1510"/>
      <c r="P12" s="1504" t="s">
        <v>1</v>
      </c>
      <c r="Q12" s="1503"/>
      <c r="R12" s="1514"/>
      <c r="S12" s="1510"/>
      <c r="T12" s="1510"/>
      <c r="U12" s="1502" t="s">
        <v>1</v>
      </c>
      <c r="V12" s="1510"/>
      <c r="W12" s="1510"/>
      <c r="X12" s="1510"/>
      <c r="Y12" s="1510"/>
      <c r="Z12" s="1510"/>
    </row>
    <row r="13" spans="1:26" x14ac:dyDescent="0.2">
      <c r="A13" s="1518"/>
      <c r="B13" s="1518"/>
      <c r="C13" s="1518"/>
      <c r="D13" s="1520"/>
      <c r="E13" s="1519"/>
      <c r="F13" s="1518"/>
      <c r="G13" s="1518"/>
      <c r="H13" s="1515"/>
      <c r="I13" s="1515"/>
      <c r="J13" s="1518"/>
      <c r="K13" s="1519"/>
      <c r="L13" s="1518"/>
      <c r="M13" s="1515"/>
      <c r="N13" s="1515"/>
      <c r="O13" s="1515"/>
      <c r="P13" s="1515"/>
      <c r="Q13" s="1517"/>
      <c r="R13" s="1516"/>
      <c r="S13" s="1515"/>
      <c r="T13" s="1515"/>
      <c r="U13" s="1522"/>
      <c r="V13" s="1515"/>
      <c r="W13" s="1515"/>
      <c r="X13" s="1515"/>
      <c r="Y13" s="1515"/>
      <c r="Z13" s="1515"/>
    </row>
    <row r="14" spans="1:26" ht="36" x14ac:dyDescent="0.2">
      <c r="A14" s="2091" t="s">
        <v>1870</v>
      </c>
      <c r="B14" s="1511" t="s">
        <v>1869</v>
      </c>
      <c r="C14" s="1511" t="s">
        <v>1851</v>
      </c>
      <c r="D14" s="1507">
        <v>5061000</v>
      </c>
      <c r="E14" s="1512" t="s">
        <v>1858</v>
      </c>
      <c r="F14" s="1510" t="s">
        <v>1854</v>
      </c>
      <c r="G14" s="2166" t="s">
        <v>1868</v>
      </c>
      <c r="H14" s="1504" t="s">
        <v>2</v>
      </c>
      <c r="I14" s="1510" t="s">
        <v>1849</v>
      </c>
      <c r="J14" s="1510" t="s">
        <v>1848</v>
      </c>
      <c r="K14" s="1514" t="s">
        <v>513</v>
      </c>
      <c r="L14" s="1510" t="s">
        <v>1847</v>
      </c>
      <c r="M14" s="1510" t="s">
        <v>1846</v>
      </c>
      <c r="N14" s="1510" t="s">
        <v>1845</v>
      </c>
      <c r="O14" s="1510" t="s">
        <v>1844</v>
      </c>
      <c r="P14" s="1504" t="s">
        <v>2</v>
      </c>
      <c r="Q14" s="1521">
        <v>5061000</v>
      </c>
      <c r="R14" s="1514" t="s">
        <v>513</v>
      </c>
      <c r="S14" s="1510" t="s">
        <v>1843</v>
      </c>
      <c r="T14" s="1510" t="s">
        <v>1842</v>
      </c>
      <c r="U14" s="1502" t="s">
        <v>2</v>
      </c>
      <c r="V14" s="1510" t="s">
        <v>513</v>
      </c>
      <c r="W14" s="1510" t="s">
        <v>1841</v>
      </c>
      <c r="X14" s="1510" t="s">
        <v>1840</v>
      </c>
      <c r="Y14" s="1510" t="s">
        <v>1839</v>
      </c>
      <c r="Z14" s="1510" t="s">
        <v>1838</v>
      </c>
    </row>
    <row r="15" spans="1:26" x14ac:dyDescent="0.2">
      <c r="A15" s="2091"/>
      <c r="B15" s="1511"/>
      <c r="C15" s="1511"/>
      <c r="D15" s="1507"/>
      <c r="E15" s="1512"/>
      <c r="F15" s="1511"/>
      <c r="G15" s="2167"/>
      <c r="H15" s="1504" t="s">
        <v>1</v>
      </c>
      <c r="I15" s="1510"/>
      <c r="J15" s="1511"/>
      <c r="K15" s="1512"/>
      <c r="L15" s="1511"/>
      <c r="M15" s="1510"/>
      <c r="N15" s="1510"/>
      <c r="O15" s="1510"/>
      <c r="P15" s="1504" t="s">
        <v>1</v>
      </c>
      <c r="Q15" s="1503"/>
      <c r="R15" s="1514"/>
      <c r="S15" s="1510"/>
      <c r="T15" s="1510"/>
      <c r="U15" s="1502" t="s">
        <v>1</v>
      </c>
      <c r="V15" s="1510"/>
      <c r="W15" s="1510"/>
      <c r="X15" s="1510"/>
      <c r="Y15" s="1510"/>
      <c r="Z15" s="1510"/>
    </row>
    <row r="16" spans="1:26" x14ac:dyDescent="0.2">
      <c r="A16" s="1518"/>
      <c r="B16" s="1518"/>
      <c r="C16" s="1518"/>
      <c r="D16" s="1520"/>
      <c r="E16" s="1519"/>
      <c r="F16" s="1518"/>
      <c r="G16" s="1518"/>
      <c r="H16" s="1515"/>
      <c r="I16" s="1515"/>
      <c r="J16" s="1518"/>
      <c r="K16" s="1519"/>
      <c r="L16" s="1518"/>
      <c r="M16" s="1515"/>
      <c r="N16" s="1515"/>
      <c r="O16" s="1515"/>
      <c r="P16" s="1515"/>
      <c r="Q16" s="1517"/>
      <c r="R16" s="1516"/>
      <c r="S16" s="1515"/>
      <c r="T16" s="1515"/>
      <c r="U16" s="1522"/>
      <c r="V16" s="1515"/>
      <c r="W16" s="1515"/>
      <c r="X16" s="1515"/>
      <c r="Y16" s="1515"/>
      <c r="Z16" s="1515"/>
    </row>
    <row r="17" spans="1:26" x14ac:dyDescent="0.2">
      <c r="A17" s="1513"/>
      <c r="B17" s="1511"/>
      <c r="C17" s="1511"/>
      <c r="D17" s="1507"/>
      <c r="E17" s="1512"/>
      <c r="F17" s="1511"/>
      <c r="G17" s="1504"/>
      <c r="H17" s="1504"/>
      <c r="I17" s="1510"/>
      <c r="J17" s="1511"/>
      <c r="K17" s="1512"/>
      <c r="L17" s="1511"/>
      <c r="M17" s="1510"/>
      <c r="N17" s="1510"/>
      <c r="O17" s="1510"/>
      <c r="P17" s="1504"/>
      <c r="Q17" s="1503"/>
      <c r="R17" s="1514"/>
      <c r="S17" s="1510"/>
      <c r="T17" s="1510"/>
      <c r="U17" s="1502"/>
      <c r="V17" s="1510"/>
      <c r="W17" s="1510"/>
      <c r="X17" s="1510"/>
      <c r="Y17" s="1510"/>
      <c r="Z17" s="1510"/>
    </row>
    <row r="18" spans="1:26" ht="36" x14ac:dyDescent="0.2">
      <c r="A18" s="2091" t="s">
        <v>1867</v>
      </c>
      <c r="B18" s="1511" t="s">
        <v>1866</v>
      </c>
      <c r="C18" s="1511" t="s">
        <v>1851</v>
      </c>
      <c r="D18" s="1507">
        <v>4760000</v>
      </c>
      <c r="E18" s="1512" t="s">
        <v>1858</v>
      </c>
      <c r="F18" s="1510" t="s">
        <v>1854</v>
      </c>
      <c r="G18" s="1504" t="s">
        <v>1850</v>
      </c>
      <c r="H18" s="1504" t="s">
        <v>2</v>
      </c>
      <c r="I18" s="1510" t="s">
        <v>1849</v>
      </c>
      <c r="J18" s="1510" t="s">
        <v>1848</v>
      </c>
      <c r="K18" s="1514" t="s">
        <v>513</v>
      </c>
      <c r="L18" s="1510" t="s">
        <v>1847</v>
      </c>
      <c r="M18" s="1510" t="s">
        <v>1846</v>
      </c>
      <c r="N18" s="1510" t="s">
        <v>1845</v>
      </c>
      <c r="O18" s="1510" t="s">
        <v>1844</v>
      </c>
      <c r="P18" s="1504" t="s">
        <v>2</v>
      </c>
      <c r="Q18" s="1503">
        <v>4760000</v>
      </c>
      <c r="R18" s="1514" t="s">
        <v>513</v>
      </c>
      <c r="S18" s="1510" t="s">
        <v>1843</v>
      </c>
      <c r="T18" s="1510" t="s">
        <v>1842</v>
      </c>
      <c r="U18" s="1502" t="s">
        <v>2</v>
      </c>
      <c r="V18" s="1510" t="s">
        <v>513</v>
      </c>
      <c r="W18" s="1510" t="s">
        <v>1841</v>
      </c>
      <c r="X18" s="1510" t="s">
        <v>1840</v>
      </c>
      <c r="Y18" s="1510" t="s">
        <v>1839</v>
      </c>
      <c r="Z18" s="1510" t="s">
        <v>1838</v>
      </c>
    </row>
    <row r="19" spans="1:26" x14ac:dyDescent="0.2">
      <c r="A19" s="2091"/>
      <c r="B19" s="1511"/>
      <c r="C19" s="1511"/>
      <c r="D19" s="1507"/>
      <c r="E19" s="1512"/>
      <c r="F19" s="1511"/>
      <c r="G19" s="1504"/>
      <c r="H19" s="1504" t="s">
        <v>1</v>
      </c>
      <c r="I19" s="1510"/>
      <c r="J19" s="1511"/>
      <c r="K19" s="1512"/>
      <c r="L19" s="1511"/>
      <c r="M19" s="1510"/>
      <c r="N19" s="1510"/>
      <c r="O19" s="1510"/>
      <c r="P19" s="1504" t="s">
        <v>1</v>
      </c>
      <c r="Q19" s="1503"/>
      <c r="R19" s="1514"/>
      <c r="S19" s="1510"/>
      <c r="T19" s="1510"/>
      <c r="U19" s="1502" t="s">
        <v>1</v>
      </c>
      <c r="V19" s="1510"/>
      <c r="W19" s="1510"/>
      <c r="X19" s="1510"/>
      <c r="Y19" s="1510"/>
      <c r="Z19" s="1510"/>
    </row>
    <row r="20" spans="1:26" x14ac:dyDescent="0.2">
      <c r="A20" s="1518"/>
      <c r="B20" s="1518"/>
      <c r="C20" s="1518"/>
      <c r="D20" s="1520"/>
      <c r="E20" s="1519"/>
      <c r="F20" s="1518"/>
      <c r="G20" s="1518"/>
      <c r="H20" s="1515"/>
      <c r="I20" s="1515"/>
      <c r="J20" s="1518"/>
      <c r="K20" s="1519"/>
      <c r="L20" s="1518"/>
      <c r="M20" s="1515"/>
      <c r="N20" s="1515"/>
      <c r="O20" s="1515"/>
      <c r="P20" s="1515"/>
      <c r="Q20" s="1517"/>
      <c r="R20" s="1516"/>
      <c r="S20" s="1515"/>
      <c r="T20" s="1515"/>
      <c r="U20" s="1522"/>
      <c r="V20" s="1515"/>
      <c r="W20" s="1515"/>
      <c r="X20" s="1515"/>
      <c r="Y20" s="1515"/>
      <c r="Z20" s="1515"/>
    </row>
    <row r="21" spans="1:26" ht="36" x14ac:dyDescent="0.2">
      <c r="A21" s="2091" t="s">
        <v>1865</v>
      </c>
      <c r="B21" s="1511" t="s">
        <v>1864</v>
      </c>
      <c r="C21" s="1511" t="s">
        <v>1859</v>
      </c>
      <c r="D21" s="1507">
        <v>1260000</v>
      </c>
      <c r="E21" s="1512" t="s">
        <v>1858</v>
      </c>
      <c r="F21" s="1510" t="s">
        <v>1854</v>
      </c>
      <c r="G21" s="1504" t="s">
        <v>1857</v>
      </c>
      <c r="H21" s="1504" t="s">
        <v>2</v>
      </c>
      <c r="I21" s="1510" t="s">
        <v>1849</v>
      </c>
      <c r="J21" s="1510" t="s">
        <v>1848</v>
      </c>
      <c r="K21" s="1514" t="s">
        <v>513</v>
      </c>
      <c r="L21" s="1510" t="s">
        <v>1847</v>
      </c>
      <c r="M21" s="1510" t="s">
        <v>1846</v>
      </c>
      <c r="N21" s="1510" t="s">
        <v>1845</v>
      </c>
      <c r="O21" s="1510" t="s">
        <v>1844</v>
      </c>
      <c r="P21" s="1504" t="s">
        <v>2</v>
      </c>
      <c r="Q21" s="1521">
        <v>1260000</v>
      </c>
      <c r="R21" s="1514" t="s">
        <v>513</v>
      </c>
      <c r="S21" s="1510" t="s">
        <v>1843</v>
      </c>
      <c r="T21" s="1510" t="s">
        <v>1842</v>
      </c>
      <c r="U21" s="1502" t="s">
        <v>2</v>
      </c>
      <c r="V21" s="1510" t="s">
        <v>513</v>
      </c>
      <c r="W21" s="1510" t="s">
        <v>1841</v>
      </c>
      <c r="X21" s="1510" t="s">
        <v>1840</v>
      </c>
      <c r="Y21" s="1510" t="s">
        <v>1839</v>
      </c>
      <c r="Z21" s="1510" t="s">
        <v>1838</v>
      </c>
    </row>
    <row r="22" spans="1:26" x14ac:dyDescent="0.2">
      <c r="A22" s="2091"/>
      <c r="B22" s="1511"/>
      <c r="C22" s="1511"/>
      <c r="D22" s="1507"/>
      <c r="E22" s="1512"/>
      <c r="F22" s="1511"/>
      <c r="G22" s="1504"/>
      <c r="H22" s="1504" t="s">
        <v>1</v>
      </c>
      <c r="I22" s="1510"/>
      <c r="J22" s="1511"/>
      <c r="K22" s="1512"/>
      <c r="L22" s="1511"/>
      <c r="M22" s="1510"/>
      <c r="N22" s="1510"/>
      <c r="O22" s="1510"/>
      <c r="P22" s="1504" t="s">
        <v>1</v>
      </c>
      <c r="Q22" s="1503"/>
      <c r="R22" s="1514"/>
      <c r="S22" s="1510"/>
      <c r="T22" s="1510"/>
      <c r="U22" s="1502" t="s">
        <v>1</v>
      </c>
      <c r="V22" s="1510"/>
      <c r="W22" s="1510"/>
      <c r="X22" s="1510"/>
      <c r="Y22" s="1510"/>
      <c r="Z22" s="1510"/>
    </row>
    <row r="23" spans="1:26" x14ac:dyDescent="0.2">
      <c r="A23" s="1518"/>
      <c r="B23" s="1518"/>
      <c r="C23" s="1518"/>
      <c r="D23" s="1520"/>
      <c r="E23" s="1519"/>
      <c r="F23" s="1518"/>
      <c r="G23" s="1518"/>
      <c r="H23" s="1515"/>
      <c r="I23" s="1515"/>
      <c r="J23" s="1518"/>
      <c r="K23" s="1519"/>
      <c r="L23" s="1518"/>
      <c r="M23" s="1515"/>
      <c r="N23" s="1515"/>
      <c r="O23" s="1515"/>
      <c r="P23" s="1515"/>
      <c r="Q23" s="1517"/>
      <c r="R23" s="1516"/>
      <c r="S23" s="1515"/>
      <c r="T23" s="1515"/>
      <c r="U23" s="1522"/>
      <c r="V23" s="1515"/>
      <c r="W23" s="1515"/>
      <c r="X23" s="1515"/>
      <c r="Y23" s="1515"/>
      <c r="Z23" s="1515"/>
    </row>
    <row r="24" spans="1:26" ht="36" x14ac:dyDescent="0.2">
      <c r="A24" s="2091" t="s">
        <v>1863</v>
      </c>
      <c r="B24" s="1511" t="s">
        <v>1862</v>
      </c>
      <c r="C24" s="1511" t="s">
        <v>1851</v>
      </c>
      <c r="D24" s="1507">
        <v>750000</v>
      </c>
      <c r="E24" s="1512" t="s">
        <v>1858</v>
      </c>
      <c r="F24" s="1510" t="s">
        <v>1854</v>
      </c>
      <c r="G24" s="1504" t="s">
        <v>1857</v>
      </c>
      <c r="H24" s="1504" t="s">
        <v>2</v>
      </c>
      <c r="I24" s="1510" t="s">
        <v>1849</v>
      </c>
      <c r="J24" s="1510" t="s">
        <v>1848</v>
      </c>
      <c r="K24" s="1514" t="s">
        <v>513</v>
      </c>
      <c r="L24" s="1510" t="s">
        <v>1847</v>
      </c>
      <c r="M24" s="1510" t="s">
        <v>1846</v>
      </c>
      <c r="N24" s="1510" t="s">
        <v>1845</v>
      </c>
      <c r="O24" s="1510" t="s">
        <v>1844</v>
      </c>
      <c r="P24" s="1504" t="s">
        <v>2</v>
      </c>
      <c r="Q24" s="1521">
        <v>750000</v>
      </c>
      <c r="R24" s="1514" t="s">
        <v>513</v>
      </c>
      <c r="S24" s="1510" t="s">
        <v>1843</v>
      </c>
      <c r="T24" s="1510" t="s">
        <v>1842</v>
      </c>
      <c r="U24" s="1502" t="s">
        <v>2</v>
      </c>
      <c r="V24" s="1510" t="s">
        <v>513</v>
      </c>
      <c r="W24" s="1510" t="s">
        <v>1841</v>
      </c>
      <c r="X24" s="1510" t="s">
        <v>1840</v>
      </c>
      <c r="Y24" s="1510" t="s">
        <v>1839</v>
      </c>
      <c r="Z24" s="1510" t="s">
        <v>1838</v>
      </c>
    </row>
    <row r="25" spans="1:26" x14ac:dyDescent="0.2">
      <c r="A25" s="2091"/>
      <c r="B25" s="1511"/>
      <c r="C25" s="1511"/>
      <c r="D25" s="1507"/>
      <c r="E25" s="1512"/>
      <c r="F25" s="1511"/>
      <c r="G25" s="1504"/>
      <c r="H25" s="1504" t="s">
        <v>1</v>
      </c>
      <c r="I25" s="1510"/>
      <c r="J25" s="1511"/>
      <c r="K25" s="1512"/>
      <c r="L25" s="1511"/>
      <c r="M25" s="1510"/>
      <c r="N25" s="1510"/>
      <c r="O25" s="1510"/>
      <c r="P25" s="1504" t="s">
        <v>1</v>
      </c>
      <c r="Q25" s="1503"/>
      <c r="R25" s="1514"/>
      <c r="S25" s="1510"/>
      <c r="T25" s="1510"/>
      <c r="U25" s="1502" t="s">
        <v>1</v>
      </c>
      <c r="V25" s="1510"/>
      <c r="W25" s="1510"/>
      <c r="X25" s="1510"/>
      <c r="Y25" s="1510"/>
      <c r="Z25" s="1510"/>
    </row>
    <row r="26" spans="1:26" x14ac:dyDescent="0.2">
      <c r="A26" s="1518"/>
      <c r="B26" s="1518"/>
      <c r="C26" s="1518"/>
      <c r="D26" s="1520"/>
      <c r="E26" s="1519"/>
      <c r="F26" s="1518"/>
      <c r="G26" s="1518"/>
      <c r="H26" s="1515"/>
      <c r="I26" s="1515"/>
      <c r="J26" s="1518"/>
      <c r="K26" s="1519"/>
      <c r="L26" s="1518"/>
      <c r="M26" s="1515"/>
      <c r="N26" s="1515"/>
      <c r="O26" s="1515"/>
      <c r="P26" s="1515"/>
      <c r="Q26" s="1517"/>
      <c r="R26" s="1516"/>
      <c r="S26" s="1515"/>
      <c r="T26" s="1515"/>
      <c r="U26" s="1522"/>
      <c r="V26" s="1515"/>
      <c r="W26" s="1515"/>
      <c r="X26" s="1515"/>
      <c r="Y26" s="1515"/>
      <c r="Z26" s="1515"/>
    </row>
    <row r="27" spans="1:26" ht="36" x14ac:dyDescent="0.2">
      <c r="A27" s="2091" t="s">
        <v>1861</v>
      </c>
      <c r="B27" s="1511" t="s">
        <v>1860</v>
      </c>
      <c r="C27" s="1511" t="s">
        <v>1859</v>
      </c>
      <c r="D27" s="1507">
        <v>1230000</v>
      </c>
      <c r="E27" s="1512" t="s">
        <v>1858</v>
      </c>
      <c r="F27" s="1510" t="s">
        <v>1854</v>
      </c>
      <c r="G27" s="1504" t="s">
        <v>1857</v>
      </c>
      <c r="H27" s="1504" t="s">
        <v>2</v>
      </c>
      <c r="I27" s="1510" t="s">
        <v>1849</v>
      </c>
      <c r="J27" s="1510" t="s">
        <v>1848</v>
      </c>
      <c r="K27" s="1514" t="s">
        <v>513</v>
      </c>
      <c r="L27" s="1510" t="s">
        <v>1847</v>
      </c>
      <c r="M27" s="1510" t="s">
        <v>1846</v>
      </c>
      <c r="N27" s="1510" t="s">
        <v>1845</v>
      </c>
      <c r="O27" s="1510" t="s">
        <v>1844</v>
      </c>
      <c r="P27" s="1504" t="s">
        <v>2</v>
      </c>
      <c r="Q27" s="1521">
        <v>1230000</v>
      </c>
      <c r="R27" s="1514" t="s">
        <v>513</v>
      </c>
      <c r="S27" s="1510" t="s">
        <v>1843</v>
      </c>
      <c r="T27" s="1510" t="s">
        <v>1842</v>
      </c>
      <c r="U27" s="1502" t="s">
        <v>2</v>
      </c>
      <c r="V27" s="1510" t="s">
        <v>513</v>
      </c>
      <c r="W27" s="1510" t="s">
        <v>1841</v>
      </c>
      <c r="X27" s="1510" t="s">
        <v>1840</v>
      </c>
      <c r="Y27" s="1510" t="s">
        <v>1839</v>
      </c>
      <c r="Z27" s="1510" t="s">
        <v>1838</v>
      </c>
    </row>
    <row r="28" spans="1:26" x14ac:dyDescent="0.2">
      <c r="A28" s="2091"/>
      <c r="B28" s="1511"/>
      <c r="C28" s="1511"/>
      <c r="D28" s="1507"/>
      <c r="E28" s="1512"/>
      <c r="F28" s="1511"/>
      <c r="G28" s="1504"/>
      <c r="H28" s="1504" t="s">
        <v>1</v>
      </c>
      <c r="I28" s="1510"/>
      <c r="J28" s="1511"/>
      <c r="K28" s="1512"/>
      <c r="L28" s="1511"/>
      <c r="M28" s="1510"/>
      <c r="N28" s="1510"/>
      <c r="O28" s="1510"/>
      <c r="P28" s="1504" t="s">
        <v>1</v>
      </c>
      <c r="Q28" s="1503"/>
      <c r="R28" s="1514"/>
      <c r="S28" s="1510"/>
      <c r="T28" s="1510"/>
      <c r="U28" s="1502" t="s">
        <v>1</v>
      </c>
      <c r="V28" s="1510"/>
      <c r="W28" s="1510"/>
      <c r="X28" s="1510"/>
      <c r="Y28" s="1510"/>
      <c r="Z28" s="1510"/>
    </row>
    <row r="29" spans="1:26" x14ac:dyDescent="0.2">
      <c r="A29" s="1518"/>
      <c r="B29" s="1518"/>
      <c r="C29" s="1518"/>
      <c r="D29" s="1520"/>
      <c r="E29" s="1519"/>
      <c r="F29" s="1518"/>
      <c r="G29" s="1518"/>
      <c r="H29" s="1515"/>
      <c r="I29" s="1515"/>
      <c r="J29" s="1518"/>
      <c r="K29" s="1519"/>
      <c r="L29" s="1518"/>
      <c r="M29" s="1515"/>
      <c r="N29" s="1515"/>
      <c r="O29" s="1515"/>
      <c r="P29" s="1515"/>
      <c r="Q29" s="1517"/>
      <c r="R29" s="1516"/>
      <c r="S29" s="1515"/>
      <c r="T29" s="1515"/>
      <c r="U29" s="1522"/>
      <c r="V29" s="1515"/>
      <c r="W29" s="1515"/>
      <c r="X29" s="1515"/>
      <c r="Y29" s="1515"/>
      <c r="Z29" s="1515"/>
    </row>
    <row r="30" spans="1:26" ht="36" x14ac:dyDescent="0.2">
      <c r="A30" s="2091" t="s">
        <v>1856</v>
      </c>
      <c r="B30" s="1511" t="s">
        <v>1855</v>
      </c>
      <c r="C30" s="1511" t="s">
        <v>1851</v>
      </c>
      <c r="D30" s="1507">
        <v>3500000</v>
      </c>
      <c r="E30" s="1512"/>
      <c r="F30" s="1510" t="s">
        <v>1854</v>
      </c>
      <c r="G30" s="1504" t="s">
        <v>1850</v>
      </c>
      <c r="H30" s="1504" t="s">
        <v>2</v>
      </c>
      <c r="I30" s="1510" t="s">
        <v>1849</v>
      </c>
      <c r="J30" s="1510" t="s">
        <v>1848</v>
      </c>
      <c r="K30" s="1514" t="s">
        <v>513</v>
      </c>
      <c r="L30" s="1510" t="s">
        <v>1847</v>
      </c>
      <c r="M30" s="1510" t="s">
        <v>1846</v>
      </c>
      <c r="N30" s="1510" t="s">
        <v>1845</v>
      </c>
      <c r="O30" s="1510" t="s">
        <v>1844</v>
      </c>
      <c r="P30" s="1504" t="s">
        <v>2</v>
      </c>
      <c r="Q30" s="1521">
        <v>3500000</v>
      </c>
      <c r="R30" s="1514" t="s">
        <v>513</v>
      </c>
      <c r="S30" s="1510" t="s">
        <v>1843</v>
      </c>
      <c r="T30" s="1510" t="s">
        <v>1842</v>
      </c>
      <c r="U30" s="1502" t="s">
        <v>2</v>
      </c>
      <c r="V30" s="1510" t="s">
        <v>513</v>
      </c>
      <c r="W30" s="1510" t="s">
        <v>1841</v>
      </c>
      <c r="X30" s="1510" t="s">
        <v>1840</v>
      </c>
      <c r="Y30" s="1510" t="s">
        <v>1839</v>
      </c>
      <c r="Z30" s="1510" t="s">
        <v>1838</v>
      </c>
    </row>
    <row r="31" spans="1:26" x14ac:dyDescent="0.2">
      <c r="A31" s="2091"/>
      <c r="B31" s="1511"/>
      <c r="C31" s="1511"/>
      <c r="D31" s="1507"/>
      <c r="E31" s="1512"/>
      <c r="F31" s="1511"/>
      <c r="G31" s="1504"/>
      <c r="H31" s="1504" t="s">
        <v>1</v>
      </c>
      <c r="I31" s="1510"/>
      <c r="J31" s="1511"/>
      <c r="K31" s="1512"/>
      <c r="L31" s="1511"/>
      <c r="M31" s="1510"/>
      <c r="N31" s="1510"/>
      <c r="O31" s="1510"/>
      <c r="P31" s="1504" t="s">
        <v>1</v>
      </c>
      <c r="Q31" s="1503"/>
      <c r="R31" s="1514"/>
      <c r="S31" s="1510"/>
      <c r="T31" s="1510"/>
      <c r="U31" s="1502" t="s">
        <v>2</v>
      </c>
      <c r="V31" s="1510"/>
      <c r="W31" s="1510"/>
      <c r="X31" s="1510"/>
      <c r="Y31" s="1510"/>
      <c r="Z31" s="1510"/>
    </row>
    <row r="32" spans="1:26" x14ac:dyDescent="0.2">
      <c r="A32" s="1518"/>
      <c r="B32" s="1518"/>
      <c r="C32" s="1518"/>
      <c r="D32" s="1520"/>
      <c r="E32" s="1519"/>
      <c r="F32" s="1518"/>
      <c r="G32" s="1518"/>
      <c r="H32" s="1515"/>
      <c r="I32" s="1515"/>
      <c r="J32" s="1518"/>
      <c r="K32" s="1519"/>
      <c r="L32" s="1518"/>
      <c r="M32" s="1515"/>
      <c r="N32" s="1515"/>
      <c r="O32" s="1515"/>
      <c r="P32" s="1515"/>
      <c r="Q32" s="1517"/>
      <c r="R32" s="1516"/>
      <c r="S32" s="1515"/>
      <c r="T32" s="1515"/>
      <c r="U32" s="1502" t="s">
        <v>1</v>
      </c>
      <c r="V32" s="1515"/>
      <c r="W32" s="1515"/>
      <c r="X32" s="1515"/>
      <c r="Y32" s="1515"/>
      <c r="Z32" s="1515"/>
    </row>
    <row r="33" spans="1:26" ht="36" x14ac:dyDescent="0.2">
      <c r="A33" s="2091" t="s">
        <v>1853</v>
      </c>
      <c r="B33" s="1511" t="s">
        <v>1852</v>
      </c>
      <c r="C33" s="1511" t="s">
        <v>1851</v>
      </c>
      <c r="D33" s="1507">
        <v>3500000</v>
      </c>
      <c r="E33" s="1512"/>
      <c r="F33" s="1511" t="s">
        <v>16</v>
      </c>
      <c r="G33" s="1504" t="s">
        <v>1850</v>
      </c>
      <c r="H33" s="1504" t="s">
        <v>2</v>
      </c>
      <c r="I33" s="1510" t="s">
        <v>1849</v>
      </c>
      <c r="J33" s="1510" t="s">
        <v>1848</v>
      </c>
      <c r="K33" s="1514" t="s">
        <v>513</v>
      </c>
      <c r="L33" s="1510" t="s">
        <v>1847</v>
      </c>
      <c r="M33" s="1510" t="s">
        <v>1846</v>
      </c>
      <c r="N33" s="1510" t="s">
        <v>1845</v>
      </c>
      <c r="O33" s="1510" t="s">
        <v>1844</v>
      </c>
      <c r="P33" s="1504" t="s">
        <v>2</v>
      </c>
      <c r="Q33" s="1503">
        <v>3500000</v>
      </c>
      <c r="R33" s="1514" t="s">
        <v>513</v>
      </c>
      <c r="S33" s="1510" t="s">
        <v>1843</v>
      </c>
      <c r="T33" s="1510" t="s">
        <v>1842</v>
      </c>
      <c r="U33" s="1502" t="s">
        <v>2</v>
      </c>
      <c r="V33" s="1510" t="s">
        <v>513</v>
      </c>
      <c r="W33" s="1510" t="s">
        <v>1841</v>
      </c>
      <c r="X33" s="1510" t="s">
        <v>1840</v>
      </c>
      <c r="Y33" s="1510" t="s">
        <v>1839</v>
      </c>
      <c r="Z33" s="1510" t="s">
        <v>1838</v>
      </c>
    </row>
    <row r="34" spans="1:26" x14ac:dyDescent="0.2">
      <c r="A34" s="2091"/>
      <c r="B34" s="1511"/>
      <c r="C34" s="1511"/>
      <c r="D34" s="1507"/>
      <c r="E34" s="1512"/>
      <c r="F34" s="1511"/>
      <c r="G34" s="1504"/>
      <c r="H34" s="1504" t="s">
        <v>1</v>
      </c>
      <c r="I34" s="1510"/>
      <c r="J34" s="1511"/>
      <c r="K34" s="1512"/>
      <c r="L34" s="1511"/>
      <c r="M34" s="1510"/>
      <c r="N34" s="1510"/>
      <c r="O34" s="1510"/>
      <c r="P34" s="1504" t="s">
        <v>1</v>
      </c>
      <c r="Q34" s="1503"/>
      <c r="R34" s="1514"/>
      <c r="S34" s="1510"/>
      <c r="T34" s="1510"/>
      <c r="U34" s="1502" t="s">
        <v>1</v>
      </c>
      <c r="V34" s="1510"/>
      <c r="W34" s="1510"/>
      <c r="X34" s="1510"/>
      <c r="Y34" s="1510"/>
      <c r="Z34" s="1509"/>
    </row>
    <row r="35" spans="1:26" x14ac:dyDescent="0.2">
      <c r="A35" s="1513"/>
      <c r="B35" s="1511"/>
      <c r="C35" s="1511"/>
      <c r="D35" s="1507"/>
      <c r="E35" s="1512"/>
      <c r="F35" s="1511"/>
      <c r="G35" s="1504"/>
      <c r="H35" s="1504"/>
      <c r="I35" s="1510"/>
      <c r="J35" s="1511"/>
      <c r="K35" s="1512"/>
      <c r="L35" s="1511"/>
      <c r="M35" s="1510"/>
      <c r="N35" s="1510"/>
      <c r="O35" s="1510"/>
      <c r="P35" s="1504"/>
      <c r="Q35" s="1503"/>
      <c r="R35" s="1510"/>
      <c r="S35" s="1510"/>
      <c r="T35" s="1510"/>
      <c r="U35" s="1502"/>
      <c r="V35" s="1510"/>
      <c r="W35" s="1510"/>
      <c r="X35" s="1510"/>
      <c r="Y35" s="1510"/>
      <c r="Z35" s="1509"/>
    </row>
    <row r="36" spans="1:26" x14ac:dyDescent="0.2">
      <c r="A36" s="1508" t="s">
        <v>3</v>
      </c>
      <c r="B36" s="1505"/>
      <c r="C36" s="1505"/>
      <c r="D36" s="1507">
        <f>SUM(D18:D35)</f>
        <v>15000000</v>
      </c>
      <c r="E36" s="1506"/>
      <c r="F36" s="1505"/>
      <c r="G36" s="1504"/>
      <c r="H36" s="1504"/>
      <c r="I36" s="1501"/>
      <c r="J36" s="1505"/>
      <c r="K36" s="1505"/>
      <c r="L36" s="1505"/>
      <c r="M36" s="1501"/>
      <c r="N36" s="1501"/>
      <c r="O36" s="1501"/>
      <c r="P36" s="1504"/>
      <c r="Q36" s="1503">
        <f>SUM(Q18:Q35)</f>
        <v>15000000</v>
      </c>
      <c r="R36" s="1501"/>
      <c r="S36" s="1501"/>
      <c r="T36" s="1501"/>
      <c r="U36" s="1502"/>
      <c r="V36" s="1501"/>
      <c r="W36" s="1501"/>
      <c r="X36" s="1501"/>
      <c r="Y36" s="1501"/>
      <c r="Z36" s="1500"/>
    </row>
  </sheetData>
  <mergeCells count="21">
    <mergeCell ref="Q3:T3"/>
    <mergeCell ref="A33:A34"/>
    <mergeCell ref="V3:X3"/>
    <mergeCell ref="A5:A6"/>
    <mergeCell ref="A8:A9"/>
    <mergeCell ref="A11:A12"/>
    <mergeCell ref="A14:A15"/>
    <mergeCell ref="N3:P3"/>
    <mergeCell ref="A18:A19"/>
    <mergeCell ref="A21:A22"/>
    <mergeCell ref="A24:A25"/>
    <mergeCell ref="A27:A28"/>
    <mergeCell ref="A30:A31"/>
    <mergeCell ref="G8:G9"/>
    <mergeCell ref="G11:G12"/>
    <mergeCell ref="G14:G15"/>
    <mergeCell ref="A1:F1"/>
    <mergeCell ref="I2:J3"/>
    <mergeCell ref="K2:M2"/>
    <mergeCell ref="C3:G3"/>
    <mergeCell ref="L3:M3"/>
  </mergeCells>
  <pageMargins left="0.25" right="0.25" top="0.75" bottom="0.75" header="0.3" footer="0.3"/>
  <pageSetup paperSize="8" scale="71" orientation="landscape" r:id="rId1"/>
  <headerFooter>
    <oddHeader>&amp;LCOUNCIL FOR THE REGULATION OF ENGINEERING IN NIGERIA (COREN)
YR 2014 PROCUREMENT PLAN</oddHeader>
    <oddFooter>&amp;LCOREN&amp;CPage &amp;P of &amp;N&amp;RGOODS</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6"/>
  <sheetViews>
    <sheetView view="pageLayout" zoomScale="73" zoomScaleSheetLayoutView="82" zoomScalePageLayoutView="73" workbookViewId="0">
      <selection activeCell="G6" sqref="G6"/>
    </sheetView>
  </sheetViews>
  <sheetFormatPr defaultRowHeight="12" x14ac:dyDescent="0.2"/>
  <cols>
    <col min="1" max="1" width="19.42578125" style="1498" customWidth="1"/>
    <col min="2" max="2" width="10.7109375" style="1498" customWidth="1"/>
    <col min="3" max="3" width="9.140625" style="1498"/>
    <col min="4" max="4" width="11.28515625" style="1498" customWidth="1"/>
    <col min="5" max="5" width="13.5703125" style="1498" customWidth="1"/>
    <col min="6" max="6" width="16.28515625" style="1498" customWidth="1"/>
    <col min="7" max="7" width="13.5703125" style="1498" customWidth="1"/>
    <col min="8" max="8" width="11.85546875" style="1498" customWidth="1"/>
    <col min="9" max="9" width="9.140625" style="1498"/>
    <col min="10" max="10" width="12.140625" style="1498" customWidth="1"/>
    <col min="11" max="11" width="9.85546875" style="1498" customWidth="1"/>
    <col min="12" max="12" width="15.28515625" style="1498" customWidth="1"/>
    <col min="13" max="13" width="10.5703125" style="1498" customWidth="1"/>
    <col min="14" max="14" width="9.7109375" style="1498" customWidth="1"/>
    <col min="15" max="15" width="13.140625" style="1498" customWidth="1"/>
    <col min="16" max="16" width="9.85546875" style="1498" customWidth="1"/>
    <col min="17" max="17" width="8.5703125" style="1498" customWidth="1"/>
    <col min="18" max="18" width="13.5703125" style="1498" customWidth="1"/>
    <col min="19" max="19" width="10.42578125" style="1498" customWidth="1"/>
    <col min="20" max="20" width="10.140625" style="1498" customWidth="1"/>
    <col min="21" max="21" width="10.7109375" style="1498" customWidth="1"/>
    <col min="22" max="22" width="13.5703125" style="1498" customWidth="1"/>
    <col min="23" max="23" width="12.28515625" style="1498" customWidth="1"/>
    <col min="24" max="24" width="13.28515625" style="1498" customWidth="1"/>
    <col min="25" max="25" width="11.5703125" style="1498" customWidth="1"/>
    <col min="26" max="26" width="11.140625" style="1498" customWidth="1"/>
    <col min="27" max="16384" width="9.140625" style="1498"/>
  </cols>
  <sheetData>
    <row r="1" spans="1:26" x14ac:dyDescent="0.2">
      <c r="A1" s="2122" t="s">
        <v>1875</v>
      </c>
      <c r="B1" s="2122"/>
      <c r="C1" s="2122"/>
      <c r="D1" s="2122"/>
      <c r="E1" s="2122"/>
      <c r="F1" s="2122"/>
      <c r="G1" s="2122"/>
      <c r="H1" s="1538"/>
      <c r="I1" s="1538"/>
      <c r="J1" s="1538"/>
      <c r="K1" s="1538"/>
      <c r="L1" s="1538"/>
      <c r="M1" s="1538"/>
      <c r="N1" s="1538"/>
      <c r="O1" s="1538"/>
      <c r="P1" s="1538"/>
      <c r="Q1" s="1538"/>
      <c r="R1" s="1538"/>
      <c r="S1" s="1538"/>
      <c r="T1" s="1538"/>
      <c r="U1" s="1538"/>
      <c r="V1" s="1538"/>
      <c r="W1" s="1538"/>
      <c r="X1" s="1538"/>
      <c r="Y1" s="1538"/>
      <c r="Z1" s="1538"/>
    </row>
    <row r="2" spans="1:26" x14ac:dyDescent="0.2">
      <c r="A2" s="1557" t="s">
        <v>78</v>
      </c>
      <c r="B2" s="1539"/>
      <c r="C2" s="1538"/>
      <c r="D2" s="1538"/>
      <c r="E2" s="1538"/>
      <c r="F2" s="1538"/>
      <c r="G2" s="1538"/>
      <c r="H2" s="1538"/>
      <c r="I2" s="1538"/>
      <c r="J2" s="2121" t="s">
        <v>77</v>
      </c>
      <c r="K2" s="2121"/>
      <c r="L2" s="2094" t="s">
        <v>437</v>
      </c>
      <c r="M2" s="2094"/>
      <c r="N2" s="2094"/>
      <c r="O2" s="1538"/>
      <c r="P2" s="1538"/>
      <c r="Q2" s="1538"/>
      <c r="R2" s="1538"/>
      <c r="S2" s="1538"/>
      <c r="T2" s="1538"/>
      <c r="U2" s="1538"/>
      <c r="V2" s="1538"/>
      <c r="W2" s="1538"/>
      <c r="X2" s="1538"/>
      <c r="Y2" s="1538"/>
      <c r="Z2" s="1538"/>
    </row>
    <row r="3" spans="1:26" ht="24" x14ac:dyDescent="0.2">
      <c r="A3" s="1537"/>
      <c r="B3" s="1536"/>
      <c r="C3" s="2121" t="s">
        <v>90</v>
      </c>
      <c r="D3" s="2121"/>
      <c r="E3" s="2121"/>
      <c r="F3" s="2121"/>
      <c r="G3" s="2121"/>
      <c r="H3" s="2121"/>
      <c r="I3" s="1535"/>
      <c r="J3" s="2121"/>
      <c r="K3" s="2121"/>
      <c r="L3" s="1530" t="s">
        <v>73</v>
      </c>
      <c r="M3" s="2121" t="s">
        <v>72</v>
      </c>
      <c r="N3" s="2121"/>
      <c r="O3" s="2121" t="s">
        <v>71</v>
      </c>
      <c r="P3" s="2121"/>
      <c r="Q3" s="1556"/>
      <c r="R3" s="2121" t="s">
        <v>70</v>
      </c>
      <c r="S3" s="2121"/>
      <c r="T3" s="2121"/>
      <c r="U3" s="2121"/>
      <c r="V3" s="2121" t="s">
        <v>69</v>
      </c>
      <c r="W3" s="2121"/>
      <c r="X3" s="2121"/>
      <c r="Y3" s="1533"/>
      <c r="Z3" s="1533"/>
    </row>
    <row r="4" spans="1:26" ht="36" x14ac:dyDescent="0.2">
      <c r="A4" s="1555" t="s">
        <v>68</v>
      </c>
      <c r="B4" s="1530" t="s">
        <v>67</v>
      </c>
      <c r="C4" s="1530" t="s">
        <v>89</v>
      </c>
      <c r="D4" s="1530" t="s">
        <v>88</v>
      </c>
      <c r="E4" s="1530" t="s">
        <v>64</v>
      </c>
      <c r="F4" s="1530" t="s">
        <v>87</v>
      </c>
      <c r="G4" s="1530" t="s">
        <v>63</v>
      </c>
      <c r="H4" s="1530" t="s">
        <v>455</v>
      </c>
      <c r="I4" s="1530" t="s">
        <v>55</v>
      </c>
      <c r="J4" s="1530" t="s">
        <v>61</v>
      </c>
      <c r="K4" s="1531" t="s">
        <v>433</v>
      </c>
      <c r="L4" s="1530" t="s">
        <v>60</v>
      </c>
      <c r="M4" s="1530" t="s">
        <v>59</v>
      </c>
      <c r="N4" s="1530" t="s">
        <v>58</v>
      </c>
      <c r="O4" s="1530" t="s">
        <v>57</v>
      </c>
      <c r="P4" s="1531" t="s">
        <v>433</v>
      </c>
      <c r="Q4" s="1530" t="s">
        <v>55</v>
      </c>
      <c r="R4" s="1530" t="s">
        <v>1874</v>
      </c>
      <c r="S4" s="1530" t="s">
        <v>53</v>
      </c>
      <c r="T4" s="1530" t="s">
        <v>85</v>
      </c>
      <c r="U4" s="1530" t="s">
        <v>51</v>
      </c>
      <c r="V4" s="1530" t="s">
        <v>84</v>
      </c>
      <c r="W4" s="1530" t="s">
        <v>83</v>
      </c>
      <c r="X4" s="1530" t="s">
        <v>82</v>
      </c>
      <c r="Y4" s="1530" t="s">
        <v>430</v>
      </c>
      <c r="Z4" s="1530" t="s">
        <v>429</v>
      </c>
    </row>
    <row r="5" spans="1:26" x14ac:dyDescent="0.2">
      <c r="A5" s="2173" t="s">
        <v>47</v>
      </c>
      <c r="B5" s="1526"/>
      <c r="C5" s="1526"/>
      <c r="D5" s="1526"/>
      <c r="E5" s="1526"/>
      <c r="F5" s="1528"/>
      <c r="G5" s="1526" t="s">
        <v>46</v>
      </c>
      <c r="H5" s="1526"/>
      <c r="I5" s="1527" t="s">
        <v>2</v>
      </c>
      <c r="J5" s="1529" t="s">
        <v>43</v>
      </c>
      <c r="K5" s="1529" t="s">
        <v>41</v>
      </c>
      <c r="L5" s="1529" t="s">
        <v>42</v>
      </c>
      <c r="M5" s="1529" t="s">
        <v>454</v>
      </c>
      <c r="N5" s="1529" t="s">
        <v>44</v>
      </c>
      <c r="O5" s="1529" t="s">
        <v>43</v>
      </c>
      <c r="P5" s="1529" t="s">
        <v>41</v>
      </c>
      <c r="Q5" s="1527" t="s">
        <v>2</v>
      </c>
      <c r="R5" s="1526"/>
      <c r="S5" s="1529" t="s">
        <v>80</v>
      </c>
      <c r="T5" s="1526" t="s">
        <v>41</v>
      </c>
      <c r="U5" s="1529" t="s">
        <v>453</v>
      </c>
      <c r="V5" s="1526"/>
      <c r="W5" s="1526"/>
      <c r="X5" s="1526" t="s">
        <v>452</v>
      </c>
      <c r="Y5" s="1526"/>
      <c r="Z5" s="1529"/>
    </row>
    <row r="6" spans="1:26" x14ac:dyDescent="0.2">
      <c r="A6" s="2174"/>
      <c r="B6" s="1526"/>
      <c r="C6" s="1526"/>
      <c r="D6" s="1526"/>
      <c r="E6" s="1526"/>
      <c r="F6" s="1528"/>
      <c r="G6" s="1526" t="s">
        <v>39</v>
      </c>
      <c r="H6" s="1526"/>
      <c r="I6" s="1527" t="s">
        <v>1</v>
      </c>
      <c r="J6" s="1526"/>
      <c r="K6" s="1526"/>
      <c r="L6" s="1526"/>
      <c r="M6" s="1526"/>
      <c r="N6" s="1526"/>
      <c r="O6" s="1526"/>
      <c r="P6" s="1526"/>
      <c r="Q6" s="1527" t="s">
        <v>1</v>
      </c>
      <c r="R6" s="1528"/>
      <c r="S6" s="1526"/>
      <c r="T6" s="1526"/>
      <c r="U6" s="1526"/>
      <c r="V6" s="1526"/>
      <c r="W6" s="1526"/>
      <c r="X6" s="1526"/>
      <c r="Y6" s="1526"/>
      <c r="Z6" s="1526"/>
    </row>
    <row r="7" spans="1:26" x14ac:dyDescent="0.2">
      <c r="A7" s="1554" t="s">
        <v>38</v>
      </c>
      <c r="B7" s="1522"/>
      <c r="C7" s="1522"/>
      <c r="D7" s="1522"/>
      <c r="E7" s="1522"/>
      <c r="F7" s="1524"/>
      <c r="G7" s="1522"/>
      <c r="H7" s="1522"/>
      <c r="I7" s="1522"/>
      <c r="J7" s="1522"/>
      <c r="K7" s="1522"/>
      <c r="L7" s="1522"/>
      <c r="M7" s="1522"/>
      <c r="N7" s="1522"/>
      <c r="O7" s="1522"/>
      <c r="P7" s="1522"/>
      <c r="Q7" s="1522"/>
      <c r="R7" s="1524"/>
      <c r="S7" s="1522"/>
      <c r="T7" s="1522"/>
      <c r="U7" s="1522"/>
      <c r="V7" s="1522"/>
      <c r="W7" s="1522"/>
      <c r="X7" s="1522"/>
      <c r="Y7" s="1522"/>
      <c r="Z7" s="1522"/>
    </row>
    <row r="8" spans="1:26" ht="44.25" customHeight="1" x14ac:dyDescent="0.2">
      <c r="A8" s="1549" t="s">
        <v>1891</v>
      </c>
      <c r="B8" s="1539" t="s">
        <v>1851</v>
      </c>
      <c r="C8" s="1546" t="s">
        <v>1851</v>
      </c>
      <c r="D8" s="1539" t="s">
        <v>1888</v>
      </c>
      <c r="E8" s="1539" t="s">
        <v>1858</v>
      </c>
      <c r="F8" s="1547">
        <v>53000000</v>
      </c>
      <c r="G8" s="1546" t="s">
        <v>513</v>
      </c>
      <c r="H8" s="1546" t="s">
        <v>16</v>
      </c>
      <c r="I8" s="1502" t="s">
        <v>2</v>
      </c>
      <c r="J8" s="1539" t="s">
        <v>1887</v>
      </c>
      <c r="K8" s="1539" t="s">
        <v>1886</v>
      </c>
      <c r="L8" s="1539" t="s">
        <v>513</v>
      </c>
      <c r="M8" s="1539" t="s">
        <v>1885</v>
      </c>
      <c r="N8" s="1539" t="s">
        <v>1884</v>
      </c>
      <c r="O8" s="1539" t="s">
        <v>1883</v>
      </c>
      <c r="P8" s="1539" t="s">
        <v>1882</v>
      </c>
      <c r="Q8" s="1502" t="s">
        <v>2</v>
      </c>
      <c r="R8" s="1547">
        <v>53000000</v>
      </c>
      <c r="S8" s="1546" t="s">
        <v>513</v>
      </c>
      <c r="T8" s="1539" t="s">
        <v>1881</v>
      </c>
      <c r="U8" s="1539" t="s">
        <v>1880</v>
      </c>
      <c r="V8" s="1539" t="s">
        <v>513</v>
      </c>
      <c r="W8" s="1539" t="s">
        <v>1879</v>
      </c>
      <c r="X8" s="1539" t="s">
        <v>1878</v>
      </c>
      <c r="Y8" s="1539" t="s">
        <v>1877</v>
      </c>
      <c r="Z8" s="1545" t="s">
        <v>1838</v>
      </c>
    </row>
    <row r="9" spans="1:26" x14ac:dyDescent="0.2">
      <c r="A9" s="1553"/>
      <c r="B9" s="1539"/>
      <c r="C9" s="1546"/>
      <c r="D9" s="1539"/>
      <c r="E9" s="1539"/>
      <c r="F9" s="1552"/>
      <c r="G9" s="1546"/>
      <c r="H9" s="1546"/>
      <c r="I9" s="1502" t="s">
        <v>1</v>
      </c>
      <c r="J9" s="1539"/>
      <c r="K9" s="1539"/>
      <c r="L9" s="1539"/>
      <c r="M9" s="1539"/>
      <c r="N9" s="1539"/>
      <c r="O9" s="1539"/>
      <c r="P9" s="1539"/>
      <c r="Q9" s="1502" t="s">
        <v>1</v>
      </c>
      <c r="R9" s="1552"/>
      <c r="S9" s="1546"/>
      <c r="T9" s="1539"/>
      <c r="U9" s="1539"/>
      <c r="V9" s="1539"/>
      <c r="W9" s="1539"/>
      <c r="X9" s="1539"/>
      <c r="Y9" s="1539"/>
      <c r="Z9" s="1545"/>
    </row>
    <row r="10" spans="1:26" x14ac:dyDescent="0.2">
      <c r="A10" s="1551"/>
      <c r="B10" s="1522"/>
      <c r="C10" s="1527"/>
      <c r="D10" s="1522"/>
      <c r="E10" s="1522"/>
      <c r="F10" s="1524"/>
      <c r="G10" s="1527"/>
      <c r="H10" s="1527"/>
      <c r="I10" s="1522"/>
      <c r="J10" s="1522"/>
      <c r="K10" s="1522"/>
      <c r="L10" s="1522"/>
      <c r="M10" s="1522"/>
      <c r="N10" s="1522"/>
      <c r="O10" s="1522"/>
      <c r="P10" s="1522"/>
      <c r="Q10" s="1522"/>
      <c r="R10" s="1524"/>
      <c r="S10" s="1527"/>
      <c r="T10" s="1522"/>
      <c r="U10" s="1522"/>
      <c r="V10" s="1522"/>
      <c r="W10" s="1522"/>
      <c r="X10" s="1522"/>
      <c r="Y10" s="1522"/>
      <c r="Z10" s="1550"/>
    </row>
    <row r="11" spans="1:26" ht="42" customHeight="1" x14ac:dyDescent="0.2">
      <c r="A11" s="1549" t="s">
        <v>1890</v>
      </c>
      <c r="B11" s="1539" t="s">
        <v>1859</v>
      </c>
      <c r="C11" s="1546" t="s">
        <v>1851</v>
      </c>
      <c r="D11" s="1539" t="s">
        <v>1888</v>
      </c>
      <c r="E11" s="1539" t="s">
        <v>1858</v>
      </c>
      <c r="F11" s="1547">
        <v>53000000</v>
      </c>
      <c r="G11" s="1546" t="s">
        <v>513</v>
      </c>
      <c r="H11" s="1546" t="s">
        <v>16</v>
      </c>
      <c r="I11" s="1502" t="s">
        <v>2</v>
      </c>
      <c r="J11" s="1539" t="s">
        <v>1887</v>
      </c>
      <c r="K11" s="1539" t="s">
        <v>1886</v>
      </c>
      <c r="L11" s="1539" t="s">
        <v>513</v>
      </c>
      <c r="M11" s="1539" t="s">
        <v>1885</v>
      </c>
      <c r="N11" s="1539" t="s">
        <v>1884</v>
      </c>
      <c r="O11" s="1539" t="s">
        <v>1883</v>
      </c>
      <c r="P11" s="1539" t="s">
        <v>1882</v>
      </c>
      <c r="Q11" s="1502" t="s">
        <v>2</v>
      </c>
      <c r="R11" s="1547">
        <v>53000000</v>
      </c>
      <c r="S11" s="1546" t="s">
        <v>513</v>
      </c>
      <c r="T11" s="1539" t="s">
        <v>1881</v>
      </c>
      <c r="U11" s="1539" t="s">
        <v>1880</v>
      </c>
      <c r="V11" s="1539" t="s">
        <v>513</v>
      </c>
      <c r="W11" s="1539" t="s">
        <v>1879</v>
      </c>
      <c r="X11" s="1539" t="s">
        <v>1878</v>
      </c>
      <c r="Y11" s="1539" t="s">
        <v>1877</v>
      </c>
      <c r="Z11" s="1545" t="s">
        <v>1838</v>
      </c>
    </row>
    <row r="12" spans="1:26" x14ac:dyDescent="0.2">
      <c r="A12" s="1553"/>
      <c r="B12" s="1539"/>
      <c r="C12" s="1546"/>
      <c r="D12" s="1539"/>
      <c r="E12" s="1539"/>
      <c r="F12" s="1552"/>
      <c r="G12" s="1546"/>
      <c r="H12" s="1546"/>
      <c r="I12" s="1502" t="s">
        <v>1</v>
      </c>
      <c r="J12" s="1539"/>
      <c r="K12" s="1539"/>
      <c r="L12" s="1539"/>
      <c r="M12" s="1539"/>
      <c r="N12" s="1539"/>
      <c r="O12" s="1539"/>
      <c r="P12" s="1539"/>
      <c r="Q12" s="1502" t="s">
        <v>1</v>
      </c>
      <c r="R12" s="1552"/>
      <c r="S12" s="1546"/>
      <c r="T12" s="1539"/>
      <c r="U12" s="1539"/>
      <c r="V12" s="1539"/>
      <c r="W12" s="1539"/>
      <c r="X12" s="1539"/>
      <c r="Y12" s="1539"/>
      <c r="Z12" s="1545"/>
    </row>
    <row r="13" spans="1:26" x14ac:dyDescent="0.2">
      <c r="A13" s="1551"/>
      <c r="B13" s="1522"/>
      <c r="C13" s="1527"/>
      <c r="D13" s="1522"/>
      <c r="E13" s="1522"/>
      <c r="F13" s="1524"/>
      <c r="G13" s="1527"/>
      <c r="H13" s="1527"/>
      <c r="I13" s="1522"/>
      <c r="J13" s="1522"/>
      <c r="K13" s="1522"/>
      <c r="L13" s="1522"/>
      <c r="M13" s="1522"/>
      <c r="N13" s="1522"/>
      <c r="O13" s="1522"/>
      <c r="P13" s="1522"/>
      <c r="Q13" s="1522"/>
      <c r="R13" s="1524"/>
      <c r="S13" s="1527"/>
      <c r="T13" s="1522"/>
      <c r="U13" s="1522"/>
      <c r="V13" s="1522"/>
      <c r="W13" s="1522"/>
      <c r="X13" s="1522"/>
      <c r="Y13" s="1522"/>
      <c r="Z13" s="1550"/>
    </row>
    <row r="14" spans="1:26" ht="51.75" customHeight="1" x14ac:dyDescent="0.2">
      <c r="A14" s="1549" t="s">
        <v>1889</v>
      </c>
      <c r="B14" s="1545" t="s">
        <v>1869</v>
      </c>
      <c r="C14" s="1548" t="s">
        <v>1851</v>
      </c>
      <c r="D14" s="1545" t="s">
        <v>1888</v>
      </c>
      <c r="E14" s="1539" t="s">
        <v>1858</v>
      </c>
      <c r="F14" s="1547">
        <v>23000000</v>
      </c>
      <c r="G14" s="1546" t="s">
        <v>513</v>
      </c>
      <c r="H14" s="1546" t="s">
        <v>16</v>
      </c>
      <c r="I14" s="1533" t="s">
        <v>2</v>
      </c>
      <c r="J14" s="1539" t="s">
        <v>1887</v>
      </c>
      <c r="K14" s="1539" t="s">
        <v>1886</v>
      </c>
      <c r="L14" s="1539" t="s">
        <v>513</v>
      </c>
      <c r="M14" s="1539" t="s">
        <v>1885</v>
      </c>
      <c r="N14" s="1539" t="s">
        <v>1884</v>
      </c>
      <c r="O14" s="1539" t="s">
        <v>1883</v>
      </c>
      <c r="P14" s="1539" t="s">
        <v>1882</v>
      </c>
      <c r="Q14" s="1527" t="s">
        <v>2</v>
      </c>
      <c r="R14" s="1547">
        <v>23000000</v>
      </c>
      <c r="S14" s="1546" t="s">
        <v>513</v>
      </c>
      <c r="T14" s="1539" t="s">
        <v>1881</v>
      </c>
      <c r="U14" s="1539" t="s">
        <v>1880</v>
      </c>
      <c r="V14" s="1539" t="s">
        <v>513</v>
      </c>
      <c r="W14" s="1539" t="s">
        <v>1879</v>
      </c>
      <c r="X14" s="1539" t="s">
        <v>1878</v>
      </c>
      <c r="Y14" s="1539" t="s">
        <v>1877</v>
      </c>
      <c r="Z14" s="1545" t="s">
        <v>1838</v>
      </c>
    </row>
    <row r="15" spans="1:26" x14ac:dyDescent="0.2">
      <c r="A15" s="1549"/>
      <c r="B15" s="1545"/>
      <c r="C15" s="1548"/>
      <c r="D15" s="1545"/>
      <c r="E15" s="1539"/>
      <c r="F15" s="1547"/>
      <c r="G15" s="1546"/>
      <c r="H15" s="1546"/>
      <c r="I15" s="1502" t="s">
        <v>1</v>
      </c>
      <c r="J15" s="1539"/>
      <c r="K15" s="1539"/>
      <c r="L15" s="1539"/>
      <c r="M15" s="1539"/>
      <c r="N15" s="1539"/>
      <c r="O15" s="1539"/>
      <c r="P15" s="1539"/>
      <c r="Q15" s="1527"/>
      <c r="R15" s="1547"/>
      <c r="S15" s="1546"/>
      <c r="T15" s="1539"/>
      <c r="U15" s="1539"/>
      <c r="V15" s="1539"/>
      <c r="W15" s="1539"/>
      <c r="X15" s="1539"/>
      <c r="Y15" s="1539"/>
      <c r="Z15" s="1545"/>
    </row>
    <row r="16" spans="1:26" x14ac:dyDescent="0.2">
      <c r="A16" s="1544" t="s">
        <v>1876</v>
      </c>
      <c r="B16" s="1538"/>
      <c r="C16" s="1541"/>
      <c r="D16" s="1538"/>
      <c r="E16" s="1538"/>
      <c r="F16" s="1543">
        <f>SUM(F8:F14)</f>
        <v>129000000</v>
      </c>
      <c r="G16" s="1541"/>
      <c r="H16" s="1541"/>
      <c r="I16" s="1538"/>
      <c r="J16" s="1538"/>
      <c r="K16" s="1538"/>
      <c r="L16" s="1538"/>
      <c r="M16" s="1538"/>
      <c r="N16" s="1538"/>
      <c r="O16" s="1538"/>
      <c r="P16" s="1538"/>
      <c r="Q16" s="1538"/>
      <c r="R16" s="1542"/>
      <c r="S16" s="1541"/>
      <c r="T16" s="1538"/>
      <c r="U16" s="1538"/>
      <c r="V16" s="1538"/>
      <c r="W16" s="1538"/>
      <c r="X16" s="1538"/>
      <c r="Y16" s="1538"/>
      <c r="Z16" s="1538"/>
    </row>
  </sheetData>
  <mergeCells count="9">
    <mergeCell ref="R3:U3"/>
    <mergeCell ref="V3:X3"/>
    <mergeCell ref="A5:A6"/>
    <mergeCell ref="A1:G1"/>
    <mergeCell ref="J2:K3"/>
    <mergeCell ref="L2:N2"/>
    <mergeCell ref="C3:H3"/>
    <mergeCell ref="M3:N3"/>
    <mergeCell ref="O3:P3"/>
  </mergeCells>
  <pageMargins left="0.85" right="0.25" top="0.75" bottom="0.75" header="0.3" footer="0.3"/>
  <pageSetup paperSize="8" scale="61" orientation="landscape" r:id="rId1"/>
  <headerFooter>
    <oddHeader>&amp;LCOUNCIL FOR THE REGULATION OF ENGINEERING IN NIGERIA (COREN)
YR 2014 PROCUREMENT PLAN</oddHeader>
    <oddFooter>&amp;LCOREN&amp;CPage &amp;P of &amp;N&amp;RWORKS</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4"/>
  <sheetViews>
    <sheetView workbookViewId="0">
      <selection activeCell="AI13" sqref="AI13"/>
    </sheetView>
  </sheetViews>
  <sheetFormatPr defaultRowHeight="15" x14ac:dyDescent="0.25"/>
  <cols>
    <col min="1" max="1" width="40" style="1459" customWidth="1"/>
    <col min="2" max="35" width="18" style="1459" customWidth="1"/>
    <col min="36" max="16384" width="9.140625" style="1459"/>
  </cols>
  <sheetData>
    <row r="1" spans="1:35" ht="45" x14ac:dyDescent="0.25">
      <c r="A1" s="1472" t="s">
        <v>1784</v>
      </c>
    </row>
    <row r="2" spans="1:35" x14ac:dyDescent="0.25">
      <c r="A2" s="1471" t="s">
        <v>1510</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c r="AG2" s="2087"/>
      <c r="AH2" s="2087"/>
      <c r="AI2" s="2087"/>
    </row>
    <row r="3" spans="1:35" x14ac:dyDescent="0.25">
      <c r="A3" s="1470"/>
      <c r="B3" s="1470"/>
      <c r="C3" s="2088" t="s">
        <v>1509</v>
      </c>
      <c r="D3" s="2089"/>
      <c r="E3" s="2089"/>
      <c r="F3" s="2089"/>
      <c r="G3" s="2089"/>
      <c r="H3" s="2089"/>
      <c r="I3" s="2089"/>
      <c r="J3" s="2089"/>
      <c r="K3" s="2090"/>
      <c r="L3" s="2088" t="s">
        <v>1508</v>
      </c>
      <c r="M3" s="2090"/>
      <c r="N3" s="2088" t="s">
        <v>1507</v>
      </c>
      <c r="O3" s="2090"/>
      <c r="P3" s="2088" t="s">
        <v>1506</v>
      </c>
      <c r="Q3" s="2090"/>
      <c r="R3" s="2088" t="s">
        <v>1505</v>
      </c>
      <c r="S3" s="2090"/>
      <c r="T3" s="2088" t="s">
        <v>1504</v>
      </c>
      <c r="U3" s="2089"/>
      <c r="V3" s="2089"/>
      <c r="W3" s="2089"/>
      <c r="X3" s="2089"/>
      <c r="Y3" s="2090"/>
      <c r="Z3" s="2088" t="s">
        <v>1503</v>
      </c>
      <c r="AA3" s="2089"/>
      <c r="AB3" s="2089"/>
      <c r="AC3" s="2090"/>
      <c r="AD3" s="2088" t="s">
        <v>1502</v>
      </c>
      <c r="AE3" s="2089"/>
      <c r="AF3" s="2089"/>
      <c r="AG3" s="2090"/>
      <c r="AH3" s="1469" t="s">
        <v>1501</v>
      </c>
      <c r="AI3" s="1469" t="s">
        <v>1500</v>
      </c>
    </row>
    <row r="4" spans="1:35" ht="60.75" thickBot="1" x14ac:dyDescent="0.3">
      <c r="A4" s="1467" t="s">
        <v>1499</v>
      </c>
      <c r="B4" s="1468"/>
      <c r="C4" s="1467" t="s">
        <v>1498</v>
      </c>
      <c r="D4" s="1467" t="s">
        <v>1497</v>
      </c>
      <c r="E4" s="1467" t="s">
        <v>1496</v>
      </c>
      <c r="F4" s="1467" t="s">
        <v>1495</v>
      </c>
      <c r="G4" s="1467" t="s">
        <v>1494</v>
      </c>
      <c r="H4" s="1467" t="s">
        <v>1493</v>
      </c>
      <c r="I4" s="1467" t="s">
        <v>1492</v>
      </c>
      <c r="J4" s="1467" t="s">
        <v>1491</v>
      </c>
      <c r="K4" s="1467" t="s">
        <v>1490</v>
      </c>
      <c r="L4" s="1467" t="s">
        <v>1489</v>
      </c>
      <c r="M4" s="1467" t="s">
        <v>1482</v>
      </c>
      <c r="N4" s="1467" t="s">
        <v>1488</v>
      </c>
      <c r="O4" s="1467" t="s">
        <v>1487</v>
      </c>
      <c r="P4" s="1467" t="s">
        <v>1486</v>
      </c>
      <c r="Q4" s="1467" t="s">
        <v>1482</v>
      </c>
      <c r="R4" s="1467" t="s">
        <v>1485</v>
      </c>
      <c r="S4" s="1467" t="s">
        <v>1484</v>
      </c>
      <c r="T4" s="1467" t="s">
        <v>1483</v>
      </c>
      <c r="U4" s="1467" t="s">
        <v>1482</v>
      </c>
      <c r="V4" s="1467" t="s">
        <v>1481</v>
      </c>
      <c r="W4" s="1467" t="s">
        <v>1480</v>
      </c>
      <c r="X4" s="1467" t="s">
        <v>1479</v>
      </c>
      <c r="Y4" s="1467" t="s">
        <v>1478</v>
      </c>
      <c r="Z4" s="1467" t="s">
        <v>1477</v>
      </c>
      <c r="AA4" s="1467" t="s">
        <v>1476</v>
      </c>
      <c r="AB4" s="1467" t="s">
        <v>1475</v>
      </c>
      <c r="AC4" s="1467" t="s">
        <v>1474</v>
      </c>
      <c r="AD4" s="1467" t="s">
        <v>1473</v>
      </c>
      <c r="AE4" s="1467" t="s">
        <v>1472</v>
      </c>
      <c r="AF4" s="1467" t="s">
        <v>1471</v>
      </c>
      <c r="AG4" s="1467" t="s">
        <v>1470</v>
      </c>
      <c r="AH4" s="1467" t="s">
        <v>1469</v>
      </c>
      <c r="AI4" s="1467" t="s">
        <v>1469</v>
      </c>
    </row>
    <row r="5" spans="1:35" ht="45.75" thickTop="1" x14ac:dyDescent="0.25">
      <c r="A5" s="1466" t="s">
        <v>1468</v>
      </c>
      <c r="B5" s="1465"/>
      <c r="C5" s="1465"/>
      <c r="D5" s="1465"/>
      <c r="E5" s="1465"/>
      <c r="F5" s="1465"/>
      <c r="G5" s="1465"/>
      <c r="H5" s="1465"/>
      <c r="I5" s="1465"/>
      <c r="J5" s="1465" t="s">
        <v>1467</v>
      </c>
      <c r="K5" s="1465"/>
      <c r="L5" s="1465" t="s">
        <v>1462</v>
      </c>
      <c r="M5" s="1465" t="s">
        <v>1463</v>
      </c>
      <c r="N5" s="1465" t="s">
        <v>1463</v>
      </c>
      <c r="O5" s="1465" t="s">
        <v>1466</v>
      </c>
      <c r="P5" s="1465" t="s">
        <v>1465</v>
      </c>
      <c r="Q5" s="1465" t="s">
        <v>1463</v>
      </c>
      <c r="R5" s="1465" t="s">
        <v>1463</v>
      </c>
      <c r="S5" s="1465"/>
      <c r="T5" s="1465" t="s">
        <v>1463</v>
      </c>
      <c r="U5" s="1465" t="s">
        <v>1463</v>
      </c>
      <c r="V5" s="1465" t="s">
        <v>1463</v>
      </c>
      <c r="W5" s="1465" t="s">
        <v>1463</v>
      </c>
      <c r="X5" s="1465" t="s">
        <v>1463</v>
      </c>
      <c r="Y5" s="1465" t="s">
        <v>1465</v>
      </c>
      <c r="Z5" s="1465"/>
      <c r="AA5" s="1465" t="s">
        <v>1463</v>
      </c>
      <c r="AB5" s="1465" t="s">
        <v>1464</v>
      </c>
      <c r="AC5" s="1465" t="s">
        <v>1463</v>
      </c>
      <c r="AD5" s="1465" t="s">
        <v>1462</v>
      </c>
      <c r="AE5" s="1465"/>
      <c r="AF5" s="1465"/>
      <c r="AG5" s="1465"/>
      <c r="AH5" s="1465"/>
      <c r="AI5" s="1465"/>
    </row>
    <row r="6" spans="1:35" ht="15.75" thickBot="1" x14ac:dyDescent="0.3">
      <c r="A6" s="1464"/>
      <c r="B6" s="1464" t="s">
        <v>1461</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c r="AD6" s="1464"/>
      <c r="AE6" s="1464"/>
      <c r="AF6" s="1464"/>
      <c r="AG6" s="1464"/>
      <c r="AH6" s="1464"/>
      <c r="AI6" s="1464"/>
    </row>
    <row r="7" spans="1:35" ht="75.75" thickTop="1" x14ac:dyDescent="0.25">
      <c r="A7" s="1461" t="s">
        <v>1783</v>
      </c>
      <c r="B7" s="1461" t="s">
        <v>1392</v>
      </c>
      <c r="C7" s="1461" t="s">
        <v>1782</v>
      </c>
      <c r="D7" s="1463" t="s">
        <v>1781</v>
      </c>
      <c r="E7" s="1461" t="s">
        <v>1777</v>
      </c>
      <c r="F7" s="1462">
        <v>50000000</v>
      </c>
      <c r="G7" s="1461" t="s">
        <v>1388</v>
      </c>
      <c r="H7" s="1461" t="s">
        <v>1387</v>
      </c>
      <c r="I7" s="1461" t="s">
        <v>1386</v>
      </c>
      <c r="J7" s="1461" t="s">
        <v>1385</v>
      </c>
      <c r="K7" s="1461" t="s">
        <v>1384</v>
      </c>
      <c r="L7" s="1461" t="s">
        <v>1771</v>
      </c>
      <c r="M7" s="1461" t="s">
        <v>1770</v>
      </c>
      <c r="N7" s="1461" t="s">
        <v>1769</v>
      </c>
      <c r="O7" s="1461" t="s">
        <v>1768</v>
      </c>
      <c r="P7" s="1461" t="s">
        <v>1767</v>
      </c>
      <c r="Q7" s="1461" t="s">
        <v>1766</v>
      </c>
      <c r="R7" s="1461" t="s">
        <v>1765</v>
      </c>
      <c r="S7" s="1461" t="s">
        <v>1764</v>
      </c>
      <c r="T7" s="1461" t="s">
        <v>1763</v>
      </c>
      <c r="U7" s="1461" t="s">
        <v>1762</v>
      </c>
      <c r="V7" s="1461" t="s">
        <v>1761</v>
      </c>
      <c r="W7" s="1461" t="s">
        <v>1760</v>
      </c>
      <c r="X7" s="1461" t="s">
        <v>1759</v>
      </c>
      <c r="Y7" s="1461" t="s">
        <v>1758</v>
      </c>
      <c r="Z7" s="1462">
        <v>50000000</v>
      </c>
      <c r="AA7" s="1461" t="s">
        <v>1370</v>
      </c>
      <c r="AB7" s="1461" t="s">
        <v>1757</v>
      </c>
      <c r="AC7" s="1461" t="s">
        <v>1756</v>
      </c>
      <c r="AD7" s="1461" t="s">
        <v>1370</v>
      </c>
      <c r="AE7" s="1461" t="s">
        <v>1776</v>
      </c>
      <c r="AF7" s="1461" t="s">
        <v>1754</v>
      </c>
      <c r="AG7" s="1462">
        <v>50000000</v>
      </c>
      <c r="AH7" s="1461" t="s">
        <v>1752</v>
      </c>
      <c r="AI7" s="1461" t="s">
        <v>1751</v>
      </c>
    </row>
    <row r="8" spans="1:35" ht="60" x14ac:dyDescent="0.25">
      <c r="A8" s="1461"/>
      <c r="B8" s="1461" t="s">
        <v>1362</v>
      </c>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t="s">
        <v>1752</v>
      </c>
      <c r="AI8" s="1461" t="s">
        <v>1751</v>
      </c>
    </row>
    <row r="9" spans="1:35" ht="60" x14ac:dyDescent="0.25">
      <c r="A9" s="1461" t="s">
        <v>1780</v>
      </c>
      <c r="B9" s="1461" t="s">
        <v>1392</v>
      </c>
      <c r="C9" s="1461" t="s">
        <v>1779</v>
      </c>
      <c r="D9" s="1463" t="s">
        <v>1778</v>
      </c>
      <c r="E9" s="1461" t="s">
        <v>1777</v>
      </c>
      <c r="F9" s="1462">
        <v>50000000</v>
      </c>
      <c r="G9" s="1461" t="s">
        <v>1388</v>
      </c>
      <c r="H9" s="1461" t="s">
        <v>1387</v>
      </c>
      <c r="I9" s="1461" t="s">
        <v>1386</v>
      </c>
      <c r="J9" s="1461" t="s">
        <v>1370</v>
      </c>
      <c r="K9" s="1461" t="s">
        <v>1384</v>
      </c>
      <c r="L9" s="1461" t="s">
        <v>1771</v>
      </c>
      <c r="M9" s="1461" t="s">
        <v>1770</v>
      </c>
      <c r="N9" s="1461" t="s">
        <v>1769</v>
      </c>
      <c r="O9" s="1461" t="s">
        <v>1768</v>
      </c>
      <c r="P9" s="1461" t="s">
        <v>1767</v>
      </c>
      <c r="Q9" s="1461" t="s">
        <v>1766</v>
      </c>
      <c r="R9" s="1461" t="s">
        <v>1765</v>
      </c>
      <c r="S9" s="1461" t="s">
        <v>1764</v>
      </c>
      <c r="T9" s="1461" t="s">
        <v>1763</v>
      </c>
      <c r="U9" s="1461" t="s">
        <v>1762</v>
      </c>
      <c r="V9" s="1461" t="s">
        <v>1761</v>
      </c>
      <c r="W9" s="1461" t="s">
        <v>1760</v>
      </c>
      <c r="X9" s="1461" t="s">
        <v>1759</v>
      </c>
      <c r="Y9" s="1461" t="s">
        <v>1758</v>
      </c>
      <c r="Z9" s="1462">
        <v>50000000</v>
      </c>
      <c r="AA9" s="1461" t="s">
        <v>1370</v>
      </c>
      <c r="AB9" s="1461" t="s">
        <v>1757</v>
      </c>
      <c r="AC9" s="1461" t="s">
        <v>1756</v>
      </c>
      <c r="AD9" s="1461" t="s">
        <v>1370</v>
      </c>
      <c r="AE9" s="1461" t="s">
        <v>1776</v>
      </c>
      <c r="AF9" s="1461" t="s">
        <v>1754</v>
      </c>
      <c r="AG9" s="1462">
        <v>50000000</v>
      </c>
      <c r="AH9" s="1461" t="s">
        <v>1752</v>
      </c>
      <c r="AI9" s="1461" t="s">
        <v>1751</v>
      </c>
    </row>
    <row r="10" spans="1:35" ht="60" x14ac:dyDescent="0.25">
      <c r="A10" s="1461"/>
      <c r="B10" s="1461" t="s">
        <v>1362</v>
      </c>
      <c r="C10" s="1461"/>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t="s">
        <v>1752</v>
      </c>
      <c r="AI10" s="1461" t="s">
        <v>1751</v>
      </c>
    </row>
    <row r="11" spans="1:35" ht="60" x14ac:dyDescent="0.25">
      <c r="A11" s="1461" t="s">
        <v>1775</v>
      </c>
      <c r="B11" s="1461" t="s">
        <v>1392</v>
      </c>
      <c r="C11" s="1461" t="s">
        <v>1774</v>
      </c>
      <c r="D11" s="1463" t="s">
        <v>1773</v>
      </c>
      <c r="E11" s="1461" t="s">
        <v>1389</v>
      </c>
      <c r="F11" s="1462">
        <v>150000000</v>
      </c>
      <c r="G11" s="1461" t="s">
        <v>1388</v>
      </c>
      <c r="H11" s="1461" t="s">
        <v>1421</v>
      </c>
      <c r="I11" s="1461" t="s">
        <v>1772</v>
      </c>
      <c r="J11" s="1461" t="s">
        <v>1370</v>
      </c>
      <c r="K11" s="1461" t="s">
        <v>1420</v>
      </c>
      <c r="L11" s="1461" t="s">
        <v>1771</v>
      </c>
      <c r="M11" s="1461" t="s">
        <v>1770</v>
      </c>
      <c r="N11" s="1461" t="s">
        <v>1769</v>
      </c>
      <c r="O11" s="1461" t="s">
        <v>1768</v>
      </c>
      <c r="P11" s="1461" t="s">
        <v>1767</v>
      </c>
      <c r="Q11" s="1461" t="s">
        <v>1766</v>
      </c>
      <c r="R11" s="1461" t="s">
        <v>1765</v>
      </c>
      <c r="S11" s="1461" t="s">
        <v>1764</v>
      </c>
      <c r="T11" s="1461" t="s">
        <v>1763</v>
      </c>
      <c r="U11" s="1461" t="s">
        <v>1762</v>
      </c>
      <c r="V11" s="1461" t="s">
        <v>1761</v>
      </c>
      <c r="W11" s="1461" t="s">
        <v>1760</v>
      </c>
      <c r="X11" s="1461" t="s">
        <v>1759</v>
      </c>
      <c r="Y11" s="1461" t="s">
        <v>1758</v>
      </c>
      <c r="Z11" s="1462">
        <v>150000000</v>
      </c>
      <c r="AA11" s="1461" t="s">
        <v>1370</v>
      </c>
      <c r="AB11" s="1461" t="s">
        <v>1757</v>
      </c>
      <c r="AC11" s="1461" t="s">
        <v>1756</v>
      </c>
      <c r="AD11" s="1461" t="s">
        <v>1755</v>
      </c>
      <c r="AE11" s="1461" t="s">
        <v>1754</v>
      </c>
      <c r="AF11" s="1461" t="s">
        <v>1753</v>
      </c>
      <c r="AG11" s="1462">
        <v>150000000</v>
      </c>
      <c r="AH11" s="1461" t="s">
        <v>1752</v>
      </c>
      <c r="AI11" s="1461" t="s">
        <v>1751</v>
      </c>
    </row>
    <row r="12" spans="1:35" ht="60.75" thickBot="1" x14ac:dyDescent="0.3">
      <c r="A12" s="1461"/>
      <c r="B12" s="1461" t="s">
        <v>1362</v>
      </c>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t="s">
        <v>1752</v>
      </c>
      <c r="AI12" s="1461" t="s">
        <v>1751</v>
      </c>
    </row>
    <row r="13" spans="1:35" ht="15.75" thickTop="1" x14ac:dyDescent="0.25">
      <c r="A13" s="1460" t="s">
        <v>1361</v>
      </c>
      <c r="B13" s="1460"/>
      <c r="C13" s="1460"/>
      <c r="D13" s="1460"/>
      <c r="E13" s="1460"/>
      <c r="F13" s="1460">
        <f>SUM(F7,F9,F11)</f>
        <v>250000000</v>
      </c>
      <c r="G13" s="1460"/>
      <c r="H13" s="1460"/>
      <c r="I13" s="1460"/>
      <c r="J13" s="1460"/>
      <c r="K13" s="1460"/>
      <c r="L13" s="1460"/>
      <c r="M13" s="1460"/>
      <c r="N13" s="1460"/>
      <c r="O13" s="1460"/>
      <c r="P13" s="1460"/>
      <c r="Q13" s="1460"/>
      <c r="R13" s="1460"/>
      <c r="S13" s="1460"/>
      <c r="T13" s="1460"/>
      <c r="U13" s="1460"/>
      <c r="V13" s="1460"/>
      <c r="W13" s="1460"/>
      <c r="X13" s="1460"/>
      <c r="Y13" s="1460"/>
      <c r="Z13" s="1460">
        <f>SUM(Z7,Z9,Z11)</f>
        <v>250000000</v>
      </c>
      <c r="AA13" s="1460"/>
      <c r="AB13" s="1460"/>
      <c r="AC13" s="1460"/>
      <c r="AD13" s="1460"/>
      <c r="AE13" s="1460"/>
      <c r="AF13" s="1460"/>
      <c r="AG13" s="1460">
        <f>SUM(AG7,AG9,AG11)</f>
        <v>250000000</v>
      </c>
      <c r="AH13" s="1460"/>
      <c r="AI13" s="1460"/>
    </row>
    <row r="14" spans="1:35" x14ac:dyDescent="0.25">
      <c r="A14" s="1459" t="s">
        <v>1360</v>
      </c>
    </row>
  </sheetData>
  <sheetProtection formatCells="0" formatColumns="0" formatRows="0" insertColumns="0" insertRows="0" insertHyperlinks="0" deleteColumns="0" deleteRows="0" sort="0" autoFilter="0" pivotTables="0"/>
  <mergeCells count="9">
    <mergeCell ref="B2:AI2"/>
    <mergeCell ref="C3:K3"/>
    <mergeCell ref="L3:M3"/>
    <mergeCell ref="N3:O3"/>
    <mergeCell ref="P3:Q3"/>
    <mergeCell ref="R3:S3"/>
    <mergeCell ref="T3:Y3"/>
    <mergeCell ref="Z3:AC3"/>
    <mergeCell ref="AD3:AG3"/>
  </mergeCells>
  <pageMargins left="0.7" right="0.7" top="0.75" bottom="0.75" header="0.3" footer="0.3"/>
  <pageSetup paperSize="9" orientation="landscape" r:id="rId1"/>
  <headerFooter>
    <oddHeader>&amp;L&amp;B&amp;G&amp;C&amp;HProcurement Plan - Consultancy Services</oddHeader>
    <oddFooter>&amp;L&amp;FBPP Procurement Plan2014&amp;C&amp;P of &amp;N &amp;R&amp;D &amp;T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
  <sheetViews>
    <sheetView topLeftCell="A4" workbookViewId="0">
      <selection activeCell="P9" sqref="P9"/>
    </sheetView>
  </sheetViews>
  <sheetFormatPr defaultRowHeight="15" x14ac:dyDescent="0.25"/>
  <cols>
    <col min="1" max="1" width="40" style="3413" customWidth="1"/>
    <col min="2" max="35" width="18" style="3413" customWidth="1"/>
    <col min="36" max="16384" width="9.140625" style="3413"/>
  </cols>
  <sheetData>
    <row r="1" spans="1:35" ht="30" x14ac:dyDescent="0.25">
      <c r="A1" s="3431" t="s">
        <v>3512</v>
      </c>
    </row>
    <row r="2" spans="1:35" x14ac:dyDescent="0.25">
      <c r="A2" s="3430" t="s">
        <v>1676</v>
      </c>
      <c r="B2" s="3429"/>
      <c r="C2" s="3428"/>
      <c r="D2" s="3428"/>
      <c r="E2" s="3428"/>
      <c r="F2" s="3428"/>
      <c r="G2" s="3428"/>
      <c r="H2" s="3428"/>
      <c r="I2" s="3428"/>
      <c r="J2" s="3428"/>
      <c r="K2" s="3428"/>
      <c r="L2" s="3428"/>
      <c r="M2" s="3428"/>
      <c r="N2" s="3428"/>
      <c r="O2" s="3428"/>
      <c r="P2" s="3428"/>
      <c r="Q2" s="3428"/>
      <c r="R2" s="3428"/>
      <c r="S2" s="3428"/>
      <c r="T2" s="3428"/>
      <c r="U2" s="3428"/>
      <c r="V2" s="3428"/>
      <c r="W2" s="3428"/>
      <c r="X2" s="3428"/>
      <c r="Y2" s="3428"/>
      <c r="Z2" s="3428"/>
      <c r="AA2" s="3428"/>
      <c r="AB2" s="3428"/>
      <c r="AC2" s="3428"/>
      <c r="AD2" s="3428"/>
      <c r="AE2" s="3428"/>
      <c r="AF2" s="3428"/>
      <c r="AG2" s="3428"/>
      <c r="AH2" s="3428"/>
      <c r="AI2" s="3428"/>
    </row>
    <row r="3" spans="1:35" x14ac:dyDescent="0.25">
      <c r="A3" s="3427"/>
      <c r="B3" s="3427"/>
      <c r="C3" s="3426" t="s">
        <v>1675</v>
      </c>
      <c r="D3" s="3425"/>
      <c r="E3" s="3425"/>
      <c r="F3" s="3425"/>
      <c r="G3" s="3425"/>
      <c r="H3" s="3425"/>
      <c r="I3" s="3425"/>
      <c r="J3" s="3425"/>
      <c r="K3" s="3424"/>
      <c r="L3" s="3426" t="s">
        <v>1674</v>
      </c>
      <c r="M3" s="3424"/>
      <c r="N3" s="3426" t="s">
        <v>1673</v>
      </c>
      <c r="O3" s="3424"/>
      <c r="P3" s="3426" t="s">
        <v>1672</v>
      </c>
      <c r="Q3" s="3424"/>
      <c r="R3" s="3426" t="s">
        <v>1671</v>
      </c>
      <c r="S3" s="3424"/>
      <c r="T3" s="3426" t="s">
        <v>1670</v>
      </c>
      <c r="U3" s="3425"/>
      <c r="V3" s="3425"/>
      <c r="W3" s="3425"/>
      <c r="X3" s="3425"/>
      <c r="Y3" s="3424"/>
      <c r="Z3" s="3426" t="s">
        <v>1669</v>
      </c>
      <c r="AA3" s="3425"/>
      <c r="AB3" s="3425"/>
      <c r="AC3" s="3424"/>
      <c r="AD3" s="3426" t="s">
        <v>1668</v>
      </c>
      <c r="AE3" s="3425"/>
      <c r="AF3" s="3425"/>
      <c r="AG3" s="3424"/>
      <c r="AH3" s="3423" t="s">
        <v>1667</v>
      </c>
      <c r="AI3" s="3423" t="s">
        <v>1666</v>
      </c>
    </row>
    <row r="4" spans="1:35" ht="60.75" thickBot="1" x14ac:dyDescent="0.3">
      <c r="A4" s="3421" t="s">
        <v>1665</v>
      </c>
      <c r="B4" s="3422"/>
      <c r="C4" s="3421" t="s">
        <v>1664</v>
      </c>
      <c r="D4" s="3421" t="s">
        <v>1663</v>
      </c>
      <c r="E4" s="3421" t="s">
        <v>1662</v>
      </c>
      <c r="F4" s="3421" t="s">
        <v>1661</v>
      </c>
      <c r="G4" s="3421" t="s">
        <v>1660</v>
      </c>
      <c r="H4" s="3421" t="s">
        <v>1659</v>
      </c>
      <c r="I4" s="3421" t="s">
        <v>1658</v>
      </c>
      <c r="J4" s="3421" t="s">
        <v>1657</v>
      </c>
      <c r="K4" s="3421" t="s">
        <v>1656</v>
      </c>
      <c r="L4" s="3421" t="s">
        <v>1655</v>
      </c>
      <c r="M4" s="3421" t="s">
        <v>1648</v>
      </c>
      <c r="N4" s="3421" t="s">
        <v>1654</v>
      </c>
      <c r="O4" s="3421" t="s">
        <v>1653</v>
      </c>
      <c r="P4" s="3421" t="s">
        <v>1652</v>
      </c>
      <c r="Q4" s="3421" t="s">
        <v>1648</v>
      </c>
      <c r="R4" s="3421" t="s">
        <v>1651</v>
      </c>
      <c r="S4" s="3421" t="s">
        <v>1650</v>
      </c>
      <c r="T4" s="3421" t="s">
        <v>1649</v>
      </c>
      <c r="U4" s="3421" t="s">
        <v>1648</v>
      </c>
      <c r="V4" s="3421" t="s">
        <v>1647</v>
      </c>
      <c r="W4" s="3421" t="s">
        <v>1646</v>
      </c>
      <c r="X4" s="3421" t="s">
        <v>1645</v>
      </c>
      <c r="Y4" s="3421" t="s">
        <v>1644</v>
      </c>
      <c r="Z4" s="3421" t="s">
        <v>1643</v>
      </c>
      <c r="AA4" s="3421" t="s">
        <v>1642</v>
      </c>
      <c r="AB4" s="3421" t="s">
        <v>1641</v>
      </c>
      <c r="AC4" s="3421" t="s">
        <v>1640</v>
      </c>
      <c r="AD4" s="3421" t="s">
        <v>1639</v>
      </c>
      <c r="AE4" s="3421" t="s">
        <v>1638</v>
      </c>
      <c r="AF4" s="3421" t="s">
        <v>1637</v>
      </c>
      <c r="AG4" s="3421" t="s">
        <v>1636</v>
      </c>
      <c r="AH4" s="3421" t="s">
        <v>1635</v>
      </c>
      <c r="AI4" s="3421" t="s">
        <v>1635</v>
      </c>
    </row>
    <row r="5" spans="1:35" ht="45.75" thickTop="1" x14ac:dyDescent="0.25">
      <c r="A5" s="3420" t="s">
        <v>1634</v>
      </c>
      <c r="B5" s="3419"/>
      <c r="C5" s="3419"/>
      <c r="D5" s="3419"/>
      <c r="E5" s="3419"/>
      <c r="F5" s="3419"/>
      <c r="G5" s="3419"/>
      <c r="H5" s="3419"/>
      <c r="I5" s="3419"/>
      <c r="J5" s="3419" t="s">
        <v>1633</v>
      </c>
      <c r="K5" s="3419"/>
      <c r="L5" s="3419" t="s">
        <v>1628</v>
      </c>
      <c r="M5" s="3419" t="s">
        <v>1629</v>
      </c>
      <c r="N5" s="3419" t="s">
        <v>1629</v>
      </c>
      <c r="O5" s="3419" t="s">
        <v>1632</v>
      </c>
      <c r="P5" s="3419" t="s">
        <v>1631</v>
      </c>
      <c r="Q5" s="3419" t="s">
        <v>1629</v>
      </c>
      <c r="R5" s="3419" t="s">
        <v>1629</v>
      </c>
      <c r="S5" s="3419"/>
      <c r="T5" s="3419" t="s">
        <v>1629</v>
      </c>
      <c r="U5" s="3419" t="s">
        <v>1629</v>
      </c>
      <c r="V5" s="3419" t="s">
        <v>1629</v>
      </c>
      <c r="W5" s="3419" t="s">
        <v>1629</v>
      </c>
      <c r="X5" s="3419" t="s">
        <v>1629</v>
      </c>
      <c r="Y5" s="3419" t="s">
        <v>1631</v>
      </c>
      <c r="Z5" s="3419"/>
      <c r="AA5" s="3419" t="s">
        <v>1629</v>
      </c>
      <c r="AB5" s="3419" t="s">
        <v>1630</v>
      </c>
      <c r="AC5" s="3419" t="s">
        <v>1629</v>
      </c>
      <c r="AD5" s="3419" t="s">
        <v>1628</v>
      </c>
      <c r="AE5" s="3419"/>
      <c r="AF5" s="3419"/>
      <c r="AG5" s="3419"/>
      <c r="AH5" s="3419"/>
      <c r="AI5" s="3419"/>
    </row>
    <row r="6" spans="1:35" ht="15.75" thickBot="1" x14ac:dyDescent="0.3">
      <c r="A6" s="3418"/>
      <c r="B6" s="3418" t="s">
        <v>1627</v>
      </c>
      <c r="C6" s="3418"/>
      <c r="D6" s="3418"/>
      <c r="E6" s="3418"/>
      <c r="F6" s="3418"/>
      <c r="G6" s="3418"/>
      <c r="H6" s="3418"/>
      <c r="I6" s="3418"/>
      <c r="J6" s="3418"/>
      <c r="K6" s="3418"/>
      <c r="L6" s="3418"/>
      <c r="M6" s="3418"/>
      <c r="N6" s="3418"/>
      <c r="O6" s="3418"/>
      <c r="P6" s="3418"/>
      <c r="Q6" s="3418"/>
      <c r="R6" s="3418"/>
      <c r="S6" s="3418"/>
      <c r="T6" s="3418"/>
      <c r="U6" s="3418"/>
      <c r="V6" s="3418"/>
      <c r="W6" s="3418"/>
      <c r="X6" s="3418"/>
      <c r="Y6" s="3418"/>
      <c r="Z6" s="3418"/>
      <c r="AA6" s="3418"/>
      <c r="AB6" s="3418"/>
      <c r="AC6" s="3418"/>
      <c r="AD6" s="3418"/>
      <c r="AE6" s="3418"/>
      <c r="AF6" s="3418"/>
      <c r="AG6" s="3418"/>
      <c r="AH6" s="3418"/>
      <c r="AI6" s="3418"/>
    </row>
    <row r="7" spans="1:35" ht="45.75" thickTop="1" x14ac:dyDescent="0.25">
      <c r="A7" s="3415" t="s">
        <v>3511</v>
      </c>
      <c r="B7" s="3415" t="s">
        <v>1612</v>
      </c>
      <c r="C7" s="3415" t="s">
        <v>3510</v>
      </c>
      <c r="D7" s="3417"/>
      <c r="E7" s="3415" t="s">
        <v>3509</v>
      </c>
      <c r="F7" s="3439">
        <v>930000</v>
      </c>
      <c r="G7" s="3415" t="s">
        <v>1713</v>
      </c>
      <c r="H7" s="3415" t="s">
        <v>1712</v>
      </c>
      <c r="I7" s="3415" t="s">
        <v>1681</v>
      </c>
      <c r="J7" s="3415" t="s">
        <v>1607</v>
      </c>
      <c r="K7" s="3415" t="s">
        <v>1606</v>
      </c>
      <c r="L7" s="3415" t="s">
        <v>3508</v>
      </c>
      <c r="M7" s="3415" t="s">
        <v>3507</v>
      </c>
      <c r="N7" s="3415" t="s">
        <v>2713</v>
      </c>
      <c r="O7" s="3415" t="s">
        <v>1605</v>
      </c>
      <c r="P7" s="3415" t="s">
        <v>3506</v>
      </c>
      <c r="Q7" s="3415" t="s">
        <v>3505</v>
      </c>
      <c r="R7" s="3415" t="s">
        <v>3504</v>
      </c>
      <c r="S7" s="3415" t="s">
        <v>3503</v>
      </c>
      <c r="T7" s="3415" t="s">
        <v>3502</v>
      </c>
      <c r="U7" s="3415" t="s">
        <v>3501</v>
      </c>
      <c r="V7" s="3415" t="s">
        <v>3500</v>
      </c>
      <c r="W7" s="3415" t="s">
        <v>3499</v>
      </c>
      <c r="X7" s="3415" t="s">
        <v>1605</v>
      </c>
      <c r="Y7" s="3415" t="s">
        <v>3498</v>
      </c>
      <c r="Z7" s="3415" t="s">
        <v>1605</v>
      </c>
      <c r="AA7" s="3415" t="s">
        <v>1605</v>
      </c>
      <c r="AB7" s="3415" t="s">
        <v>3497</v>
      </c>
      <c r="AC7" s="3415" t="s">
        <v>3496</v>
      </c>
      <c r="AD7" s="3415" t="s">
        <v>3495</v>
      </c>
      <c r="AE7" s="3415" t="s">
        <v>1605</v>
      </c>
      <c r="AF7" s="3415" t="s">
        <v>1605</v>
      </c>
      <c r="AG7" s="3415" t="s">
        <v>1605</v>
      </c>
      <c r="AH7" s="3415"/>
      <c r="AI7" s="3415"/>
    </row>
    <row r="8" spans="1:35" ht="15.75" thickBot="1" x14ac:dyDescent="0.3">
      <c r="A8" s="3415"/>
      <c r="B8" s="3415" t="s">
        <v>1600</v>
      </c>
      <c r="C8" s="3415"/>
      <c r="D8" s="3415"/>
      <c r="E8" s="3415"/>
      <c r="F8" s="3415"/>
      <c r="G8" s="3415"/>
      <c r="H8" s="3415"/>
      <c r="I8" s="3415"/>
      <c r="J8" s="3415"/>
      <c r="K8" s="3415"/>
      <c r="L8" s="3415"/>
      <c r="M8" s="3415"/>
      <c r="N8" s="3415"/>
      <c r="O8" s="3415"/>
      <c r="P8" s="3415"/>
      <c r="Q8" s="3415"/>
      <c r="R8" s="3415"/>
      <c r="S8" s="3415"/>
      <c r="T8" s="3415"/>
      <c r="U8" s="3415"/>
      <c r="V8" s="3415"/>
      <c r="W8" s="3415"/>
      <c r="X8" s="3415"/>
      <c r="Y8" s="3415"/>
      <c r="Z8" s="3415"/>
      <c r="AA8" s="3415"/>
      <c r="AB8" s="3415"/>
      <c r="AC8" s="3415"/>
      <c r="AD8" s="3415"/>
      <c r="AE8" s="3415"/>
      <c r="AF8" s="3415"/>
      <c r="AG8" s="3415"/>
      <c r="AH8" s="3415"/>
      <c r="AI8" s="3415"/>
    </row>
    <row r="9" spans="1:35" ht="15.75" thickTop="1" x14ac:dyDescent="0.25">
      <c r="A9" s="3414" t="s">
        <v>1599</v>
      </c>
      <c r="B9" s="3414"/>
      <c r="C9" s="3414"/>
      <c r="D9" s="3414"/>
      <c r="E9" s="3414"/>
      <c r="F9" s="3414">
        <f>SUM(F7)</f>
        <v>930000</v>
      </c>
      <c r="G9" s="3414"/>
      <c r="H9" s="3414"/>
      <c r="I9" s="3414"/>
      <c r="J9" s="3414"/>
      <c r="K9" s="3414"/>
      <c r="L9" s="3414"/>
      <c r="M9" s="3414"/>
      <c r="N9" s="3414"/>
      <c r="O9" s="3414"/>
      <c r="P9" s="3414"/>
      <c r="Q9" s="3414"/>
      <c r="R9" s="3414"/>
      <c r="S9" s="3414"/>
      <c r="T9" s="3414"/>
      <c r="U9" s="3414"/>
      <c r="V9" s="3414"/>
      <c r="W9" s="3414"/>
      <c r="X9" s="3414"/>
      <c r="Y9" s="3414"/>
      <c r="Z9" s="3414"/>
      <c r="AA9" s="3414"/>
      <c r="AB9" s="3414"/>
      <c r="AC9" s="3414"/>
      <c r="AD9" s="3414"/>
      <c r="AE9" s="3414"/>
      <c r="AF9" s="3414"/>
      <c r="AG9" s="3414"/>
      <c r="AH9" s="3414"/>
      <c r="AI9" s="3414"/>
    </row>
    <row r="10" spans="1:35" x14ac:dyDescent="0.25">
      <c r="A10" s="3413" t="s">
        <v>1598</v>
      </c>
    </row>
  </sheetData>
  <sheetProtection formatCells="0" formatColumns="0" formatRows="0" insertColumns="0" insertRows="0" insertHyperlinks="0" deleteColumns="0" deleteRows="0" sort="0" autoFilter="0" pivotTables="0"/>
  <mergeCells count="9">
    <mergeCell ref="B2:AI2"/>
    <mergeCell ref="C3:K3"/>
    <mergeCell ref="L3:M3"/>
    <mergeCell ref="N3:O3"/>
    <mergeCell ref="P3:Q3"/>
    <mergeCell ref="R3:S3"/>
    <mergeCell ref="T3:Y3"/>
    <mergeCell ref="Z3:AC3"/>
    <mergeCell ref="AD3:AG3"/>
  </mergeCells>
  <pageMargins left="0.7" right="0.7" top="0.75" bottom="0.75" header="0.3" footer="0.3"/>
  <pageSetup paperSize="9" orientation="landscape"/>
  <headerFooter>
    <oddHeader>&amp;L&amp;B&amp;G&amp;C&amp;HProcurement Plan - Consultancy Services</oddHeader>
    <oddFooter>&amp;L&amp;FBPP Procurement Plan2014&amp;C&amp;P of &amp;N &amp;R&amp;D &amp;T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44"/>
  <sheetViews>
    <sheetView topLeftCell="S13" workbookViewId="0">
      <selection activeCell="AI13" sqref="AI13"/>
    </sheetView>
  </sheetViews>
  <sheetFormatPr defaultRowHeight="15" x14ac:dyDescent="0.25"/>
  <cols>
    <col min="1" max="1" width="13.140625" style="1459" customWidth="1"/>
    <col min="2" max="2" width="5" style="1459" customWidth="1"/>
    <col min="3" max="3" width="31.42578125" style="1459" customWidth="1"/>
    <col min="4" max="4" width="13.7109375" style="1459" customWidth="1"/>
    <col min="5" max="5" width="9.28515625" style="1459" customWidth="1"/>
    <col min="6" max="6" width="8.7109375" style="1459" customWidth="1"/>
    <col min="7" max="7" width="13.28515625" style="1459" customWidth="1"/>
    <col min="8" max="8" width="16" style="1459" customWidth="1"/>
    <col min="9" max="9" width="12.42578125" style="1459" customWidth="1"/>
    <col min="10" max="10" width="13.140625" style="1459" customWidth="1"/>
    <col min="11" max="11" width="18" style="1459" customWidth="1"/>
    <col min="12" max="12" width="16.5703125" style="1459" customWidth="1"/>
    <col min="13" max="18" width="18" style="1459" customWidth="1"/>
    <col min="19" max="19" width="12.42578125" style="1459" customWidth="1"/>
    <col min="20" max="20" width="15.7109375" style="1459" customWidth="1"/>
    <col min="21" max="21" width="9.7109375" style="1459" customWidth="1"/>
    <col min="22" max="22" width="9.42578125" style="1459" customWidth="1"/>
    <col min="23" max="23" width="15" style="1459" customWidth="1"/>
    <col min="24" max="24" width="10.28515625" style="1459" customWidth="1"/>
    <col min="25" max="25" width="12.5703125" style="1459" customWidth="1"/>
    <col min="26" max="26" width="11" style="1459" customWidth="1"/>
    <col min="27" max="27" width="13.140625" style="1459" customWidth="1"/>
    <col min="28" max="28" width="10.85546875" style="1459" customWidth="1"/>
    <col min="29" max="29" width="10.7109375" style="1459" customWidth="1"/>
    <col min="30" max="31" width="18" style="1459" customWidth="1"/>
    <col min="32" max="16384" width="9.140625" style="1459"/>
  </cols>
  <sheetData>
    <row r="1" spans="2:31" ht="60" x14ac:dyDescent="0.25">
      <c r="C1" s="1472" t="s">
        <v>1784</v>
      </c>
    </row>
    <row r="2" spans="2:31" x14ac:dyDescent="0.25">
      <c r="C2" s="1471" t="s">
        <v>1510</v>
      </c>
      <c r="D2" s="2086"/>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row>
    <row r="3" spans="2:31" ht="45" x14ac:dyDescent="0.25">
      <c r="C3" s="1470"/>
      <c r="D3" s="1470"/>
      <c r="E3" s="2088" t="s">
        <v>1509</v>
      </c>
      <c r="F3" s="2089"/>
      <c r="G3" s="2089"/>
      <c r="H3" s="2089"/>
      <c r="I3" s="2089"/>
      <c r="J3" s="2089"/>
      <c r="K3" s="2089"/>
      <c r="L3" s="2089"/>
      <c r="M3" s="2090"/>
      <c r="N3" s="2088" t="s">
        <v>1597</v>
      </c>
      <c r="O3" s="2090"/>
      <c r="P3" s="1469" t="s">
        <v>1596</v>
      </c>
      <c r="Q3" s="2088" t="s">
        <v>1595</v>
      </c>
      <c r="R3" s="2090"/>
      <c r="S3" s="2088" t="s">
        <v>1593</v>
      </c>
      <c r="T3" s="2090"/>
      <c r="U3" s="2088" t="s">
        <v>1592</v>
      </c>
      <c r="V3" s="2090"/>
      <c r="W3" s="2088" t="s">
        <v>1503</v>
      </c>
      <c r="X3" s="2089"/>
      <c r="Y3" s="2089"/>
      <c r="Z3" s="2090"/>
      <c r="AA3" s="2088" t="s">
        <v>1830</v>
      </c>
      <c r="AB3" s="2089"/>
      <c r="AC3" s="2090"/>
      <c r="AD3" s="1469" t="s">
        <v>1501</v>
      </c>
      <c r="AE3" s="1469" t="s">
        <v>1500</v>
      </c>
    </row>
    <row r="4" spans="2:31" ht="75.75" thickBot="1" x14ac:dyDescent="0.3">
      <c r="B4" s="1474" t="s">
        <v>1829</v>
      </c>
      <c r="C4" s="1489" t="s">
        <v>1499</v>
      </c>
      <c r="D4" s="1488"/>
      <c r="E4" s="1467" t="s">
        <v>1498</v>
      </c>
      <c r="F4" s="1467" t="s">
        <v>1497</v>
      </c>
      <c r="G4" s="1467" t="s">
        <v>1496</v>
      </c>
      <c r="H4" s="1467" t="s">
        <v>1495</v>
      </c>
      <c r="I4" s="1467" t="s">
        <v>1494</v>
      </c>
      <c r="J4" s="1467" t="s">
        <v>1493</v>
      </c>
      <c r="K4" s="1467" t="s">
        <v>1492</v>
      </c>
      <c r="L4" s="1467" t="s">
        <v>1491</v>
      </c>
      <c r="M4" s="1467" t="s">
        <v>1490</v>
      </c>
      <c r="N4" s="1467" t="s">
        <v>1489</v>
      </c>
      <c r="O4" s="1467" t="s">
        <v>1482</v>
      </c>
      <c r="P4" s="1467" t="s">
        <v>1590</v>
      </c>
      <c r="Q4" s="1467" t="s">
        <v>1589</v>
      </c>
      <c r="R4" s="1467" t="s">
        <v>1478</v>
      </c>
      <c r="S4" s="1467" t="s">
        <v>1586</v>
      </c>
      <c r="T4" s="1467" t="s">
        <v>1585</v>
      </c>
      <c r="U4" s="1467" t="s">
        <v>1584</v>
      </c>
      <c r="V4" s="1467" t="s">
        <v>1583</v>
      </c>
      <c r="W4" s="1467" t="s">
        <v>1477</v>
      </c>
      <c r="X4" s="1467" t="s">
        <v>1476</v>
      </c>
      <c r="Y4" s="1467" t="s">
        <v>1475</v>
      </c>
      <c r="Z4" s="1467" t="s">
        <v>1474</v>
      </c>
      <c r="AA4" s="1467" t="s">
        <v>1473</v>
      </c>
      <c r="AB4" s="1467" t="s">
        <v>1828</v>
      </c>
      <c r="AC4" s="1467" t="s">
        <v>1827</v>
      </c>
      <c r="AD4" s="1467" t="s">
        <v>1469</v>
      </c>
      <c r="AE4" s="1467" t="s">
        <v>1469</v>
      </c>
    </row>
    <row r="5" spans="2:31" ht="45.75" thickTop="1" x14ac:dyDescent="0.25">
      <c r="B5" s="1474"/>
      <c r="C5" s="1486" t="s">
        <v>1468</v>
      </c>
      <c r="D5" s="1487"/>
      <c r="E5" s="1465"/>
      <c r="F5" s="1465"/>
      <c r="G5" s="1465"/>
      <c r="H5" s="1465"/>
      <c r="I5" s="1465"/>
      <c r="J5" s="1465"/>
      <c r="K5" s="1465"/>
      <c r="L5" s="1465" t="s">
        <v>1467</v>
      </c>
      <c r="M5" s="1465"/>
      <c r="N5" s="1465" t="s">
        <v>1462</v>
      </c>
      <c r="O5" s="1465" t="s">
        <v>1463</v>
      </c>
      <c r="P5" s="1465" t="s">
        <v>1465</v>
      </c>
      <c r="Q5" s="1465" t="s">
        <v>1463</v>
      </c>
      <c r="R5" s="1465" t="s">
        <v>1465</v>
      </c>
      <c r="S5" s="1465" t="s">
        <v>1580</v>
      </c>
      <c r="T5" s="1465" t="s">
        <v>1580</v>
      </c>
      <c r="U5" s="1465" t="s">
        <v>1462</v>
      </c>
      <c r="V5" s="1465" t="s">
        <v>1465</v>
      </c>
      <c r="W5" s="1465"/>
      <c r="X5" s="1465" t="s">
        <v>1463</v>
      </c>
      <c r="Y5" s="1465" t="s">
        <v>1464</v>
      </c>
      <c r="Z5" s="1465" t="s">
        <v>1463</v>
      </c>
      <c r="AA5" s="1465" t="s">
        <v>1462</v>
      </c>
      <c r="AB5" s="1465"/>
      <c r="AC5" s="1465" t="s">
        <v>1463</v>
      </c>
      <c r="AD5" s="1465"/>
      <c r="AE5" s="1465"/>
    </row>
    <row r="6" spans="2:31" ht="15.75" thickBot="1" x14ac:dyDescent="0.3">
      <c r="B6" s="1474"/>
      <c r="C6" s="1486"/>
      <c r="D6" s="1485" t="s">
        <v>1461</v>
      </c>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c r="AD6" s="1464"/>
      <c r="AE6" s="1464"/>
    </row>
    <row r="7" spans="2:31" ht="45.75" thickTop="1" x14ac:dyDescent="0.25">
      <c r="B7" s="1474">
        <v>1</v>
      </c>
      <c r="C7" s="1483" t="s">
        <v>1826</v>
      </c>
      <c r="D7" s="1482" t="s">
        <v>1392</v>
      </c>
      <c r="E7" s="1461" t="s">
        <v>1811</v>
      </c>
      <c r="F7" s="1463" t="s">
        <v>1565</v>
      </c>
      <c r="G7" s="1461"/>
      <c r="H7" s="1481">
        <v>15000000</v>
      </c>
      <c r="I7" s="1461" t="s">
        <v>1388</v>
      </c>
      <c r="J7" s="1461" t="s">
        <v>1387</v>
      </c>
      <c r="K7" s="1461" t="s">
        <v>1514</v>
      </c>
      <c r="L7" s="1461"/>
      <c r="M7" s="1461"/>
      <c r="N7" s="1461"/>
      <c r="O7" s="1461"/>
      <c r="P7" s="1461"/>
      <c r="Q7" s="1461"/>
      <c r="R7" s="1461"/>
      <c r="S7" s="1461"/>
      <c r="T7" s="1461"/>
      <c r="U7" s="1461"/>
      <c r="V7" s="1461"/>
      <c r="W7" s="1461"/>
      <c r="X7" s="1461"/>
      <c r="Y7" s="1461"/>
      <c r="Z7" s="1461"/>
      <c r="AA7" s="1461"/>
      <c r="AB7" s="1461"/>
      <c r="AC7" s="1461"/>
      <c r="AD7" s="1461"/>
      <c r="AE7" s="1461"/>
    </row>
    <row r="8" spans="2:31" x14ac:dyDescent="0.25">
      <c r="B8" s="1474"/>
      <c r="C8" s="1483"/>
      <c r="D8" s="1482" t="s">
        <v>1362</v>
      </c>
      <c r="E8" s="1461"/>
      <c r="F8" s="1461"/>
      <c r="G8" s="1461"/>
      <c r="H8" s="1484"/>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row>
    <row r="9" spans="2:31" ht="60" x14ac:dyDescent="0.25">
      <c r="B9" s="1474">
        <v>2</v>
      </c>
      <c r="C9" s="1483" t="s">
        <v>1825</v>
      </c>
      <c r="D9" s="1482" t="s">
        <v>1392</v>
      </c>
      <c r="E9" s="1461" t="s">
        <v>1811</v>
      </c>
      <c r="F9" s="1463" t="s">
        <v>1565</v>
      </c>
      <c r="G9" s="1461" t="s">
        <v>1515</v>
      </c>
      <c r="H9" s="1481">
        <v>15000000</v>
      </c>
      <c r="I9" s="1461" t="s">
        <v>1388</v>
      </c>
      <c r="J9" s="1461" t="s">
        <v>1387</v>
      </c>
      <c r="K9" s="1461" t="s">
        <v>1514</v>
      </c>
      <c r="L9" s="1461"/>
      <c r="M9" s="1461"/>
      <c r="N9" s="1461" t="s">
        <v>1771</v>
      </c>
      <c r="O9" s="1461" t="s">
        <v>1770</v>
      </c>
      <c r="P9" s="1461" t="s">
        <v>1769</v>
      </c>
      <c r="Q9" s="1461" t="s">
        <v>1768</v>
      </c>
      <c r="R9" s="1461" t="s">
        <v>1766</v>
      </c>
      <c r="S9" s="1461" t="s">
        <v>1536</v>
      </c>
      <c r="T9" s="1461" t="s">
        <v>1787</v>
      </c>
      <c r="U9" s="1461" t="s">
        <v>1764</v>
      </c>
      <c r="V9" s="1461" t="s">
        <v>1763</v>
      </c>
      <c r="W9" s="1462">
        <v>15000000</v>
      </c>
      <c r="X9" s="1461" t="s">
        <v>1370</v>
      </c>
      <c r="Y9" s="1461" t="s">
        <v>1762</v>
      </c>
      <c r="Z9" s="1461" t="s">
        <v>1761</v>
      </c>
      <c r="AA9" s="1461" t="s">
        <v>1370</v>
      </c>
      <c r="AB9" s="1461" t="s">
        <v>1786</v>
      </c>
      <c r="AC9" s="1461" t="s">
        <v>1785</v>
      </c>
      <c r="AD9" s="1461" t="s">
        <v>1752</v>
      </c>
      <c r="AE9" s="1461" t="s">
        <v>1751</v>
      </c>
    </row>
    <row r="10" spans="2:31" ht="60" x14ac:dyDescent="0.25">
      <c r="B10" s="1474"/>
      <c r="C10" s="1483"/>
      <c r="D10" s="1482" t="s">
        <v>1362</v>
      </c>
      <c r="E10" s="1461"/>
      <c r="F10" s="1461"/>
      <c r="G10" s="1461"/>
      <c r="H10" s="1484"/>
      <c r="I10" s="1461"/>
      <c r="J10" s="1461"/>
      <c r="K10" s="1461"/>
      <c r="L10" s="1461"/>
      <c r="M10" s="1461"/>
      <c r="N10" s="1461" t="s">
        <v>1370</v>
      </c>
      <c r="O10" s="1461" t="s">
        <v>1370</v>
      </c>
      <c r="P10" s="1461"/>
      <c r="Q10" s="1461" t="s">
        <v>1370</v>
      </c>
      <c r="R10" s="1461" t="s">
        <v>1370</v>
      </c>
      <c r="S10" s="1461" t="s">
        <v>1370</v>
      </c>
      <c r="T10" s="1461" t="s">
        <v>1370</v>
      </c>
      <c r="U10" s="1461" t="s">
        <v>1370</v>
      </c>
      <c r="V10" s="1461" t="s">
        <v>1370</v>
      </c>
      <c r="W10" s="1461" t="s">
        <v>1370</v>
      </c>
      <c r="X10" s="1461" t="s">
        <v>1370</v>
      </c>
      <c r="Y10" s="1461" t="s">
        <v>1370</v>
      </c>
      <c r="Z10" s="1461" t="s">
        <v>1370</v>
      </c>
      <c r="AA10" s="1461" t="s">
        <v>1370</v>
      </c>
      <c r="AB10" s="1461" t="s">
        <v>1370</v>
      </c>
      <c r="AC10" s="1461" t="s">
        <v>1370</v>
      </c>
      <c r="AD10" s="1461" t="s">
        <v>1752</v>
      </c>
      <c r="AE10" s="1461" t="s">
        <v>1751</v>
      </c>
    </row>
    <row r="11" spans="2:31" ht="60" x14ac:dyDescent="0.25">
      <c r="B11" s="1474">
        <v>3</v>
      </c>
      <c r="C11" s="1483" t="s">
        <v>1824</v>
      </c>
      <c r="D11" s="1482" t="s">
        <v>1392</v>
      </c>
      <c r="E11" s="1461" t="s">
        <v>1811</v>
      </c>
      <c r="F11" s="1463" t="s">
        <v>1561</v>
      </c>
      <c r="G11" s="1461" t="s">
        <v>1515</v>
      </c>
      <c r="H11" s="1481">
        <v>14350000</v>
      </c>
      <c r="I11" s="1461" t="s">
        <v>1388</v>
      </c>
      <c r="J11" s="1461" t="s">
        <v>1387</v>
      </c>
      <c r="K11" s="1461" t="s">
        <v>1514</v>
      </c>
      <c r="L11" s="1461"/>
      <c r="M11" s="1461"/>
      <c r="N11" s="1461" t="s">
        <v>1771</v>
      </c>
      <c r="O11" s="1461" t="s">
        <v>1770</v>
      </c>
      <c r="P11" s="1461" t="s">
        <v>1769</v>
      </c>
      <c r="Q11" s="1461" t="s">
        <v>1768</v>
      </c>
      <c r="R11" s="1461" t="s">
        <v>1766</v>
      </c>
      <c r="S11" s="1461" t="s">
        <v>1536</v>
      </c>
      <c r="T11" s="1461" t="s">
        <v>1787</v>
      </c>
      <c r="U11" s="1461" t="s">
        <v>1764</v>
      </c>
      <c r="V11" s="1461" t="s">
        <v>1763</v>
      </c>
      <c r="W11" s="1462">
        <v>14350000</v>
      </c>
      <c r="X11" s="1461" t="s">
        <v>1370</v>
      </c>
      <c r="Y11" s="1461" t="s">
        <v>1762</v>
      </c>
      <c r="Z11" s="1461" t="s">
        <v>1761</v>
      </c>
      <c r="AA11" s="1461" t="s">
        <v>1370</v>
      </c>
      <c r="AB11" s="1461" t="s">
        <v>1786</v>
      </c>
      <c r="AC11" s="1461" t="s">
        <v>1785</v>
      </c>
      <c r="AD11" s="1461" t="s">
        <v>1752</v>
      </c>
      <c r="AE11" s="1461" t="s">
        <v>1751</v>
      </c>
    </row>
    <row r="12" spans="2:31" ht="60" x14ac:dyDescent="0.25">
      <c r="B12" s="1474"/>
      <c r="C12" s="1483"/>
      <c r="D12" s="1482" t="s">
        <v>1362</v>
      </c>
      <c r="E12" s="1461"/>
      <c r="F12" s="1461"/>
      <c r="G12" s="1461"/>
      <c r="H12" s="1484"/>
      <c r="I12" s="1461"/>
      <c r="J12" s="1461"/>
      <c r="K12" s="1461"/>
      <c r="L12" s="1461"/>
      <c r="M12" s="1461"/>
      <c r="N12" s="1461" t="s">
        <v>1370</v>
      </c>
      <c r="O12" s="1461" t="s">
        <v>1370</v>
      </c>
      <c r="P12" s="1461" t="s">
        <v>1370</v>
      </c>
      <c r="Q12" s="1461" t="s">
        <v>1370</v>
      </c>
      <c r="R12" s="1461" t="s">
        <v>1370</v>
      </c>
      <c r="S12" s="1461" t="s">
        <v>1370</v>
      </c>
      <c r="T12" s="1461" t="s">
        <v>1370</v>
      </c>
      <c r="U12" s="1461" t="s">
        <v>1370</v>
      </c>
      <c r="V12" s="1461" t="s">
        <v>1370</v>
      </c>
      <c r="W12" s="1461" t="s">
        <v>1370</v>
      </c>
      <c r="X12" s="1461" t="s">
        <v>1370</v>
      </c>
      <c r="Y12" s="1461" t="s">
        <v>1370</v>
      </c>
      <c r="Z12" s="1461" t="s">
        <v>1370</v>
      </c>
      <c r="AA12" s="1461" t="s">
        <v>1370</v>
      </c>
      <c r="AB12" s="1461" t="s">
        <v>1370</v>
      </c>
      <c r="AC12" s="1461" t="s">
        <v>1370</v>
      </c>
      <c r="AD12" s="1461" t="s">
        <v>1752</v>
      </c>
      <c r="AE12" s="1461" t="s">
        <v>1751</v>
      </c>
    </row>
    <row r="13" spans="2:31" ht="75" x14ac:dyDescent="0.25">
      <c r="B13" s="1474">
        <v>4</v>
      </c>
      <c r="C13" s="1483" t="s">
        <v>1823</v>
      </c>
      <c r="D13" s="1482" t="s">
        <v>1392</v>
      </c>
      <c r="E13" s="1461" t="s">
        <v>1811</v>
      </c>
      <c r="F13" s="1463" t="s">
        <v>1822</v>
      </c>
      <c r="G13" s="1461" t="s">
        <v>1515</v>
      </c>
      <c r="H13" s="1481">
        <v>283000000</v>
      </c>
      <c r="I13" s="1461" t="s">
        <v>1388</v>
      </c>
      <c r="J13" s="1461" t="s">
        <v>1421</v>
      </c>
      <c r="K13" s="1461" t="s">
        <v>1514</v>
      </c>
      <c r="L13" s="1461" t="s">
        <v>1821</v>
      </c>
      <c r="M13" s="1461"/>
      <c r="N13" s="1461" t="s">
        <v>1771</v>
      </c>
      <c r="O13" s="1461" t="s">
        <v>1770</v>
      </c>
      <c r="P13" s="1461" t="s">
        <v>1769</v>
      </c>
      <c r="Q13" s="1461" t="s">
        <v>1768</v>
      </c>
      <c r="R13" s="1461" t="s">
        <v>1766</v>
      </c>
      <c r="S13" s="1461" t="s">
        <v>1536</v>
      </c>
      <c r="T13" s="1461" t="s">
        <v>1787</v>
      </c>
      <c r="U13" s="1461" t="s">
        <v>1764</v>
      </c>
      <c r="V13" s="1461" t="s">
        <v>1763</v>
      </c>
      <c r="W13" s="1462">
        <v>283000000</v>
      </c>
      <c r="X13" s="1461" t="s">
        <v>1762</v>
      </c>
      <c r="Y13" s="1461" t="s">
        <v>1761</v>
      </c>
      <c r="Z13" s="1461" t="s">
        <v>1760</v>
      </c>
      <c r="AA13" s="1461" t="s">
        <v>1759</v>
      </c>
      <c r="AB13" s="1461" t="s">
        <v>1820</v>
      </c>
      <c r="AC13" s="1461" t="s">
        <v>1819</v>
      </c>
      <c r="AD13" s="1461" t="s">
        <v>1752</v>
      </c>
      <c r="AE13" s="1461" t="s">
        <v>1751</v>
      </c>
    </row>
    <row r="14" spans="2:31" ht="60" x14ac:dyDescent="0.25">
      <c r="B14" s="1474"/>
      <c r="C14" s="1483"/>
      <c r="D14" s="1482" t="s">
        <v>1362</v>
      </c>
      <c r="E14" s="1461"/>
      <c r="F14" s="1461"/>
      <c r="G14" s="1461"/>
      <c r="H14" s="1484"/>
      <c r="I14" s="1461"/>
      <c r="J14" s="1461"/>
      <c r="K14" s="1461"/>
      <c r="L14" s="1461"/>
      <c r="M14" s="1461"/>
      <c r="N14" s="1461" t="s">
        <v>1370</v>
      </c>
      <c r="O14" s="1461" t="s">
        <v>1370</v>
      </c>
      <c r="P14" s="1461" t="s">
        <v>1370</v>
      </c>
      <c r="Q14" s="1461" t="s">
        <v>1370</v>
      </c>
      <c r="R14" s="1461" t="s">
        <v>1370</v>
      </c>
      <c r="S14" s="1461" t="s">
        <v>1370</v>
      </c>
      <c r="T14" s="1461" t="s">
        <v>1370</v>
      </c>
      <c r="U14" s="1461" t="s">
        <v>1370</v>
      </c>
      <c r="V14" s="1461" t="s">
        <v>1370</v>
      </c>
      <c r="W14" s="1461" t="s">
        <v>1370</v>
      </c>
      <c r="X14" s="1461" t="s">
        <v>1370</v>
      </c>
      <c r="Y14" s="1461" t="s">
        <v>1370</v>
      </c>
      <c r="Z14" s="1461" t="s">
        <v>1370</v>
      </c>
      <c r="AA14" s="1461" t="s">
        <v>1370</v>
      </c>
      <c r="AB14" s="1461" t="s">
        <v>1370</v>
      </c>
      <c r="AC14" s="1461" t="s">
        <v>1370</v>
      </c>
      <c r="AD14" s="1461" t="s">
        <v>1752</v>
      </c>
      <c r="AE14" s="1461" t="s">
        <v>1751</v>
      </c>
    </row>
    <row r="15" spans="2:31" ht="60" x14ac:dyDescent="0.25">
      <c r="B15" s="1474">
        <v>5</v>
      </c>
      <c r="C15" s="1483" t="s">
        <v>1818</v>
      </c>
      <c r="D15" s="1482" t="s">
        <v>1392</v>
      </c>
      <c r="E15" s="1461" t="s">
        <v>1811</v>
      </c>
      <c r="F15" s="1463" t="s">
        <v>1551</v>
      </c>
      <c r="G15" s="1461" t="s">
        <v>1515</v>
      </c>
      <c r="H15" s="1481">
        <v>12370000</v>
      </c>
      <c r="I15" s="1461" t="s">
        <v>1388</v>
      </c>
      <c r="J15" s="1461" t="s">
        <v>1387</v>
      </c>
      <c r="K15" s="1461" t="s">
        <v>1514</v>
      </c>
      <c r="L15" s="1461"/>
      <c r="M15" s="1461"/>
      <c r="N15" s="1461" t="s">
        <v>1771</v>
      </c>
      <c r="O15" s="1461" t="s">
        <v>1770</v>
      </c>
      <c r="P15" s="1461" t="s">
        <v>1769</v>
      </c>
      <c r="Q15" s="1461" t="s">
        <v>1768</v>
      </c>
      <c r="R15" s="1461" t="s">
        <v>1766</v>
      </c>
      <c r="S15" s="1461" t="s">
        <v>1536</v>
      </c>
      <c r="T15" s="1461" t="s">
        <v>1787</v>
      </c>
      <c r="U15" s="1461" t="s">
        <v>1764</v>
      </c>
      <c r="V15" s="1461" t="s">
        <v>1763</v>
      </c>
      <c r="W15" s="1462">
        <v>12370000</v>
      </c>
      <c r="X15" s="1461" t="s">
        <v>1370</v>
      </c>
      <c r="Y15" s="1461" t="s">
        <v>1762</v>
      </c>
      <c r="Z15" s="1461" t="s">
        <v>1761</v>
      </c>
      <c r="AA15" s="1461" t="s">
        <v>1370</v>
      </c>
      <c r="AB15" s="1461" t="s">
        <v>1786</v>
      </c>
      <c r="AC15" s="1461" t="s">
        <v>1785</v>
      </c>
      <c r="AD15" s="1461" t="s">
        <v>1752</v>
      </c>
      <c r="AE15" s="1461" t="s">
        <v>1751</v>
      </c>
    </row>
    <row r="16" spans="2:31" ht="60" x14ac:dyDescent="0.25">
      <c r="B16" s="1474"/>
      <c r="C16" s="1483"/>
      <c r="D16" s="1482" t="s">
        <v>1362</v>
      </c>
      <c r="E16" s="1461"/>
      <c r="F16" s="1461"/>
      <c r="G16" s="1461"/>
      <c r="H16" s="1484"/>
      <c r="I16" s="1461"/>
      <c r="J16" s="1461"/>
      <c r="K16" s="1461"/>
      <c r="L16" s="1461"/>
      <c r="M16" s="1461"/>
      <c r="N16" s="1461" t="s">
        <v>1370</v>
      </c>
      <c r="O16" s="1461" t="s">
        <v>1370</v>
      </c>
      <c r="P16" s="1461" t="s">
        <v>1370</v>
      </c>
      <c r="Q16" s="1461" t="s">
        <v>1370</v>
      </c>
      <c r="R16" s="1461" t="s">
        <v>1370</v>
      </c>
      <c r="S16" s="1461" t="s">
        <v>1370</v>
      </c>
      <c r="T16" s="1461" t="s">
        <v>1370</v>
      </c>
      <c r="U16" s="1461" t="s">
        <v>1370</v>
      </c>
      <c r="V16" s="1461" t="s">
        <v>1370</v>
      </c>
      <c r="W16" s="1461" t="s">
        <v>1370</v>
      </c>
      <c r="X16" s="1461" t="s">
        <v>1370</v>
      </c>
      <c r="Y16" s="1461" t="s">
        <v>1370</v>
      </c>
      <c r="Z16" s="1461" t="s">
        <v>1370</v>
      </c>
      <c r="AA16" s="1461" t="s">
        <v>1370</v>
      </c>
      <c r="AB16" s="1461" t="s">
        <v>1370</v>
      </c>
      <c r="AC16" s="1461" t="s">
        <v>1370</v>
      </c>
      <c r="AD16" s="1461" t="s">
        <v>1752</v>
      </c>
      <c r="AE16" s="1461" t="s">
        <v>1751</v>
      </c>
    </row>
    <row r="17" spans="2:31" ht="60" x14ac:dyDescent="0.25">
      <c r="B17" s="1474">
        <v>6</v>
      </c>
      <c r="C17" s="1483" t="s">
        <v>1817</v>
      </c>
      <c r="D17" s="1482" t="s">
        <v>1392</v>
      </c>
      <c r="E17" s="1461" t="s">
        <v>1811</v>
      </c>
      <c r="F17" s="1463" t="s">
        <v>1547</v>
      </c>
      <c r="G17" s="1461" t="s">
        <v>1515</v>
      </c>
      <c r="H17" s="1481">
        <v>4950000</v>
      </c>
      <c r="I17" s="1461" t="s">
        <v>1794</v>
      </c>
      <c r="J17" s="1461" t="s">
        <v>1793</v>
      </c>
      <c r="K17" s="1461" t="s">
        <v>1514</v>
      </c>
      <c r="L17" s="1461"/>
      <c r="M17" s="1461"/>
      <c r="N17" s="1461" t="s">
        <v>1771</v>
      </c>
      <c r="O17" s="1461" t="s">
        <v>1770</v>
      </c>
      <c r="P17" s="1461" t="s">
        <v>1769</v>
      </c>
      <c r="Q17" s="1461" t="s">
        <v>1768</v>
      </c>
      <c r="R17" s="1461" t="s">
        <v>1766</v>
      </c>
      <c r="S17" s="1461" t="s">
        <v>1536</v>
      </c>
      <c r="T17" s="1461" t="s">
        <v>1787</v>
      </c>
      <c r="U17" s="1461" t="s">
        <v>1764</v>
      </c>
      <c r="V17" s="1461" t="s">
        <v>1763</v>
      </c>
      <c r="W17" s="1462">
        <v>4950000</v>
      </c>
      <c r="X17" s="1461" t="s">
        <v>1370</v>
      </c>
      <c r="Y17" s="1461" t="s">
        <v>1762</v>
      </c>
      <c r="Z17" s="1461" t="s">
        <v>1761</v>
      </c>
      <c r="AA17" s="1461" t="s">
        <v>1370</v>
      </c>
      <c r="AB17" s="1461" t="s">
        <v>1786</v>
      </c>
      <c r="AC17" s="1461" t="s">
        <v>1785</v>
      </c>
      <c r="AD17" s="1461" t="s">
        <v>1752</v>
      </c>
      <c r="AE17" s="1461" t="s">
        <v>1751</v>
      </c>
    </row>
    <row r="18" spans="2:31" ht="60" x14ac:dyDescent="0.25">
      <c r="B18" s="1474"/>
      <c r="C18" s="1483"/>
      <c r="D18" s="1482" t="s">
        <v>1362</v>
      </c>
      <c r="E18" s="1461"/>
      <c r="F18" s="1461"/>
      <c r="G18" s="1461"/>
      <c r="H18" s="1484"/>
      <c r="I18" s="1461"/>
      <c r="J18" s="1461"/>
      <c r="K18" s="1461"/>
      <c r="L18" s="1461"/>
      <c r="M18" s="1461"/>
      <c r="N18" s="1461" t="s">
        <v>1370</v>
      </c>
      <c r="O18" s="1461" t="s">
        <v>1370</v>
      </c>
      <c r="P18" s="1461" t="s">
        <v>1370</v>
      </c>
      <c r="Q18" s="1461" t="s">
        <v>1370</v>
      </c>
      <c r="R18" s="1461" t="s">
        <v>1370</v>
      </c>
      <c r="S18" s="1461" t="s">
        <v>1370</v>
      </c>
      <c r="T18" s="1461" t="s">
        <v>1370</v>
      </c>
      <c r="U18" s="1461" t="s">
        <v>1370</v>
      </c>
      <c r="V18" s="1461" t="s">
        <v>1370</v>
      </c>
      <c r="W18" s="1461" t="s">
        <v>1370</v>
      </c>
      <c r="X18" s="1461" t="s">
        <v>1370</v>
      </c>
      <c r="Y18" s="1461" t="s">
        <v>1370</v>
      </c>
      <c r="Z18" s="1461" t="s">
        <v>1370</v>
      </c>
      <c r="AA18" s="1461" t="s">
        <v>1370</v>
      </c>
      <c r="AB18" s="1461" t="s">
        <v>1370</v>
      </c>
      <c r="AC18" s="1461" t="s">
        <v>1370</v>
      </c>
      <c r="AD18" s="1461" t="s">
        <v>1752</v>
      </c>
      <c r="AE18" s="1461" t="s">
        <v>1751</v>
      </c>
    </row>
    <row r="19" spans="2:31" ht="60" x14ac:dyDescent="0.25">
      <c r="B19" s="1474">
        <v>7</v>
      </c>
      <c r="C19" s="1483" t="s">
        <v>1816</v>
      </c>
      <c r="D19" s="1482" t="s">
        <v>1392</v>
      </c>
      <c r="E19" s="1461" t="s">
        <v>1811</v>
      </c>
      <c r="F19" s="1463" t="s">
        <v>1543</v>
      </c>
      <c r="G19" s="1461" t="s">
        <v>1515</v>
      </c>
      <c r="H19" s="1481">
        <v>25800000</v>
      </c>
      <c r="I19" s="1461" t="s">
        <v>1388</v>
      </c>
      <c r="J19" s="1461" t="s">
        <v>1387</v>
      </c>
      <c r="K19" s="1461" t="s">
        <v>1514</v>
      </c>
      <c r="L19" s="1461"/>
      <c r="M19" s="1461"/>
      <c r="N19" s="1461" t="s">
        <v>1771</v>
      </c>
      <c r="O19" s="1461" t="s">
        <v>1770</v>
      </c>
      <c r="P19" s="1461" t="s">
        <v>1769</v>
      </c>
      <c r="Q19" s="1461" t="s">
        <v>1768</v>
      </c>
      <c r="R19" s="1461" t="s">
        <v>1766</v>
      </c>
      <c r="S19" s="1461" t="s">
        <v>1536</v>
      </c>
      <c r="T19" s="1461" t="s">
        <v>1787</v>
      </c>
      <c r="U19" s="1461" t="s">
        <v>1764</v>
      </c>
      <c r="V19" s="1461" t="s">
        <v>1763</v>
      </c>
      <c r="W19" s="1462">
        <v>25800000</v>
      </c>
      <c r="X19" s="1461" t="s">
        <v>1370</v>
      </c>
      <c r="Y19" s="1461" t="s">
        <v>1762</v>
      </c>
      <c r="Z19" s="1461" t="s">
        <v>1761</v>
      </c>
      <c r="AA19" s="1461" t="s">
        <v>1370</v>
      </c>
      <c r="AB19" s="1461" t="s">
        <v>1786</v>
      </c>
      <c r="AC19" s="1461" t="s">
        <v>1785</v>
      </c>
      <c r="AD19" s="1461" t="s">
        <v>1752</v>
      </c>
      <c r="AE19" s="1461" t="s">
        <v>1751</v>
      </c>
    </row>
    <row r="20" spans="2:31" ht="60" x14ac:dyDescent="0.25">
      <c r="B20" s="1474"/>
      <c r="C20" s="1483"/>
      <c r="D20" s="1482" t="s">
        <v>1362</v>
      </c>
      <c r="E20" s="1461"/>
      <c r="F20" s="1461"/>
      <c r="G20" s="1461"/>
      <c r="H20" s="1484"/>
      <c r="I20" s="1461"/>
      <c r="J20" s="1461"/>
      <c r="K20" s="1461"/>
      <c r="L20" s="1461"/>
      <c r="M20" s="1461"/>
      <c r="N20" s="1461" t="s">
        <v>1370</v>
      </c>
      <c r="O20" s="1461" t="s">
        <v>1370</v>
      </c>
      <c r="P20" s="1461" t="s">
        <v>1370</v>
      </c>
      <c r="Q20" s="1461" t="s">
        <v>1370</v>
      </c>
      <c r="R20" s="1461" t="s">
        <v>1370</v>
      </c>
      <c r="S20" s="1461" t="s">
        <v>1370</v>
      </c>
      <c r="T20" s="1461" t="s">
        <v>1370</v>
      </c>
      <c r="U20" s="1461" t="s">
        <v>1370</v>
      </c>
      <c r="V20" s="1461" t="s">
        <v>1370</v>
      </c>
      <c r="W20" s="1461" t="s">
        <v>1370</v>
      </c>
      <c r="X20" s="1461" t="s">
        <v>1370</v>
      </c>
      <c r="Y20" s="1461" t="s">
        <v>1370</v>
      </c>
      <c r="Z20" s="1461" t="s">
        <v>1370</v>
      </c>
      <c r="AA20" s="1461" t="s">
        <v>1370</v>
      </c>
      <c r="AB20" s="1461" t="s">
        <v>1370</v>
      </c>
      <c r="AC20" s="1461" t="s">
        <v>1370</v>
      </c>
      <c r="AD20" s="1461" t="s">
        <v>1752</v>
      </c>
      <c r="AE20" s="1461" t="s">
        <v>1751</v>
      </c>
    </row>
    <row r="21" spans="2:31" ht="60" x14ac:dyDescent="0.25">
      <c r="B21" s="1474">
        <v>8</v>
      </c>
      <c r="C21" s="1483" t="s">
        <v>1815</v>
      </c>
      <c r="D21" s="1482" t="s">
        <v>1392</v>
      </c>
      <c r="E21" s="1461" t="s">
        <v>1811</v>
      </c>
      <c r="F21" s="1463" t="s">
        <v>1458</v>
      </c>
      <c r="G21" s="1461" t="s">
        <v>1515</v>
      </c>
      <c r="H21" s="1481">
        <v>27000000</v>
      </c>
      <c r="I21" s="1461" t="s">
        <v>1388</v>
      </c>
      <c r="J21" s="1461" t="s">
        <v>1387</v>
      </c>
      <c r="K21" s="1461" t="s">
        <v>1514</v>
      </c>
      <c r="L21" s="1461"/>
      <c r="M21" s="1461"/>
      <c r="N21" s="1461" t="s">
        <v>1771</v>
      </c>
      <c r="O21" s="1461" t="s">
        <v>1770</v>
      </c>
      <c r="P21" s="1461" t="s">
        <v>1769</v>
      </c>
      <c r="Q21" s="1461" t="s">
        <v>1768</v>
      </c>
      <c r="R21" s="1461" t="s">
        <v>1766</v>
      </c>
      <c r="S21" s="1461" t="s">
        <v>1536</v>
      </c>
      <c r="T21" s="1461" t="s">
        <v>1787</v>
      </c>
      <c r="U21" s="1461" t="s">
        <v>1764</v>
      </c>
      <c r="V21" s="1461" t="s">
        <v>1763</v>
      </c>
      <c r="W21" s="1462">
        <v>27000000</v>
      </c>
      <c r="X21" s="1461" t="s">
        <v>1370</v>
      </c>
      <c r="Y21" s="1461" t="s">
        <v>1762</v>
      </c>
      <c r="Z21" s="1461" t="s">
        <v>1761</v>
      </c>
      <c r="AA21" s="1461" t="s">
        <v>1786</v>
      </c>
      <c r="AB21" s="1461" t="s">
        <v>1785</v>
      </c>
      <c r="AC21" s="1461" t="s">
        <v>1757</v>
      </c>
      <c r="AD21" s="1461" t="s">
        <v>1752</v>
      </c>
      <c r="AE21" s="1461" t="s">
        <v>1751</v>
      </c>
    </row>
    <row r="22" spans="2:31" ht="60" x14ac:dyDescent="0.25">
      <c r="B22" s="1474"/>
      <c r="C22" s="1483"/>
      <c r="D22" s="1482" t="s">
        <v>1362</v>
      </c>
      <c r="E22" s="1461"/>
      <c r="F22" s="1461"/>
      <c r="G22" s="1461"/>
      <c r="H22" s="1484"/>
      <c r="I22" s="1461"/>
      <c r="J22" s="1461"/>
      <c r="K22" s="1461"/>
      <c r="L22" s="1461"/>
      <c r="M22" s="1461"/>
      <c r="N22" s="1461" t="s">
        <v>1370</v>
      </c>
      <c r="O22" s="1461" t="s">
        <v>1370</v>
      </c>
      <c r="P22" s="1461" t="s">
        <v>1370</v>
      </c>
      <c r="Q22" s="1461" t="s">
        <v>1370</v>
      </c>
      <c r="R22" s="1461" t="s">
        <v>1370</v>
      </c>
      <c r="S22" s="1461" t="s">
        <v>1370</v>
      </c>
      <c r="T22" s="1461" t="s">
        <v>1370</v>
      </c>
      <c r="U22" s="1461" t="s">
        <v>1370</v>
      </c>
      <c r="V22" s="1461" t="s">
        <v>1370</v>
      </c>
      <c r="W22" s="1461" t="s">
        <v>1370</v>
      </c>
      <c r="X22" s="1461" t="s">
        <v>1370</v>
      </c>
      <c r="Y22" s="1461" t="s">
        <v>1370</v>
      </c>
      <c r="Z22" s="1461" t="s">
        <v>1370</v>
      </c>
      <c r="AA22" s="1461" t="s">
        <v>1370</v>
      </c>
      <c r="AB22" s="1461" t="s">
        <v>1370</v>
      </c>
      <c r="AC22" s="1461" t="s">
        <v>1370</v>
      </c>
      <c r="AD22" s="1461" t="s">
        <v>1752</v>
      </c>
      <c r="AE22" s="1461" t="s">
        <v>1751</v>
      </c>
    </row>
    <row r="23" spans="2:31" ht="60" x14ac:dyDescent="0.25">
      <c r="B23" s="1474">
        <v>9</v>
      </c>
      <c r="C23" s="1483" t="s">
        <v>1814</v>
      </c>
      <c r="D23" s="1482" t="s">
        <v>1392</v>
      </c>
      <c r="E23" s="1461" t="s">
        <v>1811</v>
      </c>
      <c r="F23" s="1463" t="s">
        <v>1455</v>
      </c>
      <c r="G23" s="1461" t="s">
        <v>1515</v>
      </c>
      <c r="H23" s="1481">
        <v>16500000</v>
      </c>
      <c r="I23" s="1461" t="s">
        <v>1388</v>
      </c>
      <c r="J23" s="1461" t="s">
        <v>1387</v>
      </c>
      <c r="K23" s="1461" t="s">
        <v>1514</v>
      </c>
      <c r="L23" s="1461"/>
      <c r="M23" s="1461"/>
      <c r="N23" s="1461" t="s">
        <v>1771</v>
      </c>
      <c r="O23" s="1461" t="s">
        <v>1770</v>
      </c>
      <c r="P23" s="1461" t="s">
        <v>1769</v>
      </c>
      <c r="Q23" s="1461" t="s">
        <v>1768</v>
      </c>
      <c r="R23" s="1461" t="s">
        <v>1766</v>
      </c>
      <c r="S23" s="1461" t="s">
        <v>1536</v>
      </c>
      <c r="T23" s="1461" t="s">
        <v>1787</v>
      </c>
      <c r="U23" s="1461" t="s">
        <v>1764</v>
      </c>
      <c r="V23" s="1461" t="s">
        <v>1763</v>
      </c>
      <c r="W23" s="1462">
        <v>16500000</v>
      </c>
      <c r="X23" s="1461" t="s">
        <v>1370</v>
      </c>
      <c r="Y23" s="1461" t="s">
        <v>1762</v>
      </c>
      <c r="Z23" s="1461" t="s">
        <v>1761</v>
      </c>
      <c r="AA23" s="1461" t="s">
        <v>1370</v>
      </c>
      <c r="AB23" s="1461" t="s">
        <v>1786</v>
      </c>
      <c r="AC23" s="1461" t="s">
        <v>1785</v>
      </c>
      <c r="AD23" s="1461" t="s">
        <v>1752</v>
      </c>
      <c r="AE23" s="1461" t="s">
        <v>1751</v>
      </c>
    </row>
    <row r="24" spans="2:31" ht="60" x14ac:dyDescent="0.25">
      <c r="B24" s="1474"/>
      <c r="C24" s="1483"/>
      <c r="D24" s="1482" t="s">
        <v>1362</v>
      </c>
      <c r="E24" s="1461"/>
      <c r="F24" s="1461"/>
      <c r="G24" s="1461"/>
      <c r="H24" s="1484"/>
      <c r="I24" s="1461"/>
      <c r="J24" s="1461"/>
      <c r="K24" s="1461"/>
      <c r="L24" s="1461"/>
      <c r="M24" s="1461"/>
      <c r="N24" s="1461" t="s">
        <v>1370</v>
      </c>
      <c r="O24" s="1461" t="s">
        <v>1370</v>
      </c>
      <c r="P24" s="1461" t="s">
        <v>1370</v>
      </c>
      <c r="Q24" s="1461" t="s">
        <v>1370</v>
      </c>
      <c r="R24" s="1461" t="s">
        <v>1370</v>
      </c>
      <c r="S24" s="1461" t="s">
        <v>1370</v>
      </c>
      <c r="T24" s="1461" t="s">
        <v>1370</v>
      </c>
      <c r="U24" s="1461" t="s">
        <v>1370</v>
      </c>
      <c r="V24" s="1461" t="s">
        <v>1370</v>
      </c>
      <c r="W24" s="1461" t="s">
        <v>1370</v>
      </c>
      <c r="X24" s="1461" t="s">
        <v>1370</v>
      </c>
      <c r="Y24" s="1461" t="s">
        <v>1370</v>
      </c>
      <c r="Z24" s="1461" t="s">
        <v>1370</v>
      </c>
      <c r="AA24" s="1461" t="s">
        <v>1370</v>
      </c>
      <c r="AB24" s="1461" t="s">
        <v>1370</v>
      </c>
      <c r="AC24" s="1461" t="s">
        <v>1370</v>
      </c>
      <c r="AD24" s="1461" t="s">
        <v>1752</v>
      </c>
      <c r="AE24" s="1461" t="s">
        <v>1751</v>
      </c>
    </row>
    <row r="25" spans="2:31" ht="60" x14ac:dyDescent="0.25">
      <c r="B25" s="1474">
        <v>10</v>
      </c>
      <c r="C25" s="1483" t="s">
        <v>1813</v>
      </c>
      <c r="D25" s="1482" t="s">
        <v>1392</v>
      </c>
      <c r="E25" s="1461" t="s">
        <v>1811</v>
      </c>
      <c r="F25" s="1463" t="s">
        <v>1450</v>
      </c>
      <c r="G25" s="1461" t="s">
        <v>1515</v>
      </c>
      <c r="H25" s="1481">
        <v>35000000</v>
      </c>
      <c r="I25" s="1461" t="s">
        <v>1388</v>
      </c>
      <c r="J25" s="1461" t="s">
        <v>1387</v>
      </c>
      <c r="K25" s="1461" t="s">
        <v>1514</v>
      </c>
      <c r="L25" s="1461"/>
      <c r="M25" s="1461"/>
      <c r="N25" s="1461" t="s">
        <v>1771</v>
      </c>
      <c r="O25" s="1461" t="s">
        <v>1770</v>
      </c>
      <c r="P25" s="1461" t="s">
        <v>1769</v>
      </c>
      <c r="Q25" s="1461" t="s">
        <v>1768</v>
      </c>
      <c r="R25" s="1461" t="s">
        <v>1766</v>
      </c>
      <c r="S25" s="1461" t="s">
        <v>1536</v>
      </c>
      <c r="T25" s="1461" t="s">
        <v>1787</v>
      </c>
      <c r="U25" s="1461" t="s">
        <v>1764</v>
      </c>
      <c r="V25" s="1461" t="s">
        <v>1763</v>
      </c>
      <c r="W25" s="1462">
        <v>35000000</v>
      </c>
      <c r="X25" s="1461" t="s">
        <v>1370</v>
      </c>
      <c r="Y25" s="1461" t="s">
        <v>1762</v>
      </c>
      <c r="Z25" s="1461" t="s">
        <v>1761</v>
      </c>
      <c r="AA25" s="1461" t="s">
        <v>1370</v>
      </c>
      <c r="AB25" s="1461" t="s">
        <v>1786</v>
      </c>
      <c r="AC25" s="1461" t="s">
        <v>1785</v>
      </c>
      <c r="AD25" s="1461" t="s">
        <v>1752</v>
      </c>
      <c r="AE25" s="1461" t="s">
        <v>1751</v>
      </c>
    </row>
    <row r="26" spans="2:31" ht="60" x14ac:dyDescent="0.25">
      <c r="B26" s="1474"/>
      <c r="C26" s="1483"/>
      <c r="D26" s="1482" t="s">
        <v>1362</v>
      </c>
      <c r="E26" s="1461"/>
      <c r="F26" s="1461"/>
      <c r="G26" s="1461"/>
      <c r="H26" s="1484"/>
      <c r="I26" s="1461"/>
      <c r="J26" s="1461"/>
      <c r="K26" s="1461"/>
      <c r="L26" s="1461"/>
      <c r="M26" s="1461"/>
      <c r="N26" s="1461" t="s">
        <v>1370</v>
      </c>
      <c r="O26" s="1461" t="s">
        <v>1370</v>
      </c>
      <c r="P26" s="1461" t="s">
        <v>1370</v>
      </c>
      <c r="Q26" s="1461" t="s">
        <v>1370</v>
      </c>
      <c r="R26" s="1461" t="s">
        <v>1370</v>
      </c>
      <c r="S26" s="1461" t="s">
        <v>1370</v>
      </c>
      <c r="T26" s="1461" t="s">
        <v>1370</v>
      </c>
      <c r="U26" s="1461" t="s">
        <v>1370</v>
      </c>
      <c r="V26" s="1461" t="s">
        <v>1370</v>
      </c>
      <c r="W26" s="1461" t="s">
        <v>1370</v>
      </c>
      <c r="X26" s="1461" t="s">
        <v>1370</v>
      </c>
      <c r="Y26" s="1461" t="s">
        <v>1370</v>
      </c>
      <c r="Z26" s="1461" t="s">
        <v>1370</v>
      </c>
      <c r="AA26" s="1461" t="s">
        <v>1370</v>
      </c>
      <c r="AB26" s="1461" t="s">
        <v>1370</v>
      </c>
      <c r="AC26" s="1461" t="s">
        <v>1370</v>
      </c>
      <c r="AD26" s="1461" t="s">
        <v>1752</v>
      </c>
      <c r="AE26" s="1461" t="s">
        <v>1751</v>
      </c>
    </row>
    <row r="27" spans="2:31" ht="60" x14ac:dyDescent="0.25">
      <c r="B27" s="1474">
        <v>11</v>
      </c>
      <c r="C27" s="1483" t="s">
        <v>1812</v>
      </c>
      <c r="D27" s="1482" t="s">
        <v>1392</v>
      </c>
      <c r="E27" s="1461" t="s">
        <v>1811</v>
      </c>
      <c r="F27" s="1463" t="s">
        <v>1443</v>
      </c>
      <c r="G27" s="1461" t="s">
        <v>1515</v>
      </c>
      <c r="H27" s="1481">
        <v>5625000</v>
      </c>
      <c r="I27" s="1461" t="s">
        <v>1388</v>
      </c>
      <c r="J27" s="1461" t="s">
        <v>1387</v>
      </c>
      <c r="K27" s="1461" t="s">
        <v>1514</v>
      </c>
      <c r="L27" s="1461"/>
      <c r="M27" s="1461"/>
      <c r="N27" s="1461" t="s">
        <v>1771</v>
      </c>
      <c r="O27" s="1461" t="s">
        <v>1770</v>
      </c>
      <c r="P27" s="1461" t="s">
        <v>1769</v>
      </c>
      <c r="Q27" s="1461" t="s">
        <v>1768</v>
      </c>
      <c r="R27" s="1461" t="s">
        <v>1766</v>
      </c>
      <c r="S27" s="1461" t="s">
        <v>1536</v>
      </c>
      <c r="T27" s="1461" t="s">
        <v>1787</v>
      </c>
      <c r="U27" s="1461" t="s">
        <v>1764</v>
      </c>
      <c r="V27" s="1461" t="s">
        <v>1763</v>
      </c>
      <c r="W27" s="1462">
        <v>5625000</v>
      </c>
      <c r="X27" s="1461" t="s">
        <v>1370</v>
      </c>
      <c r="Y27" s="1461" t="s">
        <v>1762</v>
      </c>
      <c r="Z27" s="1461" t="s">
        <v>1761</v>
      </c>
      <c r="AA27" s="1461" t="s">
        <v>1370</v>
      </c>
      <c r="AB27" s="1461" t="s">
        <v>1786</v>
      </c>
      <c r="AC27" s="1461" t="s">
        <v>1785</v>
      </c>
      <c r="AD27" s="1461" t="s">
        <v>1752</v>
      </c>
      <c r="AE27" s="1461" t="s">
        <v>1751</v>
      </c>
    </row>
    <row r="28" spans="2:31" ht="60" x14ac:dyDescent="0.25">
      <c r="B28" s="1474"/>
      <c r="C28" s="1483"/>
      <c r="D28" s="1482" t="s">
        <v>1362</v>
      </c>
      <c r="E28" s="1461"/>
      <c r="F28" s="1461"/>
      <c r="G28" s="1461"/>
      <c r="H28" s="1484"/>
      <c r="I28" s="1461"/>
      <c r="J28" s="1461"/>
      <c r="K28" s="1461"/>
      <c r="L28" s="1461"/>
      <c r="M28" s="1461"/>
      <c r="N28" s="1461" t="s">
        <v>1370</v>
      </c>
      <c r="O28" s="1461" t="s">
        <v>1370</v>
      </c>
      <c r="P28" s="1461" t="s">
        <v>1370</v>
      </c>
      <c r="Q28" s="1461" t="s">
        <v>1370</v>
      </c>
      <c r="R28" s="1461" t="s">
        <v>1370</v>
      </c>
      <c r="S28" s="1461" t="s">
        <v>1370</v>
      </c>
      <c r="T28" s="1461" t="s">
        <v>1370</v>
      </c>
      <c r="U28" s="1461" t="s">
        <v>1370</v>
      </c>
      <c r="V28" s="1461" t="s">
        <v>1370</v>
      </c>
      <c r="W28" s="1461" t="s">
        <v>1370</v>
      </c>
      <c r="X28" s="1461" t="s">
        <v>1370</v>
      </c>
      <c r="Y28" s="1461" t="s">
        <v>1370</v>
      </c>
      <c r="Z28" s="1461" t="s">
        <v>1370</v>
      </c>
      <c r="AA28" s="1461" t="s">
        <v>1370</v>
      </c>
      <c r="AB28" s="1461" t="s">
        <v>1370</v>
      </c>
      <c r="AC28" s="1461" t="s">
        <v>1370</v>
      </c>
      <c r="AD28" s="1461" t="s">
        <v>1752</v>
      </c>
      <c r="AE28" s="1461" t="s">
        <v>1751</v>
      </c>
    </row>
    <row r="29" spans="2:31" ht="75" x14ac:dyDescent="0.25">
      <c r="B29" s="1474">
        <v>12</v>
      </c>
      <c r="C29" s="1483" t="s">
        <v>1810</v>
      </c>
      <c r="D29" s="1482" t="s">
        <v>1392</v>
      </c>
      <c r="E29" s="1461" t="s">
        <v>1809</v>
      </c>
      <c r="F29" s="1463" t="s">
        <v>1528</v>
      </c>
      <c r="G29" s="1461" t="s">
        <v>1515</v>
      </c>
      <c r="H29" s="1481">
        <v>150000000</v>
      </c>
      <c r="I29" s="1461" t="s">
        <v>1388</v>
      </c>
      <c r="J29" s="1461" t="s">
        <v>1421</v>
      </c>
      <c r="K29" s="1461" t="s">
        <v>1514</v>
      </c>
      <c r="L29" s="1461"/>
      <c r="M29" s="1461"/>
      <c r="N29" s="1461" t="s">
        <v>1771</v>
      </c>
      <c r="O29" s="1461" t="s">
        <v>1770</v>
      </c>
      <c r="P29" s="1461" t="s">
        <v>1769</v>
      </c>
      <c r="Q29" s="1461" t="s">
        <v>1768</v>
      </c>
      <c r="R29" s="1461" t="s">
        <v>1766</v>
      </c>
      <c r="S29" s="1461" t="s">
        <v>1536</v>
      </c>
      <c r="T29" s="1461" t="s">
        <v>1787</v>
      </c>
      <c r="U29" s="1461" t="s">
        <v>1764</v>
      </c>
      <c r="V29" s="1461" t="s">
        <v>1763</v>
      </c>
      <c r="W29" s="1462">
        <v>150000000</v>
      </c>
      <c r="X29" s="1461" t="s">
        <v>1808</v>
      </c>
      <c r="Y29" s="1461" t="s">
        <v>1807</v>
      </c>
      <c r="Z29" s="1461" t="s">
        <v>1761</v>
      </c>
      <c r="AA29" s="1461" t="s">
        <v>1799</v>
      </c>
      <c r="AB29" s="1461" t="s">
        <v>1798</v>
      </c>
      <c r="AC29" s="1461" t="s">
        <v>1785</v>
      </c>
      <c r="AD29" s="1461" t="s">
        <v>1752</v>
      </c>
      <c r="AE29" s="1461" t="s">
        <v>1751</v>
      </c>
    </row>
    <row r="30" spans="2:31" ht="60" x14ac:dyDescent="0.25">
      <c r="B30" s="1474"/>
      <c r="C30" s="1483"/>
      <c r="D30" s="1482" t="s">
        <v>1362</v>
      </c>
      <c r="E30" s="1461"/>
      <c r="F30" s="1461"/>
      <c r="G30" s="1461"/>
      <c r="H30" s="1484"/>
      <c r="I30" s="1461"/>
      <c r="J30" s="1461"/>
      <c r="K30" s="1461"/>
      <c r="L30" s="1461"/>
      <c r="M30" s="1461"/>
      <c r="N30" s="1461" t="s">
        <v>1370</v>
      </c>
      <c r="O30" s="1461" t="s">
        <v>1370</v>
      </c>
      <c r="P30" s="1461" t="s">
        <v>1370</v>
      </c>
      <c r="Q30" s="1461" t="s">
        <v>1370</v>
      </c>
      <c r="R30" s="1461" t="s">
        <v>1370</v>
      </c>
      <c r="S30" s="1461" t="s">
        <v>1370</v>
      </c>
      <c r="T30" s="1461" t="s">
        <v>1370</v>
      </c>
      <c r="U30" s="1461" t="s">
        <v>1370</v>
      </c>
      <c r="V30" s="1461" t="s">
        <v>1370</v>
      </c>
      <c r="W30" s="1461" t="s">
        <v>1370</v>
      </c>
      <c r="X30" s="1461" t="s">
        <v>1370</v>
      </c>
      <c r="Y30" s="1461" t="s">
        <v>1370</v>
      </c>
      <c r="Z30" s="1461" t="s">
        <v>1370</v>
      </c>
      <c r="AA30" s="1461" t="s">
        <v>1370</v>
      </c>
      <c r="AB30" s="1461" t="s">
        <v>1370</v>
      </c>
      <c r="AC30" s="1461" t="s">
        <v>1370</v>
      </c>
      <c r="AD30" s="1461" t="s">
        <v>1752</v>
      </c>
      <c r="AE30" s="1461" t="s">
        <v>1751</v>
      </c>
    </row>
    <row r="31" spans="2:31" ht="60" x14ac:dyDescent="0.25">
      <c r="B31" s="1474">
        <v>13</v>
      </c>
      <c r="C31" s="1483" t="s">
        <v>1806</v>
      </c>
      <c r="D31" s="1482" t="s">
        <v>1392</v>
      </c>
      <c r="E31" s="1461" t="s">
        <v>1805</v>
      </c>
      <c r="F31" s="1463" t="s">
        <v>1804</v>
      </c>
      <c r="G31" s="1461" t="s">
        <v>1515</v>
      </c>
      <c r="H31" s="1481">
        <v>50073420</v>
      </c>
      <c r="I31" s="1461" t="s">
        <v>1388</v>
      </c>
      <c r="J31" s="1461" t="s">
        <v>1387</v>
      </c>
      <c r="K31" s="1461" t="s">
        <v>1514</v>
      </c>
      <c r="L31" s="1461"/>
      <c r="M31" s="1461"/>
      <c r="N31" s="1461" t="s">
        <v>1771</v>
      </c>
      <c r="O31" s="1461" t="s">
        <v>1770</v>
      </c>
      <c r="P31" s="1461" t="s">
        <v>1769</v>
      </c>
      <c r="Q31" s="1461" t="s">
        <v>1768</v>
      </c>
      <c r="R31" s="1461" t="s">
        <v>1766</v>
      </c>
      <c r="S31" s="1461" t="s">
        <v>1536</v>
      </c>
      <c r="T31" s="1461" t="s">
        <v>1787</v>
      </c>
      <c r="U31" s="1461" t="s">
        <v>1764</v>
      </c>
      <c r="V31" s="1461" t="s">
        <v>1763</v>
      </c>
      <c r="W31" s="1462">
        <v>50073420</v>
      </c>
      <c r="X31" s="1461" t="s">
        <v>1370</v>
      </c>
      <c r="Y31" s="1461" t="s">
        <v>1762</v>
      </c>
      <c r="Z31" s="1461" t="s">
        <v>1761</v>
      </c>
      <c r="AA31" s="1461" t="s">
        <v>1370</v>
      </c>
      <c r="AB31" s="1461" t="s">
        <v>1786</v>
      </c>
      <c r="AC31" s="1461" t="s">
        <v>1785</v>
      </c>
      <c r="AD31" s="1461" t="s">
        <v>1752</v>
      </c>
      <c r="AE31" s="1461" t="s">
        <v>1751</v>
      </c>
    </row>
    <row r="32" spans="2:31" ht="60" x14ac:dyDescent="0.25">
      <c r="B32" s="1474"/>
      <c r="C32" s="1483"/>
      <c r="D32" s="1482" t="s">
        <v>1362</v>
      </c>
      <c r="E32" s="1461"/>
      <c r="F32" s="1461"/>
      <c r="G32" s="1461"/>
      <c r="H32" s="1484"/>
      <c r="I32" s="1461"/>
      <c r="J32" s="1461"/>
      <c r="K32" s="1461"/>
      <c r="L32" s="1461"/>
      <c r="M32" s="1461"/>
      <c r="N32" s="1461" t="s">
        <v>1370</v>
      </c>
      <c r="O32" s="1461" t="s">
        <v>1370</v>
      </c>
      <c r="P32" s="1461" t="s">
        <v>1370</v>
      </c>
      <c r="Q32" s="1461" t="s">
        <v>1370</v>
      </c>
      <c r="R32" s="1461" t="s">
        <v>1370</v>
      </c>
      <c r="S32" s="1461" t="s">
        <v>1370</v>
      </c>
      <c r="T32" s="1461" t="s">
        <v>1370</v>
      </c>
      <c r="U32" s="1461" t="s">
        <v>1370</v>
      </c>
      <c r="V32" s="1461" t="s">
        <v>1370</v>
      </c>
      <c r="W32" s="1461"/>
      <c r="X32" s="1461" t="s">
        <v>1370</v>
      </c>
      <c r="Y32" s="1461" t="s">
        <v>1370</v>
      </c>
      <c r="Z32" s="1461" t="s">
        <v>1370</v>
      </c>
      <c r="AA32" s="1461" t="s">
        <v>1370</v>
      </c>
      <c r="AB32" s="1461" t="s">
        <v>1370</v>
      </c>
      <c r="AC32" s="1461" t="s">
        <v>1370</v>
      </c>
      <c r="AD32" s="1461" t="s">
        <v>1752</v>
      </c>
      <c r="AE32" s="1461" t="s">
        <v>1751</v>
      </c>
    </row>
    <row r="33" spans="2:31" ht="75" x14ac:dyDescent="0.25">
      <c r="B33" s="1474">
        <v>14</v>
      </c>
      <c r="C33" s="1483" t="s">
        <v>1803</v>
      </c>
      <c r="D33" s="1482" t="s">
        <v>1392</v>
      </c>
      <c r="E33" s="1461" t="s">
        <v>1544</v>
      </c>
      <c r="F33" s="1463" t="s">
        <v>1802</v>
      </c>
      <c r="G33" s="1461" t="s">
        <v>1515</v>
      </c>
      <c r="H33" s="1481">
        <v>1161356582</v>
      </c>
      <c r="I33" s="1461" t="s">
        <v>1388</v>
      </c>
      <c r="J33" s="1461" t="s">
        <v>1421</v>
      </c>
      <c r="K33" s="1461" t="s">
        <v>1514</v>
      </c>
      <c r="L33" s="1461"/>
      <c r="M33" s="1461"/>
      <c r="N33" s="1461" t="s">
        <v>1771</v>
      </c>
      <c r="O33" s="1461" t="s">
        <v>1770</v>
      </c>
      <c r="P33" s="1461" t="s">
        <v>1370</v>
      </c>
      <c r="Q33" s="1461" t="s">
        <v>1768</v>
      </c>
      <c r="R33" s="1461" t="s">
        <v>1766</v>
      </c>
      <c r="S33" s="1461" t="s">
        <v>1536</v>
      </c>
      <c r="T33" s="1461" t="s">
        <v>1787</v>
      </c>
      <c r="U33" s="1461" t="s">
        <v>1764</v>
      </c>
      <c r="V33" s="1461" t="s">
        <v>1763</v>
      </c>
      <c r="W33" s="1462">
        <v>1161356582</v>
      </c>
      <c r="X33" s="1461" t="s">
        <v>1801</v>
      </c>
      <c r="Y33" s="1461" t="s">
        <v>1800</v>
      </c>
      <c r="Z33" s="1461" t="s">
        <v>1761</v>
      </c>
      <c r="AA33" s="1461" t="s">
        <v>1799</v>
      </c>
      <c r="AB33" s="1461" t="s">
        <v>1798</v>
      </c>
      <c r="AC33" s="1461" t="s">
        <v>1797</v>
      </c>
      <c r="AD33" s="1461" t="s">
        <v>1752</v>
      </c>
      <c r="AE33" s="1461" t="s">
        <v>1751</v>
      </c>
    </row>
    <row r="34" spans="2:31" ht="60" x14ac:dyDescent="0.25">
      <c r="B34" s="1474"/>
      <c r="C34" s="1483"/>
      <c r="D34" s="1482" t="s">
        <v>1362</v>
      </c>
      <c r="E34" s="1461"/>
      <c r="F34" s="1461"/>
      <c r="G34" s="1461"/>
      <c r="H34" s="1484"/>
      <c r="I34" s="1461"/>
      <c r="J34" s="1461"/>
      <c r="K34" s="1461"/>
      <c r="L34" s="1461"/>
      <c r="M34" s="1461"/>
      <c r="N34" s="1461" t="s">
        <v>1370</v>
      </c>
      <c r="O34" s="1461" t="s">
        <v>1370</v>
      </c>
      <c r="P34" s="1461" t="s">
        <v>1370</v>
      </c>
      <c r="Q34" s="1461" t="s">
        <v>1370</v>
      </c>
      <c r="R34" s="1461" t="s">
        <v>1370</v>
      </c>
      <c r="S34" s="1461" t="s">
        <v>1370</v>
      </c>
      <c r="T34" s="1461" t="s">
        <v>1370</v>
      </c>
      <c r="U34" s="1461" t="s">
        <v>1370</v>
      </c>
      <c r="V34" s="1461" t="s">
        <v>1370</v>
      </c>
      <c r="W34" s="1461" t="s">
        <v>1370</v>
      </c>
      <c r="X34" s="1461" t="s">
        <v>1370</v>
      </c>
      <c r="Y34" s="1461" t="s">
        <v>1370</v>
      </c>
      <c r="Z34" s="1461" t="s">
        <v>1370</v>
      </c>
      <c r="AA34" s="1461" t="s">
        <v>1370</v>
      </c>
      <c r="AB34" s="1461" t="s">
        <v>1370</v>
      </c>
      <c r="AC34" s="1461" t="s">
        <v>1370</v>
      </c>
      <c r="AD34" s="1461" t="s">
        <v>1752</v>
      </c>
      <c r="AE34" s="1461" t="s">
        <v>1751</v>
      </c>
    </row>
    <row r="35" spans="2:31" ht="60" x14ac:dyDescent="0.25">
      <c r="B35" s="1474">
        <v>15</v>
      </c>
      <c r="C35" s="1483" t="s">
        <v>1796</v>
      </c>
      <c r="D35" s="1482" t="s">
        <v>1392</v>
      </c>
      <c r="E35" s="1461" t="s">
        <v>1795</v>
      </c>
      <c r="F35" s="1463" t="s">
        <v>1422</v>
      </c>
      <c r="G35" s="1461" t="s">
        <v>1515</v>
      </c>
      <c r="H35" s="1481">
        <v>900000</v>
      </c>
      <c r="I35" s="1461" t="s">
        <v>1794</v>
      </c>
      <c r="J35" s="1461" t="s">
        <v>1793</v>
      </c>
      <c r="K35" s="1461" t="s">
        <v>1514</v>
      </c>
      <c r="L35" s="1461" t="s">
        <v>1385</v>
      </c>
      <c r="M35" s="1461" t="s">
        <v>1384</v>
      </c>
      <c r="N35" s="1461" t="s">
        <v>1771</v>
      </c>
      <c r="O35" s="1461" t="s">
        <v>1770</v>
      </c>
      <c r="P35" s="1461" t="s">
        <v>1769</v>
      </c>
      <c r="Q35" s="1461" t="s">
        <v>1768</v>
      </c>
      <c r="R35" s="1461" t="s">
        <v>1766</v>
      </c>
      <c r="S35" s="1461" t="s">
        <v>1536</v>
      </c>
      <c r="T35" s="1461" t="s">
        <v>1787</v>
      </c>
      <c r="U35" s="1461" t="s">
        <v>1764</v>
      </c>
      <c r="V35" s="1461" t="s">
        <v>1763</v>
      </c>
      <c r="W35" s="1462">
        <v>900000</v>
      </c>
      <c r="X35" s="1461" t="s">
        <v>1370</v>
      </c>
      <c r="Y35" s="1461" t="s">
        <v>1762</v>
      </c>
      <c r="Z35" s="1461" t="s">
        <v>1761</v>
      </c>
      <c r="AA35" s="1461" t="s">
        <v>1370</v>
      </c>
      <c r="AB35" s="1461" t="s">
        <v>1786</v>
      </c>
      <c r="AC35" s="1461" t="s">
        <v>1785</v>
      </c>
      <c r="AD35" s="1461" t="s">
        <v>1752</v>
      </c>
      <c r="AE35" s="1461" t="s">
        <v>1751</v>
      </c>
    </row>
    <row r="36" spans="2:31" ht="60" x14ac:dyDescent="0.25">
      <c r="B36" s="1474"/>
      <c r="C36" s="1483"/>
      <c r="D36" s="1482" t="s">
        <v>1362</v>
      </c>
      <c r="E36" s="1461"/>
      <c r="F36" s="1461"/>
      <c r="G36" s="1461"/>
      <c r="H36" s="1484"/>
      <c r="I36" s="1461"/>
      <c r="J36" s="1461"/>
      <c r="K36" s="1461"/>
      <c r="L36" s="1461"/>
      <c r="M36" s="1461"/>
      <c r="N36" s="1461" t="s">
        <v>1370</v>
      </c>
      <c r="O36" s="1461" t="s">
        <v>1370</v>
      </c>
      <c r="P36" s="1461" t="s">
        <v>1370</v>
      </c>
      <c r="Q36" s="1461" t="s">
        <v>1370</v>
      </c>
      <c r="R36" s="1461" t="s">
        <v>1370</v>
      </c>
      <c r="S36" s="1461" t="s">
        <v>1370</v>
      </c>
      <c r="T36" s="1461" t="s">
        <v>1370</v>
      </c>
      <c r="U36" s="1461" t="s">
        <v>1370</v>
      </c>
      <c r="V36" s="1461" t="s">
        <v>1370</v>
      </c>
      <c r="W36" s="1461" t="s">
        <v>1370</v>
      </c>
      <c r="X36" s="1461" t="s">
        <v>1370</v>
      </c>
      <c r="Y36" s="1461" t="s">
        <v>1370</v>
      </c>
      <c r="Z36" s="1461" t="s">
        <v>1370</v>
      </c>
      <c r="AA36" s="1461" t="s">
        <v>1370</v>
      </c>
      <c r="AB36" s="1461" t="s">
        <v>1370</v>
      </c>
      <c r="AC36" s="1461" t="s">
        <v>1370</v>
      </c>
      <c r="AD36" s="1461" t="s">
        <v>1752</v>
      </c>
      <c r="AE36" s="1461" t="s">
        <v>1751</v>
      </c>
    </row>
    <row r="37" spans="2:31" ht="60" x14ac:dyDescent="0.25">
      <c r="B37" s="1474">
        <v>16</v>
      </c>
      <c r="C37" s="1483" t="s">
        <v>1792</v>
      </c>
      <c r="D37" s="1482" t="s">
        <v>1392</v>
      </c>
      <c r="E37" s="1461" t="s">
        <v>1391</v>
      </c>
      <c r="F37" s="1463" t="s">
        <v>1411</v>
      </c>
      <c r="G37" s="1461" t="s">
        <v>1515</v>
      </c>
      <c r="H37" s="1481">
        <v>70000000</v>
      </c>
      <c r="I37" s="1461" t="s">
        <v>1388</v>
      </c>
      <c r="J37" s="1461" t="s">
        <v>1387</v>
      </c>
      <c r="K37" s="1461" t="s">
        <v>1514</v>
      </c>
      <c r="L37" s="1461"/>
      <c r="M37" s="1461"/>
      <c r="N37" s="1461" t="s">
        <v>1771</v>
      </c>
      <c r="O37" s="1461" t="s">
        <v>1770</v>
      </c>
      <c r="P37" s="1461" t="s">
        <v>1769</v>
      </c>
      <c r="Q37" s="1461" t="s">
        <v>1768</v>
      </c>
      <c r="R37" s="1461" t="s">
        <v>1766</v>
      </c>
      <c r="S37" s="1461" t="s">
        <v>1536</v>
      </c>
      <c r="T37" s="1461" t="s">
        <v>1787</v>
      </c>
      <c r="U37" s="1461" t="s">
        <v>1764</v>
      </c>
      <c r="V37" s="1461" t="s">
        <v>1763</v>
      </c>
      <c r="W37" s="1462">
        <v>70000000</v>
      </c>
      <c r="X37" s="1461" t="s">
        <v>1370</v>
      </c>
      <c r="Y37" s="1461" t="s">
        <v>1762</v>
      </c>
      <c r="Z37" s="1461" t="s">
        <v>1761</v>
      </c>
      <c r="AA37" s="1461" t="s">
        <v>1370</v>
      </c>
      <c r="AB37" s="1461" t="s">
        <v>1786</v>
      </c>
      <c r="AC37" s="1461" t="s">
        <v>1785</v>
      </c>
      <c r="AD37" s="1461" t="s">
        <v>1752</v>
      </c>
      <c r="AE37" s="1461" t="s">
        <v>1751</v>
      </c>
    </row>
    <row r="38" spans="2:31" ht="60" x14ac:dyDescent="0.25">
      <c r="B38" s="1474"/>
      <c r="C38" s="1483"/>
      <c r="D38" s="1482" t="s">
        <v>1362</v>
      </c>
      <c r="E38" s="1461"/>
      <c r="F38" s="1461"/>
      <c r="G38" s="1461"/>
      <c r="H38" s="1484"/>
      <c r="I38" s="1461"/>
      <c r="J38" s="1461"/>
      <c r="K38" s="1461"/>
      <c r="L38" s="1461"/>
      <c r="M38" s="1461"/>
      <c r="N38" s="1461" t="s">
        <v>1370</v>
      </c>
      <c r="O38" s="1461" t="s">
        <v>1370</v>
      </c>
      <c r="P38" s="1461" t="s">
        <v>1370</v>
      </c>
      <c r="Q38" s="1461" t="s">
        <v>1370</v>
      </c>
      <c r="R38" s="1461" t="s">
        <v>1370</v>
      </c>
      <c r="S38" s="1461" t="s">
        <v>1370</v>
      </c>
      <c r="T38" s="1461" t="s">
        <v>1370</v>
      </c>
      <c r="U38" s="1461" t="s">
        <v>1370</v>
      </c>
      <c r="V38" s="1461" t="s">
        <v>1370</v>
      </c>
      <c r="W38" s="1461" t="s">
        <v>1370</v>
      </c>
      <c r="X38" s="1461" t="s">
        <v>1370</v>
      </c>
      <c r="Y38" s="1461" t="s">
        <v>1370</v>
      </c>
      <c r="Z38" s="1461" t="s">
        <v>1370</v>
      </c>
      <c r="AA38" s="1461" t="s">
        <v>1370</v>
      </c>
      <c r="AB38" s="1461" t="s">
        <v>1370</v>
      </c>
      <c r="AC38" s="1461" t="s">
        <v>1370</v>
      </c>
      <c r="AD38" s="1461" t="s">
        <v>1752</v>
      </c>
      <c r="AE38" s="1461" t="s">
        <v>1751</v>
      </c>
    </row>
    <row r="39" spans="2:31" ht="60" x14ac:dyDescent="0.25">
      <c r="B39" s="1474">
        <v>17</v>
      </c>
      <c r="C39" s="1483" t="s">
        <v>1791</v>
      </c>
      <c r="D39" s="1482" t="s">
        <v>1392</v>
      </c>
      <c r="E39" s="1461" t="s">
        <v>1391</v>
      </c>
      <c r="F39" s="1463" t="s">
        <v>1390</v>
      </c>
      <c r="G39" s="1461" t="s">
        <v>1515</v>
      </c>
      <c r="H39" s="1481">
        <v>78000000</v>
      </c>
      <c r="I39" s="1461" t="s">
        <v>1388</v>
      </c>
      <c r="J39" s="1461" t="s">
        <v>1387</v>
      </c>
      <c r="K39" s="1461" t="s">
        <v>1514</v>
      </c>
      <c r="L39" s="1461"/>
      <c r="M39" s="1461"/>
      <c r="N39" s="1461" t="s">
        <v>1771</v>
      </c>
      <c r="O39" s="1461" t="s">
        <v>1770</v>
      </c>
      <c r="P39" s="1461" t="s">
        <v>1769</v>
      </c>
      <c r="Q39" s="1461" t="s">
        <v>1525</v>
      </c>
      <c r="R39" s="1461" t="s">
        <v>1790</v>
      </c>
      <c r="S39" s="1461" t="s">
        <v>1789</v>
      </c>
      <c r="T39" s="1461" t="s">
        <v>1787</v>
      </c>
      <c r="U39" s="1461" t="s">
        <v>1764</v>
      </c>
      <c r="V39" s="1461" t="s">
        <v>1763</v>
      </c>
      <c r="W39" s="1462">
        <v>78000000</v>
      </c>
      <c r="X39" s="1461" t="s">
        <v>1370</v>
      </c>
      <c r="Y39" s="1461" t="s">
        <v>1762</v>
      </c>
      <c r="Z39" s="1461" t="s">
        <v>1761</v>
      </c>
      <c r="AA39" s="1461" t="s">
        <v>1370</v>
      </c>
      <c r="AB39" s="1461" t="s">
        <v>1786</v>
      </c>
      <c r="AC39" s="1461" t="s">
        <v>1785</v>
      </c>
      <c r="AD39" s="1461" t="s">
        <v>1752</v>
      </c>
      <c r="AE39" s="1461" t="s">
        <v>1751</v>
      </c>
    </row>
    <row r="40" spans="2:31" ht="60" x14ac:dyDescent="0.25">
      <c r="B40" s="1474"/>
      <c r="C40" s="1483"/>
      <c r="D40" s="1482" t="s">
        <v>1362</v>
      </c>
      <c r="E40" s="1461"/>
      <c r="F40" s="1461"/>
      <c r="G40" s="1461"/>
      <c r="H40" s="1484"/>
      <c r="I40" s="1461"/>
      <c r="J40" s="1461"/>
      <c r="K40" s="1461"/>
      <c r="L40" s="1461"/>
      <c r="M40" s="1461"/>
      <c r="N40" s="1461" t="s">
        <v>1370</v>
      </c>
      <c r="O40" s="1461" t="s">
        <v>1370</v>
      </c>
      <c r="P40" s="1461" t="s">
        <v>1370</v>
      </c>
      <c r="Q40" s="1461" t="s">
        <v>1370</v>
      </c>
      <c r="R40" s="1461" t="s">
        <v>1370</v>
      </c>
      <c r="S40" s="1461" t="s">
        <v>1370</v>
      </c>
      <c r="T40" s="1461" t="s">
        <v>1370</v>
      </c>
      <c r="U40" s="1461" t="s">
        <v>1370</v>
      </c>
      <c r="V40" s="1461" t="s">
        <v>1370</v>
      </c>
      <c r="W40" s="1461" t="s">
        <v>1370</v>
      </c>
      <c r="X40" s="1461" t="s">
        <v>1370</v>
      </c>
      <c r="Y40" s="1461" t="s">
        <v>1370</v>
      </c>
      <c r="Z40" s="1461" t="s">
        <v>1370</v>
      </c>
      <c r="AA40" s="1461" t="s">
        <v>1370</v>
      </c>
      <c r="AB40" s="1461" t="s">
        <v>1370</v>
      </c>
      <c r="AC40" s="1461" t="s">
        <v>1370</v>
      </c>
      <c r="AD40" s="1461" t="s">
        <v>1752</v>
      </c>
      <c r="AE40" s="1461" t="s">
        <v>1751</v>
      </c>
    </row>
    <row r="41" spans="2:31" ht="60" x14ac:dyDescent="0.25">
      <c r="B41" s="1474">
        <v>18</v>
      </c>
      <c r="C41" s="1483" t="s">
        <v>1788</v>
      </c>
      <c r="D41" s="1482" t="s">
        <v>1392</v>
      </c>
      <c r="E41" s="1461" t="s">
        <v>1391</v>
      </c>
      <c r="F41" s="1463" t="s">
        <v>1516</v>
      </c>
      <c r="G41" s="1461" t="s">
        <v>1515</v>
      </c>
      <c r="H41" s="1481">
        <v>36000000</v>
      </c>
      <c r="I41" s="1461" t="s">
        <v>1388</v>
      </c>
      <c r="J41" s="1461" t="s">
        <v>1387</v>
      </c>
      <c r="K41" s="1461" t="s">
        <v>1514</v>
      </c>
      <c r="L41" s="1461"/>
      <c r="M41" s="1461"/>
      <c r="N41" s="1461" t="s">
        <v>1771</v>
      </c>
      <c r="O41" s="1461" t="s">
        <v>1770</v>
      </c>
      <c r="P41" s="1461" t="s">
        <v>1769</v>
      </c>
      <c r="Q41" s="1461" t="s">
        <v>1768</v>
      </c>
      <c r="R41" s="1461" t="s">
        <v>1766</v>
      </c>
      <c r="S41" s="1461" t="s">
        <v>1536</v>
      </c>
      <c r="T41" s="1461" t="s">
        <v>1787</v>
      </c>
      <c r="U41" s="1461" t="s">
        <v>1764</v>
      </c>
      <c r="V41" s="1461" t="s">
        <v>1763</v>
      </c>
      <c r="W41" s="1462">
        <v>36000000</v>
      </c>
      <c r="X41" s="1461" t="s">
        <v>1370</v>
      </c>
      <c r="Y41" s="1461" t="s">
        <v>1762</v>
      </c>
      <c r="Z41" s="1461" t="s">
        <v>1761</v>
      </c>
      <c r="AA41" s="1461" t="s">
        <v>1370</v>
      </c>
      <c r="AB41" s="1461" t="s">
        <v>1786</v>
      </c>
      <c r="AC41" s="1461" t="s">
        <v>1785</v>
      </c>
      <c r="AD41" s="1461" t="s">
        <v>1752</v>
      </c>
      <c r="AE41" s="1461" t="s">
        <v>1751</v>
      </c>
    </row>
    <row r="42" spans="2:31" ht="60" x14ac:dyDescent="0.25">
      <c r="B42" s="1480"/>
      <c r="C42" s="1479"/>
      <c r="D42" s="1478" t="s">
        <v>1362</v>
      </c>
      <c r="E42" s="1476"/>
      <c r="F42" s="1476"/>
      <c r="G42" s="1476"/>
      <c r="H42" s="1477"/>
      <c r="I42" s="1476"/>
      <c r="J42" s="1476"/>
      <c r="K42" s="1476"/>
      <c r="L42" s="1476"/>
      <c r="M42" s="1476"/>
      <c r="N42" s="1476" t="s">
        <v>1370</v>
      </c>
      <c r="O42" s="1476" t="s">
        <v>1370</v>
      </c>
      <c r="P42" s="1476" t="s">
        <v>1370</v>
      </c>
      <c r="Q42" s="1476" t="s">
        <v>1370</v>
      </c>
      <c r="R42" s="1476" t="s">
        <v>1370</v>
      </c>
      <c r="S42" s="1476" t="s">
        <v>1370</v>
      </c>
      <c r="T42" s="1476" t="s">
        <v>1370</v>
      </c>
      <c r="U42" s="1476" t="s">
        <v>1370</v>
      </c>
      <c r="V42" s="1476" t="s">
        <v>1370</v>
      </c>
      <c r="W42" s="1476" t="s">
        <v>1370</v>
      </c>
      <c r="X42" s="1476" t="s">
        <v>1370</v>
      </c>
      <c r="Y42" s="1476" t="s">
        <v>1370</v>
      </c>
      <c r="Z42" s="1476" t="s">
        <v>1370</v>
      </c>
      <c r="AA42" s="1476" t="s">
        <v>1370</v>
      </c>
      <c r="AB42" s="1476" t="s">
        <v>1370</v>
      </c>
      <c r="AC42" s="1476" t="s">
        <v>1370</v>
      </c>
      <c r="AD42" s="1476" t="s">
        <v>1752</v>
      </c>
      <c r="AE42" s="1476" t="s">
        <v>1751</v>
      </c>
    </row>
    <row r="43" spans="2:31" x14ac:dyDescent="0.25">
      <c r="B43" s="1474"/>
      <c r="C43" s="1474" t="s">
        <v>1361</v>
      </c>
      <c r="D43" s="1474"/>
      <c r="E43" s="1474"/>
      <c r="F43" s="1474"/>
      <c r="G43" s="1474"/>
      <c r="H43" s="1475">
        <f>SUM(H7,H9,H11,H13,H15,H17,H19,H21,H23,H25,H27,H29,H31,H33,H35,H37,H39,H41)</f>
        <v>2000925002</v>
      </c>
      <c r="I43" s="1474"/>
      <c r="J43" s="1474"/>
      <c r="K43" s="1474"/>
      <c r="L43" s="1474"/>
      <c r="M43" s="1474"/>
      <c r="N43" s="1474"/>
      <c r="O43" s="1474"/>
      <c r="P43" s="1474"/>
      <c r="Q43" s="1474"/>
      <c r="R43" s="1474"/>
      <c r="S43" s="1474"/>
      <c r="T43" s="1474"/>
      <c r="U43" s="1474"/>
      <c r="V43" s="1474"/>
      <c r="W43" s="1474">
        <f>SUM(W9,W11,W13,W15,W17,W19,W21,W23,W25,W27,W29,W31,W33,W35,W37,W39,W41)</f>
        <v>1985925002</v>
      </c>
      <c r="X43" s="1474"/>
      <c r="Y43" s="1474"/>
      <c r="Z43" s="1474"/>
      <c r="AA43" s="1474"/>
      <c r="AB43" s="1474"/>
      <c r="AC43" s="1474"/>
      <c r="AD43" s="1474"/>
      <c r="AE43" s="1474"/>
    </row>
    <row r="44" spans="2:31" x14ac:dyDescent="0.25">
      <c r="B44" s="1474"/>
      <c r="C44" s="1474" t="s">
        <v>1360</v>
      </c>
      <c r="D44" s="1474"/>
      <c r="E44" s="1474"/>
      <c r="F44" s="1474"/>
      <c r="G44" s="1474"/>
      <c r="H44" s="1474"/>
      <c r="I44" s="1474"/>
      <c r="J44" s="1474"/>
      <c r="K44" s="1474"/>
      <c r="L44" s="1474"/>
      <c r="M44" s="1474"/>
      <c r="N44" s="1474"/>
      <c r="O44" s="1474"/>
      <c r="P44" s="1474"/>
      <c r="Q44" s="1474"/>
      <c r="R44" s="1474"/>
      <c r="S44" s="1474"/>
      <c r="T44" s="1474"/>
      <c r="U44" s="1474"/>
      <c r="V44" s="1474"/>
      <c r="W44" s="1474"/>
      <c r="X44" s="1474"/>
      <c r="Y44" s="1474"/>
      <c r="Z44" s="1474"/>
      <c r="AA44" s="1474"/>
      <c r="AB44" s="1474"/>
      <c r="AC44" s="1474"/>
      <c r="AD44" s="1474"/>
      <c r="AE44" s="1474"/>
    </row>
  </sheetData>
  <sheetProtection formatCells="0" formatColumns="0" formatRows="0" insertColumns="0" insertRows="0" insertHyperlinks="0" deleteColumns="0" deleteRows="0" sort="0" autoFilter="0" pivotTables="0"/>
  <mergeCells count="8">
    <mergeCell ref="D2:AE2"/>
    <mergeCell ref="E3:M3"/>
    <mergeCell ref="N3:O3"/>
    <mergeCell ref="Q3:R3"/>
    <mergeCell ref="S3:T3"/>
    <mergeCell ref="U3:V3"/>
    <mergeCell ref="W3:Z3"/>
    <mergeCell ref="AA3:AC3"/>
  </mergeCells>
  <pageMargins left="0.2" right="0.2" top="0.75" bottom="0.75" header="0.3" footer="0.3"/>
  <pageSetup paperSize="8" scale="45" orientation="landscape" r:id="rId1"/>
  <headerFooter>
    <oddHeader>&amp;L&amp;B&amp;G&amp;C&amp;HProcurement Plan - Goods</oddHeader>
    <oddFooter>&amp;L&amp;FBPP Procurement Plan2014&amp;C&amp;P of &amp;N &amp;R&amp;D &amp;T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1"/>
  <sheetViews>
    <sheetView topLeftCell="A7" workbookViewId="0">
      <selection activeCell="AI13" sqref="AI13"/>
    </sheetView>
  </sheetViews>
  <sheetFormatPr defaultRowHeight="15" x14ac:dyDescent="0.25"/>
  <cols>
    <col min="1" max="1" width="9.140625" style="1459"/>
    <col min="2" max="2" width="4.140625" style="1459" customWidth="1"/>
    <col min="3" max="3" width="29.7109375" style="1459" customWidth="1"/>
    <col min="4" max="4" width="16.7109375" style="1459" customWidth="1"/>
    <col min="5" max="5" width="10.28515625" style="1459" customWidth="1"/>
    <col min="6" max="6" width="9.42578125" style="1459" customWidth="1"/>
    <col min="7" max="7" width="9.140625" style="1459" customWidth="1"/>
    <col min="8" max="8" width="15.28515625" style="1459" customWidth="1"/>
    <col min="9" max="9" width="13.5703125" style="1459" customWidth="1"/>
    <col min="10" max="10" width="15.42578125" style="1459" customWidth="1"/>
    <col min="11" max="11" width="13" style="1459" customWidth="1"/>
    <col min="12" max="12" width="14.85546875" style="1459" customWidth="1"/>
    <col min="13" max="13" width="14.28515625" style="1459" customWidth="1"/>
    <col min="14" max="14" width="9.5703125" style="1459" customWidth="1"/>
    <col min="15" max="15" width="9.28515625" style="1459" customWidth="1"/>
    <col min="16" max="16" width="10" style="1459" customWidth="1"/>
    <col min="17" max="17" width="9.5703125" style="1459" customWidth="1"/>
    <col min="18" max="18" width="12.85546875" style="1459" customWidth="1"/>
    <col min="19" max="19" width="9.7109375" style="1459" customWidth="1"/>
    <col min="20" max="20" width="10.140625" style="1459" customWidth="1"/>
    <col min="21" max="21" width="9.28515625" style="1459" customWidth="1"/>
    <col min="22" max="22" width="10.85546875" style="1459" customWidth="1"/>
    <col min="23" max="23" width="9" style="1459" customWidth="1"/>
    <col min="24" max="24" width="9.28515625" style="1459" customWidth="1"/>
    <col min="25" max="25" width="9" style="1459" customWidth="1"/>
    <col min="26" max="26" width="10.7109375" style="1459" customWidth="1"/>
    <col min="27" max="27" width="10.42578125" style="1459" customWidth="1"/>
    <col min="28" max="28" width="16" style="1459" customWidth="1"/>
    <col min="29" max="29" width="9.28515625" style="1459" customWidth="1"/>
    <col min="30" max="30" width="10.5703125" style="1459" customWidth="1"/>
    <col min="31" max="31" width="9.42578125" style="1459" customWidth="1"/>
    <col min="32" max="32" width="11.140625" style="1459" customWidth="1"/>
    <col min="33" max="33" width="11.42578125" style="1459" customWidth="1"/>
    <col min="34" max="34" width="11.140625" style="1459" customWidth="1"/>
    <col min="35" max="35" width="14.85546875" style="1459" customWidth="1"/>
    <col min="36" max="37" width="18" style="1459" customWidth="1"/>
    <col min="38" max="16384" width="9.140625" style="1459"/>
  </cols>
  <sheetData>
    <row r="2" spans="2:37" ht="93" customHeight="1" x14ac:dyDescent="0.25">
      <c r="C2" s="1472" t="s">
        <v>1784</v>
      </c>
    </row>
    <row r="3" spans="2:37" ht="60.75" customHeight="1" x14ac:dyDescent="0.25">
      <c r="C3" s="1471" t="s">
        <v>1510</v>
      </c>
      <c r="D3" s="2086"/>
      <c r="E3" s="2087"/>
      <c r="F3" s="2087"/>
      <c r="G3" s="2087"/>
      <c r="H3" s="2087"/>
      <c r="I3" s="2087"/>
      <c r="J3" s="2087"/>
      <c r="K3" s="2087"/>
      <c r="L3" s="2087"/>
      <c r="M3" s="2087"/>
      <c r="N3" s="2087"/>
      <c r="O3" s="2087"/>
      <c r="P3" s="2087"/>
      <c r="Q3" s="2087"/>
      <c r="R3" s="2087"/>
      <c r="S3" s="2087"/>
      <c r="T3" s="2087"/>
      <c r="U3" s="2087"/>
      <c r="V3" s="2087"/>
      <c r="W3" s="2087"/>
      <c r="X3" s="2087"/>
      <c r="Y3" s="2087"/>
      <c r="Z3" s="2087"/>
      <c r="AA3" s="2087"/>
      <c r="AB3" s="2087"/>
      <c r="AC3" s="2087"/>
      <c r="AD3" s="2087"/>
      <c r="AE3" s="2087"/>
      <c r="AF3" s="2087"/>
      <c r="AG3" s="2087"/>
      <c r="AH3" s="2087"/>
      <c r="AI3" s="2087"/>
      <c r="AJ3" s="2087"/>
      <c r="AK3" s="2087"/>
    </row>
    <row r="4" spans="2:37" ht="37.5" customHeight="1" x14ac:dyDescent="0.25">
      <c r="C4" s="1470"/>
      <c r="D4" s="1470"/>
      <c r="E4" s="2088" t="s">
        <v>1509</v>
      </c>
      <c r="F4" s="2089"/>
      <c r="G4" s="2089"/>
      <c r="H4" s="2089"/>
      <c r="I4" s="2089"/>
      <c r="J4" s="2089"/>
      <c r="K4" s="2089"/>
      <c r="L4" s="2089"/>
      <c r="M4" s="2090"/>
      <c r="N4" s="2088" t="s">
        <v>1508</v>
      </c>
      <c r="O4" s="2090"/>
      <c r="P4" s="2088" t="s">
        <v>1507</v>
      </c>
      <c r="Q4" s="2090"/>
      <c r="R4" s="2088" t="s">
        <v>1506</v>
      </c>
      <c r="S4" s="2090"/>
      <c r="T4" s="2088" t="s">
        <v>1505</v>
      </c>
      <c r="U4" s="2090"/>
      <c r="V4" s="2088" t="s">
        <v>1504</v>
      </c>
      <c r="W4" s="2089"/>
      <c r="X4" s="2089"/>
      <c r="Y4" s="2089"/>
      <c r="Z4" s="2089"/>
      <c r="AA4" s="2090"/>
      <c r="AB4" s="2088" t="s">
        <v>1503</v>
      </c>
      <c r="AC4" s="2089"/>
      <c r="AD4" s="2089"/>
      <c r="AE4" s="2090"/>
      <c r="AF4" s="2088" t="s">
        <v>1502</v>
      </c>
      <c r="AG4" s="2089"/>
      <c r="AH4" s="2089"/>
      <c r="AI4" s="2090"/>
      <c r="AJ4" s="1469" t="s">
        <v>1501</v>
      </c>
      <c r="AK4" s="1469" t="s">
        <v>1500</v>
      </c>
    </row>
    <row r="5" spans="2:37" ht="105.75" customHeight="1" thickBot="1" x14ac:dyDescent="0.3">
      <c r="B5" s="1474" t="s">
        <v>1829</v>
      </c>
      <c r="C5" s="1497" t="s">
        <v>1499</v>
      </c>
      <c r="D5" s="1468"/>
      <c r="E5" s="1467" t="s">
        <v>1498</v>
      </c>
      <c r="F5" s="1467" t="s">
        <v>1497</v>
      </c>
      <c r="G5" s="1467" t="s">
        <v>1496</v>
      </c>
      <c r="H5" s="1467" t="s">
        <v>1495</v>
      </c>
      <c r="I5" s="1467" t="s">
        <v>1494</v>
      </c>
      <c r="J5" s="1467" t="s">
        <v>1493</v>
      </c>
      <c r="K5" s="1467" t="s">
        <v>1492</v>
      </c>
      <c r="L5" s="1467" t="s">
        <v>1491</v>
      </c>
      <c r="M5" s="1467" t="s">
        <v>1490</v>
      </c>
      <c r="N5" s="1467" t="s">
        <v>1489</v>
      </c>
      <c r="O5" s="1467" t="s">
        <v>1482</v>
      </c>
      <c r="P5" s="1467" t="s">
        <v>1488</v>
      </c>
      <c r="Q5" s="1467" t="s">
        <v>1487</v>
      </c>
      <c r="R5" s="1467" t="s">
        <v>1486</v>
      </c>
      <c r="S5" s="1467" t="s">
        <v>1482</v>
      </c>
      <c r="T5" s="1467" t="s">
        <v>1485</v>
      </c>
      <c r="U5" s="1467" t="s">
        <v>1484</v>
      </c>
      <c r="V5" s="1467" t="s">
        <v>1483</v>
      </c>
      <c r="W5" s="1467" t="s">
        <v>1482</v>
      </c>
      <c r="X5" s="1467" t="s">
        <v>1481</v>
      </c>
      <c r="Y5" s="1467" t="s">
        <v>1480</v>
      </c>
      <c r="Z5" s="1496" t="s">
        <v>1837</v>
      </c>
      <c r="AA5" s="1467" t="s">
        <v>1478</v>
      </c>
      <c r="AB5" s="1467" t="s">
        <v>1477</v>
      </c>
      <c r="AC5" s="1467" t="s">
        <v>1476</v>
      </c>
      <c r="AD5" s="1467" t="s">
        <v>1475</v>
      </c>
      <c r="AE5" s="1467" t="s">
        <v>1474</v>
      </c>
      <c r="AF5" s="1467" t="s">
        <v>1473</v>
      </c>
      <c r="AG5" s="1467" t="s">
        <v>1472</v>
      </c>
      <c r="AH5" s="1467" t="s">
        <v>1471</v>
      </c>
      <c r="AI5" s="1467" t="s">
        <v>1470</v>
      </c>
      <c r="AJ5" s="1467" t="s">
        <v>1469</v>
      </c>
      <c r="AK5" s="1467" t="s">
        <v>1469</v>
      </c>
    </row>
    <row r="6" spans="2:37" ht="68.25" customHeight="1" thickTop="1" x14ac:dyDescent="0.25">
      <c r="B6" s="1474"/>
      <c r="C6" s="1466" t="s">
        <v>1468</v>
      </c>
      <c r="D6" s="1465"/>
      <c r="E6" s="1465"/>
      <c r="F6" s="1465"/>
      <c r="G6" s="1465"/>
      <c r="H6" s="1465"/>
      <c r="I6" s="1465"/>
      <c r="J6" s="1465"/>
      <c r="K6" s="1465"/>
      <c r="L6" s="1465" t="s">
        <v>1467</v>
      </c>
      <c r="M6" s="1465"/>
      <c r="N6" s="1465" t="s">
        <v>1462</v>
      </c>
      <c r="O6" s="1465" t="s">
        <v>1463</v>
      </c>
      <c r="P6" s="1465" t="s">
        <v>1463</v>
      </c>
      <c r="Q6" s="1465" t="s">
        <v>1466</v>
      </c>
      <c r="R6" s="1465" t="s">
        <v>1465</v>
      </c>
      <c r="S6" s="1465" t="s">
        <v>1463</v>
      </c>
      <c r="T6" s="1465" t="s">
        <v>1463</v>
      </c>
      <c r="U6" s="1465"/>
      <c r="V6" s="1465" t="s">
        <v>1463</v>
      </c>
      <c r="W6" s="1465" t="s">
        <v>1463</v>
      </c>
      <c r="X6" s="1465" t="s">
        <v>1463</v>
      </c>
      <c r="Y6" s="1465" t="s">
        <v>1463</v>
      </c>
      <c r="Z6" s="1465" t="s">
        <v>1463</v>
      </c>
      <c r="AA6" s="1465" t="s">
        <v>1465</v>
      </c>
      <c r="AB6" s="1465"/>
      <c r="AC6" s="1465" t="s">
        <v>1463</v>
      </c>
      <c r="AD6" s="1465" t="s">
        <v>1464</v>
      </c>
      <c r="AE6" s="1465" t="s">
        <v>1463</v>
      </c>
      <c r="AF6" s="1465" t="s">
        <v>1462</v>
      </c>
      <c r="AG6" s="1465"/>
      <c r="AH6" s="1465"/>
      <c r="AI6" s="1465"/>
      <c r="AJ6" s="1465"/>
      <c r="AK6" s="1465"/>
    </row>
    <row r="7" spans="2:37" ht="55.5" customHeight="1" thickBot="1" x14ac:dyDescent="0.3">
      <c r="B7" s="1474"/>
      <c r="C7" s="1485"/>
      <c r="D7" s="1464" t="s">
        <v>1461</v>
      </c>
      <c r="E7" s="1464"/>
      <c r="F7" s="1464"/>
      <c r="G7" s="1464"/>
      <c r="H7" s="1464"/>
      <c r="I7" s="1464"/>
      <c r="J7" s="1464"/>
      <c r="K7" s="1464"/>
      <c r="L7" s="1464"/>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c r="AJ7" s="1464"/>
      <c r="AK7" s="1464"/>
    </row>
    <row r="8" spans="2:37" ht="114" customHeight="1" thickTop="1" x14ac:dyDescent="0.25">
      <c r="B8" s="1474">
        <v>1</v>
      </c>
      <c r="C8" s="1482" t="s">
        <v>1836</v>
      </c>
      <c r="D8" s="1461" t="s">
        <v>1392</v>
      </c>
      <c r="E8" s="1461" t="s">
        <v>1835</v>
      </c>
      <c r="F8" s="1463" t="s">
        <v>1834</v>
      </c>
      <c r="G8" s="1461" t="s">
        <v>1389</v>
      </c>
      <c r="H8" s="1495">
        <v>250000000</v>
      </c>
      <c r="I8" s="1461" t="s">
        <v>1388</v>
      </c>
      <c r="J8" s="1461" t="s">
        <v>1421</v>
      </c>
      <c r="K8" s="1461" t="s">
        <v>1386</v>
      </c>
      <c r="L8" s="1461" t="s">
        <v>1821</v>
      </c>
      <c r="M8" s="1461" t="s">
        <v>1420</v>
      </c>
      <c r="N8" s="1461" t="s">
        <v>1771</v>
      </c>
      <c r="O8" s="1461" t="s">
        <v>1770</v>
      </c>
      <c r="P8" s="1461" t="s">
        <v>1769</v>
      </c>
      <c r="Q8" s="1461" t="s">
        <v>1768</v>
      </c>
      <c r="R8" s="1461" t="s">
        <v>1767</v>
      </c>
      <c r="S8" s="1461" t="s">
        <v>1766</v>
      </c>
      <c r="T8" s="1461" t="s">
        <v>1765</v>
      </c>
      <c r="U8" s="1461" t="s">
        <v>1764</v>
      </c>
      <c r="V8" s="1461" t="s">
        <v>1763</v>
      </c>
      <c r="W8" s="1461" t="s">
        <v>1762</v>
      </c>
      <c r="X8" s="1461" t="s">
        <v>1761</v>
      </c>
      <c r="Y8" s="1461" t="s">
        <v>1760</v>
      </c>
      <c r="Z8" s="1461" t="s">
        <v>1759</v>
      </c>
      <c r="AA8" s="1461" t="s">
        <v>1758</v>
      </c>
      <c r="AB8" s="1494">
        <v>250000000</v>
      </c>
      <c r="AC8" s="1461" t="s">
        <v>1757</v>
      </c>
      <c r="AD8" s="1461" t="s">
        <v>1756</v>
      </c>
      <c r="AE8" s="1461" t="s">
        <v>1755</v>
      </c>
      <c r="AF8" s="1461" t="s">
        <v>1833</v>
      </c>
      <c r="AG8" s="1461" t="s">
        <v>1832</v>
      </c>
      <c r="AH8" s="1461" t="s">
        <v>1831</v>
      </c>
      <c r="AI8" s="1494">
        <v>250000000</v>
      </c>
      <c r="AJ8" s="1461" t="s">
        <v>1752</v>
      </c>
      <c r="AK8" s="1461" t="s">
        <v>1751</v>
      </c>
    </row>
    <row r="9" spans="2:37" ht="103.5" customHeight="1" x14ac:dyDescent="0.25">
      <c r="B9" s="1480"/>
      <c r="C9" s="1478"/>
      <c r="D9" s="1476" t="s">
        <v>1362</v>
      </c>
      <c r="E9" s="1476"/>
      <c r="F9" s="1476"/>
      <c r="G9" s="1476"/>
      <c r="H9" s="1493"/>
      <c r="I9" s="1476"/>
      <c r="J9" s="1476"/>
      <c r="K9" s="1476"/>
      <c r="L9" s="1476"/>
      <c r="M9" s="1476"/>
      <c r="N9" s="1476"/>
      <c r="O9" s="1476"/>
      <c r="P9" s="1476"/>
      <c r="Q9" s="1476"/>
      <c r="R9" s="1476"/>
      <c r="S9" s="1476"/>
      <c r="T9" s="1476"/>
      <c r="U9" s="1476"/>
      <c r="V9" s="1476"/>
      <c r="W9" s="1476"/>
      <c r="X9" s="1476"/>
      <c r="Y9" s="1476"/>
      <c r="Z9" s="1476"/>
      <c r="AA9" s="1476"/>
      <c r="AB9" s="1492"/>
      <c r="AC9" s="1476"/>
      <c r="AD9" s="1476"/>
      <c r="AE9" s="1476"/>
      <c r="AF9" s="1476"/>
      <c r="AG9" s="1476"/>
      <c r="AH9" s="1476"/>
      <c r="AI9" s="1492"/>
      <c r="AJ9" s="1476" t="s">
        <v>1752</v>
      </c>
      <c r="AK9" s="1476" t="s">
        <v>1751</v>
      </c>
    </row>
    <row r="10" spans="2:37" ht="48" customHeight="1" x14ac:dyDescent="0.25">
      <c r="B10" s="1474"/>
      <c r="C10" s="1474" t="s">
        <v>1361</v>
      </c>
      <c r="D10" s="1474"/>
      <c r="E10" s="1474"/>
      <c r="F10" s="1474"/>
      <c r="G10" s="1474"/>
      <c r="H10" s="1491">
        <f>SUM(H8)</f>
        <v>250000000</v>
      </c>
      <c r="I10" s="1474"/>
      <c r="J10" s="1474"/>
      <c r="K10" s="1474"/>
      <c r="L10" s="1474"/>
      <c r="M10" s="1474"/>
      <c r="N10" s="1474"/>
      <c r="O10" s="1474"/>
      <c r="P10" s="1474"/>
      <c r="Q10" s="1474"/>
      <c r="R10" s="1474"/>
      <c r="S10" s="1474"/>
      <c r="T10" s="1474"/>
      <c r="U10" s="1474"/>
      <c r="V10" s="1474"/>
      <c r="W10" s="1474"/>
      <c r="X10" s="1474"/>
      <c r="Y10" s="1474"/>
      <c r="Z10" s="1474"/>
      <c r="AA10" s="1474"/>
      <c r="AB10" s="1490">
        <f>SUM(AB8)</f>
        <v>250000000</v>
      </c>
      <c r="AC10" s="1474"/>
      <c r="AD10" s="1474"/>
      <c r="AE10" s="1474"/>
      <c r="AF10" s="1474"/>
      <c r="AG10" s="1474"/>
      <c r="AH10" s="1474"/>
      <c r="AI10" s="1490">
        <f>SUM(AI8)</f>
        <v>250000000</v>
      </c>
      <c r="AJ10" s="1474"/>
      <c r="AK10" s="1474"/>
    </row>
    <row r="11" spans="2:37" ht="51.75" customHeight="1" x14ac:dyDescent="0.25">
      <c r="B11" s="1474"/>
      <c r="C11" s="1474" t="s">
        <v>1360</v>
      </c>
      <c r="D11" s="1474"/>
      <c r="E11" s="1474"/>
      <c r="F11" s="1474"/>
      <c r="G11" s="1474"/>
      <c r="H11" s="1474"/>
      <c r="I11" s="1474"/>
      <c r="J11" s="1474"/>
      <c r="K11" s="1474"/>
      <c r="L11" s="1474"/>
      <c r="M11" s="1474"/>
      <c r="N11" s="1474"/>
      <c r="O11" s="1474"/>
      <c r="P11" s="1474"/>
      <c r="Q11" s="1474"/>
      <c r="R11" s="1474"/>
      <c r="S11" s="1474"/>
      <c r="T11" s="1474"/>
      <c r="U11" s="1474"/>
      <c r="V11" s="1474"/>
      <c r="W11" s="1474"/>
      <c r="X11" s="1474"/>
      <c r="Y11" s="1474"/>
      <c r="Z11" s="1474"/>
      <c r="AA11" s="1474"/>
      <c r="AB11" s="1474"/>
      <c r="AC11" s="1474"/>
      <c r="AD11" s="1474"/>
      <c r="AE11" s="1474"/>
      <c r="AF11" s="1474"/>
      <c r="AG11" s="1474"/>
      <c r="AH11" s="1474"/>
      <c r="AI11" s="1474"/>
      <c r="AJ11" s="1474"/>
      <c r="AK11" s="1474"/>
    </row>
  </sheetData>
  <sheetProtection formatCells="0" formatColumns="0" formatRows="0" insertColumns="0" insertRows="0" insertHyperlinks="0" deleteColumns="0" deleteRows="0" sort="0" autoFilter="0" pivotTables="0"/>
  <mergeCells count="9">
    <mergeCell ref="D3:AK3"/>
    <mergeCell ref="E4:M4"/>
    <mergeCell ref="N4:O4"/>
    <mergeCell ref="P4:Q4"/>
    <mergeCell ref="R4:S4"/>
    <mergeCell ref="T4:U4"/>
    <mergeCell ref="V4:AA4"/>
    <mergeCell ref="AB4:AE4"/>
    <mergeCell ref="AF4:AI4"/>
  </mergeCells>
  <pageMargins left="0.25" right="0.2" top="0.75" bottom="0.75" header="0.3" footer="0.3"/>
  <pageSetup paperSize="8" scale="45" orientation="landscape" r:id="rId1"/>
  <headerFooter>
    <oddHeader>&amp;L&amp;B&amp;G&amp;C&amp;HProcurement Plan - Non-Consultancy Services</oddHeader>
    <oddFooter>&amp;L&amp;FBPP Procurement Plan2014&amp;C&amp;P of &amp;N &amp;R&amp;D &amp;T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6"/>
  <sheetViews>
    <sheetView workbookViewId="0">
      <selection activeCell="B1" sqref="B1"/>
    </sheetView>
  </sheetViews>
  <sheetFormatPr defaultRowHeight="15" x14ac:dyDescent="0.25"/>
  <cols>
    <col min="1" max="1" width="40" style="1459" customWidth="1"/>
    <col min="2" max="35" width="18" style="1459" customWidth="1"/>
    <col min="36" max="16384" width="9.140625" style="1459"/>
  </cols>
  <sheetData>
    <row r="1" spans="1:35" ht="45" x14ac:dyDescent="0.25">
      <c r="A1" s="1473" t="s">
        <v>1677</v>
      </c>
    </row>
    <row r="2" spans="1:35" x14ac:dyDescent="0.25">
      <c r="A2" s="1471" t="s">
        <v>1676</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c r="AG2" s="2087"/>
      <c r="AH2" s="2087"/>
      <c r="AI2" s="2087"/>
    </row>
    <row r="3" spans="1:35" x14ac:dyDescent="0.25">
      <c r="A3" s="1470"/>
      <c r="B3" s="1470"/>
      <c r="C3" s="2088" t="s">
        <v>1675</v>
      </c>
      <c r="D3" s="2089"/>
      <c r="E3" s="2089"/>
      <c r="F3" s="2089"/>
      <c r="G3" s="2089"/>
      <c r="H3" s="2089"/>
      <c r="I3" s="2089"/>
      <c r="J3" s="2089"/>
      <c r="K3" s="2090"/>
      <c r="L3" s="2088" t="s">
        <v>1674</v>
      </c>
      <c r="M3" s="2090"/>
      <c r="N3" s="2088" t="s">
        <v>1673</v>
      </c>
      <c r="O3" s="2090"/>
      <c r="P3" s="2088" t="s">
        <v>1672</v>
      </c>
      <c r="Q3" s="2090"/>
      <c r="R3" s="2088" t="s">
        <v>1671</v>
      </c>
      <c r="S3" s="2090"/>
      <c r="T3" s="2088" t="s">
        <v>1670</v>
      </c>
      <c r="U3" s="2089"/>
      <c r="V3" s="2089"/>
      <c r="W3" s="2089"/>
      <c r="X3" s="2089"/>
      <c r="Y3" s="2090"/>
      <c r="Z3" s="2088" t="s">
        <v>1669</v>
      </c>
      <c r="AA3" s="2089"/>
      <c r="AB3" s="2089"/>
      <c r="AC3" s="2090"/>
      <c r="AD3" s="2088" t="s">
        <v>1668</v>
      </c>
      <c r="AE3" s="2089"/>
      <c r="AF3" s="2089"/>
      <c r="AG3" s="2090"/>
      <c r="AH3" s="1469" t="s">
        <v>1667</v>
      </c>
      <c r="AI3" s="1469" t="s">
        <v>1666</v>
      </c>
    </row>
    <row r="4" spans="1:35" ht="60.75" thickBot="1" x14ac:dyDescent="0.3">
      <c r="A4" s="1467" t="s">
        <v>1665</v>
      </c>
      <c r="B4" s="1468"/>
      <c r="C4" s="1467" t="s">
        <v>1664</v>
      </c>
      <c r="D4" s="1467" t="s">
        <v>1663</v>
      </c>
      <c r="E4" s="1467" t="s">
        <v>1662</v>
      </c>
      <c r="F4" s="1467" t="s">
        <v>1661</v>
      </c>
      <c r="G4" s="1467" t="s">
        <v>1660</v>
      </c>
      <c r="H4" s="1467" t="s">
        <v>1659</v>
      </c>
      <c r="I4" s="1467" t="s">
        <v>1658</v>
      </c>
      <c r="J4" s="1467" t="s">
        <v>1657</v>
      </c>
      <c r="K4" s="1467" t="s">
        <v>1656</v>
      </c>
      <c r="L4" s="1467" t="s">
        <v>1655</v>
      </c>
      <c r="M4" s="1467" t="s">
        <v>1648</v>
      </c>
      <c r="N4" s="1467" t="s">
        <v>1654</v>
      </c>
      <c r="O4" s="1467" t="s">
        <v>1653</v>
      </c>
      <c r="P4" s="1467" t="s">
        <v>1652</v>
      </c>
      <c r="Q4" s="1467" t="s">
        <v>1648</v>
      </c>
      <c r="R4" s="1467" t="s">
        <v>1651</v>
      </c>
      <c r="S4" s="1467" t="s">
        <v>1650</v>
      </c>
      <c r="T4" s="1467" t="s">
        <v>1649</v>
      </c>
      <c r="U4" s="1467" t="s">
        <v>1648</v>
      </c>
      <c r="V4" s="1467" t="s">
        <v>1647</v>
      </c>
      <c r="W4" s="1467" t="s">
        <v>1646</v>
      </c>
      <c r="X4" s="1467" t="s">
        <v>1645</v>
      </c>
      <c r="Y4" s="1467" t="s">
        <v>1644</v>
      </c>
      <c r="Z4" s="1467" t="s">
        <v>1643</v>
      </c>
      <c r="AA4" s="1467" t="s">
        <v>1642</v>
      </c>
      <c r="AB4" s="1467" t="s">
        <v>1641</v>
      </c>
      <c r="AC4" s="1467" t="s">
        <v>1640</v>
      </c>
      <c r="AD4" s="1467" t="s">
        <v>1639</v>
      </c>
      <c r="AE4" s="1467" t="s">
        <v>1638</v>
      </c>
      <c r="AF4" s="1467" t="s">
        <v>1637</v>
      </c>
      <c r="AG4" s="1467" t="s">
        <v>1636</v>
      </c>
      <c r="AH4" s="1467" t="s">
        <v>1635</v>
      </c>
      <c r="AI4" s="1467" t="s">
        <v>1635</v>
      </c>
    </row>
    <row r="5" spans="1:35" ht="45.75" thickTop="1" x14ac:dyDescent="0.25">
      <c r="A5" s="1466" t="s">
        <v>1634</v>
      </c>
      <c r="B5" s="1465"/>
      <c r="C5" s="1465"/>
      <c r="D5" s="1465"/>
      <c r="E5" s="1465"/>
      <c r="F5" s="1465"/>
      <c r="G5" s="1465"/>
      <c r="H5" s="1465"/>
      <c r="I5" s="1465"/>
      <c r="J5" s="1465" t="s">
        <v>1633</v>
      </c>
      <c r="K5" s="1465"/>
      <c r="L5" s="1465" t="s">
        <v>1628</v>
      </c>
      <c r="M5" s="1465" t="s">
        <v>1629</v>
      </c>
      <c r="N5" s="1465" t="s">
        <v>1629</v>
      </c>
      <c r="O5" s="1465" t="s">
        <v>1632</v>
      </c>
      <c r="P5" s="1465" t="s">
        <v>1631</v>
      </c>
      <c r="Q5" s="1465" t="s">
        <v>1629</v>
      </c>
      <c r="R5" s="1465" t="s">
        <v>1629</v>
      </c>
      <c r="S5" s="1465"/>
      <c r="T5" s="1465" t="s">
        <v>1629</v>
      </c>
      <c r="U5" s="1465" t="s">
        <v>1629</v>
      </c>
      <c r="V5" s="1465" t="s">
        <v>1629</v>
      </c>
      <c r="W5" s="1465" t="s">
        <v>1629</v>
      </c>
      <c r="X5" s="1465" t="s">
        <v>1629</v>
      </c>
      <c r="Y5" s="1465" t="s">
        <v>1631</v>
      </c>
      <c r="Z5" s="1465"/>
      <c r="AA5" s="1465" t="s">
        <v>1629</v>
      </c>
      <c r="AB5" s="1465" t="s">
        <v>1630</v>
      </c>
      <c r="AC5" s="1465" t="s">
        <v>1629</v>
      </c>
      <c r="AD5" s="1465" t="s">
        <v>1628</v>
      </c>
      <c r="AE5" s="1465"/>
      <c r="AF5" s="1465"/>
      <c r="AG5" s="1465"/>
      <c r="AH5" s="1465"/>
      <c r="AI5" s="1465"/>
    </row>
    <row r="6" spans="1:35" ht="15.75" thickBot="1" x14ac:dyDescent="0.3">
      <c r="A6" s="1464"/>
      <c r="B6" s="1464" t="s">
        <v>1627</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c r="AD6" s="1464"/>
      <c r="AE6" s="1464"/>
      <c r="AF6" s="1464"/>
      <c r="AG6" s="1464"/>
      <c r="AH6" s="1464"/>
      <c r="AI6" s="1464"/>
    </row>
    <row r="7" spans="1:35" ht="60.75" thickTop="1" x14ac:dyDescent="0.25">
      <c r="A7" s="1461" t="s">
        <v>1626</v>
      </c>
      <c r="B7" s="1461" t="s">
        <v>1612</v>
      </c>
      <c r="C7" s="1461" t="s">
        <v>1625</v>
      </c>
      <c r="D7" s="1463" t="s">
        <v>1624</v>
      </c>
      <c r="E7" s="1461"/>
      <c r="F7" s="1462">
        <v>3000000</v>
      </c>
      <c r="G7" s="1461"/>
      <c r="H7" s="1461" t="s">
        <v>1614</v>
      </c>
      <c r="I7" s="1461" t="s">
        <v>1608</v>
      </c>
      <c r="J7" s="1461" t="s">
        <v>1607</v>
      </c>
      <c r="K7" s="1461" t="s">
        <v>1606</v>
      </c>
      <c r="L7" s="1461" t="s">
        <v>1605</v>
      </c>
      <c r="M7" s="1461" t="s">
        <v>1605</v>
      </c>
      <c r="N7" s="1461" t="s">
        <v>1605</v>
      </c>
      <c r="O7" s="1461" t="s">
        <v>1605</v>
      </c>
      <c r="P7" s="1461" t="s">
        <v>1605</v>
      </c>
      <c r="Q7" s="1461" t="s">
        <v>1605</v>
      </c>
      <c r="R7" s="1461" t="s">
        <v>1605</v>
      </c>
      <c r="S7" s="1461" t="s">
        <v>1605</v>
      </c>
      <c r="T7" s="1461" t="s">
        <v>1605</v>
      </c>
      <c r="U7" s="1461" t="s">
        <v>1605</v>
      </c>
      <c r="V7" s="1461" t="s">
        <v>1605</v>
      </c>
      <c r="W7" s="1461" t="s">
        <v>1605</v>
      </c>
      <c r="X7" s="1461" t="s">
        <v>1605</v>
      </c>
      <c r="Y7" s="1461" t="s">
        <v>1605</v>
      </c>
      <c r="Z7" s="1462">
        <v>3000000</v>
      </c>
      <c r="AA7" s="1461" t="s">
        <v>1605</v>
      </c>
      <c r="AB7" s="1461" t="s">
        <v>1623</v>
      </c>
      <c r="AC7" s="1461" t="s">
        <v>1622</v>
      </c>
      <c r="AD7" s="1461" t="s">
        <v>1605</v>
      </c>
      <c r="AE7" s="1461" t="s">
        <v>1604</v>
      </c>
      <c r="AF7" s="1461" t="s">
        <v>1603</v>
      </c>
      <c r="AG7" s="1462">
        <v>3000000</v>
      </c>
      <c r="AH7" s="1461" t="s">
        <v>1602</v>
      </c>
      <c r="AI7" s="1461" t="s">
        <v>1621</v>
      </c>
    </row>
    <row r="8" spans="1:35" x14ac:dyDescent="0.25">
      <c r="A8" s="1461"/>
      <c r="B8" s="1461" t="s">
        <v>1600</v>
      </c>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row>
    <row r="9" spans="1:35" ht="60" x14ac:dyDescent="0.25">
      <c r="A9" s="1461" t="s">
        <v>1620</v>
      </c>
      <c r="B9" s="1461" t="s">
        <v>1612</v>
      </c>
      <c r="C9" s="1461" t="s">
        <v>1619</v>
      </c>
      <c r="D9" s="1463" t="s">
        <v>1618</v>
      </c>
      <c r="E9" s="1461"/>
      <c r="F9" s="1462">
        <v>5687177</v>
      </c>
      <c r="G9" s="1461" t="s">
        <v>1609</v>
      </c>
      <c r="H9" s="1461" t="s">
        <v>1614</v>
      </c>
      <c r="I9" s="1461" t="s">
        <v>1608</v>
      </c>
      <c r="J9" s="1461" t="s">
        <v>1607</v>
      </c>
      <c r="K9" s="1461" t="s">
        <v>1606</v>
      </c>
      <c r="L9" s="1461" t="s">
        <v>1605</v>
      </c>
      <c r="M9" s="1461" t="s">
        <v>1605</v>
      </c>
      <c r="N9" s="1461" t="s">
        <v>1605</v>
      </c>
      <c r="O9" s="1461" t="s">
        <v>1605</v>
      </c>
      <c r="P9" s="1461" t="s">
        <v>1605</v>
      </c>
      <c r="Q9" s="1461" t="s">
        <v>1605</v>
      </c>
      <c r="R9" s="1461" t="s">
        <v>1605</v>
      </c>
      <c r="S9" s="1461" t="s">
        <v>1605</v>
      </c>
      <c r="T9" s="1461" t="s">
        <v>1605</v>
      </c>
      <c r="U9" s="1461" t="s">
        <v>1605</v>
      </c>
      <c r="V9" s="1461" t="s">
        <v>1605</v>
      </c>
      <c r="W9" s="1461" t="s">
        <v>1605</v>
      </c>
      <c r="X9" s="1461" t="s">
        <v>1605</v>
      </c>
      <c r="Y9" s="1461" t="s">
        <v>1605</v>
      </c>
      <c r="Z9" s="1462">
        <v>5867177</v>
      </c>
      <c r="AA9" s="1461" t="s">
        <v>1605</v>
      </c>
      <c r="AB9" s="1461" t="s">
        <v>1605</v>
      </c>
      <c r="AC9" s="1461" t="s">
        <v>1605</v>
      </c>
      <c r="AD9" s="1461" t="s">
        <v>1605</v>
      </c>
      <c r="AE9" s="1461" t="s">
        <v>1604</v>
      </c>
      <c r="AF9" s="1461" t="s">
        <v>1603</v>
      </c>
      <c r="AG9" s="1462">
        <v>5687177</v>
      </c>
      <c r="AH9" s="1461" t="s">
        <v>1602</v>
      </c>
      <c r="AI9" s="1461" t="s">
        <v>1601</v>
      </c>
    </row>
    <row r="10" spans="1:35" x14ac:dyDescent="0.25">
      <c r="A10" s="1461"/>
      <c r="B10" s="1461" t="s">
        <v>1600</v>
      </c>
      <c r="C10" s="1461"/>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row>
    <row r="11" spans="1:35" ht="60" x14ac:dyDescent="0.25">
      <c r="A11" s="1461" t="s">
        <v>1617</v>
      </c>
      <c r="B11" s="1461" t="s">
        <v>1612</v>
      </c>
      <c r="C11" s="1461" t="s">
        <v>1616</v>
      </c>
      <c r="D11" s="1463" t="s">
        <v>1615</v>
      </c>
      <c r="E11" s="1461"/>
      <c r="F11" s="1462">
        <v>7838145</v>
      </c>
      <c r="G11" s="1461" t="s">
        <v>1609</v>
      </c>
      <c r="H11" s="1461" t="s">
        <v>1614</v>
      </c>
      <c r="I11" s="1461" t="s">
        <v>1608</v>
      </c>
      <c r="J11" s="1461" t="s">
        <v>1607</v>
      </c>
      <c r="K11" s="1461" t="s">
        <v>1606</v>
      </c>
      <c r="L11" s="1461" t="s">
        <v>1605</v>
      </c>
      <c r="M11" s="1461" t="s">
        <v>1605</v>
      </c>
      <c r="N11" s="1461" t="s">
        <v>1605</v>
      </c>
      <c r="O11" s="1461" t="s">
        <v>1605</v>
      </c>
      <c r="P11" s="1461" t="s">
        <v>1605</v>
      </c>
      <c r="Q11" s="1461" t="s">
        <v>1605</v>
      </c>
      <c r="R11" s="1461" t="s">
        <v>1605</v>
      </c>
      <c r="S11" s="1461" t="s">
        <v>1605</v>
      </c>
      <c r="T11" s="1461" t="s">
        <v>1605</v>
      </c>
      <c r="U11" s="1461" t="s">
        <v>1605</v>
      </c>
      <c r="V11" s="1461" t="s">
        <v>1605</v>
      </c>
      <c r="W11" s="1461" t="s">
        <v>1605</v>
      </c>
      <c r="X11" s="1461" t="s">
        <v>1605</v>
      </c>
      <c r="Y11" s="1461" t="s">
        <v>1605</v>
      </c>
      <c r="Z11" s="1462">
        <v>7838145</v>
      </c>
      <c r="AA11" s="1461" t="s">
        <v>1605</v>
      </c>
      <c r="AB11" s="1461" t="s">
        <v>1605</v>
      </c>
      <c r="AC11" s="1461" t="s">
        <v>1605</v>
      </c>
      <c r="AD11" s="1461" t="s">
        <v>1605</v>
      </c>
      <c r="AE11" s="1461" t="s">
        <v>1605</v>
      </c>
      <c r="AF11" s="1461" t="s">
        <v>1605</v>
      </c>
      <c r="AG11" s="1462">
        <v>7838145</v>
      </c>
      <c r="AH11" s="1461" t="s">
        <v>1602</v>
      </c>
      <c r="AI11" s="1461" t="s">
        <v>1601</v>
      </c>
    </row>
    <row r="12" spans="1:35" x14ac:dyDescent="0.25">
      <c r="A12" s="1461"/>
      <c r="B12" s="1461" t="s">
        <v>1600</v>
      </c>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row>
    <row r="13" spans="1:35" ht="60" x14ac:dyDescent="0.25">
      <c r="A13" s="1461" t="s">
        <v>1613</v>
      </c>
      <c r="B13" s="1461" t="s">
        <v>1612</v>
      </c>
      <c r="C13" s="1461" t="s">
        <v>1611</v>
      </c>
      <c r="D13" s="1463" t="s">
        <v>1610</v>
      </c>
      <c r="E13" s="1461"/>
      <c r="F13" s="1462">
        <v>5687178</v>
      </c>
      <c r="G13" s="1461" t="s">
        <v>1609</v>
      </c>
      <c r="H13" s="1461"/>
      <c r="I13" s="1461" t="s">
        <v>1608</v>
      </c>
      <c r="J13" s="1461" t="s">
        <v>1607</v>
      </c>
      <c r="K13" s="1461" t="s">
        <v>1606</v>
      </c>
      <c r="L13" s="1461" t="s">
        <v>1605</v>
      </c>
      <c r="M13" s="1461" t="s">
        <v>1605</v>
      </c>
      <c r="N13" s="1461" t="s">
        <v>1605</v>
      </c>
      <c r="O13" s="1461" t="s">
        <v>1605</v>
      </c>
      <c r="P13" s="1461" t="s">
        <v>1605</v>
      </c>
      <c r="Q13" s="1461" t="s">
        <v>1605</v>
      </c>
      <c r="R13" s="1461" t="s">
        <v>1605</v>
      </c>
      <c r="S13" s="1461" t="s">
        <v>1605</v>
      </c>
      <c r="T13" s="1461" t="s">
        <v>1605</v>
      </c>
      <c r="U13" s="1461" t="s">
        <v>1605</v>
      </c>
      <c r="V13" s="1461" t="s">
        <v>1605</v>
      </c>
      <c r="W13" s="1461" t="s">
        <v>1605</v>
      </c>
      <c r="X13" s="1461" t="s">
        <v>1605</v>
      </c>
      <c r="Y13" s="1461" t="s">
        <v>1605</v>
      </c>
      <c r="Z13" s="1462">
        <v>5687178</v>
      </c>
      <c r="AA13" s="1461" t="s">
        <v>1605</v>
      </c>
      <c r="AB13" s="1461" t="s">
        <v>1605</v>
      </c>
      <c r="AC13" s="1461" t="s">
        <v>1605</v>
      </c>
      <c r="AD13" s="1461" t="s">
        <v>1605</v>
      </c>
      <c r="AE13" s="1461" t="s">
        <v>1604</v>
      </c>
      <c r="AF13" s="1461" t="s">
        <v>1603</v>
      </c>
      <c r="AG13" s="1462">
        <v>5687178</v>
      </c>
      <c r="AH13" s="1461" t="s">
        <v>1602</v>
      </c>
      <c r="AI13" s="1461" t="s">
        <v>1601</v>
      </c>
    </row>
    <row r="14" spans="1:35" ht="15.75" thickBot="1" x14ac:dyDescent="0.3">
      <c r="A14" s="1461"/>
      <c r="B14" s="1461" t="s">
        <v>1600</v>
      </c>
      <c r="C14" s="1461"/>
      <c r="D14" s="1461"/>
      <c r="E14" s="1461"/>
      <c r="F14" s="1461"/>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row>
    <row r="15" spans="1:35" ht="15.75" thickTop="1" x14ac:dyDescent="0.25">
      <c r="A15" s="1460" t="s">
        <v>1599</v>
      </c>
      <c r="B15" s="1460"/>
      <c r="C15" s="1460"/>
      <c r="D15" s="1460"/>
      <c r="E15" s="1460"/>
      <c r="F15" s="1460">
        <f>SUM(F7,F9,F11,F13)</f>
        <v>22212500</v>
      </c>
      <c r="G15" s="1460"/>
      <c r="H15" s="1460"/>
      <c r="I15" s="1460"/>
      <c r="J15" s="1460"/>
      <c r="K15" s="1460"/>
      <c r="L15" s="1460"/>
      <c r="M15" s="1460"/>
      <c r="N15" s="1460"/>
      <c r="O15" s="1460"/>
      <c r="P15" s="1460"/>
      <c r="Q15" s="1460"/>
      <c r="R15" s="1460"/>
      <c r="S15" s="1460"/>
      <c r="T15" s="1460"/>
      <c r="U15" s="1460"/>
      <c r="V15" s="1460"/>
      <c r="W15" s="1460"/>
      <c r="X15" s="1460"/>
      <c r="Y15" s="1460"/>
      <c r="Z15" s="1460">
        <f>SUM(Z7,Z9,Z11,Z13)</f>
        <v>22392500</v>
      </c>
      <c r="AA15" s="1460"/>
      <c r="AB15" s="1460"/>
      <c r="AC15" s="1460"/>
      <c r="AD15" s="1460"/>
      <c r="AE15" s="1460"/>
      <c r="AF15" s="1460"/>
      <c r="AG15" s="1460">
        <f>SUM(AG7,AG9,AG11,AG13)</f>
        <v>22212500</v>
      </c>
      <c r="AH15" s="1460"/>
      <c r="AI15" s="1460"/>
    </row>
    <row r="16" spans="1:35" x14ac:dyDescent="0.25">
      <c r="A16" s="1459" t="s">
        <v>1598</v>
      </c>
    </row>
  </sheetData>
  <sheetProtection formatCells="0" formatColumns="0" formatRows="0" insertColumns="0" insertRows="0" insertHyperlinks="0" deleteColumns="0" deleteRows="0" sort="0" autoFilter="0" pivotTables="0"/>
  <mergeCells count="9">
    <mergeCell ref="B2:AI2"/>
    <mergeCell ref="C3:K3"/>
    <mergeCell ref="L3:M3"/>
    <mergeCell ref="N3:O3"/>
    <mergeCell ref="P3:Q3"/>
    <mergeCell ref="R3:S3"/>
    <mergeCell ref="T3:Y3"/>
    <mergeCell ref="Z3:AC3"/>
    <mergeCell ref="AD3:AG3"/>
  </mergeCells>
  <pageMargins left="0.7" right="0.7" top="0.75" bottom="0.75" header="0.3" footer="0.3"/>
  <pageSetup paperSize="9" orientation="landscape"/>
  <headerFooter>
    <oddHeader>&amp;L&amp;B&amp;G&amp;C&amp;HProcurement Plan - Consultancy Services</oddHeader>
    <oddFooter>&amp;L&amp;FBPP Procurement Plan2014&amp;C&amp;P of &amp;N &amp;R&amp;D &amp;T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0"/>
  <sheetViews>
    <sheetView workbookViewId="0">
      <selection activeCell="C9" sqref="C9"/>
    </sheetView>
  </sheetViews>
  <sheetFormatPr defaultRowHeight="15" x14ac:dyDescent="0.25"/>
  <cols>
    <col min="1" max="1" width="40" style="1459" customWidth="1"/>
    <col min="2" max="35" width="18" style="1459" customWidth="1"/>
    <col min="36" max="16384" width="9.140625" style="1459"/>
  </cols>
  <sheetData>
    <row r="1" spans="1:35" ht="45" x14ac:dyDescent="0.25">
      <c r="A1" s="1472" t="s">
        <v>1699</v>
      </c>
    </row>
    <row r="2" spans="1:35" x14ac:dyDescent="0.25">
      <c r="A2" s="1471" t="s">
        <v>1676</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c r="AG2" s="2087"/>
      <c r="AH2" s="2087"/>
      <c r="AI2" s="2087"/>
    </row>
    <row r="3" spans="1:35" x14ac:dyDescent="0.25">
      <c r="A3" s="1470"/>
      <c r="B3" s="1470"/>
      <c r="C3" s="2088" t="s">
        <v>1675</v>
      </c>
      <c r="D3" s="2089"/>
      <c r="E3" s="2089"/>
      <c r="F3" s="2089"/>
      <c r="G3" s="2089"/>
      <c r="H3" s="2089"/>
      <c r="I3" s="2089"/>
      <c r="J3" s="2089"/>
      <c r="K3" s="2090"/>
      <c r="L3" s="2088" t="s">
        <v>1674</v>
      </c>
      <c r="M3" s="2090"/>
      <c r="N3" s="2088" t="s">
        <v>1673</v>
      </c>
      <c r="O3" s="2090"/>
      <c r="P3" s="2088" t="s">
        <v>1672</v>
      </c>
      <c r="Q3" s="2090"/>
      <c r="R3" s="2088" t="s">
        <v>1671</v>
      </c>
      <c r="S3" s="2090"/>
      <c r="T3" s="2088" t="s">
        <v>1670</v>
      </c>
      <c r="U3" s="2089"/>
      <c r="V3" s="2089"/>
      <c r="W3" s="2089"/>
      <c r="X3" s="2089"/>
      <c r="Y3" s="2090"/>
      <c r="Z3" s="2088" t="s">
        <v>1669</v>
      </c>
      <c r="AA3" s="2089"/>
      <c r="AB3" s="2089"/>
      <c r="AC3" s="2090"/>
      <c r="AD3" s="2088" t="s">
        <v>1668</v>
      </c>
      <c r="AE3" s="2089"/>
      <c r="AF3" s="2089"/>
      <c r="AG3" s="2090"/>
      <c r="AH3" s="1469" t="s">
        <v>1667</v>
      </c>
      <c r="AI3" s="1469" t="s">
        <v>1666</v>
      </c>
    </row>
    <row r="4" spans="1:35" ht="60.75" thickBot="1" x14ac:dyDescent="0.3">
      <c r="A4" s="1467" t="s">
        <v>1665</v>
      </c>
      <c r="B4" s="1468"/>
      <c r="C4" s="1467" t="s">
        <v>1664</v>
      </c>
      <c r="D4" s="1467" t="s">
        <v>1663</v>
      </c>
      <c r="E4" s="1467" t="s">
        <v>1662</v>
      </c>
      <c r="F4" s="1467" t="s">
        <v>1661</v>
      </c>
      <c r="G4" s="1467" t="s">
        <v>1660</v>
      </c>
      <c r="H4" s="1467" t="s">
        <v>1659</v>
      </c>
      <c r="I4" s="1467" t="s">
        <v>1658</v>
      </c>
      <c r="J4" s="1467" t="s">
        <v>1657</v>
      </c>
      <c r="K4" s="1467" t="s">
        <v>1656</v>
      </c>
      <c r="L4" s="1467" t="s">
        <v>1655</v>
      </c>
      <c r="M4" s="1467" t="s">
        <v>1648</v>
      </c>
      <c r="N4" s="1467" t="s">
        <v>1654</v>
      </c>
      <c r="O4" s="1467" t="s">
        <v>1653</v>
      </c>
      <c r="P4" s="1467" t="s">
        <v>1652</v>
      </c>
      <c r="Q4" s="1467" t="s">
        <v>1648</v>
      </c>
      <c r="R4" s="1467" t="s">
        <v>1651</v>
      </c>
      <c r="S4" s="1467" t="s">
        <v>1650</v>
      </c>
      <c r="T4" s="1467" t="s">
        <v>1649</v>
      </c>
      <c r="U4" s="1467" t="s">
        <v>1648</v>
      </c>
      <c r="V4" s="1467" t="s">
        <v>1647</v>
      </c>
      <c r="W4" s="1467" t="s">
        <v>1646</v>
      </c>
      <c r="X4" s="1467" t="s">
        <v>1645</v>
      </c>
      <c r="Y4" s="1467" t="s">
        <v>1644</v>
      </c>
      <c r="Z4" s="1467" t="s">
        <v>1643</v>
      </c>
      <c r="AA4" s="1467" t="s">
        <v>1642</v>
      </c>
      <c r="AB4" s="1467" t="s">
        <v>1641</v>
      </c>
      <c r="AC4" s="1467" t="s">
        <v>1640</v>
      </c>
      <c r="AD4" s="1467" t="s">
        <v>1639</v>
      </c>
      <c r="AE4" s="1467" t="s">
        <v>1638</v>
      </c>
      <c r="AF4" s="1467" t="s">
        <v>1637</v>
      </c>
      <c r="AG4" s="1467" t="s">
        <v>1636</v>
      </c>
      <c r="AH4" s="1467" t="s">
        <v>1635</v>
      </c>
      <c r="AI4" s="1467" t="s">
        <v>1635</v>
      </c>
    </row>
    <row r="5" spans="1:35" ht="45.75" thickTop="1" x14ac:dyDescent="0.25">
      <c r="A5" s="1466" t="s">
        <v>1634</v>
      </c>
      <c r="B5" s="1465"/>
      <c r="C5" s="1465"/>
      <c r="D5" s="1465"/>
      <c r="E5" s="1465"/>
      <c r="F5" s="1465"/>
      <c r="G5" s="1465"/>
      <c r="H5" s="1465"/>
      <c r="I5" s="1465"/>
      <c r="J5" s="1465" t="s">
        <v>1633</v>
      </c>
      <c r="K5" s="1465"/>
      <c r="L5" s="1465" t="s">
        <v>1628</v>
      </c>
      <c r="M5" s="1465" t="s">
        <v>1629</v>
      </c>
      <c r="N5" s="1465" t="s">
        <v>1629</v>
      </c>
      <c r="O5" s="1465" t="s">
        <v>1632</v>
      </c>
      <c r="P5" s="1465" t="s">
        <v>1631</v>
      </c>
      <c r="Q5" s="1465" t="s">
        <v>1629</v>
      </c>
      <c r="R5" s="1465" t="s">
        <v>1629</v>
      </c>
      <c r="S5" s="1465"/>
      <c r="T5" s="1465" t="s">
        <v>1629</v>
      </c>
      <c r="U5" s="1465" t="s">
        <v>1629</v>
      </c>
      <c r="V5" s="1465" t="s">
        <v>1629</v>
      </c>
      <c r="W5" s="1465" t="s">
        <v>1629</v>
      </c>
      <c r="X5" s="1465" t="s">
        <v>1629</v>
      </c>
      <c r="Y5" s="1465" t="s">
        <v>1631</v>
      </c>
      <c r="Z5" s="1465"/>
      <c r="AA5" s="1465" t="s">
        <v>1629</v>
      </c>
      <c r="AB5" s="1465" t="s">
        <v>1630</v>
      </c>
      <c r="AC5" s="1465" t="s">
        <v>1629</v>
      </c>
      <c r="AD5" s="1465" t="s">
        <v>1628</v>
      </c>
      <c r="AE5" s="1465"/>
      <c r="AF5" s="1465"/>
      <c r="AG5" s="1465"/>
      <c r="AH5" s="1465"/>
      <c r="AI5" s="1465"/>
    </row>
    <row r="6" spans="1:35" ht="15.75" thickBot="1" x14ac:dyDescent="0.3">
      <c r="A6" s="1464"/>
      <c r="B6" s="1464" t="s">
        <v>1627</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c r="AD6" s="1464"/>
      <c r="AE6" s="1464"/>
      <c r="AF6" s="1464"/>
      <c r="AG6" s="1464"/>
      <c r="AH6" s="1464"/>
      <c r="AI6" s="1464"/>
    </row>
    <row r="7" spans="1:35" ht="60.75" thickTop="1" x14ac:dyDescent="0.25">
      <c r="A7" s="1461" t="s">
        <v>1698</v>
      </c>
      <c r="B7" s="1461" t="s">
        <v>1612</v>
      </c>
      <c r="C7" s="1461" t="s">
        <v>1697</v>
      </c>
      <c r="D7" s="1463" t="s">
        <v>1696</v>
      </c>
      <c r="E7" s="1461"/>
      <c r="F7" s="1462">
        <v>50000000</v>
      </c>
      <c r="G7" s="1461"/>
      <c r="H7" s="1461" t="s">
        <v>1695</v>
      </c>
      <c r="I7" s="1461" t="s">
        <v>1688</v>
      </c>
      <c r="J7" s="1461" t="s">
        <v>1607</v>
      </c>
      <c r="K7" s="1461" t="s">
        <v>1606</v>
      </c>
      <c r="L7" s="1461" t="s">
        <v>1605</v>
      </c>
      <c r="M7" s="1461" t="s">
        <v>1605</v>
      </c>
      <c r="N7" s="1461" t="s">
        <v>1605</v>
      </c>
      <c r="O7" s="1461" t="s">
        <v>1605</v>
      </c>
      <c r="P7" s="1461" t="s">
        <v>1605</v>
      </c>
      <c r="Q7" s="1461" t="s">
        <v>1605</v>
      </c>
      <c r="R7" s="1461" t="s">
        <v>1605</v>
      </c>
      <c r="S7" s="1461" t="s">
        <v>1605</v>
      </c>
      <c r="T7" s="1461" t="s">
        <v>1605</v>
      </c>
      <c r="U7" s="1461" t="s">
        <v>1605</v>
      </c>
      <c r="V7" s="1461" t="s">
        <v>1605</v>
      </c>
      <c r="W7" s="1461" t="s">
        <v>1605</v>
      </c>
      <c r="X7" s="1461" t="s">
        <v>1605</v>
      </c>
      <c r="Y7" s="1461" t="s">
        <v>1605</v>
      </c>
      <c r="Z7" s="1462">
        <v>50000000</v>
      </c>
      <c r="AA7" s="1461" t="s">
        <v>1605</v>
      </c>
      <c r="AB7" s="1461" t="s">
        <v>1605</v>
      </c>
      <c r="AC7" s="1461" t="s">
        <v>1605</v>
      </c>
      <c r="AD7" s="1461" t="s">
        <v>1605</v>
      </c>
      <c r="AE7" s="1461" t="s">
        <v>1604</v>
      </c>
      <c r="AF7" s="1461" t="s">
        <v>1603</v>
      </c>
      <c r="AG7" s="1462">
        <v>50000000</v>
      </c>
      <c r="AH7" s="1461" t="s">
        <v>1602</v>
      </c>
      <c r="AI7" s="1461" t="s">
        <v>1601</v>
      </c>
    </row>
    <row r="8" spans="1:35" x14ac:dyDescent="0.25">
      <c r="A8" s="1461"/>
      <c r="B8" s="1461" t="s">
        <v>1600</v>
      </c>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row>
    <row r="9" spans="1:35" ht="60" x14ac:dyDescent="0.25">
      <c r="A9" s="1461" t="s">
        <v>1694</v>
      </c>
      <c r="B9" s="1461" t="s">
        <v>1612</v>
      </c>
      <c r="C9" s="1461" t="s">
        <v>1693</v>
      </c>
      <c r="D9" s="1463" t="s">
        <v>1692</v>
      </c>
      <c r="E9" s="1461"/>
      <c r="F9" s="1462">
        <v>10000000</v>
      </c>
      <c r="G9" s="1461"/>
      <c r="H9" s="1461" t="s">
        <v>1614</v>
      </c>
      <c r="I9" s="1461" t="s">
        <v>1681</v>
      </c>
      <c r="J9" s="1461" t="s">
        <v>1607</v>
      </c>
      <c r="K9" s="1461" t="s">
        <v>1606</v>
      </c>
      <c r="L9" s="1461" t="s">
        <v>1605</v>
      </c>
      <c r="M9" s="1461" t="s">
        <v>1605</v>
      </c>
      <c r="N9" s="1461" t="s">
        <v>1605</v>
      </c>
      <c r="O9" s="1461" t="s">
        <v>1605</v>
      </c>
      <c r="P9" s="1461" t="s">
        <v>1605</v>
      </c>
      <c r="Q9" s="1461" t="s">
        <v>1605</v>
      </c>
      <c r="R9" s="1461" t="s">
        <v>1605</v>
      </c>
      <c r="S9" s="1461" t="s">
        <v>1605</v>
      </c>
      <c r="T9" s="1461" t="s">
        <v>1605</v>
      </c>
      <c r="U9" s="1461" t="s">
        <v>1605</v>
      </c>
      <c r="V9" s="1461" t="s">
        <v>1605</v>
      </c>
      <c r="W9" s="1461" t="s">
        <v>1605</v>
      </c>
      <c r="X9" s="1461" t="s">
        <v>1605</v>
      </c>
      <c r="Y9" s="1461" t="s">
        <v>1605</v>
      </c>
      <c r="Z9" s="1462">
        <v>10000000</v>
      </c>
      <c r="AA9" s="1461" t="s">
        <v>1605</v>
      </c>
      <c r="AB9" s="1461" t="s">
        <v>1605</v>
      </c>
      <c r="AC9" s="1461" t="s">
        <v>1605</v>
      </c>
      <c r="AD9" s="1461" t="s">
        <v>1605</v>
      </c>
      <c r="AE9" s="1461" t="s">
        <v>1605</v>
      </c>
      <c r="AF9" s="1461" t="s">
        <v>1605</v>
      </c>
      <c r="AG9" s="1462">
        <v>10000000</v>
      </c>
      <c r="AH9" s="1461" t="s">
        <v>1602</v>
      </c>
      <c r="AI9" s="1461" t="s">
        <v>1601</v>
      </c>
    </row>
    <row r="10" spans="1:35" x14ac:dyDescent="0.25">
      <c r="A10" s="1461"/>
      <c r="B10" s="1461" t="s">
        <v>1600</v>
      </c>
      <c r="C10" s="1461"/>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row>
    <row r="11" spans="1:35" ht="60" x14ac:dyDescent="0.25">
      <c r="A11" s="1461" t="s">
        <v>1691</v>
      </c>
      <c r="B11" s="1461" t="s">
        <v>1612</v>
      </c>
      <c r="C11" s="1461" t="s">
        <v>1690</v>
      </c>
      <c r="D11" s="1463" t="s">
        <v>1689</v>
      </c>
      <c r="E11" s="1461"/>
      <c r="F11" s="1462">
        <v>30000000</v>
      </c>
      <c r="G11" s="1461"/>
      <c r="H11" s="1461" t="s">
        <v>1614</v>
      </c>
      <c r="I11" s="1461" t="s">
        <v>1688</v>
      </c>
      <c r="J11" s="1461" t="s">
        <v>1607</v>
      </c>
      <c r="K11" s="1461" t="s">
        <v>1606</v>
      </c>
      <c r="L11" s="1461" t="s">
        <v>1605</v>
      </c>
      <c r="M11" s="1461" t="s">
        <v>1605</v>
      </c>
      <c r="N11" s="1461" t="s">
        <v>1605</v>
      </c>
      <c r="O11" s="1461" t="s">
        <v>1605</v>
      </c>
      <c r="P11" s="1461" t="s">
        <v>1605</v>
      </c>
      <c r="Q11" s="1461" t="s">
        <v>1605</v>
      </c>
      <c r="R11" s="1461" t="s">
        <v>1605</v>
      </c>
      <c r="S11" s="1461" t="s">
        <v>1605</v>
      </c>
      <c r="T11" s="1461" t="s">
        <v>1605</v>
      </c>
      <c r="U11" s="1461" t="s">
        <v>1605</v>
      </c>
      <c r="V11" s="1461" t="s">
        <v>1605</v>
      </c>
      <c r="W11" s="1461" t="s">
        <v>1605</v>
      </c>
      <c r="X11" s="1461" t="s">
        <v>1605</v>
      </c>
      <c r="Y11" s="1461" t="s">
        <v>1605</v>
      </c>
      <c r="Z11" s="1462">
        <v>30000000</v>
      </c>
      <c r="AA11" s="1461" t="s">
        <v>1605</v>
      </c>
      <c r="AB11" s="1461" t="s">
        <v>1605</v>
      </c>
      <c r="AC11" s="1461" t="s">
        <v>1605</v>
      </c>
      <c r="AD11" s="1461" t="s">
        <v>1605</v>
      </c>
      <c r="AE11" s="1461" t="s">
        <v>1604</v>
      </c>
      <c r="AF11" s="1461" t="s">
        <v>1603</v>
      </c>
      <c r="AG11" s="1462">
        <v>30000000</v>
      </c>
      <c r="AH11" s="1461" t="s">
        <v>1602</v>
      </c>
      <c r="AI11" s="1461" t="s">
        <v>1601</v>
      </c>
    </row>
    <row r="12" spans="1:35" x14ac:dyDescent="0.25">
      <c r="A12" s="1461"/>
      <c r="B12" s="1461" t="s">
        <v>1600</v>
      </c>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row>
    <row r="13" spans="1:35" ht="60" x14ac:dyDescent="0.25">
      <c r="A13" s="1461" t="s">
        <v>1687</v>
      </c>
      <c r="B13" s="1461" t="s">
        <v>1612</v>
      </c>
      <c r="C13" s="1461" t="s">
        <v>1686</v>
      </c>
      <c r="D13" s="1463" t="s">
        <v>1685</v>
      </c>
      <c r="E13" s="1461"/>
      <c r="F13" s="1462">
        <v>10000000</v>
      </c>
      <c r="G13" s="1461"/>
      <c r="H13" s="1461" t="s">
        <v>1614</v>
      </c>
      <c r="I13" s="1461" t="s">
        <v>1608</v>
      </c>
      <c r="J13" s="1461" t="s">
        <v>1607</v>
      </c>
      <c r="K13" s="1461" t="s">
        <v>1606</v>
      </c>
      <c r="L13" s="1461" t="s">
        <v>1605</v>
      </c>
      <c r="M13" s="1461" t="s">
        <v>1605</v>
      </c>
      <c r="N13" s="1461" t="s">
        <v>1605</v>
      </c>
      <c r="O13" s="1461" t="s">
        <v>1605</v>
      </c>
      <c r="P13" s="1461" t="s">
        <v>1605</v>
      </c>
      <c r="Q13" s="1461" t="s">
        <v>1605</v>
      </c>
      <c r="R13" s="1461" t="s">
        <v>1605</v>
      </c>
      <c r="S13" s="1461" t="s">
        <v>1605</v>
      </c>
      <c r="T13" s="1461" t="s">
        <v>1605</v>
      </c>
      <c r="U13" s="1461" t="s">
        <v>1605</v>
      </c>
      <c r="V13" s="1461" t="s">
        <v>1605</v>
      </c>
      <c r="W13" s="1461" t="s">
        <v>1605</v>
      </c>
      <c r="X13" s="1461" t="s">
        <v>1605</v>
      </c>
      <c r="Y13" s="1461" t="s">
        <v>1605</v>
      </c>
      <c r="Z13" s="1462">
        <v>10000000</v>
      </c>
      <c r="AA13" s="1461" t="s">
        <v>1605</v>
      </c>
      <c r="AB13" s="1461" t="s">
        <v>1605</v>
      </c>
      <c r="AC13" s="1461" t="s">
        <v>1605</v>
      </c>
      <c r="AD13" s="1461" t="s">
        <v>1605</v>
      </c>
      <c r="AE13" s="1461" t="s">
        <v>1604</v>
      </c>
      <c r="AF13" s="1461" t="s">
        <v>1603</v>
      </c>
      <c r="AG13" s="1462">
        <v>10000000</v>
      </c>
      <c r="AH13" s="1461" t="s">
        <v>1602</v>
      </c>
      <c r="AI13" s="1461" t="s">
        <v>1601</v>
      </c>
    </row>
    <row r="14" spans="1:35" x14ac:dyDescent="0.25">
      <c r="A14" s="1461"/>
      <c r="B14" s="1461" t="s">
        <v>1600</v>
      </c>
      <c r="C14" s="1461"/>
      <c r="D14" s="1461"/>
      <c r="E14" s="1461"/>
      <c r="F14" s="1461"/>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row>
    <row r="15" spans="1:35" ht="60" x14ac:dyDescent="0.25">
      <c r="A15" s="1461" t="s">
        <v>1684</v>
      </c>
      <c r="B15" s="1461" t="s">
        <v>1612</v>
      </c>
      <c r="C15" s="1461" t="s">
        <v>1683</v>
      </c>
      <c r="D15" s="1463" t="s">
        <v>1682</v>
      </c>
      <c r="E15" s="1461"/>
      <c r="F15" s="1462">
        <v>20000000</v>
      </c>
      <c r="G15" s="1461"/>
      <c r="H15" s="1461" t="s">
        <v>1614</v>
      </c>
      <c r="I15" s="1461" t="s">
        <v>1681</v>
      </c>
      <c r="J15" s="1461" t="s">
        <v>1607</v>
      </c>
      <c r="K15" s="1461" t="s">
        <v>1606</v>
      </c>
      <c r="L15" s="1461" t="s">
        <v>1605</v>
      </c>
      <c r="M15" s="1461" t="s">
        <v>1605</v>
      </c>
      <c r="N15" s="1461" t="s">
        <v>1605</v>
      </c>
      <c r="O15" s="1461" t="s">
        <v>1605</v>
      </c>
      <c r="P15" s="1461" t="s">
        <v>1605</v>
      </c>
      <c r="Q15" s="1461" t="s">
        <v>1605</v>
      </c>
      <c r="R15" s="1461" t="s">
        <v>1605</v>
      </c>
      <c r="S15" s="1461" t="s">
        <v>1605</v>
      </c>
      <c r="T15" s="1461" t="s">
        <v>1605</v>
      </c>
      <c r="U15" s="1461" t="s">
        <v>1605</v>
      </c>
      <c r="V15" s="1461" t="s">
        <v>1605</v>
      </c>
      <c r="W15" s="1461" t="s">
        <v>1605</v>
      </c>
      <c r="X15" s="1461" t="s">
        <v>1605</v>
      </c>
      <c r="Y15" s="1461" t="s">
        <v>1605</v>
      </c>
      <c r="Z15" s="1462">
        <v>20000000</v>
      </c>
      <c r="AA15" s="1461" t="s">
        <v>1605</v>
      </c>
      <c r="AB15" s="1461" t="s">
        <v>1605</v>
      </c>
      <c r="AC15" s="1461" t="s">
        <v>1605</v>
      </c>
      <c r="AD15" s="1461" t="s">
        <v>1605</v>
      </c>
      <c r="AE15" s="1461" t="s">
        <v>1604</v>
      </c>
      <c r="AF15" s="1461" t="s">
        <v>1603</v>
      </c>
      <c r="AG15" s="1462">
        <v>20000000</v>
      </c>
      <c r="AH15" s="1461" t="s">
        <v>1602</v>
      </c>
      <c r="AI15" s="1461" t="s">
        <v>1601</v>
      </c>
    </row>
    <row r="16" spans="1:35" x14ac:dyDescent="0.25">
      <c r="A16" s="1461"/>
      <c r="B16" s="1461" t="s">
        <v>1600</v>
      </c>
      <c r="C16" s="1461"/>
      <c r="D16" s="1461"/>
      <c r="E16" s="1461"/>
      <c r="F16" s="1461"/>
      <c r="G16" s="1461"/>
      <c r="H16" s="1461"/>
      <c r="I16" s="1461"/>
      <c r="J16" s="1461"/>
      <c r="K16" s="146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c r="AG16" s="1461"/>
      <c r="AH16" s="1461"/>
      <c r="AI16" s="1461"/>
    </row>
    <row r="17" spans="1:35" ht="60" x14ac:dyDescent="0.25">
      <c r="A17" s="1461" t="s">
        <v>1680</v>
      </c>
      <c r="B17" s="1461" t="s">
        <v>1612</v>
      </c>
      <c r="C17" s="1461" t="s">
        <v>1679</v>
      </c>
      <c r="D17" s="1463" t="s">
        <v>1678</v>
      </c>
      <c r="E17" s="1461"/>
      <c r="F17" s="1462">
        <v>20000000</v>
      </c>
      <c r="G17" s="1461"/>
      <c r="H17" s="1461" t="s">
        <v>1614</v>
      </c>
      <c r="I17" s="1461" t="s">
        <v>1608</v>
      </c>
      <c r="J17" s="1461" t="s">
        <v>1607</v>
      </c>
      <c r="K17" s="1461" t="s">
        <v>1606</v>
      </c>
      <c r="L17" s="1461" t="s">
        <v>1605</v>
      </c>
      <c r="M17" s="1461" t="s">
        <v>1605</v>
      </c>
      <c r="N17" s="1461" t="s">
        <v>1605</v>
      </c>
      <c r="O17" s="1461" t="s">
        <v>1605</v>
      </c>
      <c r="P17" s="1461" t="s">
        <v>1605</v>
      </c>
      <c r="Q17" s="1461" t="s">
        <v>1605</v>
      </c>
      <c r="R17" s="1461" t="s">
        <v>1605</v>
      </c>
      <c r="S17" s="1461" t="s">
        <v>1605</v>
      </c>
      <c r="T17" s="1461" t="s">
        <v>1605</v>
      </c>
      <c r="U17" s="1461" t="s">
        <v>1605</v>
      </c>
      <c r="V17" s="1461" t="s">
        <v>1605</v>
      </c>
      <c r="W17" s="1461" t="s">
        <v>1605</v>
      </c>
      <c r="X17" s="1461" t="s">
        <v>1605</v>
      </c>
      <c r="Y17" s="1461" t="s">
        <v>1605</v>
      </c>
      <c r="Z17" s="1462">
        <v>20000000</v>
      </c>
      <c r="AA17" s="1461" t="s">
        <v>1605</v>
      </c>
      <c r="AB17" s="1461" t="s">
        <v>1605</v>
      </c>
      <c r="AC17" s="1461" t="s">
        <v>1605</v>
      </c>
      <c r="AD17" s="1461" t="s">
        <v>1605</v>
      </c>
      <c r="AE17" s="1461" t="s">
        <v>1604</v>
      </c>
      <c r="AF17" s="1461" t="s">
        <v>1603</v>
      </c>
      <c r="AG17" s="1462">
        <v>20000000</v>
      </c>
      <c r="AH17" s="1461" t="s">
        <v>1602</v>
      </c>
      <c r="AI17" s="1461" t="s">
        <v>1601</v>
      </c>
    </row>
    <row r="18" spans="1:35" ht="15.75" thickBot="1" x14ac:dyDescent="0.3">
      <c r="A18" s="1461"/>
      <c r="B18" s="1461" t="s">
        <v>1600</v>
      </c>
      <c r="C18" s="1461"/>
      <c r="D18" s="1461"/>
      <c r="E18" s="1461"/>
      <c r="F18" s="1461"/>
      <c r="G18" s="1461"/>
      <c r="H18" s="1461"/>
      <c r="I18" s="1461"/>
      <c r="J18" s="1461"/>
      <c r="K18" s="146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row>
    <row r="19" spans="1:35" ht="15.75" thickTop="1" x14ac:dyDescent="0.25">
      <c r="A19" s="1460" t="s">
        <v>1599</v>
      </c>
      <c r="B19" s="1460"/>
      <c r="C19" s="1460"/>
      <c r="D19" s="1460"/>
      <c r="E19" s="1460"/>
      <c r="F19" s="1460">
        <f>SUM(F7,F9,F11,F13,F15,F17)</f>
        <v>140000000</v>
      </c>
      <c r="G19" s="1460"/>
      <c r="H19" s="1460"/>
      <c r="I19" s="1460"/>
      <c r="J19" s="1460"/>
      <c r="K19" s="1460"/>
      <c r="L19" s="1460"/>
      <c r="M19" s="1460"/>
      <c r="N19" s="1460"/>
      <c r="O19" s="1460"/>
      <c r="P19" s="1460"/>
      <c r="Q19" s="1460"/>
      <c r="R19" s="1460"/>
      <c r="S19" s="1460"/>
      <c r="T19" s="1460"/>
      <c r="U19" s="1460"/>
      <c r="V19" s="1460"/>
      <c r="W19" s="1460"/>
      <c r="X19" s="1460"/>
      <c r="Y19" s="1460"/>
      <c r="Z19" s="1460">
        <f>SUM(Z7,Z9,Z11,Z13,Z15,Z17)</f>
        <v>140000000</v>
      </c>
      <c r="AA19" s="1460"/>
      <c r="AB19" s="1460"/>
      <c r="AC19" s="1460"/>
      <c r="AD19" s="1460"/>
      <c r="AE19" s="1460"/>
      <c r="AF19" s="1460"/>
      <c r="AG19" s="1460">
        <f>SUM(AG7,AG9,AG11,AG13,AG15,AG17)</f>
        <v>140000000</v>
      </c>
      <c r="AH19" s="1460"/>
      <c r="AI19" s="1460"/>
    </row>
    <row r="20" spans="1:35" x14ac:dyDescent="0.25">
      <c r="A20" s="1459" t="s">
        <v>1598</v>
      </c>
    </row>
  </sheetData>
  <sheetProtection formatCells="0" formatColumns="0" formatRows="0" insertColumns="0" insertRows="0" insertHyperlinks="0" deleteColumns="0" deleteRows="0" sort="0" autoFilter="0" pivotTables="0"/>
  <mergeCells count="9">
    <mergeCell ref="B2:AI2"/>
    <mergeCell ref="C3:K3"/>
    <mergeCell ref="L3:M3"/>
    <mergeCell ref="N3:O3"/>
    <mergeCell ref="P3:Q3"/>
    <mergeCell ref="R3:S3"/>
    <mergeCell ref="T3:Y3"/>
    <mergeCell ref="Z3:AC3"/>
    <mergeCell ref="AD3:AG3"/>
  </mergeCells>
  <pageMargins left="0.7" right="0.7" top="0.75" bottom="0.75" header="0.3" footer="0.3"/>
  <pageSetup paperSize="9" orientation="landscape"/>
  <headerFooter>
    <oddHeader>&amp;L&amp;B&amp;G&amp;C&amp;HProcurement Plan - Non-Consultancy Services</oddHeader>
    <oddFooter>&amp;L&amp;FBPP Procurement Plan2014&amp;C&amp;P of &amp;N &amp;R&amp;D &amp;T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
  <sheetViews>
    <sheetView workbookViewId="0">
      <selection activeCell="B1" sqref="B1"/>
    </sheetView>
  </sheetViews>
  <sheetFormatPr defaultRowHeight="15" x14ac:dyDescent="0.25"/>
  <cols>
    <col min="1" max="1" width="40" style="1459" customWidth="1"/>
    <col min="2" max="32" width="18" style="1459" customWidth="1"/>
    <col min="33" max="16384" width="9.140625" style="1459"/>
  </cols>
  <sheetData>
    <row r="1" spans="1:32" ht="45" x14ac:dyDescent="0.25">
      <c r="A1" s="1472" t="s">
        <v>1699</v>
      </c>
    </row>
    <row r="2" spans="1:32" x14ac:dyDescent="0.25">
      <c r="A2" s="1471" t="s">
        <v>1676</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row>
    <row r="3" spans="1:32" ht="45" x14ac:dyDescent="0.25">
      <c r="A3" s="1470"/>
      <c r="B3" s="1470"/>
      <c r="C3" s="2088" t="s">
        <v>1675</v>
      </c>
      <c r="D3" s="2089"/>
      <c r="E3" s="2089"/>
      <c r="F3" s="2089"/>
      <c r="G3" s="2089"/>
      <c r="H3" s="2089"/>
      <c r="I3" s="2089"/>
      <c r="J3" s="2089"/>
      <c r="K3" s="2090"/>
      <c r="L3" s="2088" t="s">
        <v>1750</v>
      </c>
      <c r="M3" s="2090"/>
      <c r="N3" s="1469" t="s">
        <v>1749</v>
      </c>
      <c r="O3" s="2088" t="s">
        <v>1748</v>
      </c>
      <c r="P3" s="2090"/>
      <c r="Q3" s="2088" t="s">
        <v>1747</v>
      </c>
      <c r="R3" s="2090"/>
      <c r="S3" s="2088" t="s">
        <v>1746</v>
      </c>
      <c r="T3" s="2090"/>
      <c r="U3" s="2088" t="s">
        <v>1745</v>
      </c>
      <c r="V3" s="2090"/>
      <c r="W3" s="2088" t="s">
        <v>1669</v>
      </c>
      <c r="X3" s="2089"/>
      <c r="Y3" s="2089"/>
      <c r="Z3" s="2090"/>
      <c r="AA3" s="2088" t="s">
        <v>1744</v>
      </c>
      <c r="AB3" s="2089"/>
      <c r="AC3" s="2089"/>
      <c r="AD3" s="2090"/>
      <c r="AE3" s="1469" t="s">
        <v>1667</v>
      </c>
      <c r="AF3" s="1469" t="s">
        <v>1666</v>
      </c>
    </row>
    <row r="4" spans="1:32" ht="60.75" thickBot="1" x14ac:dyDescent="0.3">
      <c r="A4" s="1467" t="s">
        <v>1665</v>
      </c>
      <c r="B4" s="1468"/>
      <c r="C4" s="1467" t="s">
        <v>1664</v>
      </c>
      <c r="D4" s="1467" t="s">
        <v>1663</v>
      </c>
      <c r="E4" s="1467" t="s">
        <v>1662</v>
      </c>
      <c r="F4" s="1467" t="s">
        <v>1661</v>
      </c>
      <c r="G4" s="1467" t="s">
        <v>1660</v>
      </c>
      <c r="H4" s="1467" t="s">
        <v>1659</v>
      </c>
      <c r="I4" s="1467" t="s">
        <v>1658</v>
      </c>
      <c r="J4" s="1467" t="s">
        <v>1657</v>
      </c>
      <c r="K4" s="1467" t="s">
        <v>1656</v>
      </c>
      <c r="L4" s="1467" t="s">
        <v>1655</v>
      </c>
      <c r="M4" s="1467" t="s">
        <v>1648</v>
      </c>
      <c r="N4" s="1467" t="s">
        <v>1743</v>
      </c>
      <c r="O4" s="1467" t="s">
        <v>1742</v>
      </c>
      <c r="P4" s="1467" t="s">
        <v>1644</v>
      </c>
      <c r="Q4" s="1467" t="s">
        <v>1741</v>
      </c>
      <c r="R4" s="1467" t="s">
        <v>1740</v>
      </c>
      <c r="S4" s="1467" t="s">
        <v>1739</v>
      </c>
      <c r="T4" s="1467" t="s">
        <v>1738</v>
      </c>
      <c r="U4" s="1467" t="s">
        <v>1737</v>
      </c>
      <c r="V4" s="1467" t="s">
        <v>1736</v>
      </c>
      <c r="W4" s="1467" t="s">
        <v>1643</v>
      </c>
      <c r="X4" s="1467" t="s">
        <v>1642</v>
      </c>
      <c r="Y4" s="1467" t="s">
        <v>1641</v>
      </c>
      <c r="Z4" s="1467" t="s">
        <v>1640</v>
      </c>
      <c r="AA4" s="1467" t="s">
        <v>1639</v>
      </c>
      <c r="AB4" s="1467" t="s">
        <v>1735</v>
      </c>
      <c r="AC4" s="1467" t="s">
        <v>1734</v>
      </c>
      <c r="AD4" s="1467" t="s">
        <v>1636</v>
      </c>
      <c r="AE4" s="1467" t="s">
        <v>1635</v>
      </c>
      <c r="AF4" s="1467" t="s">
        <v>1635</v>
      </c>
    </row>
    <row r="5" spans="1:32" ht="45.75" thickTop="1" x14ac:dyDescent="0.25">
      <c r="A5" s="1466" t="s">
        <v>1634</v>
      </c>
      <c r="B5" s="1465"/>
      <c r="C5" s="1465"/>
      <c r="D5" s="1465"/>
      <c r="E5" s="1465"/>
      <c r="F5" s="1465"/>
      <c r="G5" s="1465"/>
      <c r="H5" s="1465"/>
      <c r="I5" s="1465"/>
      <c r="J5" s="1465" t="s">
        <v>1633</v>
      </c>
      <c r="K5" s="1465"/>
      <c r="L5" s="1465" t="s">
        <v>1628</v>
      </c>
      <c r="M5" s="1465" t="s">
        <v>1629</v>
      </c>
      <c r="N5" s="1465" t="s">
        <v>1631</v>
      </c>
      <c r="O5" s="1465" t="s">
        <v>1629</v>
      </c>
      <c r="P5" s="1465" t="s">
        <v>1631</v>
      </c>
      <c r="Q5" s="1465" t="s">
        <v>1628</v>
      </c>
      <c r="R5" s="1465" t="s">
        <v>1733</v>
      </c>
      <c r="S5" s="1465" t="s">
        <v>1733</v>
      </c>
      <c r="T5" s="1465" t="s">
        <v>1733</v>
      </c>
      <c r="U5" s="1465" t="s">
        <v>1628</v>
      </c>
      <c r="V5" s="1465" t="s">
        <v>1631</v>
      </c>
      <c r="W5" s="1465"/>
      <c r="X5" s="1465" t="s">
        <v>1629</v>
      </c>
      <c r="Y5" s="1465" t="s">
        <v>1630</v>
      </c>
      <c r="Z5" s="1465" t="s">
        <v>1629</v>
      </c>
      <c r="AA5" s="1465" t="s">
        <v>1628</v>
      </c>
      <c r="AB5" s="1465"/>
      <c r="AC5" s="1465" t="s">
        <v>1732</v>
      </c>
      <c r="AD5" s="1465"/>
      <c r="AE5" s="1465"/>
      <c r="AF5" s="1465"/>
    </row>
    <row r="6" spans="1:32" ht="15.75" thickBot="1" x14ac:dyDescent="0.3">
      <c r="A6" s="1464"/>
      <c r="B6" s="1464" t="s">
        <v>1627</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c r="AD6" s="1464"/>
      <c r="AE6" s="1464"/>
      <c r="AF6" s="1464"/>
    </row>
    <row r="7" spans="1:32" ht="60.75" thickTop="1" x14ac:dyDescent="0.25">
      <c r="A7" s="1461" t="s">
        <v>1731</v>
      </c>
      <c r="B7" s="1461" t="s">
        <v>1612</v>
      </c>
      <c r="C7" s="1461" t="s">
        <v>1730</v>
      </c>
      <c r="D7" s="1463" t="s">
        <v>1729</v>
      </c>
      <c r="E7" s="1461"/>
      <c r="F7" s="1462">
        <v>51700000</v>
      </c>
      <c r="G7" s="1461" t="s">
        <v>1609</v>
      </c>
      <c r="H7" s="1461" t="s">
        <v>1614</v>
      </c>
      <c r="I7" s="1461" t="s">
        <v>1711</v>
      </c>
      <c r="J7" s="1461" t="s">
        <v>1607</v>
      </c>
      <c r="K7" s="1461" t="s">
        <v>1606</v>
      </c>
      <c r="L7" s="1461" t="s">
        <v>1605</v>
      </c>
      <c r="M7" s="1461" t="s">
        <v>1605</v>
      </c>
      <c r="N7" s="1461" t="s">
        <v>1605</v>
      </c>
      <c r="O7" s="1461" t="s">
        <v>1605</v>
      </c>
      <c r="P7" s="1461" t="s">
        <v>1605</v>
      </c>
      <c r="Q7" s="1461" t="s">
        <v>1605</v>
      </c>
      <c r="R7" s="1461" t="s">
        <v>1605</v>
      </c>
      <c r="S7" s="1461" t="s">
        <v>1605</v>
      </c>
      <c r="T7" s="1461" t="s">
        <v>1605</v>
      </c>
      <c r="U7" s="1461" t="s">
        <v>1605</v>
      </c>
      <c r="V7" s="1461" t="s">
        <v>1605</v>
      </c>
      <c r="W7" s="1462">
        <v>51700000</v>
      </c>
      <c r="X7" s="1461" t="s">
        <v>1605</v>
      </c>
      <c r="Y7" s="1461" t="s">
        <v>1728</v>
      </c>
      <c r="Z7" s="1461" t="s">
        <v>1727</v>
      </c>
      <c r="AA7" s="1461" t="s">
        <v>1702</v>
      </c>
      <c r="AB7" s="1461" t="s">
        <v>1701</v>
      </c>
      <c r="AC7" s="1461" t="s">
        <v>1700</v>
      </c>
      <c r="AD7" s="1462">
        <v>51700000</v>
      </c>
      <c r="AE7" s="1461" t="s">
        <v>1602</v>
      </c>
      <c r="AF7" s="1461" t="s">
        <v>1621</v>
      </c>
    </row>
    <row r="8" spans="1:32" x14ac:dyDescent="0.25">
      <c r="A8" s="1461"/>
      <c r="B8" s="1461" t="s">
        <v>1600</v>
      </c>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row>
    <row r="9" spans="1:32" ht="60" x14ac:dyDescent="0.25">
      <c r="A9" s="1461" t="s">
        <v>1726</v>
      </c>
      <c r="B9" s="1461" t="s">
        <v>1612</v>
      </c>
      <c r="C9" s="1461" t="s">
        <v>1725</v>
      </c>
      <c r="D9" s="1463" t="s">
        <v>1724</v>
      </c>
      <c r="E9" s="1461"/>
      <c r="F9" s="1462">
        <v>4162713</v>
      </c>
      <c r="G9" s="1461" t="s">
        <v>1609</v>
      </c>
      <c r="H9" s="1461" t="s">
        <v>1712</v>
      </c>
      <c r="I9" s="1461" t="s">
        <v>1711</v>
      </c>
      <c r="J9" s="1461" t="s">
        <v>1607</v>
      </c>
      <c r="K9" s="1461" t="s">
        <v>1606</v>
      </c>
      <c r="L9" s="1461" t="s">
        <v>1710</v>
      </c>
      <c r="M9" s="1461" t="s">
        <v>1709</v>
      </c>
      <c r="N9" s="1461" t="s">
        <v>1708</v>
      </c>
      <c r="O9" s="1461" t="s">
        <v>1605</v>
      </c>
      <c r="P9" s="1461" t="s">
        <v>1605</v>
      </c>
      <c r="Q9" s="1461" t="s">
        <v>1707</v>
      </c>
      <c r="R9" s="1461" t="s">
        <v>1707</v>
      </c>
      <c r="S9" s="1461" t="s">
        <v>1605</v>
      </c>
      <c r="T9" s="1461" t="s">
        <v>1605</v>
      </c>
      <c r="U9" s="1461" t="s">
        <v>1706</v>
      </c>
      <c r="V9" s="1461" t="s">
        <v>1705</v>
      </c>
      <c r="W9" s="1462">
        <v>4162713</v>
      </c>
      <c r="X9" s="1461" t="s">
        <v>1605</v>
      </c>
      <c r="Y9" s="1461" t="s">
        <v>1704</v>
      </c>
      <c r="Z9" s="1461" t="s">
        <v>1703</v>
      </c>
      <c r="AA9" s="1461" t="s">
        <v>1702</v>
      </c>
      <c r="AB9" s="1461" t="s">
        <v>1701</v>
      </c>
      <c r="AC9" s="1461" t="s">
        <v>1723</v>
      </c>
      <c r="AD9" s="1462">
        <v>4162713</v>
      </c>
      <c r="AE9" s="1461" t="s">
        <v>1602</v>
      </c>
      <c r="AF9" s="1461" t="s">
        <v>1621</v>
      </c>
    </row>
    <row r="10" spans="1:32" x14ac:dyDescent="0.25">
      <c r="A10" s="1461"/>
      <c r="B10" s="1461" t="s">
        <v>1600</v>
      </c>
      <c r="C10" s="1461"/>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row>
    <row r="11" spans="1:32" ht="60" x14ac:dyDescent="0.25">
      <c r="A11" s="1461" t="s">
        <v>1722</v>
      </c>
      <c r="B11" s="1461" t="s">
        <v>1612</v>
      </c>
      <c r="C11" s="1461" t="s">
        <v>1721</v>
      </c>
      <c r="D11" s="1463" t="s">
        <v>1720</v>
      </c>
      <c r="E11" s="1461"/>
      <c r="F11" s="1462">
        <v>5000000</v>
      </c>
      <c r="G11" s="1461" t="s">
        <v>1609</v>
      </c>
      <c r="H11" s="1461" t="s">
        <v>1614</v>
      </c>
      <c r="I11" s="1461" t="s">
        <v>1711</v>
      </c>
      <c r="J11" s="1461" t="s">
        <v>1607</v>
      </c>
      <c r="K11" s="1461" t="s">
        <v>1606</v>
      </c>
      <c r="L11" s="1461" t="s">
        <v>1710</v>
      </c>
      <c r="M11" s="1461" t="s">
        <v>1709</v>
      </c>
      <c r="N11" s="1461" t="s">
        <v>1708</v>
      </c>
      <c r="O11" s="1461" t="s">
        <v>1605</v>
      </c>
      <c r="P11" s="1461" t="s">
        <v>1605</v>
      </c>
      <c r="Q11" s="1461" t="s">
        <v>1707</v>
      </c>
      <c r="R11" s="1461" t="s">
        <v>1707</v>
      </c>
      <c r="S11" s="1461" t="s">
        <v>1605</v>
      </c>
      <c r="T11" s="1461" t="s">
        <v>1605</v>
      </c>
      <c r="U11" s="1461" t="s">
        <v>1706</v>
      </c>
      <c r="V11" s="1461" t="s">
        <v>1705</v>
      </c>
      <c r="W11" s="1462">
        <v>5000000</v>
      </c>
      <c r="X11" s="1461" t="s">
        <v>1605</v>
      </c>
      <c r="Y11" s="1461" t="s">
        <v>1704</v>
      </c>
      <c r="Z11" s="1461" t="s">
        <v>1703</v>
      </c>
      <c r="AA11" s="1461" t="s">
        <v>1702</v>
      </c>
      <c r="AB11" s="1461" t="s">
        <v>1701</v>
      </c>
      <c r="AC11" s="1461" t="s">
        <v>1700</v>
      </c>
      <c r="AD11" s="1462">
        <v>5000000</v>
      </c>
      <c r="AE11" s="1461" t="s">
        <v>1602</v>
      </c>
      <c r="AF11" s="1461" t="s">
        <v>1621</v>
      </c>
    </row>
    <row r="12" spans="1:32" x14ac:dyDescent="0.25">
      <c r="A12" s="1461"/>
      <c r="B12" s="1461" t="s">
        <v>1600</v>
      </c>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row>
    <row r="13" spans="1:32" ht="60" x14ac:dyDescent="0.25">
      <c r="A13" s="1461" t="s">
        <v>1719</v>
      </c>
      <c r="B13" s="1461" t="s">
        <v>1612</v>
      </c>
      <c r="C13" s="1461" t="s">
        <v>1718</v>
      </c>
      <c r="D13" s="1463" t="s">
        <v>1717</v>
      </c>
      <c r="E13" s="1461"/>
      <c r="F13" s="1462">
        <v>25000000</v>
      </c>
      <c r="G13" s="1461" t="s">
        <v>1609</v>
      </c>
      <c r="H13" s="1461" t="s">
        <v>1614</v>
      </c>
      <c r="I13" s="1461" t="s">
        <v>1711</v>
      </c>
      <c r="J13" s="1461" t="s">
        <v>1607</v>
      </c>
      <c r="K13" s="1461" t="s">
        <v>1606</v>
      </c>
      <c r="L13" s="1461" t="s">
        <v>1710</v>
      </c>
      <c r="M13" s="1461" t="s">
        <v>1709</v>
      </c>
      <c r="N13" s="1461" t="s">
        <v>1708</v>
      </c>
      <c r="O13" s="1461" t="s">
        <v>1605</v>
      </c>
      <c r="P13" s="1461" t="s">
        <v>1605</v>
      </c>
      <c r="Q13" s="1461" t="s">
        <v>1707</v>
      </c>
      <c r="R13" s="1461" t="s">
        <v>1707</v>
      </c>
      <c r="S13" s="1461" t="s">
        <v>1605</v>
      </c>
      <c r="T13" s="1461" t="s">
        <v>1605</v>
      </c>
      <c r="U13" s="1461" t="s">
        <v>1706</v>
      </c>
      <c r="V13" s="1461" t="s">
        <v>1705</v>
      </c>
      <c r="W13" s="1462">
        <v>25000000</v>
      </c>
      <c r="X13" s="1461" t="s">
        <v>1605</v>
      </c>
      <c r="Y13" s="1461" t="s">
        <v>1704</v>
      </c>
      <c r="Z13" s="1461" t="s">
        <v>1703</v>
      </c>
      <c r="AA13" s="1461" t="s">
        <v>1702</v>
      </c>
      <c r="AB13" s="1461" t="s">
        <v>1701</v>
      </c>
      <c r="AC13" s="1461" t="s">
        <v>1700</v>
      </c>
      <c r="AD13" s="1462">
        <v>25000000</v>
      </c>
      <c r="AE13" s="1461" t="s">
        <v>1602</v>
      </c>
      <c r="AF13" s="1461" t="s">
        <v>1621</v>
      </c>
    </row>
    <row r="14" spans="1:32" x14ac:dyDescent="0.25">
      <c r="A14" s="1461"/>
      <c r="B14" s="1461" t="s">
        <v>1600</v>
      </c>
      <c r="C14" s="1461"/>
      <c r="D14" s="1461"/>
      <c r="E14" s="1461"/>
      <c r="F14" s="1461"/>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row>
    <row r="15" spans="1:32" ht="60" x14ac:dyDescent="0.25">
      <c r="A15" s="1461" t="s">
        <v>1716</v>
      </c>
      <c r="B15" s="1461" t="s">
        <v>1612</v>
      </c>
      <c r="C15" s="1461" t="s">
        <v>1715</v>
      </c>
      <c r="D15" s="1463" t="s">
        <v>1714</v>
      </c>
      <c r="E15" s="1461"/>
      <c r="F15" s="1462">
        <v>2000000</v>
      </c>
      <c r="G15" s="1461" t="s">
        <v>1713</v>
      </c>
      <c r="H15" s="1461" t="s">
        <v>1712</v>
      </c>
      <c r="I15" s="1461" t="s">
        <v>1711</v>
      </c>
      <c r="J15" s="1461" t="s">
        <v>1607</v>
      </c>
      <c r="K15" s="1461" t="s">
        <v>1606</v>
      </c>
      <c r="L15" s="1461" t="s">
        <v>1710</v>
      </c>
      <c r="M15" s="1461" t="s">
        <v>1709</v>
      </c>
      <c r="N15" s="1461" t="s">
        <v>1708</v>
      </c>
      <c r="O15" s="1461" t="s">
        <v>1605</v>
      </c>
      <c r="P15" s="1461" t="s">
        <v>1605</v>
      </c>
      <c r="Q15" s="1461" t="s">
        <v>1707</v>
      </c>
      <c r="R15" s="1461" t="s">
        <v>1707</v>
      </c>
      <c r="S15" s="1461" t="s">
        <v>1605</v>
      </c>
      <c r="T15" s="1461" t="s">
        <v>1605</v>
      </c>
      <c r="U15" s="1461" t="s">
        <v>1706</v>
      </c>
      <c r="V15" s="1461" t="s">
        <v>1705</v>
      </c>
      <c r="W15" s="1462">
        <v>2000000</v>
      </c>
      <c r="X15" s="1461" t="s">
        <v>1605</v>
      </c>
      <c r="Y15" s="1461" t="s">
        <v>1704</v>
      </c>
      <c r="Z15" s="1461" t="s">
        <v>1703</v>
      </c>
      <c r="AA15" s="1461" t="s">
        <v>1702</v>
      </c>
      <c r="AB15" s="1461" t="s">
        <v>1701</v>
      </c>
      <c r="AC15" s="1461" t="s">
        <v>1700</v>
      </c>
      <c r="AD15" s="1462">
        <v>2000000</v>
      </c>
      <c r="AE15" s="1461" t="s">
        <v>1602</v>
      </c>
      <c r="AF15" s="1461" t="s">
        <v>1621</v>
      </c>
    </row>
    <row r="16" spans="1:32" ht="15.75" thickBot="1" x14ac:dyDescent="0.3">
      <c r="A16" s="1461"/>
      <c r="B16" s="1461" t="s">
        <v>1600</v>
      </c>
      <c r="C16" s="1461"/>
      <c r="D16" s="1461"/>
      <c r="E16" s="1461"/>
      <c r="F16" s="1461"/>
      <c r="G16" s="1461"/>
      <c r="H16" s="1461"/>
      <c r="I16" s="1461"/>
      <c r="J16" s="1461"/>
      <c r="K16" s="146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row>
    <row r="17" spans="1:32" ht="15.75" thickTop="1" x14ac:dyDescent="0.25">
      <c r="A17" s="1460" t="s">
        <v>1599</v>
      </c>
      <c r="B17" s="1460"/>
      <c r="C17" s="1460"/>
      <c r="D17" s="1460"/>
      <c r="E17" s="1460"/>
      <c r="F17" s="1460">
        <f>SUM(F7,F9,F11,F13,F15)</f>
        <v>87862713</v>
      </c>
      <c r="G17" s="1460"/>
      <c r="H17" s="1460"/>
      <c r="I17" s="1460"/>
      <c r="J17" s="1460"/>
      <c r="K17" s="1460"/>
      <c r="L17" s="1460"/>
      <c r="M17" s="1460"/>
      <c r="N17" s="1460"/>
      <c r="O17" s="1460"/>
      <c r="P17" s="1460"/>
      <c r="Q17" s="1460"/>
      <c r="R17" s="1460"/>
      <c r="S17" s="1460"/>
      <c r="T17" s="1460"/>
      <c r="U17" s="1460"/>
      <c r="V17" s="1460"/>
      <c r="W17" s="1460">
        <f>SUM(W7,W9,W11,W13,W15)</f>
        <v>87862713</v>
      </c>
      <c r="X17" s="1460"/>
      <c r="Y17" s="1460"/>
      <c r="Z17" s="1460"/>
      <c r="AA17" s="1460"/>
      <c r="AB17" s="1460"/>
      <c r="AC17" s="1460"/>
      <c r="AD17" s="1460">
        <f>SUM(AD7,AD9,AD11,AD13,AD15)</f>
        <v>87862713</v>
      </c>
      <c r="AE17" s="1460"/>
      <c r="AF17" s="1460"/>
    </row>
    <row r="18" spans="1:32" x14ac:dyDescent="0.25">
      <c r="A18" s="1459" t="s">
        <v>1598</v>
      </c>
    </row>
  </sheetData>
  <sheetProtection formatCells="0" formatColumns="0" formatRows="0" insertColumns="0" insertRows="0" insertHyperlinks="0" deleteColumns="0" deleteRows="0" sort="0" autoFilter="0" pivotTables="0"/>
  <mergeCells count="9">
    <mergeCell ref="B2:AF2"/>
    <mergeCell ref="C3:K3"/>
    <mergeCell ref="L3:M3"/>
    <mergeCell ref="O3:P3"/>
    <mergeCell ref="Q3:R3"/>
    <mergeCell ref="S3:T3"/>
    <mergeCell ref="U3:V3"/>
    <mergeCell ref="W3:Z3"/>
    <mergeCell ref="AA3:AD3"/>
  </mergeCells>
  <pageMargins left="0.7" right="0.7" top="0.75" bottom="0.75" header="0.3" footer="0.3"/>
  <pageSetup paperSize="9" orientation="landscape"/>
  <headerFooter>
    <oddHeader>&amp;L&amp;B&amp;G&amp;C&amp;HProcurement Plan - Works</oddHeader>
    <oddFooter>&amp;L&amp;FBPP Procurement Plan2014&amp;C&amp;P of &amp;N &amp;R&amp;D &amp;T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6"/>
  <sheetViews>
    <sheetView workbookViewId="0">
      <selection activeCell="AI25" sqref="AI25"/>
    </sheetView>
  </sheetViews>
  <sheetFormatPr defaultRowHeight="15" x14ac:dyDescent="0.25"/>
  <cols>
    <col min="1" max="1" width="40" style="1459" customWidth="1"/>
    <col min="2" max="35" width="18" style="1459" customWidth="1"/>
    <col min="36" max="16384" width="9.140625" style="1459"/>
  </cols>
  <sheetData>
    <row r="1" spans="1:35" ht="30" x14ac:dyDescent="0.25">
      <c r="A1" s="1472" t="s">
        <v>1511</v>
      </c>
    </row>
    <row r="2" spans="1:35" x14ac:dyDescent="0.25">
      <c r="A2" s="1471" t="s">
        <v>1510</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c r="AG2" s="2087"/>
      <c r="AH2" s="2087"/>
      <c r="AI2" s="2087"/>
    </row>
    <row r="3" spans="1:35" x14ac:dyDescent="0.25">
      <c r="A3" s="1470"/>
      <c r="B3" s="1470"/>
      <c r="C3" s="2088" t="s">
        <v>1509</v>
      </c>
      <c r="D3" s="2089"/>
      <c r="E3" s="2089"/>
      <c r="F3" s="2089"/>
      <c r="G3" s="2089"/>
      <c r="H3" s="2089"/>
      <c r="I3" s="2089"/>
      <c r="J3" s="2089"/>
      <c r="K3" s="2090"/>
      <c r="L3" s="2088" t="s">
        <v>1508</v>
      </c>
      <c r="M3" s="2090"/>
      <c r="N3" s="2088" t="s">
        <v>1507</v>
      </c>
      <c r="O3" s="2090"/>
      <c r="P3" s="2088" t="s">
        <v>1506</v>
      </c>
      <c r="Q3" s="2090"/>
      <c r="R3" s="2088" t="s">
        <v>1505</v>
      </c>
      <c r="S3" s="2090"/>
      <c r="T3" s="2088" t="s">
        <v>1504</v>
      </c>
      <c r="U3" s="2089"/>
      <c r="V3" s="2089"/>
      <c r="W3" s="2089"/>
      <c r="X3" s="2089"/>
      <c r="Y3" s="2090"/>
      <c r="Z3" s="2088" t="s">
        <v>1503</v>
      </c>
      <c r="AA3" s="2089"/>
      <c r="AB3" s="2089"/>
      <c r="AC3" s="2090"/>
      <c r="AD3" s="2088" t="s">
        <v>1502</v>
      </c>
      <c r="AE3" s="2089"/>
      <c r="AF3" s="2089"/>
      <c r="AG3" s="2090"/>
      <c r="AH3" s="1469" t="s">
        <v>1501</v>
      </c>
      <c r="AI3" s="1469" t="s">
        <v>1500</v>
      </c>
    </row>
    <row r="4" spans="1:35" ht="60.75" thickBot="1" x14ac:dyDescent="0.3">
      <c r="A4" s="1467" t="s">
        <v>1499</v>
      </c>
      <c r="B4" s="1468"/>
      <c r="C4" s="1467" t="s">
        <v>1498</v>
      </c>
      <c r="D4" s="1467" t="s">
        <v>1497</v>
      </c>
      <c r="E4" s="1467" t="s">
        <v>1496</v>
      </c>
      <c r="F4" s="1467" t="s">
        <v>1495</v>
      </c>
      <c r="G4" s="1467" t="s">
        <v>1494</v>
      </c>
      <c r="H4" s="1467" t="s">
        <v>1493</v>
      </c>
      <c r="I4" s="1467" t="s">
        <v>1492</v>
      </c>
      <c r="J4" s="1467" t="s">
        <v>1491</v>
      </c>
      <c r="K4" s="1467" t="s">
        <v>1490</v>
      </c>
      <c r="L4" s="1467" t="s">
        <v>1489</v>
      </c>
      <c r="M4" s="1467" t="s">
        <v>1482</v>
      </c>
      <c r="N4" s="1467" t="s">
        <v>1488</v>
      </c>
      <c r="O4" s="1467" t="s">
        <v>1487</v>
      </c>
      <c r="P4" s="1467" t="s">
        <v>1486</v>
      </c>
      <c r="Q4" s="1467" t="s">
        <v>1482</v>
      </c>
      <c r="R4" s="1467" t="s">
        <v>1485</v>
      </c>
      <c r="S4" s="1467" t="s">
        <v>1484</v>
      </c>
      <c r="T4" s="1467" t="s">
        <v>1483</v>
      </c>
      <c r="U4" s="1467" t="s">
        <v>1482</v>
      </c>
      <c r="V4" s="1467" t="s">
        <v>1481</v>
      </c>
      <c r="W4" s="1467" t="s">
        <v>1480</v>
      </c>
      <c r="X4" s="1467" t="s">
        <v>1479</v>
      </c>
      <c r="Y4" s="1467" t="s">
        <v>1478</v>
      </c>
      <c r="Z4" s="1467" t="s">
        <v>1477</v>
      </c>
      <c r="AA4" s="1467" t="s">
        <v>1476</v>
      </c>
      <c r="AB4" s="1467" t="s">
        <v>1475</v>
      </c>
      <c r="AC4" s="1467" t="s">
        <v>1474</v>
      </c>
      <c r="AD4" s="1467" t="s">
        <v>1473</v>
      </c>
      <c r="AE4" s="1467" t="s">
        <v>1472</v>
      </c>
      <c r="AF4" s="1467" t="s">
        <v>1471</v>
      </c>
      <c r="AG4" s="1467" t="s">
        <v>1470</v>
      </c>
      <c r="AH4" s="1467" t="s">
        <v>1469</v>
      </c>
      <c r="AI4" s="1467" t="s">
        <v>1469</v>
      </c>
    </row>
    <row r="5" spans="1:35" ht="45.75" thickTop="1" x14ac:dyDescent="0.25">
      <c r="A5" s="1466" t="s">
        <v>1468</v>
      </c>
      <c r="B5" s="1465"/>
      <c r="C5" s="1465"/>
      <c r="D5" s="1465"/>
      <c r="E5" s="1465"/>
      <c r="F5" s="1465"/>
      <c r="G5" s="1465"/>
      <c r="H5" s="1465"/>
      <c r="I5" s="1465"/>
      <c r="J5" s="1465" t="s">
        <v>1467</v>
      </c>
      <c r="K5" s="1465"/>
      <c r="L5" s="1465" t="s">
        <v>1462</v>
      </c>
      <c r="M5" s="1465" t="s">
        <v>1463</v>
      </c>
      <c r="N5" s="1465" t="s">
        <v>1463</v>
      </c>
      <c r="O5" s="1465" t="s">
        <v>1466</v>
      </c>
      <c r="P5" s="1465" t="s">
        <v>1465</v>
      </c>
      <c r="Q5" s="1465" t="s">
        <v>1463</v>
      </c>
      <c r="R5" s="1465" t="s">
        <v>1463</v>
      </c>
      <c r="S5" s="1465"/>
      <c r="T5" s="1465" t="s">
        <v>1463</v>
      </c>
      <c r="U5" s="1465" t="s">
        <v>1463</v>
      </c>
      <c r="V5" s="1465" t="s">
        <v>1463</v>
      </c>
      <c r="W5" s="1465" t="s">
        <v>1463</v>
      </c>
      <c r="X5" s="1465" t="s">
        <v>1463</v>
      </c>
      <c r="Y5" s="1465" t="s">
        <v>1465</v>
      </c>
      <c r="Z5" s="1465"/>
      <c r="AA5" s="1465" t="s">
        <v>1463</v>
      </c>
      <c r="AB5" s="1465" t="s">
        <v>1464</v>
      </c>
      <c r="AC5" s="1465" t="s">
        <v>1463</v>
      </c>
      <c r="AD5" s="1465" t="s">
        <v>1462</v>
      </c>
      <c r="AE5" s="1465"/>
      <c r="AF5" s="1465"/>
      <c r="AG5" s="1465"/>
      <c r="AH5" s="1465"/>
      <c r="AI5" s="1465"/>
    </row>
    <row r="6" spans="1:35" ht="15.75" thickBot="1" x14ac:dyDescent="0.3">
      <c r="A6" s="1464"/>
      <c r="B6" s="1464" t="s">
        <v>1461</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c r="AD6" s="1464"/>
      <c r="AE6" s="1464"/>
      <c r="AF6" s="1464"/>
      <c r="AG6" s="1464"/>
      <c r="AH6" s="1464"/>
      <c r="AI6" s="1464"/>
    </row>
    <row r="7" spans="1:35" ht="60.75" thickTop="1" x14ac:dyDescent="0.25">
      <c r="A7" s="1461" t="s">
        <v>1460</v>
      </c>
      <c r="B7" s="1461" t="s">
        <v>1392</v>
      </c>
      <c r="C7" s="1461" t="s">
        <v>1459</v>
      </c>
      <c r="D7" s="1463" t="s">
        <v>1458</v>
      </c>
      <c r="E7" s="1461"/>
      <c r="F7" s="1462">
        <v>100000000</v>
      </c>
      <c r="G7" s="1461" t="s">
        <v>1388</v>
      </c>
      <c r="H7" s="1461" t="s">
        <v>1387</v>
      </c>
      <c r="I7" s="1461" t="s">
        <v>1386</v>
      </c>
      <c r="J7" s="1461" t="s">
        <v>1370</v>
      </c>
      <c r="K7" s="1461" t="s">
        <v>1420</v>
      </c>
      <c r="L7" s="1461" t="s">
        <v>1442</v>
      </c>
      <c r="M7" s="1461" t="s">
        <v>1441</v>
      </c>
      <c r="N7" s="1461" t="s">
        <v>1440</v>
      </c>
      <c r="O7" s="1461" t="s">
        <v>1370</v>
      </c>
      <c r="P7" s="1461" t="s">
        <v>1439</v>
      </c>
      <c r="Q7" s="1461" t="s">
        <v>1438</v>
      </c>
      <c r="R7" s="1461" t="s">
        <v>1437</v>
      </c>
      <c r="S7" s="1461" t="s">
        <v>1436</v>
      </c>
      <c r="T7" s="1461" t="s">
        <v>1435</v>
      </c>
      <c r="U7" s="1461" t="s">
        <v>1434</v>
      </c>
      <c r="V7" s="1461" t="s">
        <v>1433</v>
      </c>
      <c r="W7" s="1461" t="s">
        <v>1432</v>
      </c>
      <c r="X7" s="1461" t="s">
        <v>1431</v>
      </c>
      <c r="Y7" s="1461" t="s">
        <v>1430</v>
      </c>
      <c r="Z7" s="1462">
        <v>95000000</v>
      </c>
      <c r="AA7" s="1461" t="s">
        <v>1370</v>
      </c>
      <c r="AB7" s="1461" t="s">
        <v>1449</v>
      </c>
      <c r="AC7" s="1461" t="s">
        <v>1448</v>
      </c>
      <c r="AD7" s="1461" t="s">
        <v>1447</v>
      </c>
      <c r="AE7" s="1461" t="s">
        <v>1446</v>
      </c>
      <c r="AF7" s="1461" t="s">
        <v>1425</v>
      </c>
      <c r="AG7" s="1462">
        <v>95000000</v>
      </c>
      <c r="AH7" s="1461" t="s">
        <v>1364</v>
      </c>
      <c r="AI7" s="1461" t="s">
        <v>1363</v>
      </c>
    </row>
    <row r="8" spans="1:35" x14ac:dyDescent="0.25">
      <c r="A8" s="1461"/>
      <c r="B8" s="1461" t="s">
        <v>1362</v>
      </c>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row>
    <row r="9" spans="1:35" ht="60" x14ac:dyDescent="0.25">
      <c r="A9" s="1461" t="s">
        <v>1457</v>
      </c>
      <c r="B9" s="1461" t="s">
        <v>1392</v>
      </c>
      <c r="C9" s="1461" t="s">
        <v>1456</v>
      </c>
      <c r="D9" s="1463" t="s">
        <v>1455</v>
      </c>
      <c r="E9" s="1461" t="s">
        <v>1389</v>
      </c>
      <c r="F9" s="1462">
        <v>95000000</v>
      </c>
      <c r="G9" s="1461" t="s">
        <v>1388</v>
      </c>
      <c r="H9" s="1461" t="s">
        <v>1387</v>
      </c>
      <c r="I9" s="1461" t="s">
        <v>1386</v>
      </c>
      <c r="J9" s="1461" t="s">
        <v>1385</v>
      </c>
      <c r="K9" s="1461" t="s">
        <v>1384</v>
      </c>
      <c r="L9" s="1461" t="s">
        <v>1442</v>
      </c>
      <c r="M9" s="1461" t="s">
        <v>1441</v>
      </c>
      <c r="N9" s="1461" t="s">
        <v>1440</v>
      </c>
      <c r="O9" s="1461" t="s">
        <v>1370</v>
      </c>
      <c r="P9" s="1461" t="s">
        <v>1439</v>
      </c>
      <c r="Q9" s="1461" t="s">
        <v>1438</v>
      </c>
      <c r="R9" s="1461" t="s">
        <v>1437</v>
      </c>
      <c r="S9" s="1461" t="s">
        <v>1436</v>
      </c>
      <c r="T9" s="1461" t="s">
        <v>1435</v>
      </c>
      <c r="U9" s="1461" t="s">
        <v>1434</v>
      </c>
      <c r="V9" s="1461" t="s">
        <v>1433</v>
      </c>
      <c r="W9" s="1461" t="s">
        <v>1432</v>
      </c>
      <c r="X9" s="1461" t="s">
        <v>1431</v>
      </c>
      <c r="Y9" s="1461" t="s">
        <v>1430</v>
      </c>
      <c r="Z9" s="1462">
        <v>95000000</v>
      </c>
      <c r="AA9" s="1461" t="s">
        <v>1370</v>
      </c>
      <c r="AB9" s="1461" t="s">
        <v>1449</v>
      </c>
      <c r="AC9" s="1461" t="s">
        <v>1448</v>
      </c>
      <c r="AD9" s="1461" t="s">
        <v>1447</v>
      </c>
      <c r="AE9" s="1461" t="s">
        <v>1446</v>
      </c>
      <c r="AF9" s="1461" t="s">
        <v>1425</v>
      </c>
      <c r="AG9" s="1462">
        <v>95000000</v>
      </c>
      <c r="AH9" s="1461" t="s">
        <v>1364</v>
      </c>
      <c r="AI9" s="1461" t="s">
        <v>1363</v>
      </c>
    </row>
    <row r="10" spans="1:35" x14ac:dyDescent="0.25">
      <c r="A10" s="1461"/>
      <c r="B10" s="1461" t="s">
        <v>1362</v>
      </c>
      <c r="C10" s="1461"/>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row>
    <row r="11" spans="1:35" ht="60" x14ac:dyDescent="0.25">
      <c r="A11" s="1461" t="s">
        <v>1454</v>
      </c>
      <c r="B11" s="1461" t="s">
        <v>1392</v>
      </c>
      <c r="C11" s="1461" t="s">
        <v>1453</v>
      </c>
      <c r="D11" s="1463" t="s">
        <v>1450</v>
      </c>
      <c r="E11" s="1461" t="s">
        <v>1389</v>
      </c>
      <c r="F11" s="1462">
        <v>95000000</v>
      </c>
      <c r="G11" s="1461" t="s">
        <v>1388</v>
      </c>
      <c r="H11" s="1461" t="s">
        <v>1387</v>
      </c>
      <c r="I11" s="1461" t="s">
        <v>1386</v>
      </c>
      <c r="J11" s="1461" t="s">
        <v>1385</v>
      </c>
      <c r="K11" s="1461" t="s">
        <v>1384</v>
      </c>
      <c r="L11" s="1461" t="s">
        <v>1442</v>
      </c>
      <c r="M11" s="1461" t="s">
        <v>1441</v>
      </c>
      <c r="N11" s="1461" t="s">
        <v>1440</v>
      </c>
      <c r="O11" s="1461" t="s">
        <v>1370</v>
      </c>
      <c r="P11" s="1461" t="s">
        <v>1439</v>
      </c>
      <c r="Q11" s="1461" t="s">
        <v>1438</v>
      </c>
      <c r="R11" s="1461" t="s">
        <v>1437</v>
      </c>
      <c r="S11" s="1461" t="s">
        <v>1436</v>
      </c>
      <c r="T11" s="1461" t="s">
        <v>1435</v>
      </c>
      <c r="U11" s="1461" t="s">
        <v>1434</v>
      </c>
      <c r="V11" s="1461" t="s">
        <v>1433</v>
      </c>
      <c r="W11" s="1461" t="s">
        <v>1432</v>
      </c>
      <c r="X11" s="1461" t="s">
        <v>1431</v>
      </c>
      <c r="Y11" s="1461" t="s">
        <v>1430</v>
      </c>
      <c r="Z11" s="1462">
        <v>95000000</v>
      </c>
      <c r="AA11" s="1461" t="s">
        <v>1370</v>
      </c>
      <c r="AB11" s="1461" t="s">
        <v>1449</v>
      </c>
      <c r="AC11" s="1461" t="s">
        <v>1448</v>
      </c>
      <c r="AD11" s="1461" t="s">
        <v>1447</v>
      </c>
      <c r="AE11" s="1461" t="s">
        <v>1446</v>
      </c>
      <c r="AF11" s="1461" t="s">
        <v>1425</v>
      </c>
      <c r="AG11" s="1462">
        <v>95000000</v>
      </c>
      <c r="AH11" s="1461" t="s">
        <v>1364</v>
      </c>
      <c r="AI11" s="1461" t="s">
        <v>1363</v>
      </c>
    </row>
    <row r="12" spans="1:35" x14ac:dyDescent="0.25">
      <c r="A12" s="1461"/>
      <c r="B12" s="1461" t="s">
        <v>1362</v>
      </c>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row>
    <row r="13" spans="1:35" ht="60" x14ac:dyDescent="0.25">
      <c r="A13" s="1461" t="s">
        <v>1452</v>
      </c>
      <c r="B13" s="1461" t="s">
        <v>1392</v>
      </c>
      <c r="C13" s="1461" t="s">
        <v>1451</v>
      </c>
      <c r="D13" s="1463" t="s">
        <v>1450</v>
      </c>
      <c r="E13" s="1461" t="s">
        <v>1389</v>
      </c>
      <c r="F13" s="1462">
        <v>40000000</v>
      </c>
      <c r="G13" s="1461" t="s">
        <v>1388</v>
      </c>
      <c r="H13" s="1461" t="s">
        <v>1387</v>
      </c>
      <c r="I13" s="1461" t="s">
        <v>1386</v>
      </c>
      <c r="J13" s="1461" t="s">
        <v>1385</v>
      </c>
      <c r="K13" s="1461" t="s">
        <v>1384</v>
      </c>
      <c r="L13" s="1461" t="s">
        <v>1442</v>
      </c>
      <c r="M13" s="1461" t="s">
        <v>1441</v>
      </c>
      <c r="N13" s="1461" t="s">
        <v>1440</v>
      </c>
      <c r="O13" s="1461" t="s">
        <v>1370</v>
      </c>
      <c r="P13" s="1461" t="s">
        <v>1439</v>
      </c>
      <c r="Q13" s="1461" t="s">
        <v>1438</v>
      </c>
      <c r="R13" s="1461" t="s">
        <v>1437</v>
      </c>
      <c r="S13" s="1461" t="s">
        <v>1436</v>
      </c>
      <c r="T13" s="1461" t="s">
        <v>1435</v>
      </c>
      <c r="U13" s="1461" t="s">
        <v>1434</v>
      </c>
      <c r="V13" s="1461" t="s">
        <v>1433</v>
      </c>
      <c r="W13" s="1461" t="s">
        <v>1432</v>
      </c>
      <c r="X13" s="1461" t="s">
        <v>1431</v>
      </c>
      <c r="Y13" s="1461" t="s">
        <v>1430</v>
      </c>
      <c r="Z13" s="1462">
        <v>95000000</v>
      </c>
      <c r="AA13" s="1461" t="s">
        <v>1370</v>
      </c>
      <c r="AB13" s="1461" t="s">
        <v>1449</v>
      </c>
      <c r="AC13" s="1461" t="s">
        <v>1448</v>
      </c>
      <c r="AD13" s="1461" t="s">
        <v>1447</v>
      </c>
      <c r="AE13" s="1461" t="s">
        <v>1446</v>
      </c>
      <c r="AF13" s="1461" t="s">
        <v>1425</v>
      </c>
      <c r="AG13" s="1462">
        <v>95000000</v>
      </c>
      <c r="AH13" s="1461" t="s">
        <v>1364</v>
      </c>
      <c r="AI13" s="1461" t="s">
        <v>1363</v>
      </c>
    </row>
    <row r="14" spans="1:35" x14ac:dyDescent="0.25">
      <c r="A14" s="1461"/>
      <c r="B14" s="1461" t="s">
        <v>1362</v>
      </c>
      <c r="C14" s="1461"/>
      <c r="D14" s="1461"/>
      <c r="E14" s="1461"/>
      <c r="F14" s="1461"/>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row>
    <row r="15" spans="1:35" ht="60" x14ac:dyDescent="0.25">
      <c r="A15" s="1461" t="s">
        <v>1445</v>
      </c>
      <c r="B15" s="1461" t="s">
        <v>1392</v>
      </c>
      <c r="C15" s="1461" t="s">
        <v>1444</v>
      </c>
      <c r="D15" s="1463" t="s">
        <v>1443</v>
      </c>
      <c r="E15" s="1461" t="s">
        <v>1389</v>
      </c>
      <c r="F15" s="1462">
        <v>95000000</v>
      </c>
      <c r="G15" s="1461" t="s">
        <v>1388</v>
      </c>
      <c r="H15" s="1461" t="s">
        <v>1387</v>
      </c>
      <c r="I15" s="1461" t="s">
        <v>1386</v>
      </c>
      <c r="J15" s="1461" t="s">
        <v>1385</v>
      </c>
      <c r="K15" s="1461" t="s">
        <v>1384</v>
      </c>
      <c r="L15" s="1461" t="s">
        <v>1442</v>
      </c>
      <c r="M15" s="1461" t="s">
        <v>1441</v>
      </c>
      <c r="N15" s="1461" t="s">
        <v>1440</v>
      </c>
      <c r="O15" s="1461" t="s">
        <v>1370</v>
      </c>
      <c r="P15" s="1461" t="s">
        <v>1439</v>
      </c>
      <c r="Q15" s="1461" t="s">
        <v>1438</v>
      </c>
      <c r="R15" s="1461" t="s">
        <v>1437</v>
      </c>
      <c r="S15" s="1461" t="s">
        <v>1436</v>
      </c>
      <c r="T15" s="1461" t="s">
        <v>1435</v>
      </c>
      <c r="U15" s="1461" t="s">
        <v>1434</v>
      </c>
      <c r="V15" s="1461" t="s">
        <v>1433</v>
      </c>
      <c r="W15" s="1461" t="s">
        <v>1432</v>
      </c>
      <c r="X15" s="1461" t="s">
        <v>1431</v>
      </c>
      <c r="Y15" s="1461" t="s">
        <v>1430</v>
      </c>
      <c r="Z15" s="1462">
        <v>150000000</v>
      </c>
      <c r="AA15" s="1461" t="s">
        <v>1429</v>
      </c>
      <c r="AB15" s="1461" t="s">
        <v>1428</v>
      </c>
      <c r="AC15" s="1461" t="s">
        <v>1427</v>
      </c>
      <c r="AD15" s="1461" t="s">
        <v>1426</v>
      </c>
      <c r="AE15" s="1461" t="s">
        <v>1425</v>
      </c>
      <c r="AF15" s="1461" t="s">
        <v>1424</v>
      </c>
      <c r="AG15" s="1462">
        <v>150000000</v>
      </c>
      <c r="AH15" s="1461" t="s">
        <v>1364</v>
      </c>
      <c r="AI15" s="1461" t="s">
        <v>1363</v>
      </c>
    </row>
    <row r="16" spans="1:35" x14ac:dyDescent="0.25">
      <c r="A16" s="1461"/>
      <c r="B16" s="1461" t="s">
        <v>1362</v>
      </c>
      <c r="C16" s="1461"/>
      <c r="D16" s="1461"/>
      <c r="E16" s="1461"/>
      <c r="F16" s="1461"/>
      <c r="G16" s="1461"/>
      <c r="H16" s="1461"/>
      <c r="I16" s="1461"/>
      <c r="J16" s="1461"/>
      <c r="K16" s="146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c r="AG16" s="1461"/>
      <c r="AH16" s="1461"/>
      <c r="AI16" s="1461"/>
    </row>
    <row r="17" spans="1:35" ht="60" x14ac:dyDescent="0.25">
      <c r="A17" s="1461" t="s">
        <v>1423</v>
      </c>
      <c r="B17" s="1461" t="s">
        <v>1392</v>
      </c>
      <c r="C17" s="1461" t="s">
        <v>1391</v>
      </c>
      <c r="D17" s="1463" t="s">
        <v>1422</v>
      </c>
      <c r="E17" s="1461" t="s">
        <v>1389</v>
      </c>
      <c r="F17" s="1462">
        <v>180000000</v>
      </c>
      <c r="G17" s="1461" t="s">
        <v>1388</v>
      </c>
      <c r="H17" s="1461" t="s">
        <v>1421</v>
      </c>
      <c r="I17" s="1461" t="s">
        <v>1386</v>
      </c>
      <c r="J17" s="1461" t="s">
        <v>1370</v>
      </c>
      <c r="K17" s="1461" t="s">
        <v>1420</v>
      </c>
      <c r="L17" s="1461" t="s">
        <v>1419</v>
      </c>
      <c r="M17" s="1461" t="s">
        <v>1418</v>
      </c>
      <c r="N17" s="1461" t="s">
        <v>1417</v>
      </c>
      <c r="O17" s="1461" t="s">
        <v>1416</v>
      </c>
      <c r="P17" s="1461" t="s">
        <v>1379</v>
      </c>
      <c r="Q17" s="1461" t="s">
        <v>1378</v>
      </c>
      <c r="R17" s="1461" t="s">
        <v>1377</v>
      </c>
      <c r="S17" s="1461" t="s">
        <v>1376</v>
      </c>
      <c r="T17" s="1461" t="s">
        <v>1375</v>
      </c>
      <c r="U17" s="1461" t="s">
        <v>1374</v>
      </c>
      <c r="V17" s="1461" t="s">
        <v>1415</v>
      </c>
      <c r="W17" s="1461" t="s">
        <v>1372</v>
      </c>
      <c r="X17" s="1461" t="s">
        <v>1371</v>
      </c>
      <c r="Y17" s="1461" t="s">
        <v>1407</v>
      </c>
      <c r="Z17" s="1462">
        <v>150000000</v>
      </c>
      <c r="AA17" s="1461" t="s">
        <v>1406</v>
      </c>
      <c r="AB17" s="1461" t="s">
        <v>1404</v>
      </c>
      <c r="AC17" s="1461" t="s">
        <v>1414</v>
      </c>
      <c r="AD17" s="1461" t="s">
        <v>1403</v>
      </c>
      <c r="AE17" s="1461" t="s">
        <v>1413</v>
      </c>
      <c r="AF17" s="1461" t="s">
        <v>1394</v>
      </c>
      <c r="AG17" s="1462">
        <v>150000000</v>
      </c>
      <c r="AH17" s="1461" t="s">
        <v>1364</v>
      </c>
      <c r="AI17" s="1461" t="s">
        <v>1363</v>
      </c>
    </row>
    <row r="18" spans="1:35" x14ac:dyDescent="0.25">
      <c r="A18" s="1461"/>
      <c r="B18" s="1461" t="s">
        <v>1362</v>
      </c>
      <c r="C18" s="1461"/>
      <c r="D18" s="1461"/>
      <c r="E18" s="1461"/>
      <c r="F18" s="1461"/>
      <c r="G18" s="1461"/>
      <c r="H18" s="1461"/>
      <c r="I18" s="1461"/>
      <c r="J18" s="1461"/>
      <c r="K18" s="146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row>
    <row r="19" spans="1:35" ht="60" x14ac:dyDescent="0.25">
      <c r="A19" s="1461" t="s">
        <v>1412</v>
      </c>
      <c r="B19" s="1461" t="s">
        <v>1392</v>
      </c>
      <c r="C19" s="1461" t="s">
        <v>1391</v>
      </c>
      <c r="D19" s="1463" t="s">
        <v>1411</v>
      </c>
      <c r="E19" s="1461" t="s">
        <v>1389</v>
      </c>
      <c r="F19" s="1462">
        <v>97143787</v>
      </c>
      <c r="G19" s="1461" t="s">
        <v>1388</v>
      </c>
      <c r="H19" s="1461" t="s">
        <v>1387</v>
      </c>
      <c r="I19" s="1461" t="s">
        <v>1386</v>
      </c>
      <c r="J19" s="1461" t="s">
        <v>1385</v>
      </c>
      <c r="K19" s="1461" t="s">
        <v>1384</v>
      </c>
      <c r="L19" s="1461" t="s">
        <v>1410</v>
      </c>
      <c r="M19" s="1461" t="s">
        <v>1409</v>
      </c>
      <c r="N19" s="1461" t="s">
        <v>1381</v>
      </c>
      <c r="O19" s="1461" t="s">
        <v>1408</v>
      </c>
      <c r="P19" s="1461" t="s">
        <v>1379</v>
      </c>
      <c r="Q19" s="1461" t="s">
        <v>1378</v>
      </c>
      <c r="R19" s="1461" t="s">
        <v>1377</v>
      </c>
      <c r="S19" s="1461" t="s">
        <v>1376</v>
      </c>
      <c r="T19" s="1461" t="s">
        <v>1375</v>
      </c>
      <c r="U19" s="1461" t="s">
        <v>1374</v>
      </c>
      <c r="V19" s="1461" t="s">
        <v>1373</v>
      </c>
      <c r="W19" s="1461" t="s">
        <v>1372</v>
      </c>
      <c r="X19" s="1461" t="s">
        <v>1371</v>
      </c>
      <c r="Y19" s="1461" t="s">
        <v>1407</v>
      </c>
      <c r="Z19" s="1462">
        <v>85000000</v>
      </c>
      <c r="AA19" s="1461" t="s">
        <v>1406</v>
      </c>
      <c r="AB19" s="1461" t="s">
        <v>1405</v>
      </c>
      <c r="AC19" s="1461" t="s">
        <v>1404</v>
      </c>
      <c r="AD19" s="1461" t="s">
        <v>1403</v>
      </c>
      <c r="AE19" s="1461" t="s">
        <v>1395</v>
      </c>
      <c r="AF19" s="1461" t="s">
        <v>1402</v>
      </c>
      <c r="AG19" s="1462">
        <v>85000000</v>
      </c>
      <c r="AH19" s="1461" t="s">
        <v>1364</v>
      </c>
      <c r="AI19" s="1461" t="s">
        <v>1363</v>
      </c>
    </row>
    <row r="20" spans="1:35" x14ac:dyDescent="0.25">
      <c r="A20" s="1461"/>
      <c r="B20" s="1461" t="s">
        <v>1362</v>
      </c>
      <c r="C20" s="1461"/>
      <c r="D20" s="1461"/>
      <c r="E20" s="1461"/>
      <c r="F20" s="1461"/>
      <c r="G20" s="1461"/>
      <c r="H20" s="1461"/>
      <c r="I20" s="1461"/>
      <c r="J20" s="1461"/>
      <c r="K20" s="1461"/>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row>
    <row r="21" spans="1:35" ht="60" x14ac:dyDescent="0.25">
      <c r="A21" s="1461" t="s">
        <v>1401</v>
      </c>
      <c r="B21" s="1461" t="s">
        <v>1392</v>
      </c>
      <c r="C21" s="1461" t="s">
        <v>1391</v>
      </c>
      <c r="D21" s="1463" t="s">
        <v>1390</v>
      </c>
      <c r="E21" s="1461" t="s">
        <v>1389</v>
      </c>
      <c r="F21" s="1462">
        <v>76170453</v>
      </c>
      <c r="G21" s="1461" t="s">
        <v>1388</v>
      </c>
      <c r="H21" s="1461" t="s">
        <v>1387</v>
      </c>
      <c r="I21" s="1461" t="s">
        <v>1386</v>
      </c>
      <c r="J21" s="1461" t="s">
        <v>1385</v>
      </c>
      <c r="K21" s="1461" t="s">
        <v>1384</v>
      </c>
      <c r="L21" s="1461" t="s">
        <v>1400</v>
      </c>
      <c r="M21" s="1461" t="s">
        <v>1399</v>
      </c>
      <c r="N21" s="1461" t="s">
        <v>1381</v>
      </c>
      <c r="O21" s="1461" t="s">
        <v>1380</v>
      </c>
      <c r="P21" s="1461" t="s">
        <v>1379</v>
      </c>
      <c r="Q21" s="1461" t="s">
        <v>1378</v>
      </c>
      <c r="R21" s="1461" t="s">
        <v>1377</v>
      </c>
      <c r="S21" s="1461" t="s">
        <v>1376</v>
      </c>
      <c r="T21" s="1461" t="s">
        <v>1375</v>
      </c>
      <c r="U21" s="1461" t="s">
        <v>1374</v>
      </c>
      <c r="V21" s="1461" t="s">
        <v>1373</v>
      </c>
      <c r="W21" s="1461" t="s">
        <v>1372</v>
      </c>
      <c r="X21" s="1461" t="s">
        <v>1371</v>
      </c>
      <c r="Y21" s="1461" t="s">
        <v>1370</v>
      </c>
      <c r="Z21" s="1462">
        <v>84000000</v>
      </c>
      <c r="AA21" s="1461" t="s">
        <v>1370</v>
      </c>
      <c r="AB21" s="1461" t="s">
        <v>1398</v>
      </c>
      <c r="AC21" s="1461" t="s">
        <v>1397</v>
      </c>
      <c r="AD21" s="1461" t="s">
        <v>1396</v>
      </c>
      <c r="AE21" s="1461" t="s">
        <v>1395</v>
      </c>
      <c r="AF21" s="1461" t="s">
        <v>1394</v>
      </c>
      <c r="AG21" s="1462">
        <v>84000000</v>
      </c>
      <c r="AH21" s="1461" t="s">
        <v>1364</v>
      </c>
      <c r="AI21" s="1461" t="s">
        <v>1363</v>
      </c>
    </row>
    <row r="22" spans="1:35" x14ac:dyDescent="0.25">
      <c r="A22" s="1461"/>
      <c r="B22" s="1461" t="s">
        <v>1362</v>
      </c>
      <c r="C22" s="1461"/>
      <c r="D22" s="1461"/>
      <c r="E22" s="1461"/>
      <c r="F22" s="1461"/>
      <c r="G22" s="1461"/>
      <c r="H22" s="1461"/>
      <c r="I22" s="1461"/>
      <c r="J22" s="1461"/>
      <c r="K22" s="146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row>
    <row r="23" spans="1:35" ht="60" x14ac:dyDescent="0.25">
      <c r="A23" s="1461" t="s">
        <v>1393</v>
      </c>
      <c r="B23" s="1461" t="s">
        <v>1392</v>
      </c>
      <c r="C23" s="1461" t="s">
        <v>1391</v>
      </c>
      <c r="D23" s="1463" t="s">
        <v>1390</v>
      </c>
      <c r="E23" s="1461" t="s">
        <v>1389</v>
      </c>
      <c r="F23" s="1462">
        <v>50000000</v>
      </c>
      <c r="G23" s="1461" t="s">
        <v>1388</v>
      </c>
      <c r="H23" s="1461" t="s">
        <v>1387</v>
      </c>
      <c r="I23" s="1461" t="s">
        <v>1386</v>
      </c>
      <c r="J23" s="1461" t="s">
        <v>1385</v>
      </c>
      <c r="K23" s="1461" t="s">
        <v>1384</v>
      </c>
      <c r="L23" s="1461" t="s">
        <v>1383</v>
      </c>
      <c r="M23" s="1461" t="s">
        <v>1382</v>
      </c>
      <c r="N23" s="1461" t="s">
        <v>1381</v>
      </c>
      <c r="O23" s="1461" t="s">
        <v>1380</v>
      </c>
      <c r="P23" s="1461" t="s">
        <v>1379</v>
      </c>
      <c r="Q23" s="1461" t="s">
        <v>1378</v>
      </c>
      <c r="R23" s="1461" t="s">
        <v>1377</v>
      </c>
      <c r="S23" s="1461" t="s">
        <v>1376</v>
      </c>
      <c r="T23" s="1461" t="s">
        <v>1375</v>
      </c>
      <c r="U23" s="1461" t="s">
        <v>1374</v>
      </c>
      <c r="V23" s="1461" t="s">
        <v>1373</v>
      </c>
      <c r="W23" s="1461" t="s">
        <v>1372</v>
      </c>
      <c r="X23" s="1461" t="s">
        <v>1371</v>
      </c>
      <c r="Y23" s="1461" t="s">
        <v>1370</v>
      </c>
      <c r="Z23" s="1462">
        <v>48000000</v>
      </c>
      <c r="AA23" s="1461" t="s">
        <v>1370</v>
      </c>
      <c r="AB23" s="1461" t="s">
        <v>1369</v>
      </c>
      <c r="AC23" s="1461" t="s">
        <v>1368</v>
      </c>
      <c r="AD23" s="1461" t="s">
        <v>1367</v>
      </c>
      <c r="AE23" s="1461" t="s">
        <v>1366</v>
      </c>
      <c r="AF23" s="1461" t="s">
        <v>1365</v>
      </c>
      <c r="AG23" s="1462">
        <v>48000000</v>
      </c>
      <c r="AH23" s="1461" t="s">
        <v>1364</v>
      </c>
      <c r="AI23" s="1461" t="s">
        <v>1363</v>
      </c>
    </row>
    <row r="24" spans="1:35" ht="15.75" thickBot="1" x14ac:dyDescent="0.3">
      <c r="A24" s="1461"/>
      <c r="B24" s="1461" t="s">
        <v>1362</v>
      </c>
      <c r="C24" s="1461"/>
      <c r="D24" s="1461"/>
      <c r="E24" s="1461"/>
      <c r="F24" s="1461"/>
      <c r="G24" s="1461"/>
      <c r="H24" s="1461"/>
      <c r="I24" s="1461"/>
      <c r="J24" s="1461"/>
      <c r="K24" s="1461"/>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row>
    <row r="25" spans="1:35" ht="15.75" thickTop="1" x14ac:dyDescent="0.25">
      <c r="A25" s="1460" t="s">
        <v>1361</v>
      </c>
      <c r="B25" s="1460"/>
      <c r="C25" s="1460"/>
      <c r="D25" s="1460"/>
      <c r="E25" s="1460"/>
      <c r="F25" s="1460">
        <f>SUM(F7,F9,F11,F13,F15,F17,F19,F21,F23)</f>
        <v>828314240</v>
      </c>
      <c r="G25" s="1460"/>
      <c r="H25" s="1460"/>
      <c r="I25" s="1460"/>
      <c r="J25" s="1460"/>
      <c r="K25" s="1460"/>
      <c r="L25" s="1460"/>
      <c r="M25" s="1460"/>
      <c r="N25" s="1460"/>
      <c r="O25" s="1460"/>
      <c r="P25" s="1460"/>
      <c r="Q25" s="1460"/>
      <c r="R25" s="1460"/>
      <c r="S25" s="1460"/>
      <c r="T25" s="1460"/>
      <c r="U25" s="1460"/>
      <c r="V25" s="1460"/>
      <c r="W25" s="1460"/>
      <c r="X25" s="1460"/>
      <c r="Y25" s="1460"/>
      <c r="Z25" s="1460">
        <f>SUM(Z7,Z9,Z11,Z13,Z15,Z17,Z19,Z21,Z23)</f>
        <v>897000000</v>
      </c>
      <c r="AA25" s="1460"/>
      <c r="AB25" s="1460"/>
      <c r="AC25" s="1460"/>
      <c r="AD25" s="1460"/>
      <c r="AE25" s="1460"/>
      <c r="AF25" s="1460"/>
      <c r="AG25" s="1460">
        <f>SUM(AG7,AG9,AG11,AG13,AG15,AG17,AG19,AG21,AG23)</f>
        <v>897000000</v>
      </c>
      <c r="AH25" s="1460"/>
      <c r="AI25" s="1460"/>
    </row>
    <row r="26" spans="1:35" x14ac:dyDescent="0.25">
      <c r="A26" s="1459" t="s">
        <v>1360</v>
      </c>
    </row>
  </sheetData>
  <sheetProtection formatCells="0" formatColumns="0" formatRows="0" insertColumns="0" insertRows="0" insertHyperlinks="0" deleteColumns="0" deleteRows="0" sort="0" autoFilter="0" pivotTables="0"/>
  <mergeCells count="9">
    <mergeCell ref="B2:AI2"/>
    <mergeCell ref="C3:K3"/>
    <mergeCell ref="L3:M3"/>
    <mergeCell ref="N3:O3"/>
    <mergeCell ref="P3:Q3"/>
    <mergeCell ref="R3:S3"/>
    <mergeCell ref="T3:Y3"/>
    <mergeCell ref="Z3:AC3"/>
    <mergeCell ref="AD3:AG3"/>
  </mergeCells>
  <pageMargins left="0.7" right="0.7" top="0.75" bottom="0.75" header="0.3" footer="0.3"/>
  <pageSetup paperSize="9" scale="40" fitToWidth="2" orientation="landscape" r:id="rId1"/>
  <headerFooter>
    <oddHeader>&amp;L&amp;B&amp;G&amp;C&amp;HProcurement Plan - Consultancy Services</oddHeader>
    <oddFooter>&amp;L&amp;FBPP Procurement Plan2014&amp;C&amp;P of &amp;N &amp;R&amp;D &amp;T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8"/>
  <sheetViews>
    <sheetView topLeftCell="A22" workbookViewId="0">
      <selection activeCell="B11" sqref="B11"/>
    </sheetView>
  </sheetViews>
  <sheetFormatPr defaultRowHeight="15" x14ac:dyDescent="0.25"/>
  <cols>
    <col min="1" max="1" width="40" style="1459" customWidth="1"/>
    <col min="2" max="32" width="18" style="1459" customWidth="1"/>
    <col min="33" max="16384" width="9.140625" style="1459"/>
  </cols>
  <sheetData>
    <row r="1" spans="1:32" ht="30" x14ac:dyDescent="0.25">
      <c r="A1" s="1472" t="s">
        <v>1511</v>
      </c>
    </row>
    <row r="2" spans="1:32" x14ac:dyDescent="0.25">
      <c r="A2" s="1471" t="s">
        <v>1510</v>
      </c>
      <c r="B2" s="2086"/>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row>
    <row r="3" spans="1:32" ht="45" x14ac:dyDescent="0.25">
      <c r="A3" s="1470"/>
      <c r="B3" s="1470"/>
      <c r="C3" s="2088" t="s">
        <v>1509</v>
      </c>
      <c r="D3" s="2089"/>
      <c r="E3" s="2089"/>
      <c r="F3" s="2089"/>
      <c r="G3" s="2089"/>
      <c r="H3" s="2089"/>
      <c r="I3" s="2089"/>
      <c r="J3" s="2089"/>
      <c r="K3" s="2090"/>
      <c r="L3" s="2088" t="s">
        <v>1597</v>
      </c>
      <c r="M3" s="2090"/>
      <c r="N3" s="1469" t="s">
        <v>1596</v>
      </c>
      <c r="O3" s="2088" t="s">
        <v>1595</v>
      </c>
      <c r="P3" s="2090"/>
      <c r="Q3" s="2088" t="s">
        <v>1594</v>
      </c>
      <c r="R3" s="2090"/>
      <c r="S3" s="2088" t="s">
        <v>1593</v>
      </c>
      <c r="T3" s="2090"/>
      <c r="U3" s="2088" t="s">
        <v>1592</v>
      </c>
      <c r="V3" s="2090"/>
      <c r="W3" s="2088" t="s">
        <v>1503</v>
      </c>
      <c r="X3" s="2089"/>
      <c r="Y3" s="2089"/>
      <c r="Z3" s="2090"/>
      <c r="AA3" s="2088" t="s">
        <v>1591</v>
      </c>
      <c r="AB3" s="2089"/>
      <c r="AC3" s="2089"/>
      <c r="AD3" s="2090"/>
      <c r="AE3" s="1469" t="s">
        <v>1501</v>
      </c>
      <c r="AF3" s="1469" t="s">
        <v>1500</v>
      </c>
    </row>
    <row r="4" spans="1:32" ht="60.75" thickBot="1" x14ac:dyDescent="0.3">
      <c r="A4" s="1467" t="s">
        <v>1499</v>
      </c>
      <c r="B4" s="1468"/>
      <c r="C4" s="1467" t="s">
        <v>1498</v>
      </c>
      <c r="D4" s="1467" t="s">
        <v>1497</v>
      </c>
      <c r="E4" s="1467" t="s">
        <v>1496</v>
      </c>
      <c r="F4" s="1467" t="s">
        <v>1495</v>
      </c>
      <c r="G4" s="1467" t="s">
        <v>1494</v>
      </c>
      <c r="H4" s="1467" t="s">
        <v>1493</v>
      </c>
      <c r="I4" s="1467" t="s">
        <v>1492</v>
      </c>
      <c r="J4" s="1467" t="s">
        <v>1491</v>
      </c>
      <c r="K4" s="1467" t="s">
        <v>1490</v>
      </c>
      <c r="L4" s="1467" t="s">
        <v>1489</v>
      </c>
      <c r="M4" s="1467" t="s">
        <v>1482</v>
      </c>
      <c r="N4" s="1467" t="s">
        <v>1590</v>
      </c>
      <c r="O4" s="1467" t="s">
        <v>1589</v>
      </c>
      <c r="P4" s="1467" t="s">
        <v>1478</v>
      </c>
      <c r="Q4" s="1467" t="s">
        <v>1588</v>
      </c>
      <c r="R4" s="1467" t="s">
        <v>1587</v>
      </c>
      <c r="S4" s="1467" t="s">
        <v>1586</v>
      </c>
      <c r="T4" s="1467" t="s">
        <v>1585</v>
      </c>
      <c r="U4" s="1467" t="s">
        <v>1584</v>
      </c>
      <c r="V4" s="1467" t="s">
        <v>1583</v>
      </c>
      <c r="W4" s="1467" t="s">
        <v>1477</v>
      </c>
      <c r="X4" s="1467" t="s">
        <v>1476</v>
      </c>
      <c r="Y4" s="1467" t="s">
        <v>1475</v>
      </c>
      <c r="Z4" s="1467" t="s">
        <v>1474</v>
      </c>
      <c r="AA4" s="1467" t="s">
        <v>1473</v>
      </c>
      <c r="AB4" s="1467" t="s">
        <v>1582</v>
      </c>
      <c r="AC4" s="1467" t="s">
        <v>1581</v>
      </c>
      <c r="AD4" s="1467" t="s">
        <v>1470</v>
      </c>
      <c r="AE4" s="1467" t="s">
        <v>1469</v>
      </c>
      <c r="AF4" s="1467" t="s">
        <v>1469</v>
      </c>
    </row>
    <row r="5" spans="1:32" ht="45.75" thickTop="1" x14ac:dyDescent="0.25">
      <c r="A5" s="1466" t="s">
        <v>1468</v>
      </c>
      <c r="B5" s="1465"/>
      <c r="C5" s="1465"/>
      <c r="D5" s="1465"/>
      <c r="E5" s="1465"/>
      <c r="F5" s="1465"/>
      <c r="G5" s="1465"/>
      <c r="H5" s="1465"/>
      <c r="I5" s="1465"/>
      <c r="J5" s="1465" t="s">
        <v>1467</v>
      </c>
      <c r="K5" s="1465"/>
      <c r="L5" s="1465" t="s">
        <v>1462</v>
      </c>
      <c r="M5" s="1465" t="s">
        <v>1463</v>
      </c>
      <c r="N5" s="1465" t="s">
        <v>1465</v>
      </c>
      <c r="O5" s="1465" t="s">
        <v>1463</v>
      </c>
      <c r="P5" s="1465" t="s">
        <v>1465</v>
      </c>
      <c r="Q5" s="1465" t="s">
        <v>1462</v>
      </c>
      <c r="R5" s="1465" t="s">
        <v>1580</v>
      </c>
      <c r="S5" s="1465" t="s">
        <v>1580</v>
      </c>
      <c r="T5" s="1465" t="s">
        <v>1580</v>
      </c>
      <c r="U5" s="1465" t="s">
        <v>1462</v>
      </c>
      <c r="V5" s="1465" t="s">
        <v>1465</v>
      </c>
      <c r="W5" s="1465"/>
      <c r="X5" s="1465" t="s">
        <v>1463</v>
      </c>
      <c r="Y5" s="1465" t="s">
        <v>1464</v>
      </c>
      <c r="Z5" s="1465" t="s">
        <v>1463</v>
      </c>
      <c r="AA5" s="1465" t="s">
        <v>1462</v>
      </c>
      <c r="AB5" s="1465"/>
      <c r="AC5" s="1465" t="s">
        <v>1579</v>
      </c>
      <c r="AD5" s="1465"/>
      <c r="AE5" s="1465"/>
      <c r="AF5" s="1465"/>
    </row>
    <row r="6" spans="1:32" ht="15.75" thickBot="1" x14ac:dyDescent="0.3">
      <c r="A6" s="1464"/>
      <c r="B6" s="1464" t="s">
        <v>1461</v>
      </c>
      <c r="C6" s="1464"/>
      <c r="D6" s="1464"/>
      <c r="E6" s="1464"/>
      <c r="F6" s="1464"/>
      <c r="G6" s="1464"/>
      <c r="H6" s="1464"/>
      <c r="I6" s="1464"/>
      <c r="J6" s="1464"/>
      <c r="K6" s="1464"/>
      <c r="L6" s="1464"/>
      <c r="M6" s="1464"/>
      <c r="N6" s="1464"/>
      <c r="O6" s="1464"/>
      <c r="P6" s="1464"/>
      <c r="Q6" s="1464"/>
      <c r="R6" s="1464"/>
      <c r="S6" s="1464"/>
      <c r="T6" s="1464"/>
      <c r="U6" s="1464"/>
      <c r="V6" s="1464"/>
      <c r="W6" s="1464"/>
      <c r="X6" s="1464"/>
      <c r="Y6" s="1464"/>
      <c r="Z6" s="1464"/>
      <c r="AA6" s="1464"/>
      <c r="AB6" s="1464"/>
      <c r="AC6" s="1464"/>
      <c r="AD6" s="1464"/>
      <c r="AE6" s="1464"/>
      <c r="AF6" s="1464"/>
    </row>
    <row r="7" spans="1:32" ht="60.75" thickTop="1" x14ac:dyDescent="0.25">
      <c r="A7" s="1461" t="s">
        <v>1578</v>
      </c>
      <c r="B7" s="1461" t="s">
        <v>1392</v>
      </c>
      <c r="C7" s="1461" t="s">
        <v>1459</v>
      </c>
      <c r="D7" s="1463" t="s">
        <v>1565</v>
      </c>
      <c r="E7" s="1461" t="s">
        <v>1515</v>
      </c>
      <c r="F7" s="1462">
        <v>100000000</v>
      </c>
      <c r="G7" s="1461" t="s">
        <v>1388</v>
      </c>
      <c r="H7" s="1461" t="s">
        <v>1387</v>
      </c>
      <c r="I7" s="1461" t="s">
        <v>1514</v>
      </c>
      <c r="J7" s="1461" t="s">
        <v>1385</v>
      </c>
      <c r="K7" s="1461" t="s">
        <v>1384</v>
      </c>
      <c r="L7" s="1461" t="s">
        <v>1560</v>
      </c>
      <c r="M7" s="1461" t="s">
        <v>1577</v>
      </c>
      <c r="N7" s="1461" t="s">
        <v>1370</v>
      </c>
      <c r="O7" s="1461" t="s">
        <v>1370</v>
      </c>
      <c r="P7" s="1461" t="s">
        <v>1370</v>
      </c>
      <c r="Q7" s="1461" t="s">
        <v>1370</v>
      </c>
      <c r="R7" s="1461" t="s">
        <v>1370</v>
      </c>
      <c r="S7" s="1461" t="s">
        <v>1576</v>
      </c>
      <c r="T7" s="1461" t="s">
        <v>1575</v>
      </c>
      <c r="U7" s="1461" t="s">
        <v>1574</v>
      </c>
      <c r="V7" s="1461" t="s">
        <v>1573</v>
      </c>
      <c r="W7" s="1462">
        <v>100000000</v>
      </c>
      <c r="X7" s="1461" t="s">
        <v>1370</v>
      </c>
      <c r="Y7" s="1461" t="s">
        <v>1572</v>
      </c>
      <c r="Z7" s="1461" t="s">
        <v>1571</v>
      </c>
      <c r="AA7" s="1461" t="s">
        <v>1570</v>
      </c>
      <c r="AB7" s="1461" t="s">
        <v>1569</v>
      </c>
      <c r="AC7" s="1461" t="s">
        <v>1568</v>
      </c>
      <c r="AD7" s="1462">
        <v>100000000</v>
      </c>
      <c r="AE7" s="1461" t="s">
        <v>1364</v>
      </c>
      <c r="AF7" s="1461" t="s">
        <v>1363</v>
      </c>
    </row>
    <row r="8" spans="1:32" x14ac:dyDescent="0.25">
      <c r="A8" s="1461"/>
      <c r="B8" s="1461" t="s">
        <v>1362</v>
      </c>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row>
    <row r="9" spans="1:32" ht="60" x14ac:dyDescent="0.25">
      <c r="A9" s="1461" t="s">
        <v>1567</v>
      </c>
      <c r="B9" s="1461" t="s">
        <v>1392</v>
      </c>
      <c r="C9" s="1461" t="s">
        <v>1566</v>
      </c>
      <c r="D9" s="1463" t="s">
        <v>1565</v>
      </c>
      <c r="E9" s="1461"/>
      <c r="F9" s="1462">
        <v>285000000</v>
      </c>
      <c r="G9" s="1461" t="s">
        <v>1388</v>
      </c>
      <c r="H9" s="1461" t="s">
        <v>1387</v>
      </c>
      <c r="I9" s="1461" t="s">
        <v>1514</v>
      </c>
      <c r="J9" s="1461" t="s">
        <v>1385</v>
      </c>
      <c r="K9" s="1461" t="s">
        <v>1384</v>
      </c>
      <c r="L9" s="1461" t="s">
        <v>1560</v>
      </c>
      <c r="M9" s="1461" t="s">
        <v>1559</v>
      </c>
      <c r="N9" s="1461" t="s">
        <v>1370</v>
      </c>
      <c r="O9" s="1461" t="s">
        <v>1370</v>
      </c>
      <c r="P9" s="1461" t="s">
        <v>1558</v>
      </c>
      <c r="Q9" s="1461" t="s">
        <v>1370</v>
      </c>
      <c r="R9" s="1461" t="s">
        <v>1370</v>
      </c>
      <c r="S9" s="1461" t="s">
        <v>1370</v>
      </c>
      <c r="T9" s="1461" t="s">
        <v>1370</v>
      </c>
      <c r="U9" s="1461" t="s">
        <v>1370</v>
      </c>
      <c r="V9" s="1461" t="s">
        <v>1564</v>
      </c>
      <c r="W9" s="1462">
        <v>250000000</v>
      </c>
      <c r="X9" s="1461" t="s">
        <v>1370</v>
      </c>
      <c r="Y9" s="1461" t="s">
        <v>1438</v>
      </c>
      <c r="Z9" s="1461" t="s">
        <v>1556</v>
      </c>
      <c r="AA9" s="1461" t="s">
        <v>1555</v>
      </c>
      <c r="AB9" s="1461" t="s">
        <v>1554</v>
      </c>
      <c r="AC9" s="1461" t="s">
        <v>1446</v>
      </c>
      <c r="AD9" s="1462">
        <v>250000000</v>
      </c>
      <c r="AE9" s="1461" t="s">
        <v>1364</v>
      </c>
      <c r="AF9" s="1461" t="s">
        <v>1363</v>
      </c>
    </row>
    <row r="10" spans="1:32" x14ac:dyDescent="0.25">
      <c r="A10" s="1461"/>
      <c r="B10" s="1461" t="s">
        <v>1362</v>
      </c>
      <c r="C10" s="1461"/>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row>
    <row r="11" spans="1:32" ht="60" x14ac:dyDescent="0.25">
      <c r="A11" s="1461" t="s">
        <v>1563</v>
      </c>
      <c r="B11" s="1461" t="s">
        <v>1392</v>
      </c>
      <c r="C11" s="1461" t="s">
        <v>1562</v>
      </c>
      <c r="D11" s="1463" t="s">
        <v>1561</v>
      </c>
      <c r="E11" s="1461"/>
      <c r="F11" s="1462">
        <v>185000000</v>
      </c>
      <c r="G11" s="1461" t="s">
        <v>1388</v>
      </c>
      <c r="H11" s="1461" t="s">
        <v>1387</v>
      </c>
      <c r="I11" s="1461" t="s">
        <v>1514</v>
      </c>
      <c r="J11" s="1461" t="s">
        <v>1385</v>
      </c>
      <c r="K11" s="1461" t="s">
        <v>1384</v>
      </c>
      <c r="L11" s="1461" t="s">
        <v>1560</v>
      </c>
      <c r="M11" s="1461" t="s">
        <v>1559</v>
      </c>
      <c r="N11" s="1461" t="s">
        <v>1370</v>
      </c>
      <c r="O11" s="1461" t="s">
        <v>1370</v>
      </c>
      <c r="P11" s="1461" t="s">
        <v>1558</v>
      </c>
      <c r="Q11" s="1461" t="s">
        <v>1370</v>
      </c>
      <c r="R11" s="1461" t="s">
        <v>1370</v>
      </c>
      <c r="S11" s="1461" t="s">
        <v>1370</v>
      </c>
      <c r="T11" s="1461" t="s">
        <v>1370</v>
      </c>
      <c r="U11" s="1461" t="s">
        <v>1370</v>
      </c>
      <c r="V11" s="1461" t="s">
        <v>1557</v>
      </c>
      <c r="W11" s="1462">
        <v>150000000</v>
      </c>
      <c r="X11" s="1461" t="s">
        <v>1370</v>
      </c>
      <c r="Y11" s="1461" t="s">
        <v>1438</v>
      </c>
      <c r="Z11" s="1461" t="s">
        <v>1556</v>
      </c>
      <c r="AA11" s="1461" t="s">
        <v>1555</v>
      </c>
      <c r="AB11" s="1461" t="s">
        <v>1554</v>
      </c>
      <c r="AC11" s="1461" t="s">
        <v>1446</v>
      </c>
      <c r="AD11" s="1462">
        <v>150000000</v>
      </c>
      <c r="AE11" s="1461" t="s">
        <v>1364</v>
      </c>
      <c r="AF11" s="1461" t="s">
        <v>1363</v>
      </c>
    </row>
    <row r="12" spans="1:32" x14ac:dyDescent="0.25">
      <c r="A12" s="1461"/>
      <c r="B12" s="1461" t="s">
        <v>1362</v>
      </c>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row>
    <row r="13" spans="1:32" ht="45" x14ac:dyDescent="0.25">
      <c r="A13" s="1461" t="s">
        <v>1553</v>
      </c>
      <c r="B13" s="1461" t="s">
        <v>1392</v>
      </c>
      <c r="C13" s="1461" t="s">
        <v>1544</v>
      </c>
      <c r="D13" s="1463" t="s">
        <v>1551</v>
      </c>
      <c r="E13" s="1461"/>
      <c r="F13" s="1462">
        <v>15250000</v>
      </c>
      <c r="G13" s="1461" t="s">
        <v>1388</v>
      </c>
      <c r="H13" s="1461" t="s">
        <v>1387</v>
      </c>
      <c r="I13" s="1461" t="s">
        <v>1514</v>
      </c>
      <c r="J13" s="1461" t="s">
        <v>1385</v>
      </c>
      <c r="K13" s="1461" t="s">
        <v>1384</v>
      </c>
      <c r="L13" s="1461"/>
      <c r="M13" s="1461"/>
      <c r="N13" s="1461"/>
      <c r="O13" s="1461"/>
      <c r="P13" s="1461"/>
      <c r="Q13" s="1461"/>
      <c r="R13" s="1461"/>
      <c r="S13" s="1461"/>
      <c r="T13" s="1461"/>
      <c r="U13" s="1461"/>
      <c r="V13" s="1461"/>
      <c r="W13" s="1461"/>
      <c r="X13" s="1461"/>
      <c r="Y13" s="1461"/>
      <c r="Z13" s="1461"/>
      <c r="AA13" s="1461"/>
      <c r="AB13" s="1461"/>
      <c r="AC13" s="1461"/>
      <c r="AD13" s="1461"/>
      <c r="AE13" s="1461"/>
      <c r="AF13" s="1461"/>
    </row>
    <row r="14" spans="1:32" x14ac:dyDescent="0.25">
      <c r="A14" s="1461"/>
      <c r="B14" s="1461" t="s">
        <v>1362</v>
      </c>
      <c r="C14" s="1461"/>
      <c r="D14" s="1461"/>
      <c r="E14" s="1461"/>
      <c r="F14" s="1461"/>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row>
    <row r="15" spans="1:32" ht="60" x14ac:dyDescent="0.25">
      <c r="A15" s="1461" t="s">
        <v>1552</v>
      </c>
      <c r="B15" s="1461" t="s">
        <v>1392</v>
      </c>
      <c r="C15" s="1461" t="s">
        <v>1544</v>
      </c>
      <c r="D15" s="1463" t="s">
        <v>1551</v>
      </c>
      <c r="E15" s="1461" t="s">
        <v>1515</v>
      </c>
      <c r="F15" s="1462">
        <v>15250000</v>
      </c>
      <c r="G15" s="1461" t="s">
        <v>1388</v>
      </c>
      <c r="H15" s="1461" t="s">
        <v>1387</v>
      </c>
      <c r="I15" s="1461" t="s">
        <v>1514</v>
      </c>
      <c r="J15" s="1461" t="s">
        <v>1385</v>
      </c>
      <c r="K15" s="1461" t="s">
        <v>1384</v>
      </c>
      <c r="L15" s="1461" t="s">
        <v>1542</v>
      </c>
      <c r="M15" s="1461" t="s">
        <v>1526</v>
      </c>
      <c r="N15" s="1461" t="s">
        <v>1525</v>
      </c>
      <c r="O15" s="1461" t="s">
        <v>1370</v>
      </c>
      <c r="P15" s="1461" t="s">
        <v>1537</v>
      </c>
      <c r="Q15" s="1461" t="s">
        <v>1370</v>
      </c>
      <c r="R15" s="1461" t="s">
        <v>1370</v>
      </c>
      <c r="S15" s="1461" t="s">
        <v>1536</v>
      </c>
      <c r="T15" s="1461" t="s">
        <v>1535</v>
      </c>
      <c r="U15" s="1461" t="s">
        <v>1534</v>
      </c>
      <c r="V15" s="1461" t="s">
        <v>1550</v>
      </c>
      <c r="W15" s="1462">
        <v>13000000</v>
      </c>
      <c r="X15" s="1461" t="s">
        <v>1370</v>
      </c>
      <c r="Y15" s="1461" t="s">
        <v>1532</v>
      </c>
      <c r="Z15" s="1461" t="s">
        <v>1372</v>
      </c>
      <c r="AA15" s="1461" t="s">
        <v>1549</v>
      </c>
      <c r="AB15" s="1461" t="s">
        <v>1425</v>
      </c>
      <c r="AC15" s="1461" t="s">
        <v>1540</v>
      </c>
      <c r="AD15" s="1462">
        <v>13000000</v>
      </c>
      <c r="AE15" s="1461" t="s">
        <v>1364</v>
      </c>
      <c r="AF15" s="1461" t="s">
        <v>1363</v>
      </c>
    </row>
    <row r="16" spans="1:32" x14ac:dyDescent="0.25">
      <c r="A16" s="1461"/>
      <c r="B16" s="1461" t="s">
        <v>1362</v>
      </c>
      <c r="C16" s="1461"/>
      <c r="D16" s="1461"/>
      <c r="E16" s="1461"/>
      <c r="F16" s="1461"/>
      <c r="G16" s="1461"/>
      <c r="H16" s="1461"/>
      <c r="I16" s="1461"/>
      <c r="J16" s="1461"/>
      <c r="K16" s="146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row>
    <row r="17" spans="1:32" ht="60" x14ac:dyDescent="0.25">
      <c r="A17" s="1461" t="s">
        <v>1548</v>
      </c>
      <c r="B17" s="1461" t="s">
        <v>1392</v>
      </c>
      <c r="C17" s="1461" t="s">
        <v>1544</v>
      </c>
      <c r="D17" s="1463" t="s">
        <v>1547</v>
      </c>
      <c r="E17" s="1461" t="s">
        <v>1515</v>
      </c>
      <c r="F17" s="1462">
        <v>15250000</v>
      </c>
      <c r="G17" s="1461" t="s">
        <v>1388</v>
      </c>
      <c r="H17" s="1461" t="s">
        <v>1387</v>
      </c>
      <c r="I17" s="1461" t="s">
        <v>1514</v>
      </c>
      <c r="J17" s="1461" t="s">
        <v>1385</v>
      </c>
      <c r="K17" s="1461" t="s">
        <v>1384</v>
      </c>
      <c r="L17" s="1461" t="s">
        <v>1542</v>
      </c>
      <c r="M17" s="1461" t="s">
        <v>1526</v>
      </c>
      <c r="N17" s="1461" t="s">
        <v>1525</v>
      </c>
      <c r="O17" s="1461" t="s">
        <v>1370</v>
      </c>
      <c r="P17" s="1461" t="s">
        <v>1537</v>
      </c>
      <c r="Q17" s="1461" t="s">
        <v>1370</v>
      </c>
      <c r="R17" s="1461" t="s">
        <v>1370</v>
      </c>
      <c r="S17" s="1461" t="s">
        <v>1536</v>
      </c>
      <c r="T17" s="1461" t="s">
        <v>1535</v>
      </c>
      <c r="U17" s="1461" t="s">
        <v>1534</v>
      </c>
      <c r="V17" s="1461" t="s">
        <v>1533</v>
      </c>
      <c r="W17" s="1462">
        <v>13500000</v>
      </c>
      <c r="X17" s="1461" t="s">
        <v>1370</v>
      </c>
      <c r="Y17" s="1461" t="s">
        <v>1532</v>
      </c>
      <c r="Z17" s="1461" t="s">
        <v>1372</v>
      </c>
      <c r="AA17" s="1461"/>
      <c r="AB17" s="1461" t="s">
        <v>1425</v>
      </c>
      <c r="AC17" s="1461" t="s">
        <v>1546</v>
      </c>
      <c r="AD17" s="1462">
        <v>13500000</v>
      </c>
      <c r="AE17" s="1461" t="s">
        <v>1364</v>
      </c>
      <c r="AF17" s="1461" t="s">
        <v>1363</v>
      </c>
    </row>
    <row r="18" spans="1:32" x14ac:dyDescent="0.25">
      <c r="A18" s="1461"/>
      <c r="B18" s="1461" t="s">
        <v>1362</v>
      </c>
      <c r="C18" s="1461"/>
      <c r="D18" s="1461"/>
      <c r="E18" s="1461"/>
      <c r="F18" s="1461"/>
      <c r="G18" s="1461"/>
      <c r="H18" s="1461"/>
      <c r="I18" s="1461"/>
      <c r="J18" s="1461"/>
      <c r="K18" s="146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row>
    <row r="19" spans="1:32" ht="60" x14ac:dyDescent="0.25">
      <c r="A19" s="1461" t="s">
        <v>1545</v>
      </c>
      <c r="B19" s="1461" t="s">
        <v>1392</v>
      </c>
      <c r="C19" s="1461" t="s">
        <v>1544</v>
      </c>
      <c r="D19" s="1463" t="s">
        <v>1543</v>
      </c>
      <c r="E19" s="1461" t="s">
        <v>1515</v>
      </c>
      <c r="F19" s="1462">
        <v>15250000</v>
      </c>
      <c r="G19" s="1461" t="s">
        <v>1388</v>
      </c>
      <c r="H19" s="1461" t="s">
        <v>1387</v>
      </c>
      <c r="I19" s="1461" t="s">
        <v>1514</v>
      </c>
      <c r="J19" s="1461" t="s">
        <v>1385</v>
      </c>
      <c r="K19" s="1461" t="s">
        <v>1384</v>
      </c>
      <c r="L19" s="1461" t="s">
        <v>1542</v>
      </c>
      <c r="M19" s="1461" t="s">
        <v>1526</v>
      </c>
      <c r="N19" s="1461" t="s">
        <v>1525</v>
      </c>
      <c r="O19" s="1461" t="s">
        <v>1370</v>
      </c>
      <c r="P19" s="1461" t="s">
        <v>1537</v>
      </c>
      <c r="Q19" s="1461" t="s">
        <v>1370</v>
      </c>
      <c r="R19" s="1461" t="s">
        <v>1370</v>
      </c>
      <c r="S19" s="1461" t="s">
        <v>1536</v>
      </c>
      <c r="T19" s="1461" t="s">
        <v>1535</v>
      </c>
      <c r="U19" s="1461" t="s">
        <v>1534</v>
      </c>
      <c r="V19" s="1461" t="s">
        <v>1533</v>
      </c>
      <c r="W19" s="1462">
        <v>13500000</v>
      </c>
      <c r="X19" s="1461" t="s">
        <v>1370</v>
      </c>
      <c r="Y19" s="1461" t="s">
        <v>1532</v>
      </c>
      <c r="Z19" s="1461" t="s">
        <v>1372</v>
      </c>
      <c r="AA19" s="1461" t="s">
        <v>1541</v>
      </c>
      <c r="AB19" s="1461" t="s">
        <v>1425</v>
      </c>
      <c r="AC19" s="1461" t="s">
        <v>1540</v>
      </c>
      <c r="AD19" s="1462">
        <v>13500000</v>
      </c>
      <c r="AE19" s="1461" t="s">
        <v>1364</v>
      </c>
      <c r="AF19" s="1461" t="s">
        <v>1363</v>
      </c>
    </row>
    <row r="20" spans="1:32" x14ac:dyDescent="0.25">
      <c r="A20" s="1461"/>
      <c r="B20" s="1461" t="s">
        <v>1362</v>
      </c>
      <c r="C20" s="1461"/>
      <c r="D20" s="1461"/>
      <c r="E20" s="1461"/>
      <c r="F20" s="1461"/>
      <c r="G20" s="1461"/>
      <c r="H20" s="1461"/>
      <c r="I20" s="1461"/>
      <c r="J20" s="1461"/>
      <c r="K20" s="1461"/>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row>
    <row r="21" spans="1:32" ht="60" x14ac:dyDescent="0.25">
      <c r="A21" s="1461" t="s">
        <v>1539</v>
      </c>
      <c r="B21" s="1461" t="s">
        <v>1392</v>
      </c>
      <c r="C21" s="1461" t="s">
        <v>1538</v>
      </c>
      <c r="D21" s="1463" t="s">
        <v>1443</v>
      </c>
      <c r="E21" s="1461" t="s">
        <v>1515</v>
      </c>
      <c r="F21" s="1462">
        <v>40000000</v>
      </c>
      <c r="G21" s="1461" t="s">
        <v>1388</v>
      </c>
      <c r="H21" s="1461" t="s">
        <v>1387</v>
      </c>
      <c r="I21" s="1461" t="s">
        <v>1514</v>
      </c>
      <c r="J21" s="1461" t="s">
        <v>1385</v>
      </c>
      <c r="K21" s="1461" t="s">
        <v>1384</v>
      </c>
      <c r="L21" s="1461" t="s">
        <v>1527</v>
      </c>
      <c r="M21" s="1461" t="s">
        <v>1526</v>
      </c>
      <c r="N21" s="1461" t="s">
        <v>1525</v>
      </c>
      <c r="O21" s="1461" t="s">
        <v>1370</v>
      </c>
      <c r="P21" s="1461" t="s">
        <v>1537</v>
      </c>
      <c r="Q21" s="1461" t="s">
        <v>1370</v>
      </c>
      <c r="R21" s="1461" t="s">
        <v>1370</v>
      </c>
      <c r="S21" s="1461" t="s">
        <v>1536</v>
      </c>
      <c r="T21" s="1461" t="s">
        <v>1535</v>
      </c>
      <c r="U21" s="1461" t="s">
        <v>1534</v>
      </c>
      <c r="V21" s="1461" t="s">
        <v>1533</v>
      </c>
      <c r="W21" s="1462">
        <v>36000000</v>
      </c>
      <c r="X21" s="1461" t="s">
        <v>1370</v>
      </c>
      <c r="Y21" s="1461" t="s">
        <v>1532</v>
      </c>
      <c r="Z21" s="1461" t="s">
        <v>1372</v>
      </c>
      <c r="AA21" s="1461" t="s">
        <v>1531</v>
      </c>
      <c r="AB21" s="1461" t="s">
        <v>1518</v>
      </c>
      <c r="AC21" s="1461" t="s">
        <v>1530</v>
      </c>
      <c r="AD21" s="1462">
        <v>36000000</v>
      </c>
      <c r="AE21" s="1461" t="s">
        <v>1364</v>
      </c>
      <c r="AF21" s="1461" t="s">
        <v>1363</v>
      </c>
    </row>
    <row r="22" spans="1:32" x14ac:dyDescent="0.25">
      <c r="A22" s="1461"/>
      <c r="B22" s="1461" t="s">
        <v>1362</v>
      </c>
      <c r="C22" s="1461"/>
      <c r="D22" s="1461"/>
      <c r="E22" s="1461"/>
      <c r="F22" s="1461"/>
      <c r="G22" s="1461"/>
      <c r="H22" s="1461"/>
      <c r="I22" s="1461"/>
      <c r="J22" s="1461"/>
      <c r="K22" s="146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row>
    <row r="23" spans="1:32" ht="60" x14ac:dyDescent="0.25">
      <c r="A23" s="1461" t="s">
        <v>1529</v>
      </c>
      <c r="B23" s="1461" t="s">
        <v>1392</v>
      </c>
      <c r="C23" s="1461" t="s">
        <v>1451</v>
      </c>
      <c r="D23" s="1463" t="s">
        <v>1528</v>
      </c>
      <c r="E23" s="1461" t="s">
        <v>1515</v>
      </c>
      <c r="F23" s="1462">
        <v>180000000</v>
      </c>
      <c r="G23" s="1461" t="s">
        <v>1388</v>
      </c>
      <c r="H23" s="1461" t="s">
        <v>1387</v>
      </c>
      <c r="I23" s="1461" t="s">
        <v>1514</v>
      </c>
      <c r="J23" s="1461" t="s">
        <v>1385</v>
      </c>
      <c r="K23" s="1461" t="s">
        <v>1384</v>
      </c>
      <c r="L23" s="1461" t="s">
        <v>1527</v>
      </c>
      <c r="M23" s="1461" t="s">
        <v>1526</v>
      </c>
      <c r="N23" s="1461" t="s">
        <v>1525</v>
      </c>
      <c r="O23" s="1461" t="s">
        <v>1370</v>
      </c>
      <c r="P23" s="1461" t="s">
        <v>1524</v>
      </c>
      <c r="Q23" s="1461" t="s">
        <v>1370</v>
      </c>
      <c r="R23" s="1461" t="s">
        <v>1370</v>
      </c>
      <c r="S23" s="1461" t="s">
        <v>1523</v>
      </c>
      <c r="T23" s="1461" t="s">
        <v>1522</v>
      </c>
      <c r="U23" s="1461" t="s">
        <v>1521</v>
      </c>
      <c r="V23" s="1461" t="s">
        <v>1372</v>
      </c>
      <c r="W23" s="1462">
        <v>180000000</v>
      </c>
      <c r="X23" s="1461" t="s">
        <v>1370</v>
      </c>
      <c r="Y23" s="1461" t="s">
        <v>1430</v>
      </c>
      <c r="Z23" s="1461" t="s">
        <v>1520</v>
      </c>
      <c r="AA23" s="1461" t="s">
        <v>1519</v>
      </c>
      <c r="AB23" s="1461" t="s">
        <v>1518</v>
      </c>
      <c r="AC23" s="1461" t="s">
        <v>1446</v>
      </c>
      <c r="AD23" s="1462">
        <v>180000000</v>
      </c>
      <c r="AE23" s="1461" t="s">
        <v>1364</v>
      </c>
      <c r="AF23" s="1461" t="s">
        <v>1363</v>
      </c>
    </row>
    <row r="24" spans="1:32" x14ac:dyDescent="0.25">
      <c r="A24" s="1461"/>
      <c r="B24" s="1461" t="s">
        <v>1362</v>
      </c>
      <c r="C24" s="1461"/>
      <c r="D24" s="1461"/>
      <c r="E24" s="1461"/>
      <c r="F24" s="1461"/>
      <c r="G24" s="1461"/>
      <c r="H24" s="1461"/>
      <c r="I24" s="1461"/>
      <c r="J24" s="1461"/>
      <c r="K24" s="1461"/>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row>
    <row r="25" spans="1:32" ht="60" x14ac:dyDescent="0.25">
      <c r="A25" s="1461" t="s">
        <v>1517</v>
      </c>
      <c r="B25" s="1461" t="s">
        <v>1392</v>
      </c>
      <c r="C25" s="1461" t="s">
        <v>1391</v>
      </c>
      <c r="D25" s="1463" t="s">
        <v>1516</v>
      </c>
      <c r="E25" s="1461" t="s">
        <v>1515</v>
      </c>
      <c r="F25" s="1462">
        <v>82340907</v>
      </c>
      <c r="G25" s="1461" t="s">
        <v>1388</v>
      </c>
      <c r="H25" s="1461" t="s">
        <v>1387</v>
      </c>
      <c r="I25" s="1461" t="s">
        <v>1514</v>
      </c>
      <c r="J25" s="1461" t="s">
        <v>1385</v>
      </c>
      <c r="K25" s="1461" t="s">
        <v>1384</v>
      </c>
      <c r="L25" s="1461" t="s">
        <v>1383</v>
      </c>
      <c r="M25" s="1461" t="s">
        <v>1382</v>
      </c>
      <c r="N25" s="1461" t="s">
        <v>1370</v>
      </c>
      <c r="O25" s="1461" t="s">
        <v>1370</v>
      </c>
      <c r="P25" s="1461" t="s">
        <v>1370</v>
      </c>
      <c r="Q25" s="1461" t="s">
        <v>1370</v>
      </c>
      <c r="R25" s="1461" t="s">
        <v>1370</v>
      </c>
      <c r="S25" s="1461" t="s">
        <v>1370</v>
      </c>
      <c r="T25" s="1461" t="s">
        <v>1370</v>
      </c>
      <c r="U25" s="1461" t="s">
        <v>1370</v>
      </c>
      <c r="V25" s="1461" t="s">
        <v>1370</v>
      </c>
      <c r="W25" s="1462">
        <v>82000000</v>
      </c>
      <c r="X25" s="1461" t="s">
        <v>1370</v>
      </c>
      <c r="Y25" s="1461" t="s">
        <v>1370</v>
      </c>
      <c r="Z25" s="1461" t="s">
        <v>1370</v>
      </c>
      <c r="AA25" s="1461" t="s">
        <v>1370</v>
      </c>
      <c r="AB25" s="1461" t="s">
        <v>1513</v>
      </c>
      <c r="AC25" s="1461" t="s">
        <v>1512</v>
      </c>
      <c r="AD25" s="1462">
        <v>82000000</v>
      </c>
      <c r="AE25" s="1461" t="s">
        <v>1364</v>
      </c>
      <c r="AF25" s="1461" t="s">
        <v>1363</v>
      </c>
    </row>
    <row r="26" spans="1:32" ht="15.75" thickBot="1" x14ac:dyDescent="0.3">
      <c r="A26" s="1461"/>
      <c r="B26" s="1461" t="s">
        <v>1362</v>
      </c>
      <c r="C26" s="1461"/>
      <c r="D26" s="1461"/>
      <c r="E26" s="1461"/>
      <c r="F26" s="1461"/>
      <c r="G26" s="1461"/>
      <c r="H26" s="1461"/>
      <c r="I26" s="1461"/>
      <c r="J26" s="1461"/>
      <c r="K26" s="1461"/>
      <c r="L26" s="1461"/>
      <c r="M26" s="1461"/>
      <c r="N26" s="1461"/>
      <c r="O26" s="1461"/>
      <c r="P26" s="1461"/>
      <c r="Q26" s="1461"/>
      <c r="R26" s="1461"/>
      <c r="S26" s="1461"/>
      <c r="T26" s="1461"/>
      <c r="U26" s="1461"/>
      <c r="V26" s="1461"/>
      <c r="W26" s="1461"/>
      <c r="X26" s="1461"/>
      <c r="Y26" s="1461"/>
      <c r="Z26" s="1461"/>
      <c r="AA26" s="1461"/>
      <c r="AB26" s="1461"/>
      <c r="AC26" s="1461"/>
      <c r="AD26" s="1461"/>
      <c r="AE26" s="1461"/>
      <c r="AF26" s="1461"/>
    </row>
    <row r="27" spans="1:32" ht="15.75" thickTop="1" x14ac:dyDescent="0.25">
      <c r="A27" s="1460" t="s">
        <v>1361</v>
      </c>
      <c r="B27" s="1460"/>
      <c r="C27" s="1460"/>
      <c r="D27" s="1460"/>
      <c r="E27" s="1460"/>
      <c r="F27" s="1460">
        <f>SUM(F7,F9,F11,F13,F15,F17,F19,F21,F23,F25)</f>
        <v>933340907</v>
      </c>
      <c r="G27" s="1460"/>
      <c r="H27" s="1460"/>
      <c r="I27" s="1460"/>
      <c r="J27" s="1460"/>
      <c r="K27" s="1460"/>
      <c r="L27" s="1460"/>
      <c r="M27" s="1460"/>
      <c r="N27" s="1460"/>
      <c r="O27" s="1460"/>
      <c r="P27" s="1460"/>
      <c r="Q27" s="1460"/>
      <c r="R27" s="1460"/>
      <c r="S27" s="1460"/>
      <c r="T27" s="1460"/>
      <c r="U27" s="1460"/>
      <c r="V27" s="1460"/>
      <c r="W27" s="1460">
        <f>SUM(W7,W9,W11,W15,W17,W19,W21,W23,W25)</f>
        <v>838000000</v>
      </c>
      <c r="X27" s="1460"/>
      <c r="Y27" s="1460"/>
      <c r="Z27" s="1460"/>
      <c r="AA27" s="1460"/>
      <c r="AB27" s="1460"/>
      <c r="AC27" s="1460"/>
      <c r="AD27" s="1460">
        <f>SUM(AD7,AD9,AD11,AD15,AD17,AD19,AD21,AD23,AD25)</f>
        <v>838000000</v>
      </c>
      <c r="AE27" s="1460"/>
      <c r="AF27" s="1460"/>
    </row>
    <row r="28" spans="1:32" x14ac:dyDescent="0.25">
      <c r="A28" s="1459" t="s">
        <v>1360</v>
      </c>
    </row>
  </sheetData>
  <sheetProtection formatCells="0" formatColumns="0" formatRows="0" insertColumns="0" insertRows="0" insertHyperlinks="0" deleteColumns="0" deleteRows="0" sort="0" autoFilter="0" pivotTables="0"/>
  <mergeCells count="9">
    <mergeCell ref="B2:AF2"/>
    <mergeCell ref="C3:K3"/>
    <mergeCell ref="L3:M3"/>
    <mergeCell ref="O3:P3"/>
    <mergeCell ref="Q3:R3"/>
    <mergeCell ref="S3:T3"/>
    <mergeCell ref="U3:V3"/>
    <mergeCell ref="W3:Z3"/>
    <mergeCell ref="AA3:AD3"/>
  </mergeCells>
  <pageMargins left="0.7" right="0.7" top="0.75" bottom="0.75" header="0.3" footer="0.3"/>
  <pageSetup paperSize="9" scale="42" fitToWidth="2" orientation="landscape" r:id="rId1"/>
  <headerFooter>
    <oddHeader>&amp;L&amp;B&amp;G&amp;C&amp;HProcurement Plan - Works</oddHeader>
    <oddFooter>&amp;L&amp;FBPP Procurement Plan2014&amp;C&amp;P of &amp;N &amp;R&amp;D &amp;T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36"/>
  <sheetViews>
    <sheetView zoomScale="75" workbookViewId="0">
      <selection activeCell="AF26" sqref="AF26"/>
    </sheetView>
  </sheetViews>
  <sheetFormatPr defaultRowHeight="15.75" x14ac:dyDescent="0.25"/>
  <cols>
    <col min="1" max="1" width="41.85546875" style="1" customWidth="1"/>
    <col min="2" max="7" width="17.28515625" style="1" customWidth="1"/>
    <col min="8" max="8" width="7.7109375" style="1" bestFit="1" customWidth="1"/>
    <col min="9" max="10" width="17" style="1" customWidth="1"/>
    <col min="11" max="11" width="17.7109375" style="1" customWidth="1"/>
    <col min="12" max="15" width="17" style="1" customWidth="1"/>
    <col min="16" max="16" width="7.7109375" style="1" bestFit="1" customWidth="1"/>
    <col min="17" max="20" width="17" style="1" customWidth="1"/>
    <col min="21" max="21" width="3.140625" style="2" customWidth="1"/>
    <col min="22" max="24" width="16.140625" style="1" customWidth="1"/>
    <col min="25" max="16384" width="9.140625" style="1"/>
  </cols>
  <sheetData>
    <row r="1" spans="1:24" x14ac:dyDescent="0.25">
      <c r="A1" s="145" t="s">
        <v>92</v>
      </c>
      <c r="B1" s="144"/>
      <c r="U1" s="3"/>
    </row>
    <row r="2" spans="1:24" x14ac:dyDescent="0.25">
      <c r="A2" s="143" t="s">
        <v>550</v>
      </c>
      <c r="B2" s="142"/>
      <c r="I2" s="2178" t="s">
        <v>77</v>
      </c>
      <c r="J2" s="2179"/>
      <c r="K2" s="141" t="s">
        <v>76</v>
      </c>
      <c r="L2" s="140"/>
      <c r="M2" s="139"/>
      <c r="U2" s="3"/>
    </row>
    <row r="3" spans="1:24" s="57" customFormat="1" ht="31.5" customHeight="1" x14ac:dyDescent="0.25">
      <c r="A3" s="138" t="s">
        <v>91</v>
      </c>
      <c r="B3" s="584"/>
      <c r="C3" s="2175" t="s">
        <v>74</v>
      </c>
      <c r="D3" s="2177"/>
      <c r="E3" s="2177"/>
      <c r="F3" s="2177"/>
      <c r="G3" s="2176"/>
      <c r="I3" s="2180"/>
      <c r="J3" s="2181"/>
      <c r="K3" s="128" t="s">
        <v>73</v>
      </c>
      <c r="L3" s="2177" t="s">
        <v>72</v>
      </c>
      <c r="M3" s="2176"/>
      <c r="N3" s="2175" t="s">
        <v>71</v>
      </c>
      <c r="O3" s="2176"/>
      <c r="Q3" s="2175" t="s">
        <v>70</v>
      </c>
      <c r="R3" s="2177"/>
      <c r="S3" s="2177"/>
      <c r="T3" s="2177"/>
      <c r="U3" s="61"/>
      <c r="V3" s="60"/>
      <c r="W3" s="59" t="s">
        <v>69</v>
      </c>
      <c r="X3" s="58"/>
    </row>
    <row r="4" spans="1:24" s="57" customFormat="1" ht="50.25" customHeight="1" thickBot="1" x14ac:dyDescent="0.3">
      <c r="A4" s="173" t="s">
        <v>68</v>
      </c>
      <c r="B4" s="126" t="s">
        <v>67</v>
      </c>
      <c r="C4" s="126" t="s">
        <v>66</v>
      </c>
      <c r="D4" s="126" t="s">
        <v>65</v>
      </c>
      <c r="E4" s="126" t="s">
        <v>64</v>
      </c>
      <c r="F4" s="126" t="s">
        <v>63</v>
      </c>
      <c r="G4" s="131" t="s">
        <v>328</v>
      </c>
      <c r="H4" s="126" t="s">
        <v>55</v>
      </c>
      <c r="I4" s="130" t="s">
        <v>61</v>
      </c>
      <c r="J4" s="130" t="s">
        <v>56</v>
      </c>
      <c r="K4" s="126" t="s">
        <v>60</v>
      </c>
      <c r="L4" s="126" t="s">
        <v>59</v>
      </c>
      <c r="M4" s="126" t="s">
        <v>58</v>
      </c>
      <c r="N4" s="126" t="s">
        <v>57</v>
      </c>
      <c r="O4" s="130" t="s">
        <v>56</v>
      </c>
      <c r="P4" s="126" t="s">
        <v>55</v>
      </c>
      <c r="Q4" s="130" t="s">
        <v>86</v>
      </c>
      <c r="R4" s="130" t="s">
        <v>53</v>
      </c>
      <c r="S4" s="130" t="s">
        <v>52</v>
      </c>
      <c r="T4" s="129" t="s">
        <v>51</v>
      </c>
      <c r="U4" s="127"/>
      <c r="V4" s="259" t="s">
        <v>50</v>
      </c>
      <c r="W4" s="258" t="s">
        <v>49</v>
      </c>
      <c r="X4" s="258" t="s">
        <v>48</v>
      </c>
    </row>
    <row r="5" spans="1:24" ht="19.5" customHeight="1" thickTop="1" x14ac:dyDescent="0.25">
      <c r="A5" s="2182" t="s">
        <v>47</v>
      </c>
      <c r="B5" s="117"/>
      <c r="C5" s="123"/>
      <c r="D5" s="123"/>
      <c r="E5" s="117"/>
      <c r="F5" s="117" t="s">
        <v>46</v>
      </c>
      <c r="G5" s="117"/>
      <c r="H5" s="122" t="s">
        <v>2</v>
      </c>
      <c r="I5" s="117" t="s">
        <v>43</v>
      </c>
      <c r="J5" s="117" t="s">
        <v>41</v>
      </c>
      <c r="K5" s="117" t="s">
        <v>42</v>
      </c>
      <c r="L5" s="121" t="s">
        <v>45</v>
      </c>
      <c r="M5" s="121" t="s">
        <v>44</v>
      </c>
      <c r="N5" s="121" t="s">
        <v>43</v>
      </c>
      <c r="O5" s="121" t="s">
        <v>41</v>
      </c>
      <c r="P5" s="122" t="s">
        <v>2</v>
      </c>
      <c r="Q5" s="123"/>
      <c r="R5" s="121" t="s">
        <v>42</v>
      </c>
      <c r="S5" s="121" t="s">
        <v>41</v>
      </c>
      <c r="T5" s="121" t="s">
        <v>40</v>
      </c>
      <c r="U5" s="90"/>
      <c r="V5" s="117"/>
      <c r="W5" s="117"/>
      <c r="X5" s="117"/>
    </row>
    <row r="6" spans="1:24" ht="19.5" customHeight="1" x14ac:dyDescent="0.25">
      <c r="A6" s="2183"/>
      <c r="B6" s="112"/>
      <c r="C6" s="115"/>
      <c r="D6" s="115"/>
      <c r="E6" s="112"/>
      <c r="F6" s="117" t="s">
        <v>39</v>
      </c>
      <c r="G6" s="112"/>
      <c r="H6" s="116" t="s">
        <v>1</v>
      </c>
      <c r="I6" s="117"/>
      <c r="J6" s="112"/>
      <c r="K6" s="112"/>
      <c r="L6" s="112"/>
      <c r="M6" s="112"/>
      <c r="N6" s="112"/>
      <c r="O6" s="112"/>
      <c r="P6" s="116" t="s">
        <v>1</v>
      </c>
      <c r="Q6" s="115"/>
      <c r="R6" s="112"/>
      <c r="S6" s="112"/>
      <c r="T6" s="112"/>
      <c r="U6" s="90"/>
      <c r="V6" s="117"/>
      <c r="W6" s="117"/>
      <c r="X6" s="117"/>
    </row>
    <row r="7" spans="1:24" ht="19.5" customHeight="1" thickBot="1" x14ac:dyDescent="0.3">
      <c r="A7" s="111" t="s">
        <v>38</v>
      </c>
      <c r="B7" s="107"/>
      <c r="C7" s="110"/>
      <c r="D7" s="110"/>
      <c r="E7" s="107"/>
      <c r="F7" s="107"/>
      <c r="G7" s="107"/>
      <c r="H7" s="107"/>
      <c r="I7" s="107"/>
      <c r="J7" s="107"/>
      <c r="K7" s="109"/>
      <c r="L7" s="109"/>
      <c r="M7" s="107"/>
      <c r="N7" s="107"/>
      <c r="O7" s="107"/>
      <c r="P7" s="107"/>
      <c r="Q7" s="110"/>
      <c r="R7" s="107"/>
      <c r="S7" s="107"/>
      <c r="T7" s="107"/>
      <c r="U7" s="84"/>
      <c r="V7" s="107"/>
      <c r="W7" s="107"/>
      <c r="X7" s="107"/>
    </row>
    <row r="8" spans="1:24" ht="19.5" customHeight="1" x14ac:dyDescent="0.25">
      <c r="A8" s="2184"/>
      <c r="B8" s="94"/>
      <c r="C8" s="105"/>
      <c r="D8" s="105"/>
      <c r="E8" s="94"/>
      <c r="F8" s="94"/>
      <c r="G8" s="94"/>
      <c r="H8" s="106" t="s">
        <v>2</v>
      </c>
      <c r="I8" s="94"/>
      <c r="J8" s="94"/>
      <c r="K8" s="94"/>
      <c r="L8" s="94"/>
      <c r="M8" s="94"/>
      <c r="N8" s="94"/>
      <c r="O8" s="94"/>
      <c r="P8" s="106" t="s">
        <v>2</v>
      </c>
      <c r="Q8" s="105"/>
      <c r="R8" s="94"/>
      <c r="S8" s="94"/>
      <c r="T8" s="94"/>
      <c r="U8" s="90"/>
      <c r="V8" s="94"/>
      <c r="W8" s="94"/>
      <c r="X8" s="94"/>
    </row>
    <row r="9" spans="1:24" ht="19.5" customHeight="1" x14ac:dyDescent="0.25">
      <c r="A9" s="2185"/>
      <c r="B9" s="97"/>
      <c r="C9" s="75"/>
      <c r="D9" s="75"/>
      <c r="E9" s="97"/>
      <c r="F9" s="94"/>
      <c r="G9" s="97"/>
      <c r="H9" s="80" t="s">
        <v>1</v>
      </c>
      <c r="I9" s="94"/>
      <c r="J9" s="97"/>
      <c r="K9" s="97"/>
      <c r="L9" s="97"/>
      <c r="M9" s="97"/>
      <c r="N9" s="97"/>
      <c r="O9" s="97"/>
      <c r="P9" s="80" t="s">
        <v>1</v>
      </c>
      <c r="Q9" s="75"/>
      <c r="R9" s="97"/>
      <c r="S9" s="97"/>
      <c r="T9" s="97"/>
      <c r="U9" s="90"/>
      <c r="V9" s="97"/>
      <c r="W9" s="97"/>
      <c r="X9" s="97"/>
    </row>
    <row r="10" spans="1:24" ht="19.5" customHeight="1" x14ac:dyDescent="0.25">
      <c r="A10" s="98"/>
      <c r="B10" s="98"/>
      <c r="C10" s="101"/>
      <c r="D10" s="101"/>
      <c r="E10" s="98"/>
      <c r="F10" s="98"/>
      <c r="G10" s="98"/>
      <c r="H10" s="98"/>
      <c r="I10" s="98"/>
      <c r="J10" s="98"/>
      <c r="K10" s="100"/>
      <c r="L10" s="100"/>
      <c r="M10" s="98"/>
      <c r="N10" s="98"/>
      <c r="O10" s="98"/>
      <c r="P10" s="98"/>
      <c r="Q10" s="101"/>
      <c r="R10" s="583" t="s">
        <v>35</v>
      </c>
      <c r="S10" s="583"/>
      <c r="T10" s="98"/>
      <c r="U10" s="84"/>
      <c r="V10" s="98"/>
      <c r="W10" s="98"/>
      <c r="X10" s="98"/>
    </row>
    <row r="11" spans="1:24" ht="19.5" customHeight="1" x14ac:dyDescent="0.25">
      <c r="A11" s="2186"/>
      <c r="B11" s="97"/>
      <c r="C11" s="75"/>
      <c r="D11" s="75"/>
      <c r="E11" s="97"/>
      <c r="F11" s="94"/>
      <c r="G11" s="97"/>
      <c r="H11" s="80" t="s">
        <v>2</v>
      </c>
      <c r="I11" s="94"/>
      <c r="J11" s="97"/>
      <c r="K11" s="97"/>
      <c r="L11" s="97"/>
      <c r="M11" s="97"/>
      <c r="N11" s="97"/>
      <c r="O11" s="97"/>
      <c r="P11" s="80" t="s">
        <v>2</v>
      </c>
      <c r="Q11" s="75"/>
      <c r="R11" s="97"/>
      <c r="S11" s="97"/>
      <c r="T11" s="97"/>
      <c r="U11" s="90"/>
      <c r="V11" s="97"/>
      <c r="W11" s="97"/>
      <c r="X11" s="97"/>
    </row>
    <row r="12" spans="1:24" ht="19.5" customHeight="1" x14ac:dyDescent="0.25">
      <c r="A12" s="2185"/>
      <c r="B12" s="97"/>
      <c r="C12" s="75"/>
      <c r="D12" s="75"/>
      <c r="E12" s="97"/>
      <c r="F12" s="94"/>
      <c r="G12" s="97"/>
      <c r="H12" s="80" t="s">
        <v>1</v>
      </c>
      <c r="I12" s="94"/>
      <c r="J12" s="97"/>
      <c r="K12" s="97"/>
      <c r="L12" s="97"/>
      <c r="M12" s="97"/>
      <c r="N12" s="97"/>
      <c r="O12" s="97"/>
      <c r="P12" s="80" t="s">
        <v>1</v>
      </c>
      <c r="Q12" s="75"/>
      <c r="R12" s="97"/>
      <c r="S12" s="97"/>
      <c r="T12" s="97"/>
      <c r="U12" s="90"/>
      <c r="V12" s="97"/>
      <c r="W12" s="97"/>
      <c r="X12" s="97"/>
    </row>
    <row r="13" spans="1:24" ht="19.5" customHeight="1" x14ac:dyDescent="0.25">
      <c r="A13" s="98"/>
      <c r="B13" s="98"/>
      <c r="C13" s="101"/>
      <c r="D13" s="101"/>
      <c r="E13" s="98"/>
      <c r="F13" s="98"/>
      <c r="G13" s="98"/>
      <c r="H13" s="98"/>
      <c r="I13" s="98"/>
      <c r="J13" s="98"/>
      <c r="K13" s="100"/>
      <c r="L13" s="100"/>
      <c r="M13" s="98"/>
      <c r="N13" s="98"/>
      <c r="O13" s="98"/>
      <c r="P13" s="98"/>
      <c r="Q13" s="101"/>
      <c r="R13" s="98"/>
      <c r="S13" s="98"/>
      <c r="T13" s="98"/>
      <c r="U13" s="84"/>
      <c r="V13" s="98"/>
      <c r="W13" s="98"/>
      <c r="X13" s="98"/>
    </row>
    <row r="14" spans="1:24" ht="19.5" customHeight="1" x14ac:dyDescent="0.25">
      <c r="A14" s="2186"/>
      <c r="B14" s="97"/>
      <c r="C14" s="75"/>
      <c r="D14" s="75"/>
      <c r="E14" s="97"/>
      <c r="F14" s="94"/>
      <c r="G14" s="97"/>
      <c r="H14" s="80" t="s">
        <v>2</v>
      </c>
      <c r="I14" s="94"/>
      <c r="J14" s="97"/>
      <c r="K14" s="97"/>
      <c r="L14" s="97"/>
      <c r="M14" s="97"/>
      <c r="N14" s="97"/>
      <c r="O14" s="97"/>
      <c r="P14" s="80" t="s">
        <v>2</v>
      </c>
      <c r="Q14" s="75"/>
      <c r="R14" s="97"/>
      <c r="S14" s="97"/>
      <c r="T14" s="97"/>
      <c r="U14" s="90"/>
      <c r="V14" s="97"/>
      <c r="W14" s="97"/>
      <c r="X14" s="97"/>
    </row>
    <row r="15" spans="1:24" ht="19.5" customHeight="1" x14ac:dyDescent="0.25">
      <c r="A15" s="2185"/>
      <c r="B15" s="97"/>
      <c r="C15" s="75"/>
      <c r="D15" s="75"/>
      <c r="E15" s="97"/>
      <c r="F15" s="94"/>
      <c r="G15" s="97"/>
      <c r="H15" s="80" t="s">
        <v>1</v>
      </c>
      <c r="I15" s="94"/>
      <c r="J15" s="97"/>
      <c r="K15" s="97"/>
      <c r="L15" s="97"/>
      <c r="M15" s="97"/>
      <c r="N15" s="97"/>
      <c r="O15" s="97"/>
      <c r="P15" s="80" t="s">
        <v>1</v>
      </c>
      <c r="Q15" s="75"/>
      <c r="R15" s="97"/>
      <c r="S15" s="97"/>
      <c r="T15" s="97"/>
      <c r="U15" s="90"/>
      <c r="V15" s="97"/>
      <c r="W15" s="97"/>
      <c r="X15" s="97"/>
    </row>
    <row r="16" spans="1:24" ht="19.5" customHeight="1" x14ac:dyDescent="0.25">
      <c r="A16" s="98"/>
      <c r="B16" s="98"/>
      <c r="C16" s="101"/>
      <c r="D16" s="101"/>
      <c r="E16" s="98"/>
      <c r="F16" s="98"/>
      <c r="G16" s="98"/>
      <c r="H16" s="98"/>
      <c r="I16" s="98"/>
      <c r="J16" s="98"/>
      <c r="K16" s="100"/>
      <c r="L16" s="100"/>
      <c r="M16" s="98"/>
      <c r="N16" s="98"/>
      <c r="O16" s="98"/>
      <c r="P16" s="98"/>
      <c r="Q16" s="101"/>
      <c r="R16" s="98"/>
      <c r="S16" s="98"/>
      <c r="T16" s="98"/>
      <c r="U16" s="84"/>
      <c r="V16" s="98"/>
      <c r="W16" s="98"/>
      <c r="X16" s="98"/>
    </row>
    <row r="17" spans="1:24" ht="19.5" customHeight="1" x14ac:dyDescent="0.25">
      <c r="A17" s="2186"/>
      <c r="B17" s="97"/>
      <c r="C17" s="75"/>
      <c r="D17" s="75"/>
      <c r="E17" s="97"/>
      <c r="F17" s="94"/>
      <c r="G17" s="97"/>
      <c r="H17" s="80" t="s">
        <v>2</v>
      </c>
      <c r="I17" s="94"/>
      <c r="J17" s="97"/>
      <c r="K17" s="97"/>
      <c r="L17" s="97"/>
      <c r="M17" s="97"/>
      <c r="N17" s="97"/>
      <c r="O17" s="97"/>
      <c r="P17" s="80" t="s">
        <v>2</v>
      </c>
      <c r="Q17" s="75"/>
      <c r="R17" s="97"/>
      <c r="S17" s="97"/>
      <c r="T17" s="97"/>
      <c r="U17" s="90"/>
      <c r="V17" s="97"/>
      <c r="W17" s="97"/>
      <c r="X17" s="97"/>
    </row>
    <row r="18" spans="1:24" ht="19.5" customHeight="1" x14ac:dyDescent="0.25">
      <c r="A18" s="2185"/>
      <c r="B18" s="97"/>
      <c r="C18" s="75"/>
      <c r="D18" s="75"/>
      <c r="E18" s="97"/>
      <c r="F18" s="94"/>
      <c r="G18" s="97"/>
      <c r="H18" s="80" t="s">
        <v>1</v>
      </c>
      <c r="I18" s="94"/>
      <c r="J18" s="97"/>
      <c r="K18" s="97"/>
      <c r="L18" s="97"/>
      <c r="M18" s="97"/>
      <c r="N18" s="97"/>
      <c r="O18" s="97"/>
      <c r="P18" s="80" t="s">
        <v>1</v>
      </c>
      <c r="Q18" s="75"/>
      <c r="R18" s="97"/>
      <c r="S18" s="97"/>
      <c r="T18" s="97"/>
      <c r="U18" s="90"/>
      <c r="V18" s="97"/>
      <c r="W18" s="97"/>
      <c r="X18" s="97"/>
    </row>
    <row r="19" spans="1:24" ht="19.5" customHeight="1" x14ac:dyDescent="0.25">
      <c r="A19" s="98"/>
      <c r="B19" s="98"/>
      <c r="C19" s="101"/>
      <c r="D19" s="101"/>
      <c r="E19" s="98"/>
      <c r="F19" s="98"/>
      <c r="G19" s="98"/>
      <c r="H19" s="98"/>
      <c r="I19" s="98"/>
      <c r="J19" s="98"/>
      <c r="K19" s="100"/>
      <c r="L19" s="100"/>
      <c r="M19" s="98"/>
      <c r="N19" s="98"/>
      <c r="O19" s="98"/>
      <c r="P19" s="98"/>
      <c r="Q19" s="101"/>
      <c r="R19" s="98"/>
      <c r="S19" s="98"/>
      <c r="T19" s="98"/>
      <c r="U19" s="84"/>
      <c r="V19" s="98"/>
      <c r="W19" s="98"/>
      <c r="X19" s="98"/>
    </row>
    <row r="20" spans="1:24" ht="19.5" customHeight="1" x14ac:dyDescent="0.25">
      <c r="A20" s="2186"/>
      <c r="B20" s="97"/>
      <c r="C20" s="75"/>
      <c r="D20" s="75"/>
      <c r="E20" s="97"/>
      <c r="F20" s="94"/>
      <c r="G20" s="97"/>
      <c r="H20" s="80" t="s">
        <v>2</v>
      </c>
      <c r="I20" s="94"/>
      <c r="J20" s="97"/>
      <c r="K20" s="97"/>
      <c r="L20" s="97"/>
      <c r="M20" s="97"/>
      <c r="N20" s="97"/>
      <c r="O20" s="97"/>
      <c r="P20" s="80" t="s">
        <v>2</v>
      </c>
      <c r="Q20" s="75"/>
      <c r="R20" s="97"/>
      <c r="S20" s="97"/>
      <c r="T20" s="97"/>
      <c r="U20" s="90"/>
      <c r="V20" s="97"/>
      <c r="W20" s="97"/>
      <c r="X20" s="97"/>
    </row>
    <row r="21" spans="1:24" ht="19.5" customHeight="1" x14ac:dyDescent="0.25">
      <c r="A21" s="2185"/>
      <c r="B21" s="97"/>
      <c r="C21" s="75"/>
      <c r="D21" s="75"/>
      <c r="E21" s="97"/>
      <c r="F21" s="94"/>
      <c r="G21" s="97"/>
      <c r="H21" s="80" t="s">
        <v>1</v>
      </c>
      <c r="I21" s="94"/>
      <c r="J21" s="97"/>
      <c r="K21" s="97"/>
      <c r="L21" s="97"/>
      <c r="M21" s="97"/>
      <c r="N21" s="97"/>
      <c r="O21" s="97"/>
      <c r="P21" s="80" t="s">
        <v>1</v>
      </c>
      <c r="Q21" s="75"/>
      <c r="R21" s="97"/>
      <c r="S21" s="97"/>
      <c r="T21" s="97"/>
      <c r="U21" s="90"/>
      <c r="V21" s="97"/>
      <c r="W21" s="97"/>
      <c r="X21" s="97"/>
    </row>
    <row r="22" spans="1:24" ht="19.5" customHeight="1" x14ac:dyDescent="0.25">
      <c r="A22" s="98"/>
      <c r="B22" s="98"/>
      <c r="C22" s="101"/>
      <c r="D22" s="101"/>
      <c r="E22" s="98"/>
      <c r="F22" s="98"/>
      <c r="G22" s="98"/>
      <c r="H22" s="98"/>
      <c r="I22" s="98"/>
      <c r="J22" s="98"/>
      <c r="K22" s="100"/>
      <c r="L22" s="100"/>
      <c r="M22" s="98"/>
      <c r="N22" s="98"/>
      <c r="O22" s="98"/>
      <c r="P22" s="98"/>
      <c r="Q22" s="101"/>
      <c r="R22" s="98"/>
      <c r="S22" s="98"/>
      <c r="T22" s="98"/>
      <c r="U22" s="84"/>
      <c r="V22" s="98"/>
      <c r="W22" s="98"/>
      <c r="X22" s="98"/>
    </row>
    <row r="23" spans="1:24" ht="19.5" customHeight="1" x14ac:dyDescent="0.25">
      <c r="A23" s="2186"/>
      <c r="B23" s="97"/>
      <c r="C23" s="75"/>
      <c r="D23" s="75"/>
      <c r="E23" s="97"/>
      <c r="F23" s="94"/>
      <c r="G23" s="97"/>
      <c r="H23" s="80" t="s">
        <v>2</v>
      </c>
      <c r="I23" s="94"/>
      <c r="J23" s="97"/>
      <c r="K23" s="97"/>
      <c r="L23" s="97"/>
      <c r="M23" s="97"/>
      <c r="N23" s="97"/>
      <c r="O23" s="97"/>
      <c r="P23" s="80" t="s">
        <v>2</v>
      </c>
      <c r="Q23" s="75"/>
      <c r="R23" s="97"/>
      <c r="S23" s="97"/>
      <c r="T23" s="97"/>
      <c r="U23" s="90"/>
      <c r="V23" s="97"/>
      <c r="W23" s="97"/>
      <c r="X23" s="97"/>
    </row>
    <row r="24" spans="1:24" ht="19.5" customHeight="1" x14ac:dyDescent="0.25">
      <c r="A24" s="2185"/>
      <c r="B24" s="97"/>
      <c r="C24" s="75"/>
      <c r="D24" s="75"/>
      <c r="E24" s="97"/>
      <c r="F24" s="94"/>
      <c r="G24" s="97"/>
      <c r="H24" s="80" t="s">
        <v>1</v>
      </c>
      <c r="I24" s="94"/>
      <c r="J24" s="97"/>
      <c r="K24" s="97"/>
      <c r="L24" s="97"/>
      <c r="M24" s="97"/>
      <c r="N24" s="97"/>
      <c r="O24" s="97"/>
      <c r="P24" s="80" t="s">
        <v>1</v>
      </c>
      <c r="Q24" s="75"/>
      <c r="R24" s="97"/>
      <c r="S24" s="97"/>
      <c r="T24" s="97"/>
      <c r="U24" s="90"/>
      <c r="V24" s="97"/>
      <c r="W24" s="97"/>
      <c r="X24" s="97"/>
    </row>
    <row r="25" spans="1:24" ht="19.5" customHeight="1" x14ac:dyDescent="0.25">
      <c r="A25" s="98"/>
      <c r="B25" s="98"/>
      <c r="C25" s="101"/>
      <c r="D25" s="101"/>
      <c r="E25" s="98"/>
      <c r="F25" s="98"/>
      <c r="G25" s="98"/>
      <c r="H25" s="98"/>
      <c r="I25" s="98"/>
      <c r="J25" s="98"/>
      <c r="K25" s="100"/>
      <c r="L25" s="100"/>
      <c r="M25" s="98"/>
      <c r="N25" s="98"/>
      <c r="O25" s="98"/>
      <c r="P25" s="98"/>
      <c r="Q25" s="101"/>
      <c r="R25" s="98"/>
      <c r="S25" s="98"/>
      <c r="T25" s="98"/>
      <c r="U25" s="84"/>
      <c r="V25" s="98"/>
      <c r="W25" s="98"/>
      <c r="X25" s="98"/>
    </row>
    <row r="26" spans="1:24" ht="19.5" customHeight="1" x14ac:dyDescent="0.25">
      <c r="A26" s="2186"/>
      <c r="B26" s="97"/>
      <c r="C26" s="75"/>
      <c r="D26" s="75"/>
      <c r="E26" s="97"/>
      <c r="F26" s="94"/>
      <c r="G26" s="97"/>
      <c r="H26" s="80" t="s">
        <v>2</v>
      </c>
      <c r="I26" s="94"/>
      <c r="J26" s="97"/>
      <c r="K26" s="97"/>
      <c r="L26" s="97"/>
      <c r="M26" s="97"/>
      <c r="N26" s="97"/>
      <c r="O26" s="97"/>
      <c r="P26" s="80" t="s">
        <v>2</v>
      </c>
      <c r="Q26" s="75"/>
      <c r="R26" s="97"/>
      <c r="S26" s="97"/>
      <c r="T26" s="97"/>
      <c r="U26" s="90"/>
      <c r="V26" s="97"/>
      <c r="W26" s="97"/>
      <c r="X26" s="97"/>
    </row>
    <row r="27" spans="1:24" ht="19.5" customHeight="1" x14ac:dyDescent="0.25">
      <c r="A27" s="2185"/>
      <c r="B27" s="97"/>
      <c r="C27" s="75"/>
      <c r="D27" s="75"/>
      <c r="E27" s="97"/>
      <c r="F27" s="94"/>
      <c r="G27" s="97"/>
      <c r="H27" s="80" t="s">
        <v>1</v>
      </c>
      <c r="I27" s="94"/>
      <c r="J27" s="97"/>
      <c r="K27" s="97"/>
      <c r="L27" s="97"/>
      <c r="M27" s="97"/>
      <c r="N27" s="97"/>
      <c r="O27" s="97"/>
      <c r="P27" s="80" t="s">
        <v>1</v>
      </c>
      <c r="Q27" s="75"/>
      <c r="R27" s="97"/>
      <c r="S27" s="97"/>
      <c r="T27" s="97"/>
      <c r="U27" s="90"/>
      <c r="V27" s="97"/>
      <c r="W27" s="97"/>
      <c r="X27" s="97"/>
    </row>
    <row r="28" spans="1:24" ht="19.5" customHeight="1" x14ac:dyDescent="0.25">
      <c r="A28" s="98"/>
      <c r="B28" s="98"/>
      <c r="C28" s="101"/>
      <c r="D28" s="101"/>
      <c r="E28" s="98"/>
      <c r="F28" s="98"/>
      <c r="G28" s="98"/>
      <c r="H28" s="98"/>
      <c r="I28" s="98"/>
      <c r="J28" s="98"/>
      <c r="K28" s="100"/>
      <c r="L28" s="100"/>
      <c r="M28" s="98"/>
      <c r="N28" s="98"/>
      <c r="O28" s="98"/>
      <c r="P28" s="98"/>
      <c r="Q28" s="101"/>
      <c r="R28" s="98"/>
      <c r="S28" s="98"/>
      <c r="T28" s="98"/>
      <c r="U28" s="84"/>
      <c r="V28" s="98"/>
      <c r="W28" s="98"/>
      <c r="X28" s="98"/>
    </row>
    <row r="29" spans="1:24" ht="19.5" customHeight="1" x14ac:dyDescent="0.25">
      <c r="A29" s="2186"/>
      <c r="B29" s="97"/>
      <c r="C29" s="75"/>
      <c r="D29" s="75"/>
      <c r="E29" s="97"/>
      <c r="F29" s="94"/>
      <c r="G29" s="97"/>
      <c r="H29" s="80" t="s">
        <v>2</v>
      </c>
      <c r="I29" s="94"/>
      <c r="J29" s="97"/>
      <c r="K29" s="97"/>
      <c r="L29" s="97"/>
      <c r="M29" s="97"/>
      <c r="N29" s="97"/>
      <c r="O29" s="97"/>
      <c r="P29" s="80" t="s">
        <v>2</v>
      </c>
      <c r="Q29" s="75"/>
      <c r="R29" s="97"/>
      <c r="S29" s="97"/>
      <c r="T29" s="97"/>
      <c r="U29" s="90"/>
      <c r="V29" s="97"/>
      <c r="W29" s="97"/>
      <c r="X29" s="97"/>
    </row>
    <row r="30" spans="1:24" ht="19.5" customHeight="1" x14ac:dyDescent="0.25">
      <c r="A30" s="2185"/>
      <c r="B30" s="97"/>
      <c r="C30" s="75"/>
      <c r="D30" s="75"/>
      <c r="E30" s="97"/>
      <c r="F30" s="94"/>
      <c r="G30" s="97"/>
      <c r="H30" s="80" t="s">
        <v>1</v>
      </c>
      <c r="I30" s="94"/>
      <c r="J30" s="97"/>
      <c r="K30" s="97"/>
      <c r="L30" s="97"/>
      <c r="M30" s="97"/>
      <c r="N30" s="97"/>
      <c r="O30" s="97"/>
      <c r="P30" s="80" t="s">
        <v>1</v>
      </c>
      <c r="Q30" s="75"/>
      <c r="R30" s="97"/>
      <c r="S30" s="97"/>
      <c r="T30" s="97"/>
      <c r="U30" s="90"/>
      <c r="V30" s="97"/>
      <c r="W30" s="97"/>
      <c r="X30" s="97"/>
    </row>
    <row r="31" spans="1:24" ht="19.5" customHeight="1" x14ac:dyDescent="0.25">
      <c r="A31" s="98"/>
      <c r="B31" s="98"/>
      <c r="C31" s="101"/>
      <c r="D31" s="101"/>
      <c r="E31" s="98"/>
      <c r="F31" s="98"/>
      <c r="G31" s="98"/>
      <c r="H31" s="98"/>
      <c r="I31" s="98"/>
      <c r="J31" s="98"/>
      <c r="K31" s="100"/>
      <c r="L31" s="100"/>
      <c r="M31" s="98"/>
      <c r="N31" s="98"/>
      <c r="O31" s="98"/>
      <c r="P31" s="98"/>
      <c r="Q31" s="101"/>
      <c r="R31" s="98"/>
      <c r="S31" s="98"/>
      <c r="T31" s="98"/>
      <c r="U31" s="84"/>
      <c r="V31" s="98"/>
      <c r="W31" s="98"/>
      <c r="X31" s="98"/>
    </row>
    <row r="32" spans="1:24" ht="19.5" customHeight="1" x14ac:dyDescent="0.25">
      <c r="A32" s="2186"/>
      <c r="B32" s="97"/>
      <c r="C32" s="75"/>
      <c r="D32" s="75"/>
      <c r="E32" s="97"/>
      <c r="F32" s="94"/>
      <c r="G32" s="97"/>
      <c r="H32" s="80" t="s">
        <v>2</v>
      </c>
      <c r="I32" s="94"/>
      <c r="J32" s="97"/>
      <c r="K32" s="97"/>
      <c r="L32" s="97"/>
      <c r="M32" s="97"/>
      <c r="N32" s="97"/>
      <c r="O32" s="97"/>
      <c r="P32" s="80" t="s">
        <v>2</v>
      </c>
      <c r="Q32" s="75"/>
      <c r="R32" s="97"/>
      <c r="S32" s="97"/>
      <c r="T32" s="97"/>
      <c r="U32" s="90"/>
      <c r="V32" s="94"/>
      <c r="W32" s="94"/>
      <c r="X32" s="94"/>
    </row>
    <row r="33" spans="1:28" ht="19.5" customHeight="1" thickBot="1" x14ac:dyDescent="0.3">
      <c r="A33" s="2187"/>
      <c r="B33" s="92"/>
      <c r="C33" s="88"/>
      <c r="D33" s="88"/>
      <c r="E33" s="154"/>
      <c r="F33" s="94"/>
      <c r="G33" s="92"/>
      <c r="H33" s="93" t="s">
        <v>1</v>
      </c>
      <c r="I33" s="94"/>
      <c r="J33" s="92"/>
      <c r="K33" s="92"/>
      <c r="L33" s="92"/>
      <c r="M33" s="92"/>
      <c r="N33" s="92"/>
      <c r="O33" s="92"/>
      <c r="P33" s="93" t="s">
        <v>1</v>
      </c>
      <c r="Q33" s="88"/>
      <c r="R33" s="92"/>
      <c r="S33" s="92"/>
      <c r="T33" s="92"/>
      <c r="U33" s="90"/>
      <c r="V33" s="154"/>
      <c r="W33" s="154"/>
      <c r="X33" s="154"/>
      <c r="Z33" s="4"/>
      <c r="AA33" s="4"/>
      <c r="AB33" s="4"/>
    </row>
    <row r="34" spans="1:28" ht="19.5" customHeight="1" thickTop="1" x14ac:dyDescent="0.25">
      <c r="A34" s="87" t="s">
        <v>3</v>
      </c>
      <c r="B34" s="82"/>
      <c r="C34" s="81">
        <f>C8+C11+C14+C17+C20+C23+C26+C29+C32</f>
        <v>0</v>
      </c>
      <c r="D34" s="81">
        <f>D8+D11+D14+D17+D20+D23+D26+D29+D32</f>
        <v>0</v>
      </c>
      <c r="E34" s="151"/>
      <c r="F34" s="86"/>
      <c r="G34" s="82"/>
      <c r="H34" s="86" t="s">
        <v>2</v>
      </c>
      <c r="I34" s="86"/>
      <c r="J34" s="82"/>
      <c r="K34" s="82"/>
      <c r="L34" s="82"/>
      <c r="M34" s="82"/>
      <c r="N34" s="82"/>
      <c r="O34" s="82"/>
      <c r="P34" s="86" t="s">
        <v>2</v>
      </c>
      <c r="Q34" s="81">
        <f>Q8+Q11+Q14+Q17+Q20+Q23+Q26+Q29+Q32</f>
        <v>0</v>
      </c>
      <c r="R34" s="82"/>
      <c r="S34" s="82"/>
      <c r="T34" s="82"/>
      <c r="U34" s="84"/>
      <c r="V34" s="214"/>
      <c r="W34" s="214"/>
      <c r="X34" s="214"/>
      <c r="Z34" s="4"/>
      <c r="AA34" s="5"/>
      <c r="AB34" s="4"/>
    </row>
    <row r="35" spans="1:28" ht="19.5" customHeight="1" x14ac:dyDescent="0.25">
      <c r="A35" s="76"/>
      <c r="B35" s="76"/>
      <c r="C35" s="75">
        <f>C9+C12+C15+C18+C21+C24+C27+C30+C33</f>
        <v>0</v>
      </c>
      <c r="D35" s="75">
        <f>D9+D12+D15+D18+D21+D24+D27+D30+D33</f>
        <v>0</v>
      </c>
      <c r="E35" s="76"/>
      <c r="F35" s="80"/>
      <c r="G35" s="76"/>
      <c r="H35" s="80" t="s">
        <v>1</v>
      </c>
      <c r="I35" s="80"/>
      <c r="J35" s="76"/>
      <c r="K35" s="76"/>
      <c r="L35" s="76"/>
      <c r="M35" s="76"/>
      <c r="N35" s="76"/>
      <c r="O35" s="76"/>
      <c r="P35" s="80" t="s">
        <v>1</v>
      </c>
      <c r="Q35" s="75">
        <f>Q9+Q12+Q15+Q18+Q21+Q24+Q27+Q30+Q33</f>
        <v>0</v>
      </c>
      <c r="R35" s="76"/>
      <c r="S35" s="76"/>
      <c r="T35" s="76"/>
      <c r="U35" s="78"/>
      <c r="V35" s="213"/>
      <c r="W35" s="213"/>
      <c r="X35" s="213"/>
      <c r="Z35" s="4"/>
      <c r="AA35" s="4"/>
      <c r="AB35" s="4"/>
    </row>
    <row r="36" spans="1:28" x14ac:dyDescent="0.25">
      <c r="A36" s="74" t="s">
        <v>0</v>
      </c>
      <c r="T36" s="3"/>
      <c r="U36" s="3"/>
      <c r="V36" s="5"/>
    </row>
    <row r="37" spans="1:28" x14ac:dyDescent="0.25">
      <c r="Q37" s="6"/>
      <c r="T37" s="5"/>
      <c r="U37" s="3"/>
      <c r="V37" s="4"/>
    </row>
    <row r="38" spans="1:28" x14ac:dyDescent="0.25">
      <c r="T38" s="3"/>
      <c r="U38" s="3"/>
    </row>
    <row r="39" spans="1:28" x14ac:dyDescent="0.25">
      <c r="U39" s="3"/>
    </row>
    <row r="40" spans="1:28" x14ac:dyDescent="0.25">
      <c r="U40" s="3"/>
    </row>
    <row r="41" spans="1:28" x14ac:dyDescent="0.25">
      <c r="U41" s="3"/>
    </row>
    <row r="42" spans="1:28" x14ac:dyDescent="0.25">
      <c r="U42" s="3"/>
    </row>
    <row r="43" spans="1:28" x14ac:dyDescent="0.25">
      <c r="U43" s="3"/>
    </row>
    <row r="44" spans="1:28" x14ac:dyDescent="0.25">
      <c r="U44" s="3"/>
    </row>
    <row r="45" spans="1:28" x14ac:dyDescent="0.25">
      <c r="U45" s="3"/>
    </row>
    <row r="46" spans="1:28" x14ac:dyDescent="0.25">
      <c r="U46" s="3"/>
    </row>
    <row r="47" spans="1:28" x14ac:dyDescent="0.25">
      <c r="U47" s="3"/>
    </row>
    <row r="48" spans="1:28"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row r="1128" spans="21:21" x14ac:dyDescent="0.25">
      <c r="U1128" s="3"/>
    </row>
    <row r="1129" spans="21:21" x14ac:dyDescent="0.25">
      <c r="U1129" s="3"/>
    </row>
    <row r="1130" spans="21:21" x14ac:dyDescent="0.25">
      <c r="U1130" s="3"/>
    </row>
    <row r="1131" spans="21:21" x14ac:dyDescent="0.25">
      <c r="U1131" s="3"/>
    </row>
    <row r="1132" spans="21:21" x14ac:dyDescent="0.25">
      <c r="U1132" s="3"/>
    </row>
    <row r="1133" spans="21:21" x14ac:dyDescent="0.25">
      <c r="U1133" s="3"/>
    </row>
    <row r="1134" spans="21:21" x14ac:dyDescent="0.25">
      <c r="U1134" s="3"/>
    </row>
    <row r="1135" spans="21:21" x14ac:dyDescent="0.25">
      <c r="U1135" s="3"/>
    </row>
    <row r="1136" spans="21:21" x14ac:dyDescent="0.25">
      <c r="U1136" s="3"/>
    </row>
  </sheetData>
  <mergeCells count="15">
    <mergeCell ref="A32:A33"/>
    <mergeCell ref="A17:A18"/>
    <mergeCell ref="A20:A21"/>
    <mergeCell ref="A23:A24"/>
    <mergeCell ref="A26:A27"/>
    <mergeCell ref="A5:A6"/>
    <mergeCell ref="A8:A9"/>
    <mergeCell ref="A11:A12"/>
    <mergeCell ref="A14:A15"/>
    <mergeCell ref="A29:A30"/>
    <mergeCell ref="N3:O3"/>
    <mergeCell ref="Q3:T3"/>
    <mergeCell ref="C3:G3"/>
    <mergeCell ref="L3:M3"/>
    <mergeCell ref="I2:J3"/>
  </mergeCells>
  <pageMargins left="0.5" right="0.5" top="0.3" bottom="0.25"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7" max="1048575" man="1"/>
    <brk id="15" max="1048575" man="1"/>
    <brk id="24"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zoomScale="75" workbookViewId="0">
      <selection activeCell="AF26" sqref="AF26"/>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92</v>
      </c>
      <c r="B1" s="144"/>
      <c r="V1" s="3"/>
    </row>
    <row r="2" spans="1:26" x14ac:dyDescent="0.25">
      <c r="A2" s="143" t="s">
        <v>550</v>
      </c>
      <c r="B2" s="142"/>
      <c r="J2" s="2178" t="s">
        <v>77</v>
      </c>
      <c r="K2" s="2179"/>
      <c r="L2" s="141" t="s">
        <v>76</v>
      </c>
      <c r="M2" s="140"/>
      <c r="N2" s="139"/>
      <c r="V2" s="3"/>
    </row>
    <row r="3" spans="1:26" ht="33.75" customHeight="1" x14ac:dyDescent="0.25">
      <c r="A3" s="138" t="s">
        <v>91</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328</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84"/>
      <c r="B8" s="94"/>
      <c r="C8" s="94"/>
      <c r="D8" s="94"/>
      <c r="E8" s="94"/>
      <c r="F8" s="105"/>
      <c r="G8" s="94"/>
      <c r="H8" s="94"/>
      <c r="I8" s="106" t="s">
        <v>2</v>
      </c>
      <c r="J8" s="94"/>
      <c r="K8" s="94"/>
      <c r="L8" s="94"/>
      <c r="M8" s="94"/>
      <c r="N8" s="94"/>
      <c r="O8" s="94"/>
      <c r="P8" s="94"/>
      <c r="Q8" s="106" t="s">
        <v>2</v>
      </c>
      <c r="R8" s="105"/>
      <c r="S8" s="94"/>
      <c r="T8" s="104"/>
      <c r="U8" s="104"/>
      <c r="V8" s="90"/>
      <c r="W8" s="103"/>
      <c r="X8" s="94"/>
      <c r="Y8" s="94"/>
      <c r="Z8" s="94"/>
    </row>
    <row r="9" spans="1:26" ht="19.5" customHeight="1" x14ac:dyDescent="0.25">
      <c r="A9" s="2185"/>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9.5"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0</v>
      </c>
      <c r="G34" s="86"/>
      <c r="H34" s="82"/>
      <c r="I34" s="86" t="s">
        <v>2</v>
      </c>
      <c r="J34" s="82"/>
      <c r="K34" s="82"/>
      <c r="L34" s="82"/>
      <c r="M34" s="82"/>
      <c r="N34" s="82"/>
      <c r="O34" s="82"/>
      <c r="P34" s="82"/>
      <c r="Q34" s="86" t="s">
        <v>2</v>
      </c>
      <c r="R34" s="81">
        <f>R8+R11+R14+R17+R20+R23+R26+R29+R32</f>
        <v>0</v>
      </c>
      <c r="S34" s="82"/>
      <c r="T34" s="85"/>
      <c r="U34" s="85"/>
      <c r="V34" s="84"/>
      <c r="W34" s="83"/>
      <c r="X34" s="82"/>
      <c r="Y34" s="82"/>
      <c r="Z34" s="81">
        <f>Z8+Z11+Z14+Z17+Z20+Z23+Z26+Z29+Z32</f>
        <v>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topLeftCell="Y16" workbookViewId="0">
      <selection activeCell="AF26" sqref="AF26"/>
    </sheetView>
  </sheetViews>
  <sheetFormatPr defaultRowHeight="15.75" x14ac:dyDescent="0.25"/>
  <cols>
    <col min="1" max="1" width="31.5703125" style="1" customWidth="1"/>
    <col min="2" max="2" width="10.85546875" style="1" bestFit="1" customWidth="1"/>
    <col min="3" max="3" width="13.7109375" style="1" customWidth="1"/>
    <col min="4" max="4" width="14.7109375" style="1" customWidth="1"/>
    <col min="5" max="5" width="11.140625" style="1" bestFit="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1359</v>
      </c>
      <c r="B1" s="144"/>
      <c r="C1" s="179"/>
      <c r="D1" s="4"/>
      <c r="E1" s="4"/>
      <c r="F1" s="4"/>
      <c r="G1" s="4"/>
      <c r="H1" s="3"/>
      <c r="T1" s="146"/>
      <c r="U1" s="146"/>
      <c r="AB1" s="146"/>
    </row>
    <row r="2" spans="1:32" ht="15.75" customHeight="1" x14ac:dyDescent="0.25">
      <c r="A2" s="143" t="s">
        <v>1195</v>
      </c>
      <c r="B2" s="142"/>
      <c r="C2" s="141" t="s">
        <v>76</v>
      </c>
      <c r="D2" s="140"/>
      <c r="E2" s="139"/>
      <c r="F2" s="139"/>
      <c r="H2" s="177"/>
      <c r="I2" s="2178" t="s">
        <v>122</v>
      </c>
      <c r="J2" s="2179"/>
      <c r="T2" s="146"/>
      <c r="U2" s="176"/>
      <c r="AB2" s="176"/>
    </row>
    <row r="3" spans="1:32" s="57" customFormat="1" ht="28.5" customHeight="1" x14ac:dyDescent="0.2">
      <c r="A3" s="138" t="s">
        <v>1358</v>
      </c>
      <c r="B3" s="584"/>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7.25" customHeight="1" thickBot="1" x14ac:dyDescent="0.3">
      <c r="A4" s="173" t="s">
        <v>68</v>
      </c>
      <c r="B4" s="126" t="s">
        <v>115</v>
      </c>
      <c r="C4" s="131" t="s">
        <v>114</v>
      </c>
      <c r="D4" s="126" t="s">
        <v>113</v>
      </c>
      <c r="E4" s="126" t="s">
        <v>369</v>
      </c>
      <c r="F4" s="126" t="s">
        <v>55</v>
      </c>
      <c r="G4" s="126" t="s">
        <v>61</v>
      </c>
      <c r="H4" s="130" t="s">
        <v>56</v>
      </c>
      <c r="I4" s="126" t="s">
        <v>368</v>
      </c>
      <c r="J4" s="131" t="s">
        <v>367</v>
      </c>
      <c r="K4" s="126" t="s">
        <v>105</v>
      </c>
      <c r="L4" s="130" t="s">
        <v>56</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24"/>
      <c r="F5" s="171"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19.5" customHeight="1" x14ac:dyDescent="0.25">
      <c r="A8" s="2194" t="s">
        <v>1357</v>
      </c>
      <c r="B8" s="94" t="s">
        <v>18</v>
      </c>
      <c r="C8" s="94" t="s">
        <v>340</v>
      </c>
      <c r="D8" s="105">
        <v>80900000</v>
      </c>
      <c r="E8" s="94" t="s">
        <v>571</v>
      </c>
      <c r="F8" s="106" t="s">
        <v>2</v>
      </c>
      <c r="G8" s="94" t="s">
        <v>1211</v>
      </c>
      <c r="H8" s="104" t="s">
        <v>1269</v>
      </c>
      <c r="I8" s="104" t="s">
        <v>9</v>
      </c>
      <c r="J8" s="104" t="s">
        <v>9</v>
      </c>
      <c r="K8" s="104" t="s">
        <v>9</v>
      </c>
      <c r="L8" s="104" t="s">
        <v>9</v>
      </c>
      <c r="M8" s="106" t="s">
        <v>2</v>
      </c>
      <c r="N8" s="94" t="s">
        <v>1356</v>
      </c>
      <c r="O8" s="94" t="s">
        <v>1355</v>
      </c>
      <c r="P8" s="94" t="s">
        <v>1302</v>
      </c>
      <c r="Q8" s="94" t="s">
        <v>1266</v>
      </c>
      <c r="R8" s="94" t="s">
        <v>1265</v>
      </c>
      <c r="S8" s="94" t="s">
        <v>1264</v>
      </c>
      <c r="T8" s="94" t="s">
        <v>1263</v>
      </c>
      <c r="U8" s="164" t="s">
        <v>2</v>
      </c>
      <c r="V8" s="103" t="s">
        <v>1203</v>
      </c>
      <c r="W8" s="94" t="s">
        <v>1202</v>
      </c>
      <c r="X8" s="105">
        <v>80900000</v>
      </c>
      <c r="Y8" s="103" t="s">
        <v>1201</v>
      </c>
      <c r="Z8" s="103" t="s">
        <v>9</v>
      </c>
      <c r="AA8" s="94" t="s">
        <v>1200</v>
      </c>
      <c r="AB8" s="164" t="s">
        <v>2</v>
      </c>
      <c r="AC8" s="94" t="s">
        <v>1354</v>
      </c>
      <c r="AD8" s="94" t="s">
        <v>1198</v>
      </c>
      <c r="AE8" s="94" t="s">
        <v>1175</v>
      </c>
      <c r="AF8" s="94" t="s">
        <v>1353</v>
      </c>
    </row>
    <row r="9" spans="1:32" ht="19.5" customHeight="1" x14ac:dyDescent="0.25">
      <c r="A9" s="2195"/>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9.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19.5" customHeight="1" x14ac:dyDescent="0.25">
      <c r="A11" s="2186"/>
      <c r="B11" s="97"/>
      <c r="C11" s="97"/>
      <c r="D11" s="75"/>
      <c r="E11" s="97"/>
      <c r="F11" s="80" t="s">
        <v>2</v>
      </c>
      <c r="G11" s="97"/>
      <c r="H11" s="102"/>
      <c r="I11" s="102"/>
      <c r="J11" s="102"/>
      <c r="K11" s="97"/>
      <c r="L11" s="95"/>
      <c r="M11" s="80" t="s">
        <v>2</v>
      </c>
      <c r="N11" s="97"/>
      <c r="O11" s="97"/>
      <c r="P11" s="97"/>
      <c r="Q11" s="97"/>
      <c r="R11" s="97"/>
      <c r="S11" s="97"/>
      <c r="T11" s="97"/>
      <c r="U11" s="149" t="s">
        <v>2</v>
      </c>
      <c r="V11" s="95"/>
      <c r="W11" s="97"/>
      <c r="X11" s="75"/>
      <c r="Y11" s="95"/>
      <c r="Z11" s="95"/>
      <c r="AA11" s="97"/>
      <c r="AB11" s="149" t="s">
        <v>2</v>
      </c>
      <c r="AC11" s="97"/>
      <c r="AD11" s="97"/>
      <c r="AE11" s="97"/>
      <c r="AF11" s="97"/>
    </row>
    <row r="12" spans="1:32" ht="19.5" customHeight="1" x14ac:dyDescent="0.25">
      <c r="A12" s="2188"/>
      <c r="B12" s="97"/>
      <c r="C12" s="97"/>
      <c r="D12" s="75"/>
      <c r="E12" s="97"/>
      <c r="F12" s="80" t="s">
        <v>1</v>
      </c>
      <c r="G12" s="97"/>
      <c r="H12" s="102"/>
      <c r="I12" s="102"/>
      <c r="J12" s="102"/>
      <c r="K12" s="97"/>
      <c r="L12" s="95"/>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9.5" customHeight="1" x14ac:dyDescent="0.25">
      <c r="A13" s="98"/>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19.5" customHeight="1" x14ac:dyDescent="0.25">
      <c r="A14" s="2186"/>
      <c r="B14" s="97"/>
      <c r="C14" s="97"/>
      <c r="D14" s="75"/>
      <c r="E14" s="97"/>
      <c r="F14" s="80" t="s">
        <v>2</v>
      </c>
      <c r="G14" s="97"/>
      <c r="H14" s="102"/>
      <c r="I14" s="102"/>
      <c r="J14" s="102"/>
      <c r="K14" s="97"/>
      <c r="L14" s="95"/>
      <c r="M14" s="80" t="s">
        <v>2</v>
      </c>
      <c r="N14" s="97"/>
      <c r="O14" s="97"/>
      <c r="P14" s="97"/>
      <c r="Q14" s="97"/>
      <c r="R14" s="97"/>
      <c r="S14" s="97"/>
      <c r="T14" s="97"/>
      <c r="U14" s="149" t="s">
        <v>2</v>
      </c>
      <c r="V14" s="95"/>
      <c r="W14" s="97"/>
      <c r="X14" s="75"/>
      <c r="Y14" s="95"/>
      <c r="Z14" s="95"/>
      <c r="AA14" s="97"/>
      <c r="AB14" s="149" t="s">
        <v>2</v>
      </c>
      <c r="AC14" s="95"/>
      <c r="AD14" s="95"/>
      <c r="AE14" s="95"/>
      <c r="AF14" s="95"/>
    </row>
    <row r="15" spans="1:32" ht="19.5" customHeight="1" x14ac:dyDescent="0.25">
      <c r="A15" s="2188"/>
      <c r="B15" s="97"/>
      <c r="C15" s="97"/>
      <c r="D15" s="75"/>
      <c r="E15" s="97"/>
      <c r="F15" s="80" t="s">
        <v>1</v>
      </c>
      <c r="G15" s="97"/>
      <c r="H15" s="102"/>
      <c r="I15" s="102"/>
      <c r="J15" s="102"/>
      <c r="K15" s="97"/>
      <c r="L15" s="95"/>
      <c r="M15" s="80" t="s">
        <v>1</v>
      </c>
      <c r="N15" s="97"/>
      <c r="O15" s="97"/>
      <c r="P15" s="97"/>
      <c r="Q15" s="97"/>
      <c r="R15" s="97"/>
      <c r="S15" s="97"/>
      <c r="T15" s="97"/>
      <c r="U15" s="149" t="s">
        <v>1</v>
      </c>
      <c r="V15" s="95"/>
      <c r="W15" s="97"/>
      <c r="X15" s="75"/>
      <c r="Y15" s="95"/>
      <c r="Z15" s="95"/>
      <c r="AA15" s="97"/>
      <c r="AB15" s="149" t="s">
        <v>1</v>
      </c>
      <c r="AC15" s="95"/>
      <c r="AD15" s="95"/>
      <c r="AE15" s="95"/>
      <c r="AF15" s="95"/>
    </row>
    <row r="16" spans="1:32" ht="19.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186"/>
      <c r="B17" s="97"/>
      <c r="C17" s="97"/>
      <c r="D17" s="75"/>
      <c r="E17" s="97"/>
      <c r="F17" s="80" t="s">
        <v>2</v>
      </c>
      <c r="G17" s="97"/>
      <c r="H17" s="102"/>
      <c r="I17" s="102"/>
      <c r="J17" s="102"/>
      <c r="K17" s="97"/>
      <c r="L17" s="95"/>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9.5" customHeight="1" x14ac:dyDescent="0.25">
      <c r="A18" s="2188"/>
      <c r="B18" s="97"/>
      <c r="C18" s="97"/>
      <c r="D18" s="75"/>
      <c r="E18" s="97"/>
      <c r="F18" s="80" t="s">
        <v>1</v>
      </c>
      <c r="G18" s="97"/>
      <c r="H18" s="102"/>
      <c r="I18" s="102"/>
      <c r="J18" s="102"/>
      <c r="K18" s="97"/>
      <c r="L18" s="95"/>
      <c r="M18" s="80" t="s">
        <v>1</v>
      </c>
      <c r="N18" s="97"/>
      <c r="O18" s="97"/>
      <c r="P18" s="97"/>
      <c r="Q18" s="97"/>
      <c r="R18" s="97"/>
      <c r="S18" s="97"/>
      <c r="T18" s="97"/>
      <c r="U18" s="149" t="s">
        <v>1</v>
      </c>
      <c r="V18" s="95"/>
      <c r="W18" s="97"/>
      <c r="X18" s="75"/>
      <c r="Y18" s="95"/>
      <c r="Z18" s="95"/>
      <c r="AA18" s="97"/>
      <c r="AB18" s="149" t="s">
        <v>1</v>
      </c>
      <c r="AC18" s="95"/>
      <c r="AD18" s="95"/>
      <c r="AE18" s="95"/>
      <c r="AF18" s="95"/>
    </row>
    <row r="19" spans="1:32" ht="19.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19.5" customHeight="1" x14ac:dyDescent="0.25">
      <c r="A20" s="2186"/>
      <c r="B20" s="97"/>
      <c r="C20" s="97"/>
      <c r="D20" s="75"/>
      <c r="E20" s="97"/>
      <c r="F20" s="80" t="s">
        <v>2</v>
      </c>
      <c r="G20" s="97"/>
      <c r="H20" s="102"/>
      <c r="I20" s="102"/>
      <c r="J20" s="102"/>
      <c r="K20" s="97"/>
      <c r="L20" s="95"/>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88"/>
      <c r="B21" s="97"/>
      <c r="C21" s="97"/>
      <c r="D21" s="75"/>
      <c r="E21" s="97"/>
      <c r="F21" s="80" t="s">
        <v>1</v>
      </c>
      <c r="G21" s="97"/>
      <c r="H21" s="102"/>
      <c r="I21" s="102"/>
      <c r="J21" s="102"/>
      <c r="K21" s="97"/>
      <c r="L21" s="95"/>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9.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f>D8+D11+D14+D17+D20+D23+D26+D29+D32</f>
        <v>80900000</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80900000</v>
      </c>
      <c r="Y34" s="82"/>
      <c r="Z34" s="82"/>
      <c r="AA34" s="82"/>
      <c r="AB34" s="150" t="s">
        <v>2</v>
      </c>
      <c r="AC34" s="82"/>
      <c r="AD34" s="82"/>
      <c r="AE34" s="82"/>
      <c r="AF34" s="81">
        <f>AF8+AF11+AF14+AF17+AF20+AF23+AF26+AF29+AF32</f>
        <v>80900000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 ref="V3:W3"/>
    <mergeCell ref="I2:J3"/>
  </mergeCells>
  <pageMargins left="0.5" right="0.5" top="0.3" bottom="0.25"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
  <sheetViews>
    <sheetView topLeftCell="C4" workbookViewId="0">
      <selection activeCell="P9" sqref="P9"/>
    </sheetView>
  </sheetViews>
  <sheetFormatPr defaultRowHeight="15" x14ac:dyDescent="0.25"/>
  <cols>
    <col min="1" max="1" width="40" style="3413" customWidth="1"/>
    <col min="2" max="32" width="18" style="3413" customWidth="1"/>
    <col min="33" max="16384" width="9.140625" style="3413"/>
  </cols>
  <sheetData>
    <row r="1" spans="1:32" ht="30" x14ac:dyDescent="0.25">
      <c r="A1" s="3441" t="s">
        <v>3530</v>
      </c>
    </row>
    <row r="2" spans="1:32" x14ac:dyDescent="0.25">
      <c r="A2" s="3430" t="s">
        <v>1676</v>
      </c>
      <c r="B2" s="3429"/>
      <c r="C2" s="3428"/>
      <c r="D2" s="3428"/>
      <c r="E2" s="3428"/>
      <c r="F2" s="3428"/>
      <c r="G2" s="3428"/>
      <c r="H2" s="3428"/>
      <c r="I2" s="3428"/>
      <c r="J2" s="3428"/>
      <c r="K2" s="3428"/>
      <c r="L2" s="3428"/>
      <c r="M2" s="3428"/>
      <c r="N2" s="3428"/>
      <c r="O2" s="3428"/>
      <c r="P2" s="3428"/>
      <c r="Q2" s="3428"/>
      <c r="R2" s="3428"/>
      <c r="S2" s="3428"/>
      <c r="T2" s="3428"/>
      <c r="U2" s="3428"/>
      <c r="V2" s="3428"/>
      <c r="W2" s="3428"/>
      <c r="X2" s="3428"/>
      <c r="Y2" s="3428"/>
      <c r="Z2" s="3428"/>
      <c r="AA2" s="3428"/>
      <c r="AB2" s="3428"/>
      <c r="AC2" s="3428"/>
      <c r="AD2" s="3428"/>
      <c r="AE2" s="3428"/>
      <c r="AF2" s="3428"/>
    </row>
    <row r="3" spans="1:32" ht="45" x14ac:dyDescent="0.25">
      <c r="A3" s="3427"/>
      <c r="B3" s="3427"/>
      <c r="C3" s="3426" t="s">
        <v>1675</v>
      </c>
      <c r="D3" s="3425"/>
      <c r="E3" s="3425"/>
      <c r="F3" s="3425"/>
      <c r="G3" s="3425"/>
      <c r="H3" s="3425"/>
      <c r="I3" s="3425"/>
      <c r="J3" s="3425"/>
      <c r="K3" s="3424"/>
      <c r="L3" s="3426" t="s">
        <v>1750</v>
      </c>
      <c r="M3" s="3424"/>
      <c r="N3" s="3423" t="s">
        <v>1749</v>
      </c>
      <c r="O3" s="3426" t="s">
        <v>1748</v>
      </c>
      <c r="P3" s="3424"/>
      <c r="Q3" s="3426" t="s">
        <v>1747</v>
      </c>
      <c r="R3" s="3424"/>
      <c r="S3" s="3426" t="s">
        <v>1746</v>
      </c>
      <c r="T3" s="3424"/>
      <c r="U3" s="3426" t="s">
        <v>1745</v>
      </c>
      <c r="V3" s="3424"/>
      <c r="W3" s="3426" t="s">
        <v>1669</v>
      </c>
      <c r="X3" s="3425"/>
      <c r="Y3" s="3425"/>
      <c r="Z3" s="3424"/>
      <c r="AA3" s="3426" t="s">
        <v>1744</v>
      </c>
      <c r="AB3" s="3425"/>
      <c r="AC3" s="3425"/>
      <c r="AD3" s="3424"/>
      <c r="AE3" s="3423" t="s">
        <v>1667</v>
      </c>
      <c r="AF3" s="3423" t="s">
        <v>1666</v>
      </c>
    </row>
    <row r="4" spans="1:32" ht="60.75" thickBot="1" x14ac:dyDescent="0.3">
      <c r="A4" s="3421" t="s">
        <v>1665</v>
      </c>
      <c r="B4" s="3422"/>
      <c r="C4" s="3421" t="s">
        <v>1664</v>
      </c>
      <c r="D4" s="3421" t="s">
        <v>1663</v>
      </c>
      <c r="E4" s="3421" t="s">
        <v>1662</v>
      </c>
      <c r="F4" s="3421" t="s">
        <v>1661</v>
      </c>
      <c r="G4" s="3421" t="s">
        <v>1660</v>
      </c>
      <c r="H4" s="3421" t="s">
        <v>1659</v>
      </c>
      <c r="I4" s="3421" t="s">
        <v>1658</v>
      </c>
      <c r="J4" s="3421" t="s">
        <v>1657</v>
      </c>
      <c r="K4" s="3421" t="s">
        <v>1656</v>
      </c>
      <c r="L4" s="3421" t="s">
        <v>1655</v>
      </c>
      <c r="M4" s="3421" t="s">
        <v>1648</v>
      </c>
      <c r="N4" s="3421" t="s">
        <v>1743</v>
      </c>
      <c r="O4" s="3421" t="s">
        <v>1742</v>
      </c>
      <c r="P4" s="3421" t="s">
        <v>1644</v>
      </c>
      <c r="Q4" s="3421" t="s">
        <v>1741</v>
      </c>
      <c r="R4" s="3421" t="s">
        <v>1740</v>
      </c>
      <c r="S4" s="3421" t="s">
        <v>1739</v>
      </c>
      <c r="T4" s="3421" t="s">
        <v>1738</v>
      </c>
      <c r="U4" s="3421" t="s">
        <v>1737</v>
      </c>
      <c r="V4" s="3421" t="s">
        <v>1736</v>
      </c>
      <c r="W4" s="3421" t="s">
        <v>1643</v>
      </c>
      <c r="X4" s="3421" t="s">
        <v>1642</v>
      </c>
      <c r="Y4" s="3421" t="s">
        <v>1641</v>
      </c>
      <c r="Z4" s="3421" t="s">
        <v>1640</v>
      </c>
      <c r="AA4" s="3421" t="s">
        <v>1639</v>
      </c>
      <c r="AB4" s="3421" t="s">
        <v>1735</v>
      </c>
      <c r="AC4" s="3421" t="s">
        <v>1734</v>
      </c>
      <c r="AD4" s="3421" t="s">
        <v>1636</v>
      </c>
      <c r="AE4" s="3421" t="s">
        <v>1635</v>
      </c>
      <c r="AF4" s="3421" t="s">
        <v>1635</v>
      </c>
    </row>
    <row r="5" spans="1:32" ht="45.75" thickTop="1" x14ac:dyDescent="0.25">
      <c r="A5" s="3420" t="s">
        <v>1634</v>
      </c>
      <c r="B5" s="3419"/>
      <c r="C5" s="3419"/>
      <c r="D5" s="3419"/>
      <c r="E5" s="3419"/>
      <c r="F5" s="3419"/>
      <c r="G5" s="3419"/>
      <c r="H5" s="3419"/>
      <c r="I5" s="3419"/>
      <c r="J5" s="3419" t="s">
        <v>1633</v>
      </c>
      <c r="K5" s="3419"/>
      <c r="L5" s="3419" t="s">
        <v>1628</v>
      </c>
      <c r="M5" s="3419" t="s">
        <v>1629</v>
      </c>
      <c r="N5" s="3419" t="s">
        <v>1631</v>
      </c>
      <c r="O5" s="3419" t="s">
        <v>1629</v>
      </c>
      <c r="P5" s="3419" t="s">
        <v>1631</v>
      </c>
      <c r="Q5" s="3419" t="s">
        <v>1628</v>
      </c>
      <c r="R5" s="3419" t="s">
        <v>1733</v>
      </c>
      <c r="S5" s="3419" t="s">
        <v>1733</v>
      </c>
      <c r="T5" s="3419" t="s">
        <v>1733</v>
      </c>
      <c r="U5" s="3419" t="s">
        <v>1628</v>
      </c>
      <c r="V5" s="3419" t="s">
        <v>1631</v>
      </c>
      <c r="W5" s="3419"/>
      <c r="X5" s="3419" t="s">
        <v>1629</v>
      </c>
      <c r="Y5" s="3419" t="s">
        <v>1630</v>
      </c>
      <c r="Z5" s="3419" t="s">
        <v>1629</v>
      </c>
      <c r="AA5" s="3419" t="s">
        <v>1628</v>
      </c>
      <c r="AB5" s="3419"/>
      <c r="AC5" s="3419" t="s">
        <v>1732</v>
      </c>
      <c r="AD5" s="3419"/>
      <c r="AE5" s="3419"/>
      <c r="AF5" s="3419"/>
    </row>
    <row r="6" spans="1:32" ht="15.75" thickBot="1" x14ac:dyDescent="0.3">
      <c r="A6" s="3418"/>
      <c r="B6" s="3418" t="s">
        <v>1627</v>
      </c>
      <c r="C6" s="3418"/>
      <c r="D6" s="3418"/>
      <c r="E6" s="3418"/>
      <c r="F6" s="3418"/>
      <c r="G6" s="3418"/>
      <c r="H6" s="3418"/>
      <c r="I6" s="3418"/>
      <c r="J6" s="3418"/>
      <c r="K6" s="3418"/>
      <c r="L6" s="3418"/>
      <c r="M6" s="3418"/>
      <c r="N6" s="3418"/>
      <c r="O6" s="3418"/>
      <c r="P6" s="3418"/>
      <c r="Q6" s="3418"/>
      <c r="R6" s="3418"/>
      <c r="S6" s="3418"/>
      <c r="T6" s="3418"/>
      <c r="U6" s="3418"/>
      <c r="V6" s="3418"/>
      <c r="W6" s="3418"/>
      <c r="X6" s="3418"/>
      <c r="Y6" s="3418"/>
      <c r="Z6" s="3418"/>
      <c r="AA6" s="3418"/>
      <c r="AB6" s="3418"/>
      <c r="AC6" s="3418"/>
      <c r="AD6" s="3418"/>
      <c r="AE6" s="3418"/>
      <c r="AF6" s="3418"/>
    </row>
    <row r="7" spans="1:32" ht="45.75" thickTop="1" x14ac:dyDescent="0.25">
      <c r="A7" s="3415" t="s">
        <v>3529</v>
      </c>
      <c r="B7" s="3415" t="s">
        <v>1612</v>
      </c>
      <c r="C7" s="3415"/>
      <c r="D7" s="3417" t="s">
        <v>1729</v>
      </c>
      <c r="E7" s="3415" t="s">
        <v>3520</v>
      </c>
      <c r="F7" s="3416">
        <v>0</v>
      </c>
      <c r="G7" s="3415" t="s">
        <v>1713</v>
      </c>
      <c r="H7" s="3415" t="s">
        <v>1712</v>
      </c>
      <c r="I7" s="3415" t="s">
        <v>1711</v>
      </c>
      <c r="J7" s="3415" t="s">
        <v>1607</v>
      </c>
      <c r="K7" s="3415" t="s">
        <v>1606</v>
      </c>
      <c r="L7" s="3415"/>
      <c r="M7" s="3415"/>
      <c r="N7" s="3415"/>
      <c r="O7" s="3415"/>
      <c r="P7" s="3415"/>
      <c r="Q7" s="3415"/>
      <c r="R7" s="3415"/>
      <c r="S7" s="3415"/>
      <c r="T7" s="3415"/>
      <c r="U7" s="3415"/>
      <c r="V7" s="3415"/>
      <c r="W7" s="3415"/>
      <c r="X7" s="3415"/>
      <c r="Y7" s="3415"/>
      <c r="Z7" s="3415"/>
      <c r="AA7" s="3415"/>
      <c r="AB7" s="3415"/>
      <c r="AC7" s="3415"/>
      <c r="AD7" s="3415"/>
      <c r="AE7" s="3415"/>
      <c r="AF7" s="3415"/>
    </row>
    <row r="8" spans="1:32" x14ac:dyDescent="0.25">
      <c r="A8" s="3415"/>
      <c r="B8" s="3415" t="s">
        <v>1600</v>
      </c>
      <c r="C8" s="3415"/>
      <c r="D8" s="3415"/>
      <c r="E8" s="3415"/>
      <c r="F8" s="3415"/>
      <c r="G8" s="3415"/>
      <c r="H8" s="3415"/>
      <c r="I8" s="3415"/>
      <c r="J8" s="3415"/>
      <c r="K8" s="3415"/>
      <c r="L8" s="3415"/>
      <c r="M8" s="3415"/>
      <c r="N8" s="3415"/>
      <c r="O8" s="3415"/>
      <c r="P8" s="3415"/>
      <c r="Q8" s="3415"/>
      <c r="R8" s="3415"/>
      <c r="S8" s="3415"/>
      <c r="T8" s="3415"/>
      <c r="U8" s="3415"/>
      <c r="V8" s="3415"/>
      <c r="W8" s="3415"/>
      <c r="X8" s="3415"/>
      <c r="Y8" s="3415"/>
      <c r="Z8" s="3415"/>
      <c r="AA8" s="3415"/>
      <c r="AB8" s="3415"/>
      <c r="AC8" s="3415"/>
      <c r="AD8" s="3415"/>
      <c r="AE8" s="3415"/>
      <c r="AF8" s="3415"/>
    </row>
    <row r="9" spans="1:32" ht="60" x14ac:dyDescent="0.25">
      <c r="A9" s="3415" t="s">
        <v>3528</v>
      </c>
      <c r="B9" s="3415" t="s">
        <v>1612</v>
      </c>
      <c r="C9" s="3415" t="s">
        <v>3527</v>
      </c>
      <c r="D9" s="3417"/>
      <c r="E9" s="3415" t="s">
        <v>3520</v>
      </c>
      <c r="F9" s="3439">
        <v>40500000</v>
      </c>
      <c r="G9" s="3415" t="s">
        <v>1609</v>
      </c>
      <c r="H9" s="3415" t="s">
        <v>1614</v>
      </c>
      <c r="I9" s="3415" t="s">
        <v>1711</v>
      </c>
      <c r="J9" s="3415" t="s">
        <v>1607</v>
      </c>
      <c r="K9" s="3415" t="s">
        <v>1606</v>
      </c>
      <c r="L9" s="3415" t="s">
        <v>3508</v>
      </c>
      <c r="M9" s="3415" t="s">
        <v>3507</v>
      </c>
      <c r="N9" s="3415" t="s">
        <v>3519</v>
      </c>
      <c r="O9" s="3415" t="s">
        <v>3518</v>
      </c>
      <c r="P9" s="3415" t="s">
        <v>3517</v>
      </c>
      <c r="Q9" s="3415" t="s">
        <v>1605</v>
      </c>
      <c r="R9" s="3415" t="s">
        <v>1605</v>
      </c>
      <c r="S9" s="3415" t="s">
        <v>3516</v>
      </c>
      <c r="T9" s="3415" t="s">
        <v>3515</v>
      </c>
      <c r="U9" s="3415" t="s">
        <v>3499</v>
      </c>
      <c r="V9" s="3415" t="s">
        <v>3498</v>
      </c>
      <c r="W9" s="3415" t="s">
        <v>1605</v>
      </c>
      <c r="X9" s="3415" t="s">
        <v>1605</v>
      </c>
      <c r="Y9" s="3415" t="s">
        <v>3497</v>
      </c>
      <c r="Z9" s="3415" t="s">
        <v>3496</v>
      </c>
      <c r="AA9" s="3415" t="s">
        <v>3495</v>
      </c>
      <c r="AB9" s="3415" t="s">
        <v>1605</v>
      </c>
      <c r="AC9" s="3415" t="s">
        <v>1605</v>
      </c>
      <c r="AD9" s="3415" t="s">
        <v>1605</v>
      </c>
      <c r="AE9" s="3415" t="s">
        <v>3514</v>
      </c>
      <c r="AF9" s="3415" t="s">
        <v>3513</v>
      </c>
    </row>
    <row r="10" spans="1:32" x14ac:dyDescent="0.25">
      <c r="A10" s="3415"/>
      <c r="B10" s="3415" t="s">
        <v>1600</v>
      </c>
      <c r="C10" s="3415"/>
      <c r="D10" s="3415"/>
      <c r="E10" s="3415"/>
      <c r="F10" s="3440"/>
      <c r="G10" s="3415"/>
      <c r="H10" s="3415"/>
      <c r="I10" s="3415"/>
      <c r="J10" s="3415"/>
      <c r="K10" s="3415"/>
      <c r="L10" s="3415"/>
      <c r="M10" s="3415"/>
      <c r="N10" s="3415"/>
      <c r="O10" s="3415"/>
      <c r="P10" s="3415"/>
      <c r="Q10" s="3415"/>
      <c r="R10" s="3415"/>
      <c r="S10" s="3415"/>
      <c r="T10" s="3415"/>
      <c r="U10" s="3415"/>
      <c r="V10" s="3415"/>
      <c r="W10" s="3415" t="s">
        <v>1605</v>
      </c>
      <c r="X10" s="3415" t="s">
        <v>1605</v>
      </c>
      <c r="Y10" s="3415"/>
      <c r="Z10" s="3415"/>
      <c r="AA10" s="3415"/>
      <c r="AB10" s="3415"/>
      <c r="AC10" s="3415"/>
      <c r="AD10" s="3415"/>
      <c r="AE10" s="3415"/>
      <c r="AF10" s="3415"/>
    </row>
    <row r="11" spans="1:32" ht="60" x14ac:dyDescent="0.25">
      <c r="A11" s="3415" t="s">
        <v>3526</v>
      </c>
      <c r="B11" s="3415" t="s">
        <v>1612</v>
      </c>
      <c r="C11" s="3415" t="s">
        <v>3525</v>
      </c>
      <c r="D11" s="3417"/>
      <c r="E11" s="3415" t="s">
        <v>3520</v>
      </c>
      <c r="F11" s="3439">
        <v>5105000</v>
      </c>
      <c r="G11" s="3415" t="s">
        <v>1609</v>
      </c>
      <c r="H11" s="3415" t="s">
        <v>1614</v>
      </c>
      <c r="I11" s="3415" t="s">
        <v>1711</v>
      </c>
      <c r="J11" s="3415" t="s">
        <v>1607</v>
      </c>
      <c r="K11" s="3415" t="s">
        <v>1606</v>
      </c>
      <c r="L11" s="3415" t="s">
        <v>3508</v>
      </c>
      <c r="M11" s="3415" t="s">
        <v>3507</v>
      </c>
      <c r="N11" s="3415" t="s">
        <v>3519</v>
      </c>
      <c r="O11" s="3415" t="s">
        <v>3518</v>
      </c>
      <c r="P11" s="3415" t="s">
        <v>3517</v>
      </c>
      <c r="Q11" s="3415" t="s">
        <v>1605</v>
      </c>
      <c r="R11" s="3415" t="s">
        <v>1605</v>
      </c>
      <c r="S11" s="3415" t="s">
        <v>3516</v>
      </c>
      <c r="T11" s="3415" t="s">
        <v>3515</v>
      </c>
      <c r="U11" s="3415" t="s">
        <v>3499</v>
      </c>
      <c r="V11" s="3415" t="s">
        <v>3498</v>
      </c>
      <c r="W11" s="3415" t="s">
        <v>1605</v>
      </c>
      <c r="X11" s="3415" t="s">
        <v>1605</v>
      </c>
      <c r="Y11" s="3415" t="s">
        <v>3497</v>
      </c>
      <c r="Z11" s="3415" t="s">
        <v>3496</v>
      </c>
      <c r="AA11" s="3415" t="s">
        <v>3495</v>
      </c>
      <c r="AB11" s="3415" t="s">
        <v>1605</v>
      </c>
      <c r="AC11" s="3415" t="s">
        <v>1605</v>
      </c>
      <c r="AD11" s="3415" t="s">
        <v>1605</v>
      </c>
      <c r="AE11" s="3415" t="s">
        <v>3514</v>
      </c>
      <c r="AF11" s="3415" t="s">
        <v>3513</v>
      </c>
    </row>
    <row r="12" spans="1:32" x14ac:dyDescent="0.25">
      <c r="A12" s="3415"/>
      <c r="B12" s="3415" t="s">
        <v>1600</v>
      </c>
      <c r="C12" s="3415"/>
      <c r="D12" s="3415"/>
      <c r="E12" s="3415"/>
      <c r="F12" s="3440"/>
      <c r="G12" s="3415"/>
      <c r="H12" s="3415"/>
      <c r="I12" s="3415"/>
      <c r="J12" s="3415"/>
      <c r="K12" s="3415"/>
      <c r="L12" s="3415"/>
      <c r="M12" s="3415"/>
      <c r="N12" s="3415"/>
      <c r="O12" s="3415"/>
      <c r="P12" s="3415"/>
      <c r="Q12" s="3415"/>
      <c r="R12" s="3415"/>
      <c r="S12" s="3415"/>
      <c r="T12" s="3415"/>
      <c r="U12" s="3415"/>
      <c r="V12" s="3415"/>
      <c r="W12" s="3415" t="s">
        <v>1605</v>
      </c>
      <c r="X12" s="3415" t="s">
        <v>1605</v>
      </c>
      <c r="Y12" s="3415"/>
      <c r="Z12" s="3415"/>
      <c r="AA12" s="3415"/>
      <c r="AB12" s="3415"/>
      <c r="AC12" s="3415"/>
      <c r="AD12" s="3415"/>
      <c r="AE12" s="3415"/>
      <c r="AF12" s="3415"/>
    </row>
    <row r="13" spans="1:32" ht="60" x14ac:dyDescent="0.25">
      <c r="A13" s="3415" t="s">
        <v>3524</v>
      </c>
      <c r="B13" s="3415" t="s">
        <v>1612</v>
      </c>
      <c r="C13" s="3415" t="s">
        <v>3523</v>
      </c>
      <c r="D13" s="3417"/>
      <c r="E13" s="3415" t="s">
        <v>3520</v>
      </c>
      <c r="F13" s="3439">
        <v>40502000</v>
      </c>
      <c r="G13" s="3415" t="s">
        <v>1609</v>
      </c>
      <c r="H13" s="3415" t="s">
        <v>1614</v>
      </c>
      <c r="I13" s="3415" t="s">
        <v>1711</v>
      </c>
      <c r="J13" s="3415" t="s">
        <v>1607</v>
      </c>
      <c r="K13" s="3415" t="s">
        <v>1606</v>
      </c>
      <c r="L13" s="3415" t="s">
        <v>3508</v>
      </c>
      <c r="M13" s="3415" t="s">
        <v>3507</v>
      </c>
      <c r="N13" s="3415" t="s">
        <v>3519</v>
      </c>
      <c r="O13" s="3415" t="s">
        <v>3518</v>
      </c>
      <c r="P13" s="3415" t="s">
        <v>3517</v>
      </c>
      <c r="Q13" s="3415" t="s">
        <v>1605</v>
      </c>
      <c r="R13" s="3415" t="s">
        <v>1605</v>
      </c>
      <c r="S13" s="3415" t="s">
        <v>3516</v>
      </c>
      <c r="T13" s="3415" t="s">
        <v>3515</v>
      </c>
      <c r="U13" s="3415" t="s">
        <v>3499</v>
      </c>
      <c r="V13" s="3415" t="s">
        <v>3498</v>
      </c>
      <c r="W13" s="3415" t="s">
        <v>1605</v>
      </c>
      <c r="X13" s="3415" t="s">
        <v>1605</v>
      </c>
      <c r="Y13" s="3415" t="s">
        <v>3497</v>
      </c>
      <c r="Z13" s="3415" t="s">
        <v>3496</v>
      </c>
      <c r="AA13" s="3415" t="s">
        <v>3495</v>
      </c>
      <c r="AB13" s="3415" t="s">
        <v>1605</v>
      </c>
      <c r="AC13" s="3415" t="s">
        <v>1605</v>
      </c>
      <c r="AD13" s="3415" t="s">
        <v>1605</v>
      </c>
      <c r="AE13" s="3415" t="s">
        <v>3514</v>
      </c>
      <c r="AF13" s="3415" t="s">
        <v>3513</v>
      </c>
    </row>
    <row r="14" spans="1:32" x14ac:dyDescent="0.25">
      <c r="A14" s="3415"/>
      <c r="B14" s="3415" t="s">
        <v>1600</v>
      </c>
      <c r="C14" s="3415"/>
      <c r="D14" s="3415"/>
      <c r="E14" s="3415"/>
      <c r="F14" s="3440"/>
      <c r="G14" s="3415"/>
      <c r="H14" s="3415"/>
      <c r="I14" s="3415"/>
      <c r="J14" s="3415"/>
      <c r="K14" s="3415"/>
      <c r="L14" s="3415"/>
      <c r="M14" s="3415"/>
      <c r="N14" s="3415"/>
      <c r="O14" s="3415"/>
      <c r="P14" s="3415"/>
      <c r="Q14" s="3415"/>
      <c r="R14" s="3415"/>
      <c r="S14" s="3415"/>
      <c r="T14" s="3415"/>
      <c r="U14" s="3415"/>
      <c r="V14" s="3415"/>
      <c r="W14" s="3415"/>
      <c r="X14" s="3415"/>
      <c r="Y14" s="3415"/>
      <c r="Z14" s="3415"/>
      <c r="AA14" s="3415"/>
      <c r="AB14" s="3415"/>
      <c r="AC14" s="3415"/>
      <c r="AD14" s="3415"/>
      <c r="AE14" s="3415"/>
      <c r="AF14" s="3415"/>
    </row>
    <row r="15" spans="1:32" ht="60" x14ac:dyDescent="0.25">
      <c r="A15" s="3415" t="s">
        <v>3522</v>
      </c>
      <c r="B15" s="3415" t="s">
        <v>1612</v>
      </c>
      <c r="C15" s="3415" t="s">
        <v>3521</v>
      </c>
      <c r="D15" s="3417"/>
      <c r="E15" s="3415" t="s">
        <v>3520</v>
      </c>
      <c r="F15" s="3439">
        <v>19491104</v>
      </c>
      <c r="G15" s="3415" t="s">
        <v>1609</v>
      </c>
      <c r="H15" s="3415" t="s">
        <v>1614</v>
      </c>
      <c r="I15" s="3415" t="s">
        <v>1711</v>
      </c>
      <c r="J15" s="3415" t="s">
        <v>1607</v>
      </c>
      <c r="K15" s="3415" t="s">
        <v>1606</v>
      </c>
      <c r="L15" s="3415" t="s">
        <v>3508</v>
      </c>
      <c r="M15" s="3415" t="s">
        <v>3507</v>
      </c>
      <c r="N15" s="3415" t="s">
        <v>3519</v>
      </c>
      <c r="O15" s="3415" t="s">
        <v>3518</v>
      </c>
      <c r="P15" s="3415" t="s">
        <v>3517</v>
      </c>
      <c r="Q15" s="3415" t="s">
        <v>1605</v>
      </c>
      <c r="R15" s="3415" t="s">
        <v>1605</v>
      </c>
      <c r="S15" s="3415" t="s">
        <v>3516</v>
      </c>
      <c r="T15" s="3415" t="s">
        <v>3515</v>
      </c>
      <c r="U15" s="3415" t="s">
        <v>3499</v>
      </c>
      <c r="V15" s="3415" t="s">
        <v>3498</v>
      </c>
      <c r="W15" s="3415" t="s">
        <v>1605</v>
      </c>
      <c r="X15" s="3415" t="s">
        <v>1605</v>
      </c>
      <c r="Y15" s="3415" t="s">
        <v>3497</v>
      </c>
      <c r="Z15" s="3415" t="s">
        <v>3496</v>
      </c>
      <c r="AA15" s="3415" t="s">
        <v>3495</v>
      </c>
      <c r="AB15" s="3415" t="s">
        <v>1605</v>
      </c>
      <c r="AC15" s="3415" t="s">
        <v>1605</v>
      </c>
      <c r="AD15" s="3415" t="s">
        <v>1605</v>
      </c>
      <c r="AE15" s="3415" t="s">
        <v>3514</v>
      </c>
      <c r="AF15" s="3415" t="s">
        <v>3513</v>
      </c>
    </row>
    <row r="16" spans="1:32" ht="15.75" thickBot="1" x14ac:dyDescent="0.3">
      <c r="A16" s="3415"/>
      <c r="B16" s="3415" t="s">
        <v>1600</v>
      </c>
      <c r="C16" s="3415"/>
      <c r="D16" s="3415"/>
      <c r="E16" s="3415"/>
      <c r="F16" s="3415"/>
      <c r="G16" s="3415"/>
      <c r="H16" s="3415"/>
      <c r="I16" s="3415"/>
      <c r="J16" s="3415"/>
      <c r="K16" s="3415"/>
      <c r="L16" s="3415"/>
      <c r="M16" s="3415"/>
      <c r="N16" s="3415"/>
      <c r="O16" s="3415"/>
      <c r="P16" s="3415"/>
      <c r="Q16" s="3415"/>
      <c r="R16" s="3415"/>
      <c r="S16" s="3415"/>
      <c r="T16" s="3415"/>
      <c r="U16" s="3415"/>
      <c r="V16" s="3415"/>
      <c r="W16" s="3415"/>
      <c r="X16" s="3415"/>
      <c r="Y16" s="3415"/>
      <c r="Z16" s="3415"/>
      <c r="AA16" s="3415"/>
      <c r="AB16" s="3415"/>
      <c r="AC16" s="3415"/>
      <c r="AD16" s="3415"/>
      <c r="AE16" s="3415"/>
      <c r="AF16" s="3415"/>
    </row>
    <row r="17" spans="1:32" ht="15.75" thickTop="1" x14ac:dyDescent="0.25">
      <c r="A17" s="3414" t="s">
        <v>1599</v>
      </c>
      <c r="B17" s="3414"/>
      <c r="C17" s="3414"/>
      <c r="D17" s="3414"/>
      <c r="E17" s="3414"/>
      <c r="F17" s="3414">
        <f>SUM(F7,F9,F11,F13,F15)</f>
        <v>105598104</v>
      </c>
      <c r="G17" s="3414"/>
      <c r="H17" s="3414"/>
      <c r="I17" s="3414"/>
      <c r="J17" s="3414"/>
      <c r="K17" s="3414"/>
      <c r="L17" s="3414"/>
      <c r="M17" s="3414"/>
      <c r="N17" s="3414"/>
      <c r="O17" s="3414"/>
      <c r="P17" s="3414"/>
      <c r="Q17" s="3414"/>
      <c r="R17" s="3414"/>
      <c r="S17" s="3414"/>
      <c r="T17" s="3414"/>
      <c r="U17" s="3414"/>
      <c r="V17" s="3414"/>
      <c r="W17" s="3414"/>
      <c r="X17" s="3414"/>
      <c r="Y17" s="3414"/>
      <c r="Z17" s="3414"/>
      <c r="AA17" s="3414"/>
      <c r="AB17" s="3414"/>
      <c r="AC17" s="3414"/>
      <c r="AD17" s="3414"/>
      <c r="AE17" s="3414"/>
      <c r="AF17" s="3414"/>
    </row>
    <row r="18" spans="1:32" x14ac:dyDescent="0.25">
      <c r="A18" s="3413" t="s">
        <v>1598</v>
      </c>
    </row>
  </sheetData>
  <sheetProtection formatCells="0" formatColumns="0" formatRows="0" insertColumns="0" insertRows="0" insertHyperlinks="0" deleteColumns="0" deleteRows="0" sort="0" autoFilter="0" pivotTables="0"/>
  <mergeCells count="9">
    <mergeCell ref="B2:AF2"/>
    <mergeCell ref="C3:K3"/>
    <mergeCell ref="L3:M3"/>
    <mergeCell ref="O3:P3"/>
    <mergeCell ref="Q3:R3"/>
    <mergeCell ref="S3:T3"/>
    <mergeCell ref="U3:V3"/>
    <mergeCell ref="W3:Z3"/>
    <mergeCell ref="AA3:AD3"/>
  </mergeCells>
  <pageMargins left="0.7" right="0.7" top="0.75" bottom="0.75" header="0.3" footer="0.3"/>
  <pageSetup paperSize="9" orientation="landscape"/>
  <headerFooter>
    <oddHeader>&amp;L&amp;B&amp;G&amp;C&amp;HProcurement Plan - Works</oddHeader>
    <oddFooter>&amp;L&amp;FBPP Procurement Plan2014&amp;C&amp;P of &amp;N &amp;R&amp;D &amp;T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36"/>
  <sheetViews>
    <sheetView zoomScale="75" workbookViewId="0">
      <selection activeCell="B4" sqref="B4"/>
    </sheetView>
  </sheetViews>
  <sheetFormatPr defaultRowHeight="15.75" x14ac:dyDescent="0.25"/>
  <cols>
    <col min="1" max="1" width="41.85546875" style="1" customWidth="1"/>
    <col min="2" max="7" width="17.28515625" style="1" customWidth="1"/>
    <col min="8" max="8" width="7.7109375" style="1" bestFit="1" customWidth="1"/>
    <col min="9" max="10" width="17" style="1" customWidth="1"/>
    <col min="11" max="11" width="17.7109375" style="1" customWidth="1"/>
    <col min="12" max="15" width="17" style="1" customWidth="1"/>
    <col min="16" max="16" width="7.7109375" style="1" bestFit="1" customWidth="1"/>
    <col min="17" max="20" width="17" style="1" customWidth="1"/>
    <col min="21" max="21" width="3.140625" style="2" customWidth="1"/>
    <col min="22" max="24" width="16.140625" style="1" customWidth="1"/>
    <col min="25" max="16384" width="9.140625" style="1"/>
  </cols>
  <sheetData>
    <row r="1" spans="1:24" x14ac:dyDescent="0.25">
      <c r="A1" s="145" t="s">
        <v>92</v>
      </c>
      <c r="B1" s="144"/>
      <c r="U1" s="3"/>
    </row>
    <row r="2" spans="1:24" x14ac:dyDescent="0.25">
      <c r="A2" s="143" t="s">
        <v>550</v>
      </c>
      <c r="B2" s="142"/>
      <c r="I2" s="2178" t="s">
        <v>77</v>
      </c>
      <c r="J2" s="2179"/>
      <c r="K2" s="141" t="s">
        <v>76</v>
      </c>
      <c r="L2" s="140"/>
      <c r="M2" s="139"/>
      <c r="U2" s="3"/>
    </row>
    <row r="3" spans="1:24" s="57" customFormat="1" ht="31.5" customHeight="1" x14ac:dyDescent="0.25">
      <c r="A3" s="138" t="s">
        <v>91</v>
      </c>
      <c r="B3" s="584"/>
      <c r="C3" s="2175" t="s">
        <v>74</v>
      </c>
      <c r="D3" s="2177"/>
      <c r="E3" s="2177"/>
      <c r="F3" s="2177"/>
      <c r="G3" s="2176"/>
      <c r="I3" s="2180"/>
      <c r="J3" s="2181"/>
      <c r="K3" s="128" t="s">
        <v>73</v>
      </c>
      <c r="L3" s="2177" t="s">
        <v>72</v>
      </c>
      <c r="M3" s="2176"/>
      <c r="N3" s="2175" t="s">
        <v>71</v>
      </c>
      <c r="O3" s="2176"/>
      <c r="Q3" s="2175" t="s">
        <v>70</v>
      </c>
      <c r="R3" s="2177"/>
      <c r="S3" s="2177"/>
      <c r="T3" s="2177"/>
      <c r="U3" s="61"/>
      <c r="V3" s="60"/>
      <c r="W3" s="59" t="s">
        <v>69</v>
      </c>
      <c r="X3" s="58"/>
    </row>
    <row r="4" spans="1:24" s="57" customFormat="1" ht="50.25" customHeight="1" thickBot="1" x14ac:dyDescent="0.3">
      <c r="A4" s="173" t="s">
        <v>68</v>
      </c>
      <c r="B4" s="126" t="s">
        <v>67</v>
      </c>
      <c r="C4" s="126" t="s">
        <v>66</v>
      </c>
      <c r="D4" s="126" t="s">
        <v>65</v>
      </c>
      <c r="E4" s="126" t="s">
        <v>64</v>
      </c>
      <c r="F4" s="126" t="s">
        <v>63</v>
      </c>
      <c r="G4" s="131" t="s">
        <v>328</v>
      </c>
      <c r="H4" s="126" t="s">
        <v>55</v>
      </c>
      <c r="I4" s="130" t="s">
        <v>61</v>
      </c>
      <c r="J4" s="130" t="s">
        <v>56</v>
      </c>
      <c r="K4" s="126" t="s">
        <v>60</v>
      </c>
      <c r="L4" s="126" t="s">
        <v>59</v>
      </c>
      <c r="M4" s="126" t="s">
        <v>58</v>
      </c>
      <c r="N4" s="126" t="s">
        <v>57</v>
      </c>
      <c r="O4" s="130" t="s">
        <v>56</v>
      </c>
      <c r="P4" s="126" t="s">
        <v>55</v>
      </c>
      <c r="Q4" s="130" t="s">
        <v>86</v>
      </c>
      <c r="R4" s="130" t="s">
        <v>53</v>
      </c>
      <c r="S4" s="130" t="s">
        <v>52</v>
      </c>
      <c r="T4" s="129" t="s">
        <v>51</v>
      </c>
      <c r="U4" s="127"/>
      <c r="V4" s="259" t="s">
        <v>50</v>
      </c>
      <c r="W4" s="258" t="s">
        <v>49</v>
      </c>
      <c r="X4" s="258" t="s">
        <v>48</v>
      </c>
    </row>
    <row r="5" spans="1:24" ht="19.5" customHeight="1" thickTop="1" x14ac:dyDescent="0.25">
      <c r="A5" s="2182" t="s">
        <v>47</v>
      </c>
      <c r="B5" s="117"/>
      <c r="C5" s="123"/>
      <c r="D5" s="123"/>
      <c r="E5" s="117"/>
      <c r="F5" s="117" t="s">
        <v>46</v>
      </c>
      <c r="G5" s="117"/>
      <c r="H5" s="122" t="s">
        <v>2</v>
      </c>
      <c r="I5" s="117" t="s">
        <v>43</v>
      </c>
      <c r="J5" s="117" t="s">
        <v>41</v>
      </c>
      <c r="K5" s="117" t="s">
        <v>42</v>
      </c>
      <c r="L5" s="121" t="s">
        <v>45</v>
      </c>
      <c r="M5" s="121" t="s">
        <v>44</v>
      </c>
      <c r="N5" s="121" t="s">
        <v>43</v>
      </c>
      <c r="O5" s="121" t="s">
        <v>41</v>
      </c>
      <c r="P5" s="122" t="s">
        <v>2</v>
      </c>
      <c r="Q5" s="123"/>
      <c r="R5" s="121" t="s">
        <v>42</v>
      </c>
      <c r="S5" s="121" t="s">
        <v>41</v>
      </c>
      <c r="T5" s="121" t="s">
        <v>40</v>
      </c>
      <c r="U5" s="90"/>
      <c r="V5" s="117"/>
      <c r="W5" s="117"/>
      <c r="X5" s="117"/>
    </row>
    <row r="6" spans="1:24" ht="19.5" customHeight="1" x14ac:dyDescent="0.25">
      <c r="A6" s="2183"/>
      <c r="B6" s="112"/>
      <c r="C6" s="115"/>
      <c r="D6" s="115"/>
      <c r="E6" s="112"/>
      <c r="F6" s="117" t="s">
        <v>39</v>
      </c>
      <c r="G6" s="112"/>
      <c r="H6" s="116" t="s">
        <v>1</v>
      </c>
      <c r="I6" s="117"/>
      <c r="J6" s="112"/>
      <c r="K6" s="112"/>
      <c r="L6" s="112"/>
      <c r="M6" s="112"/>
      <c r="N6" s="112"/>
      <c r="O6" s="112"/>
      <c r="P6" s="116" t="s">
        <v>1</v>
      </c>
      <c r="Q6" s="115"/>
      <c r="R6" s="112"/>
      <c r="S6" s="112"/>
      <c r="T6" s="112"/>
      <c r="U6" s="90"/>
      <c r="V6" s="117"/>
      <c r="W6" s="117"/>
      <c r="X6" s="117"/>
    </row>
    <row r="7" spans="1:24" ht="19.5" customHeight="1" thickBot="1" x14ac:dyDescent="0.3">
      <c r="A7" s="111" t="s">
        <v>38</v>
      </c>
      <c r="B7" s="107"/>
      <c r="C7" s="110"/>
      <c r="D7" s="110"/>
      <c r="E7" s="107"/>
      <c r="F7" s="107"/>
      <c r="G7" s="107"/>
      <c r="H7" s="107"/>
      <c r="I7" s="107"/>
      <c r="J7" s="107"/>
      <c r="K7" s="109"/>
      <c r="L7" s="109"/>
      <c r="M7" s="107"/>
      <c r="N7" s="107"/>
      <c r="O7" s="107"/>
      <c r="P7" s="107"/>
      <c r="Q7" s="110"/>
      <c r="R7" s="107"/>
      <c r="S7" s="107"/>
      <c r="T7" s="107"/>
      <c r="U7" s="84"/>
      <c r="V7" s="107"/>
      <c r="W7" s="107"/>
      <c r="X7" s="107"/>
    </row>
    <row r="8" spans="1:24" ht="19.5" customHeight="1" x14ac:dyDescent="0.25">
      <c r="A8" s="2184"/>
      <c r="B8" s="94"/>
      <c r="C8" s="105"/>
      <c r="D8" s="105"/>
      <c r="E8" s="94"/>
      <c r="F8" s="94"/>
      <c r="G8" s="94"/>
      <c r="H8" s="106" t="s">
        <v>2</v>
      </c>
      <c r="I8" s="94"/>
      <c r="J8" s="94"/>
      <c r="K8" s="94"/>
      <c r="L8" s="94"/>
      <c r="M8" s="94"/>
      <c r="N8" s="94"/>
      <c r="O8" s="94"/>
      <c r="P8" s="106" t="s">
        <v>2</v>
      </c>
      <c r="Q8" s="105"/>
      <c r="R8" s="94"/>
      <c r="S8" s="94"/>
      <c r="T8" s="94"/>
      <c r="U8" s="90"/>
      <c r="V8" s="94"/>
      <c r="W8" s="94"/>
      <c r="X8" s="94"/>
    </row>
    <row r="9" spans="1:24" ht="19.5" customHeight="1" x14ac:dyDescent="0.25">
      <c r="A9" s="2185"/>
      <c r="B9" s="97"/>
      <c r="C9" s="75"/>
      <c r="D9" s="75"/>
      <c r="E9" s="97"/>
      <c r="F9" s="94"/>
      <c r="G9" s="97"/>
      <c r="H9" s="80" t="s">
        <v>1</v>
      </c>
      <c r="I9" s="94"/>
      <c r="J9" s="97"/>
      <c r="K9" s="97"/>
      <c r="L9" s="97"/>
      <c r="M9" s="97"/>
      <c r="N9" s="97"/>
      <c r="O9" s="97"/>
      <c r="P9" s="80" t="s">
        <v>1</v>
      </c>
      <c r="Q9" s="75"/>
      <c r="R9" s="97"/>
      <c r="S9" s="97"/>
      <c r="T9" s="97"/>
      <c r="U9" s="90"/>
      <c r="V9" s="97"/>
      <c r="W9" s="97"/>
      <c r="X9" s="97"/>
    </row>
    <row r="10" spans="1:24" ht="19.5" customHeight="1" x14ac:dyDescent="0.25">
      <c r="A10" s="98"/>
      <c r="B10" s="98"/>
      <c r="C10" s="101"/>
      <c r="D10" s="101"/>
      <c r="E10" s="98"/>
      <c r="F10" s="98"/>
      <c r="G10" s="98"/>
      <c r="H10" s="98"/>
      <c r="I10" s="98"/>
      <c r="J10" s="98"/>
      <c r="K10" s="100"/>
      <c r="L10" s="100"/>
      <c r="M10" s="98"/>
      <c r="N10" s="98"/>
      <c r="O10" s="98"/>
      <c r="P10" s="98"/>
      <c r="Q10" s="101"/>
      <c r="R10" s="583" t="s">
        <v>35</v>
      </c>
      <c r="S10" s="583"/>
      <c r="T10" s="98"/>
      <c r="U10" s="84"/>
      <c r="V10" s="98"/>
      <c r="W10" s="98"/>
      <c r="X10" s="98"/>
    </row>
    <row r="11" spans="1:24" ht="19.5" customHeight="1" x14ac:dyDescent="0.25">
      <c r="A11" s="2186"/>
      <c r="B11" s="97"/>
      <c r="C11" s="75"/>
      <c r="D11" s="75"/>
      <c r="E11" s="97"/>
      <c r="F11" s="94"/>
      <c r="G11" s="97"/>
      <c r="H11" s="80" t="s">
        <v>2</v>
      </c>
      <c r="I11" s="94"/>
      <c r="J11" s="97"/>
      <c r="K11" s="97"/>
      <c r="L11" s="97"/>
      <c r="M11" s="97"/>
      <c r="N11" s="97"/>
      <c r="O11" s="97"/>
      <c r="P11" s="80" t="s">
        <v>2</v>
      </c>
      <c r="Q11" s="75"/>
      <c r="R11" s="97"/>
      <c r="S11" s="97"/>
      <c r="T11" s="97"/>
      <c r="U11" s="90"/>
      <c r="V11" s="97"/>
      <c r="W11" s="97"/>
      <c r="X11" s="97"/>
    </row>
    <row r="12" spans="1:24" ht="19.5" customHeight="1" x14ac:dyDescent="0.25">
      <c r="A12" s="2185"/>
      <c r="B12" s="97"/>
      <c r="C12" s="75"/>
      <c r="D12" s="75"/>
      <c r="E12" s="97"/>
      <c r="F12" s="94"/>
      <c r="G12" s="97"/>
      <c r="H12" s="80" t="s">
        <v>1</v>
      </c>
      <c r="I12" s="94"/>
      <c r="J12" s="97"/>
      <c r="K12" s="97"/>
      <c r="L12" s="97"/>
      <c r="M12" s="97"/>
      <c r="N12" s="97"/>
      <c r="O12" s="97"/>
      <c r="P12" s="80" t="s">
        <v>1</v>
      </c>
      <c r="Q12" s="75"/>
      <c r="R12" s="97"/>
      <c r="S12" s="97"/>
      <c r="T12" s="97"/>
      <c r="U12" s="90"/>
      <c r="V12" s="97"/>
      <c r="W12" s="97"/>
      <c r="X12" s="97"/>
    </row>
    <row r="13" spans="1:24" ht="19.5" customHeight="1" x14ac:dyDescent="0.25">
      <c r="A13" s="98"/>
      <c r="B13" s="98"/>
      <c r="C13" s="101"/>
      <c r="D13" s="101"/>
      <c r="E13" s="98"/>
      <c r="F13" s="98"/>
      <c r="G13" s="98"/>
      <c r="H13" s="98"/>
      <c r="I13" s="98"/>
      <c r="J13" s="98"/>
      <c r="K13" s="100"/>
      <c r="L13" s="100"/>
      <c r="M13" s="98"/>
      <c r="N13" s="98"/>
      <c r="O13" s="98"/>
      <c r="P13" s="98"/>
      <c r="Q13" s="101"/>
      <c r="R13" s="98"/>
      <c r="S13" s="98"/>
      <c r="T13" s="98"/>
      <c r="U13" s="84"/>
      <c r="V13" s="98"/>
      <c r="W13" s="98"/>
      <c r="X13" s="98"/>
    </row>
    <row r="14" spans="1:24" ht="19.5" customHeight="1" x14ac:dyDescent="0.25">
      <c r="A14" s="2186"/>
      <c r="B14" s="97"/>
      <c r="C14" s="75"/>
      <c r="D14" s="75"/>
      <c r="E14" s="97"/>
      <c r="F14" s="94"/>
      <c r="G14" s="97"/>
      <c r="H14" s="80" t="s">
        <v>2</v>
      </c>
      <c r="I14" s="94"/>
      <c r="J14" s="97"/>
      <c r="K14" s="97"/>
      <c r="L14" s="97"/>
      <c r="M14" s="97"/>
      <c r="N14" s="97"/>
      <c r="O14" s="97"/>
      <c r="P14" s="80" t="s">
        <v>2</v>
      </c>
      <c r="Q14" s="75"/>
      <c r="R14" s="97"/>
      <c r="S14" s="97"/>
      <c r="T14" s="97"/>
      <c r="U14" s="90"/>
      <c r="V14" s="97"/>
      <c r="W14" s="97"/>
      <c r="X14" s="97"/>
    </row>
    <row r="15" spans="1:24" ht="19.5" customHeight="1" x14ac:dyDescent="0.25">
      <c r="A15" s="2185"/>
      <c r="B15" s="97"/>
      <c r="C15" s="75"/>
      <c r="D15" s="75"/>
      <c r="E15" s="97"/>
      <c r="F15" s="94"/>
      <c r="G15" s="97"/>
      <c r="H15" s="80" t="s">
        <v>1</v>
      </c>
      <c r="I15" s="94"/>
      <c r="J15" s="97"/>
      <c r="K15" s="97"/>
      <c r="L15" s="97"/>
      <c r="M15" s="97"/>
      <c r="N15" s="97"/>
      <c r="O15" s="97"/>
      <c r="P15" s="80" t="s">
        <v>1</v>
      </c>
      <c r="Q15" s="75"/>
      <c r="R15" s="97"/>
      <c r="S15" s="97"/>
      <c r="T15" s="97"/>
      <c r="U15" s="90"/>
      <c r="V15" s="97"/>
      <c r="W15" s="97"/>
      <c r="X15" s="97"/>
    </row>
    <row r="16" spans="1:24" ht="19.5" customHeight="1" x14ac:dyDescent="0.25">
      <c r="A16" s="98"/>
      <c r="B16" s="98"/>
      <c r="C16" s="101"/>
      <c r="D16" s="101"/>
      <c r="E16" s="98"/>
      <c r="F16" s="98"/>
      <c r="G16" s="98"/>
      <c r="H16" s="98"/>
      <c r="I16" s="98"/>
      <c r="J16" s="98"/>
      <c r="K16" s="100"/>
      <c r="L16" s="100"/>
      <c r="M16" s="98"/>
      <c r="N16" s="98"/>
      <c r="O16" s="98"/>
      <c r="P16" s="98"/>
      <c r="Q16" s="101"/>
      <c r="R16" s="98"/>
      <c r="S16" s="98"/>
      <c r="T16" s="98"/>
      <c r="U16" s="84"/>
      <c r="V16" s="98"/>
      <c r="W16" s="98"/>
      <c r="X16" s="98"/>
    </row>
    <row r="17" spans="1:24" ht="19.5" customHeight="1" x14ac:dyDescent="0.25">
      <c r="A17" s="2186"/>
      <c r="B17" s="97"/>
      <c r="C17" s="75"/>
      <c r="D17" s="75"/>
      <c r="E17" s="97"/>
      <c r="F17" s="94"/>
      <c r="G17" s="97"/>
      <c r="H17" s="80" t="s">
        <v>2</v>
      </c>
      <c r="I17" s="94"/>
      <c r="J17" s="97"/>
      <c r="K17" s="97"/>
      <c r="L17" s="97"/>
      <c r="M17" s="97"/>
      <c r="N17" s="97"/>
      <c r="O17" s="97"/>
      <c r="P17" s="80" t="s">
        <v>2</v>
      </c>
      <c r="Q17" s="75"/>
      <c r="R17" s="97"/>
      <c r="S17" s="97"/>
      <c r="T17" s="97"/>
      <c r="U17" s="90"/>
      <c r="V17" s="97"/>
      <c r="W17" s="97"/>
      <c r="X17" s="97"/>
    </row>
    <row r="18" spans="1:24" ht="19.5" customHeight="1" x14ac:dyDescent="0.25">
      <c r="A18" s="2185"/>
      <c r="B18" s="97"/>
      <c r="C18" s="75"/>
      <c r="D18" s="75"/>
      <c r="E18" s="97"/>
      <c r="F18" s="94"/>
      <c r="G18" s="97"/>
      <c r="H18" s="80" t="s">
        <v>1</v>
      </c>
      <c r="I18" s="94"/>
      <c r="J18" s="97"/>
      <c r="K18" s="97"/>
      <c r="L18" s="97"/>
      <c r="M18" s="97"/>
      <c r="N18" s="97"/>
      <c r="O18" s="97"/>
      <c r="P18" s="80" t="s">
        <v>1</v>
      </c>
      <c r="Q18" s="75"/>
      <c r="R18" s="97"/>
      <c r="S18" s="97"/>
      <c r="T18" s="97"/>
      <c r="U18" s="90"/>
      <c r="V18" s="97"/>
      <c r="W18" s="97"/>
      <c r="X18" s="97"/>
    </row>
    <row r="19" spans="1:24" ht="19.5" customHeight="1" x14ac:dyDescent="0.25">
      <c r="A19" s="98"/>
      <c r="B19" s="98"/>
      <c r="C19" s="101"/>
      <c r="D19" s="101"/>
      <c r="E19" s="98"/>
      <c r="F19" s="98"/>
      <c r="G19" s="98"/>
      <c r="H19" s="98"/>
      <c r="I19" s="98"/>
      <c r="J19" s="98"/>
      <c r="K19" s="100"/>
      <c r="L19" s="100"/>
      <c r="M19" s="98"/>
      <c r="N19" s="98"/>
      <c r="O19" s="98"/>
      <c r="P19" s="98"/>
      <c r="Q19" s="101"/>
      <c r="R19" s="98"/>
      <c r="S19" s="98"/>
      <c r="T19" s="98"/>
      <c r="U19" s="84"/>
      <c r="V19" s="98"/>
      <c r="W19" s="98"/>
      <c r="X19" s="98"/>
    </row>
    <row r="20" spans="1:24" ht="19.5" customHeight="1" x14ac:dyDescent="0.25">
      <c r="A20" s="2186"/>
      <c r="B20" s="97"/>
      <c r="C20" s="75"/>
      <c r="D20" s="75"/>
      <c r="E20" s="97"/>
      <c r="F20" s="94"/>
      <c r="G20" s="97"/>
      <c r="H20" s="80" t="s">
        <v>2</v>
      </c>
      <c r="I20" s="94"/>
      <c r="J20" s="97"/>
      <c r="K20" s="97"/>
      <c r="L20" s="97"/>
      <c r="M20" s="97"/>
      <c r="N20" s="97"/>
      <c r="O20" s="97"/>
      <c r="P20" s="80" t="s">
        <v>2</v>
      </c>
      <c r="Q20" s="75"/>
      <c r="R20" s="97"/>
      <c r="S20" s="97"/>
      <c r="T20" s="97"/>
      <c r="U20" s="90"/>
      <c r="V20" s="97"/>
      <c r="W20" s="97"/>
      <c r="X20" s="97"/>
    </row>
    <row r="21" spans="1:24" ht="19.5" customHeight="1" x14ac:dyDescent="0.25">
      <c r="A21" s="2185"/>
      <c r="B21" s="97"/>
      <c r="C21" s="75"/>
      <c r="D21" s="75"/>
      <c r="E21" s="97"/>
      <c r="F21" s="94"/>
      <c r="G21" s="97"/>
      <c r="H21" s="80" t="s">
        <v>1</v>
      </c>
      <c r="I21" s="94"/>
      <c r="J21" s="97"/>
      <c r="K21" s="97"/>
      <c r="L21" s="97"/>
      <c r="M21" s="97"/>
      <c r="N21" s="97"/>
      <c r="O21" s="97"/>
      <c r="P21" s="80" t="s">
        <v>1</v>
      </c>
      <c r="Q21" s="75"/>
      <c r="R21" s="97"/>
      <c r="S21" s="97"/>
      <c r="T21" s="97"/>
      <c r="U21" s="90"/>
      <c r="V21" s="97"/>
      <c r="W21" s="97"/>
      <c r="X21" s="97"/>
    </row>
    <row r="22" spans="1:24" ht="19.5" customHeight="1" x14ac:dyDescent="0.25">
      <c r="A22" s="98"/>
      <c r="B22" s="98"/>
      <c r="C22" s="101"/>
      <c r="D22" s="101"/>
      <c r="E22" s="98"/>
      <c r="F22" s="98"/>
      <c r="G22" s="98"/>
      <c r="H22" s="98"/>
      <c r="I22" s="98"/>
      <c r="J22" s="98"/>
      <c r="K22" s="100"/>
      <c r="L22" s="100"/>
      <c r="M22" s="98"/>
      <c r="N22" s="98"/>
      <c r="O22" s="98"/>
      <c r="P22" s="98"/>
      <c r="Q22" s="101"/>
      <c r="R22" s="98"/>
      <c r="S22" s="98"/>
      <c r="T22" s="98"/>
      <c r="U22" s="84"/>
      <c r="V22" s="98"/>
      <c r="W22" s="98"/>
      <c r="X22" s="98"/>
    </row>
    <row r="23" spans="1:24" ht="19.5" customHeight="1" x14ac:dyDescent="0.25">
      <c r="A23" s="2186"/>
      <c r="B23" s="97"/>
      <c r="C23" s="75"/>
      <c r="D23" s="75"/>
      <c r="E23" s="97"/>
      <c r="F23" s="94"/>
      <c r="G23" s="97"/>
      <c r="H23" s="80" t="s">
        <v>2</v>
      </c>
      <c r="I23" s="94"/>
      <c r="J23" s="97"/>
      <c r="K23" s="97"/>
      <c r="L23" s="97"/>
      <c r="M23" s="97"/>
      <c r="N23" s="97"/>
      <c r="O23" s="97"/>
      <c r="P23" s="80" t="s">
        <v>2</v>
      </c>
      <c r="Q23" s="75"/>
      <c r="R23" s="97"/>
      <c r="S23" s="97"/>
      <c r="T23" s="97"/>
      <c r="U23" s="90"/>
      <c r="V23" s="97"/>
      <c r="W23" s="97"/>
      <c r="X23" s="97"/>
    </row>
    <row r="24" spans="1:24" ht="19.5" customHeight="1" x14ac:dyDescent="0.25">
      <c r="A24" s="2185"/>
      <c r="B24" s="97"/>
      <c r="C24" s="75"/>
      <c r="D24" s="75"/>
      <c r="E24" s="97"/>
      <c r="F24" s="94"/>
      <c r="G24" s="97"/>
      <c r="H24" s="80" t="s">
        <v>1</v>
      </c>
      <c r="I24" s="94"/>
      <c r="J24" s="97"/>
      <c r="K24" s="97"/>
      <c r="L24" s="97"/>
      <c r="M24" s="97"/>
      <c r="N24" s="97"/>
      <c r="O24" s="97"/>
      <c r="P24" s="80" t="s">
        <v>1</v>
      </c>
      <c r="Q24" s="75"/>
      <c r="R24" s="97"/>
      <c r="S24" s="97"/>
      <c r="T24" s="97"/>
      <c r="U24" s="90"/>
      <c r="V24" s="97"/>
      <c r="W24" s="97"/>
      <c r="X24" s="97"/>
    </row>
    <row r="25" spans="1:24" ht="19.5" customHeight="1" x14ac:dyDescent="0.25">
      <c r="A25" s="98"/>
      <c r="B25" s="98"/>
      <c r="C25" s="101"/>
      <c r="D25" s="101"/>
      <c r="E25" s="98"/>
      <c r="F25" s="98"/>
      <c r="G25" s="98"/>
      <c r="H25" s="98"/>
      <c r="I25" s="98"/>
      <c r="J25" s="98"/>
      <c r="K25" s="100"/>
      <c r="L25" s="100"/>
      <c r="M25" s="98"/>
      <c r="N25" s="98"/>
      <c r="O25" s="98"/>
      <c r="P25" s="98"/>
      <c r="Q25" s="101"/>
      <c r="R25" s="98"/>
      <c r="S25" s="98"/>
      <c r="T25" s="98"/>
      <c r="U25" s="84"/>
      <c r="V25" s="98"/>
      <c r="W25" s="98"/>
      <c r="X25" s="98"/>
    </row>
    <row r="26" spans="1:24" ht="19.5" customHeight="1" x14ac:dyDescent="0.25">
      <c r="A26" s="2186"/>
      <c r="B26" s="97"/>
      <c r="C26" s="75"/>
      <c r="D26" s="75"/>
      <c r="E26" s="97"/>
      <c r="F26" s="94"/>
      <c r="G26" s="97"/>
      <c r="H26" s="80" t="s">
        <v>2</v>
      </c>
      <c r="I26" s="94"/>
      <c r="J26" s="97"/>
      <c r="K26" s="97"/>
      <c r="L26" s="97"/>
      <c r="M26" s="97"/>
      <c r="N26" s="97"/>
      <c r="O26" s="97"/>
      <c r="P26" s="80" t="s">
        <v>2</v>
      </c>
      <c r="Q26" s="75"/>
      <c r="R26" s="97"/>
      <c r="S26" s="97"/>
      <c r="T26" s="97"/>
      <c r="U26" s="90"/>
      <c r="V26" s="97"/>
      <c r="W26" s="97"/>
      <c r="X26" s="97"/>
    </row>
    <row r="27" spans="1:24" ht="19.5" customHeight="1" x14ac:dyDescent="0.25">
      <c r="A27" s="2185"/>
      <c r="B27" s="97"/>
      <c r="C27" s="75"/>
      <c r="D27" s="75"/>
      <c r="E27" s="97"/>
      <c r="F27" s="94"/>
      <c r="G27" s="97"/>
      <c r="H27" s="80" t="s">
        <v>1</v>
      </c>
      <c r="I27" s="94"/>
      <c r="J27" s="97"/>
      <c r="K27" s="97"/>
      <c r="L27" s="97"/>
      <c r="M27" s="97"/>
      <c r="N27" s="97"/>
      <c r="O27" s="97"/>
      <c r="P27" s="80" t="s">
        <v>1</v>
      </c>
      <c r="Q27" s="75"/>
      <c r="R27" s="97"/>
      <c r="S27" s="97"/>
      <c r="T27" s="97"/>
      <c r="U27" s="90"/>
      <c r="V27" s="97"/>
      <c r="W27" s="97"/>
      <c r="X27" s="97"/>
    </row>
    <row r="28" spans="1:24" ht="19.5" customHeight="1" x14ac:dyDescent="0.25">
      <c r="A28" s="98"/>
      <c r="B28" s="98"/>
      <c r="C28" s="101"/>
      <c r="D28" s="101"/>
      <c r="E28" s="98"/>
      <c r="F28" s="98"/>
      <c r="G28" s="98"/>
      <c r="H28" s="98"/>
      <c r="I28" s="98"/>
      <c r="J28" s="98"/>
      <c r="K28" s="100"/>
      <c r="L28" s="100"/>
      <c r="M28" s="98"/>
      <c r="N28" s="98"/>
      <c r="O28" s="98"/>
      <c r="P28" s="98"/>
      <c r="Q28" s="101"/>
      <c r="R28" s="98"/>
      <c r="S28" s="98"/>
      <c r="T28" s="98"/>
      <c r="U28" s="84"/>
      <c r="V28" s="98"/>
      <c r="W28" s="98"/>
      <c r="X28" s="98"/>
    </row>
    <row r="29" spans="1:24" ht="19.5" customHeight="1" x14ac:dyDescent="0.25">
      <c r="A29" s="2186"/>
      <c r="B29" s="97"/>
      <c r="C29" s="75"/>
      <c r="D29" s="75"/>
      <c r="E29" s="97"/>
      <c r="F29" s="94"/>
      <c r="G29" s="97"/>
      <c r="H29" s="80" t="s">
        <v>2</v>
      </c>
      <c r="I29" s="94"/>
      <c r="J29" s="97"/>
      <c r="K29" s="97"/>
      <c r="L29" s="97"/>
      <c r="M29" s="97"/>
      <c r="N29" s="97"/>
      <c r="O29" s="97"/>
      <c r="P29" s="80" t="s">
        <v>2</v>
      </c>
      <c r="Q29" s="75"/>
      <c r="R29" s="97"/>
      <c r="S29" s="97"/>
      <c r="T29" s="97"/>
      <c r="U29" s="90"/>
      <c r="V29" s="97"/>
      <c r="W29" s="97"/>
      <c r="X29" s="97"/>
    </row>
    <row r="30" spans="1:24" ht="19.5" customHeight="1" x14ac:dyDescent="0.25">
      <c r="A30" s="2185"/>
      <c r="B30" s="97"/>
      <c r="C30" s="75"/>
      <c r="D30" s="75"/>
      <c r="E30" s="97"/>
      <c r="F30" s="94"/>
      <c r="G30" s="97"/>
      <c r="H30" s="80" t="s">
        <v>1</v>
      </c>
      <c r="I30" s="94"/>
      <c r="J30" s="97"/>
      <c r="K30" s="97"/>
      <c r="L30" s="97"/>
      <c r="M30" s="97"/>
      <c r="N30" s="97"/>
      <c r="O30" s="97"/>
      <c r="P30" s="80" t="s">
        <v>1</v>
      </c>
      <c r="Q30" s="75"/>
      <c r="R30" s="97"/>
      <c r="S30" s="97"/>
      <c r="T30" s="97"/>
      <c r="U30" s="90"/>
      <c r="V30" s="97"/>
      <c r="W30" s="97"/>
      <c r="X30" s="97"/>
    </row>
    <row r="31" spans="1:24" ht="19.5" customHeight="1" x14ac:dyDescent="0.25">
      <c r="A31" s="98"/>
      <c r="B31" s="98"/>
      <c r="C31" s="101"/>
      <c r="D31" s="101"/>
      <c r="E31" s="98"/>
      <c r="F31" s="98"/>
      <c r="G31" s="98"/>
      <c r="H31" s="98"/>
      <c r="I31" s="98"/>
      <c r="J31" s="98"/>
      <c r="K31" s="100"/>
      <c r="L31" s="100"/>
      <c r="M31" s="98"/>
      <c r="N31" s="98"/>
      <c r="O31" s="98"/>
      <c r="P31" s="98"/>
      <c r="Q31" s="101"/>
      <c r="R31" s="98"/>
      <c r="S31" s="98"/>
      <c r="T31" s="98"/>
      <c r="U31" s="84"/>
      <c r="V31" s="98"/>
      <c r="W31" s="98"/>
      <c r="X31" s="98"/>
    </row>
    <row r="32" spans="1:24" ht="19.5" customHeight="1" x14ac:dyDescent="0.25">
      <c r="A32" s="2186"/>
      <c r="B32" s="97"/>
      <c r="C32" s="75"/>
      <c r="D32" s="75"/>
      <c r="E32" s="97"/>
      <c r="F32" s="94"/>
      <c r="G32" s="97"/>
      <c r="H32" s="80" t="s">
        <v>2</v>
      </c>
      <c r="I32" s="94"/>
      <c r="J32" s="97"/>
      <c r="K32" s="97"/>
      <c r="L32" s="97"/>
      <c r="M32" s="97"/>
      <c r="N32" s="97"/>
      <c r="O32" s="97"/>
      <c r="P32" s="80" t="s">
        <v>2</v>
      </c>
      <c r="Q32" s="75"/>
      <c r="R32" s="97"/>
      <c r="S32" s="97"/>
      <c r="T32" s="97"/>
      <c r="U32" s="90"/>
      <c r="V32" s="94"/>
      <c r="W32" s="94"/>
      <c r="X32" s="94"/>
    </row>
    <row r="33" spans="1:28" ht="19.5" customHeight="1" thickBot="1" x14ac:dyDescent="0.3">
      <c r="A33" s="2187"/>
      <c r="B33" s="92"/>
      <c r="C33" s="88"/>
      <c r="D33" s="88"/>
      <c r="E33" s="154"/>
      <c r="F33" s="94"/>
      <c r="G33" s="92"/>
      <c r="H33" s="93" t="s">
        <v>1</v>
      </c>
      <c r="I33" s="94"/>
      <c r="J33" s="92"/>
      <c r="K33" s="92"/>
      <c r="L33" s="92"/>
      <c r="M33" s="92"/>
      <c r="N33" s="92"/>
      <c r="O33" s="92"/>
      <c r="P33" s="93" t="s">
        <v>1</v>
      </c>
      <c r="Q33" s="88"/>
      <c r="R33" s="92"/>
      <c r="S33" s="92"/>
      <c r="T33" s="92"/>
      <c r="U33" s="90"/>
      <c r="V33" s="154"/>
      <c r="W33" s="154"/>
      <c r="X33" s="154"/>
      <c r="Z33" s="4"/>
      <c r="AA33" s="4"/>
      <c r="AB33" s="4"/>
    </row>
    <row r="34" spans="1:28" ht="19.5" customHeight="1" thickTop="1" x14ac:dyDescent="0.25">
      <c r="A34" s="87" t="s">
        <v>3</v>
      </c>
      <c r="B34" s="82"/>
      <c r="C34" s="81">
        <f>C8+C11+C14+C17+C20+C23+C26+C29+C32</f>
        <v>0</v>
      </c>
      <c r="D34" s="81">
        <f>D8+D11+D14+D17+D20+D23+D26+D29+D32</f>
        <v>0</v>
      </c>
      <c r="E34" s="151"/>
      <c r="F34" s="86"/>
      <c r="G34" s="82"/>
      <c r="H34" s="86" t="s">
        <v>2</v>
      </c>
      <c r="I34" s="86"/>
      <c r="J34" s="82"/>
      <c r="K34" s="82"/>
      <c r="L34" s="82"/>
      <c r="M34" s="82"/>
      <c r="N34" s="82"/>
      <c r="O34" s="82"/>
      <c r="P34" s="86" t="s">
        <v>2</v>
      </c>
      <c r="Q34" s="81">
        <f>Q8+Q11+Q14+Q17+Q20+Q23+Q26+Q29+Q32</f>
        <v>0</v>
      </c>
      <c r="R34" s="82"/>
      <c r="S34" s="82"/>
      <c r="T34" s="82"/>
      <c r="U34" s="84"/>
      <c r="V34" s="214"/>
      <c r="W34" s="214"/>
      <c r="X34" s="214"/>
      <c r="Z34" s="4"/>
      <c r="AA34" s="5"/>
      <c r="AB34" s="4"/>
    </row>
    <row r="35" spans="1:28" ht="19.5" customHeight="1" x14ac:dyDescent="0.25">
      <c r="A35" s="76"/>
      <c r="B35" s="76"/>
      <c r="C35" s="75">
        <f>C9+C12+C15+C18+C21+C24+C27+C30+C33</f>
        <v>0</v>
      </c>
      <c r="D35" s="75">
        <f>D9+D12+D15+D18+D21+D24+D27+D30+D33</f>
        <v>0</v>
      </c>
      <c r="E35" s="76"/>
      <c r="F35" s="80"/>
      <c r="G35" s="76"/>
      <c r="H35" s="80" t="s">
        <v>1</v>
      </c>
      <c r="I35" s="80"/>
      <c r="J35" s="76"/>
      <c r="K35" s="76"/>
      <c r="L35" s="76"/>
      <c r="M35" s="76"/>
      <c r="N35" s="76"/>
      <c r="O35" s="76"/>
      <c r="P35" s="80" t="s">
        <v>1</v>
      </c>
      <c r="Q35" s="75">
        <f>Q9+Q12+Q15+Q18+Q21+Q24+Q27+Q30+Q33</f>
        <v>0</v>
      </c>
      <c r="R35" s="76"/>
      <c r="S35" s="76"/>
      <c r="T35" s="76"/>
      <c r="U35" s="78"/>
      <c r="V35" s="213"/>
      <c r="W35" s="213"/>
      <c r="X35" s="213"/>
      <c r="Z35" s="4"/>
      <c r="AA35" s="4"/>
      <c r="AB35" s="4"/>
    </row>
    <row r="36" spans="1:28" x14ac:dyDescent="0.25">
      <c r="A36" s="74" t="s">
        <v>0</v>
      </c>
      <c r="T36" s="3"/>
      <c r="U36" s="3"/>
      <c r="V36" s="5"/>
    </row>
    <row r="37" spans="1:28" x14ac:dyDescent="0.25">
      <c r="Q37" s="6"/>
      <c r="T37" s="5"/>
      <c r="U37" s="3"/>
      <c r="V37" s="4"/>
    </row>
    <row r="38" spans="1:28" x14ac:dyDescent="0.25">
      <c r="T38" s="3"/>
      <c r="U38" s="3"/>
    </row>
    <row r="39" spans="1:28" x14ac:dyDescent="0.25">
      <c r="U39" s="3"/>
    </row>
    <row r="40" spans="1:28" x14ac:dyDescent="0.25">
      <c r="U40" s="3"/>
    </row>
    <row r="41" spans="1:28" x14ac:dyDescent="0.25">
      <c r="U41" s="3"/>
    </row>
    <row r="42" spans="1:28" x14ac:dyDescent="0.25">
      <c r="U42" s="3"/>
    </row>
    <row r="43" spans="1:28" x14ac:dyDescent="0.25">
      <c r="U43" s="3"/>
    </row>
    <row r="44" spans="1:28" x14ac:dyDescent="0.25">
      <c r="U44" s="3"/>
    </row>
    <row r="45" spans="1:28" x14ac:dyDescent="0.25">
      <c r="U45" s="3"/>
    </row>
    <row r="46" spans="1:28" x14ac:dyDescent="0.25">
      <c r="U46" s="3"/>
    </row>
    <row r="47" spans="1:28" x14ac:dyDescent="0.25">
      <c r="U47" s="3"/>
    </row>
    <row r="48" spans="1:28"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row r="1128" spans="21:21" x14ac:dyDescent="0.25">
      <c r="U1128" s="3"/>
    </row>
    <row r="1129" spans="21:21" x14ac:dyDescent="0.25">
      <c r="U1129" s="3"/>
    </row>
    <row r="1130" spans="21:21" x14ac:dyDescent="0.25">
      <c r="U1130" s="3"/>
    </row>
    <row r="1131" spans="21:21" x14ac:dyDescent="0.25">
      <c r="U1131" s="3"/>
    </row>
    <row r="1132" spans="21:21" x14ac:dyDescent="0.25">
      <c r="U1132" s="3"/>
    </row>
    <row r="1133" spans="21:21" x14ac:dyDescent="0.25">
      <c r="U1133" s="3"/>
    </row>
    <row r="1134" spans="21:21" x14ac:dyDescent="0.25">
      <c r="U1134" s="3"/>
    </row>
    <row r="1135" spans="21:21" x14ac:dyDescent="0.25">
      <c r="U1135" s="3"/>
    </row>
    <row r="1136" spans="21:21" x14ac:dyDescent="0.25">
      <c r="U1136" s="3"/>
    </row>
  </sheetData>
  <mergeCells count="15">
    <mergeCell ref="A32:A33"/>
    <mergeCell ref="A17:A18"/>
    <mergeCell ref="A20:A21"/>
    <mergeCell ref="A23:A24"/>
    <mergeCell ref="A26:A27"/>
    <mergeCell ref="A5:A6"/>
    <mergeCell ref="A8:A9"/>
    <mergeCell ref="A11:A12"/>
    <mergeCell ref="A14:A15"/>
    <mergeCell ref="A29:A30"/>
    <mergeCell ref="N3:O3"/>
    <mergeCell ref="Q3:T3"/>
    <mergeCell ref="C3:G3"/>
    <mergeCell ref="L3:M3"/>
    <mergeCell ref="I2:J3"/>
  </mergeCells>
  <pageMargins left="0.5" right="0.5" top="0.3" bottom="0.25"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7" max="1048575" man="1"/>
    <brk id="15" max="1048575" man="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zoomScale="75" workbookViewId="0">
      <selection activeCell="B4" sqref="B4"/>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1352</v>
      </c>
      <c r="B1" s="144"/>
      <c r="V1" s="3"/>
    </row>
    <row r="2" spans="1:26" x14ac:dyDescent="0.25">
      <c r="A2" s="143" t="s">
        <v>1195</v>
      </c>
      <c r="B2" s="142"/>
      <c r="J2" s="2178" t="s">
        <v>77</v>
      </c>
      <c r="K2" s="2179"/>
      <c r="L2" s="141" t="s">
        <v>76</v>
      </c>
      <c r="M2" s="140"/>
      <c r="N2" s="139"/>
      <c r="V2" s="3"/>
    </row>
    <row r="3" spans="1:26" ht="33.75" customHeight="1" x14ac:dyDescent="0.25">
      <c r="A3" s="138" t="s">
        <v>1351</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328</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94" t="s">
        <v>1350</v>
      </c>
      <c r="B8" s="94" t="s">
        <v>1349</v>
      </c>
      <c r="C8" s="94" t="s">
        <v>326</v>
      </c>
      <c r="D8" s="94" t="s">
        <v>1348</v>
      </c>
      <c r="E8" s="94" t="s">
        <v>18</v>
      </c>
      <c r="F8" s="105">
        <v>3000000</v>
      </c>
      <c r="G8" s="94" t="s">
        <v>63</v>
      </c>
      <c r="H8" s="94" t="s">
        <v>1186</v>
      </c>
      <c r="I8" s="106" t="s">
        <v>2</v>
      </c>
      <c r="J8" s="94" t="s">
        <v>1246</v>
      </c>
      <c r="K8" s="94" t="s">
        <v>9</v>
      </c>
      <c r="L8" s="94" t="s">
        <v>1183</v>
      </c>
      <c r="M8" s="94" t="s">
        <v>1245</v>
      </c>
      <c r="N8" s="94" t="s">
        <v>1253</v>
      </c>
      <c r="O8" s="94" t="s">
        <v>1243</v>
      </c>
      <c r="P8" s="94" t="s">
        <v>1179</v>
      </c>
      <c r="Q8" s="106" t="s">
        <v>2</v>
      </c>
      <c r="R8" s="105">
        <v>3000000</v>
      </c>
      <c r="S8" s="94" t="s">
        <v>9</v>
      </c>
      <c r="T8" s="104" t="s">
        <v>1178</v>
      </c>
      <c r="U8" s="104" t="s">
        <v>1177</v>
      </c>
      <c r="V8" s="90"/>
      <c r="W8" s="103" t="s">
        <v>9</v>
      </c>
      <c r="X8" s="94" t="s">
        <v>1176</v>
      </c>
      <c r="Y8" s="94" t="s">
        <v>1175</v>
      </c>
      <c r="Z8" s="94" t="s">
        <v>1313</v>
      </c>
    </row>
    <row r="9" spans="1:26" ht="33" customHeight="1" x14ac:dyDescent="0.25">
      <c r="A9" s="2196"/>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2"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3000000</v>
      </c>
      <c r="G34" s="86"/>
      <c r="H34" s="82"/>
      <c r="I34" s="86" t="s">
        <v>2</v>
      </c>
      <c r="J34" s="82"/>
      <c r="K34" s="82"/>
      <c r="L34" s="82"/>
      <c r="M34" s="82"/>
      <c r="N34" s="82"/>
      <c r="O34" s="82"/>
      <c r="P34" s="82"/>
      <c r="Q34" s="86" t="s">
        <v>2</v>
      </c>
      <c r="R34" s="81">
        <f>R8+R11+R14+R17+R20+R23+R26+R29+R32</f>
        <v>3000000</v>
      </c>
      <c r="S34" s="82"/>
      <c r="T34" s="85"/>
      <c r="U34" s="85"/>
      <c r="V34" s="84"/>
      <c r="W34" s="83"/>
      <c r="X34" s="82"/>
      <c r="Y34" s="82"/>
      <c r="Z34" s="81">
        <f>Z8+Z11+Z14+Z17+Z20+Z23+Z26+Z29+Z32</f>
        <v>3000000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workbookViewId="0">
      <selection activeCell="B4" sqref="B4"/>
    </sheetView>
  </sheetViews>
  <sheetFormatPr defaultRowHeight="15.75" x14ac:dyDescent="0.25"/>
  <cols>
    <col min="1" max="1" width="31.5703125" style="1" customWidth="1"/>
    <col min="2" max="2" width="10.85546875" style="1" bestFit="1" customWidth="1"/>
    <col min="3" max="3" width="13.7109375" style="1" customWidth="1"/>
    <col min="4" max="4" width="13.42578125" style="1" customWidth="1"/>
    <col min="5" max="5" width="11.140625" style="1" bestFit="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92</v>
      </c>
      <c r="B1" s="144"/>
      <c r="C1" s="179"/>
      <c r="D1" s="4"/>
      <c r="E1" s="4"/>
      <c r="F1" s="4"/>
      <c r="G1" s="4"/>
      <c r="H1" s="3"/>
      <c r="T1" s="146"/>
      <c r="U1" s="146"/>
      <c r="AB1" s="146"/>
    </row>
    <row r="2" spans="1:32" ht="15.75" customHeight="1" x14ac:dyDescent="0.25">
      <c r="A2" s="143" t="s">
        <v>550</v>
      </c>
      <c r="B2" s="142"/>
      <c r="C2" s="141" t="s">
        <v>76</v>
      </c>
      <c r="D2" s="140"/>
      <c r="E2" s="139"/>
      <c r="F2" s="139"/>
      <c r="H2" s="177"/>
      <c r="I2" s="2178" t="s">
        <v>122</v>
      </c>
      <c r="J2" s="2179"/>
      <c r="T2" s="146"/>
      <c r="U2" s="176"/>
      <c r="AB2" s="176"/>
    </row>
    <row r="3" spans="1:32" s="57" customFormat="1" ht="28.5" customHeight="1" x14ac:dyDescent="0.2">
      <c r="A3" s="138" t="s">
        <v>91</v>
      </c>
      <c r="B3" s="584"/>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7.25" customHeight="1" thickBot="1" x14ac:dyDescent="0.3">
      <c r="A4" s="173" t="s">
        <v>68</v>
      </c>
      <c r="B4" s="126" t="s">
        <v>115</v>
      </c>
      <c r="C4" s="131" t="s">
        <v>114</v>
      </c>
      <c r="D4" s="126" t="s">
        <v>113</v>
      </c>
      <c r="E4" s="126" t="s">
        <v>369</v>
      </c>
      <c r="F4" s="126" t="s">
        <v>55</v>
      </c>
      <c r="G4" s="126" t="s">
        <v>61</v>
      </c>
      <c r="H4" s="130" t="s">
        <v>56</v>
      </c>
      <c r="I4" s="126" t="s">
        <v>368</v>
      </c>
      <c r="J4" s="131" t="s">
        <v>367</v>
      </c>
      <c r="K4" s="126" t="s">
        <v>105</v>
      </c>
      <c r="L4" s="130" t="s">
        <v>56</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24"/>
      <c r="F5" s="171"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19.5" customHeight="1" x14ac:dyDescent="0.25">
      <c r="A8" s="2184"/>
      <c r="B8" s="94"/>
      <c r="C8" s="94"/>
      <c r="D8" s="105"/>
      <c r="E8" s="94"/>
      <c r="F8" s="106" t="s">
        <v>2</v>
      </c>
      <c r="G8" s="94"/>
      <c r="H8" s="104"/>
      <c r="I8" s="104"/>
      <c r="J8" s="104"/>
      <c r="K8" s="94"/>
      <c r="L8" s="103"/>
      <c r="M8" s="106" t="s">
        <v>2</v>
      </c>
      <c r="N8" s="94"/>
      <c r="O8" s="94"/>
      <c r="P8" s="94"/>
      <c r="Q8" s="94"/>
      <c r="R8" s="94"/>
      <c r="S8" s="94"/>
      <c r="T8" s="94"/>
      <c r="U8" s="164" t="s">
        <v>2</v>
      </c>
      <c r="V8" s="103"/>
      <c r="W8" s="94"/>
      <c r="X8" s="105"/>
      <c r="Y8" s="103"/>
      <c r="Z8" s="103"/>
      <c r="AA8" s="94"/>
      <c r="AB8" s="164" t="s">
        <v>2</v>
      </c>
      <c r="AC8" s="94"/>
      <c r="AD8" s="94"/>
      <c r="AE8" s="94"/>
      <c r="AF8" s="94"/>
    </row>
    <row r="9" spans="1:32" ht="19.5" customHeight="1" x14ac:dyDescent="0.25">
      <c r="A9" s="2188"/>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9.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19.5" customHeight="1" x14ac:dyDescent="0.25">
      <c r="A11" s="2186"/>
      <c r="B11" s="97"/>
      <c r="C11" s="97"/>
      <c r="D11" s="75"/>
      <c r="E11" s="97"/>
      <c r="F11" s="80" t="s">
        <v>2</v>
      </c>
      <c r="G11" s="97"/>
      <c r="H11" s="102"/>
      <c r="I11" s="102"/>
      <c r="J11" s="102"/>
      <c r="K11" s="97"/>
      <c r="L11" s="95"/>
      <c r="M11" s="80" t="s">
        <v>2</v>
      </c>
      <c r="N11" s="97"/>
      <c r="O11" s="97"/>
      <c r="P11" s="97"/>
      <c r="Q11" s="97"/>
      <c r="R11" s="97"/>
      <c r="S11" s="97"/>
      <c r="T11" s="97"/>
      <c r="U11" s="149" t="s">
        <v>2</v>
      </c>
      <c r="V11" s="95"/>
      <c r="W11" s="97"/>
      <c r="X11" s="75"/>
      <c r="Y11" s="95"/>
      <c r="Z11" s="95"/>
      <c r="AA11" s="97"/>
      <c r="AB11" s="149" t="s">
        <v>2</v>
      </c>
      <c r="AC11" s="97"/>
      <c r="AD11" s="97"/>
      <c r="AE11" s="97"/>
      <c r="AF11" s="97"/>
    </row>
    <row r="12" spans="1:32" ht="19.5" customHeight="1" x14ac:dyDescent="0.25">
      <c r="A12" s="2188"/>
      <c r="B12" s="97"/>
      <c r="C12" s="97"/>
      <c r="D12" s="75"/>
      <c r="E12" s="97"/>
      <c r="F12" s="80" t="s">
        <v>1</v>
      </c>
      <c r="G12" s="97"/>
      <c r="H12" s="102"/>
      <c r="I12" s="102"/>
      <c r="J12" s="102"/>
      <c r="K12" s="97"/>
      <c r="L12" s="95"/>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9.5" customHeight="1" x14ac:dyDescent="0.25">
      <c r="A13" s="98"/>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19.5" customHeight="1" x14ac:dyDescent="0.25">
      <c r="A14" s="2186"/>
      <c r="B14" s="97"/>
      <c r="C14" s="97"/>
      <c r="D14" s="75"/>
      <c r="E14" s="97"/>
      <c r="F14" s="80" t="s">
        <v>2</v>
      </c>
      <c r="G14" s="97"/>
      <c r="H14" s="102"/>
      <c r="I14" s="102"/>
      <c r="J14" s="102"/>
      <c r="K14" s="97"/>
      <c r="L14" s="95"/>
      <c r="M14" s="80" t="s">
        <v>2</v>
      </c>
      <c r="N14" s="97"/>
      <c r="O14" s="97"/>
      <c r="P14" s="97"/>
      <c r="Q14" s="97"/>
      <c r="R14" s="97"/>
      <c r="S14" s="97"/>
      <c r="T14" s="97"/>
      <c r="U14" s="149" t="s">
        <v>2</v>
      </c>
      <c r="V14" s="95"/>
      <c r="W14" s="97"/>
      <c r="X14" s="75"/>
      <c r="Y14" s="95"/>
      <c r="Z14" s="95"/>
      <c r="AA14" s="97"/>
      <c r="AB14" s="149" t="s">
        <v>2</v>
      </c>
      <c r="AC14" s="95"/>
      <c r="AD14" s="95"/>
      <c r="AE14" s="95"/>
      <c r="AF14" s="95"/>
    </row>
    <row r="15" spans="1:32" ht="19.5" customHeight="1" x14ac:dyDescent="0.25">
      <c r="A15" s="2188"/>
      <c r="B15" s="97"/>
      <c r="C15" s="97"/>
      <c r="D15" s="75"/>
      <c r="E15" s="97"/>
      <c r="F15" s="80" t="s">
        <v>1</v>
      </c>
      <c r="G15" s="97"/>
      <c r="H15" s="102"/>
      <c r="I15" s="102"/>
      <c r="J15" s="102"/>
      <c r="K15" s="97"/>
      <c r="L15" s="95"/>
      <c r="M15" s="80" t="s">
        <v>1</v>
      </c>
      <c r="N15" s="97"/>
      <c r="O15" s="97"/>
      <c r="P15" s="97"/>
      <c r="Q15" s="97"/>
      <c r="R15" s="97"/>
      <c r="S15" s="97"/>
      <c r="T15" s="97"/>
      <c r="U15" s="149" t="s">
        <v>1</v>
      </c>
      <c r="V15" s="95"/>
      <c r="W15" s="97"/>
      <c r="X15" s="75"/>
      <c r="Y15" s="95"/>
      <c r="Z15" s="95"/>
      <c r="AA15" s="97"/>
      <c r="AB15" s="149" t="s">
        <v>1</v>
      </c>
      <c r="AC15" s="95"/>
      <c r="AD15" s="95"/>
      <c r="AE15" s="95"/>
      <c r="AF15" s="95"/>
    </row>
    <row r="16" spans="1:32" ht="19.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186"/>
      <c r="B17" s="97"/>
      <c r="C17" s="97"/>
      <c r="D17" s="75"/>
      <c r="E17" s="97"/>
      <c r="F17" s="80" t="s">
        <v>2</v>
      </c>
      <c r="G17" s="97"/>
      <c r="H17" s="102"/>
      <c r="I17" s="102"/>
      <c r="J17" s="102"/>
      <c r="K17" s="97"/>
      <c r="L17" s="95"/>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9.5" customHeight="1" x14ac:dyDescent="0.25">
      <c r="A18" s="2188"/>
      <c r="B18" s="97"/>
      <c r="C18" s="97"/>
      <c r="D18" s="75"/>
      <c r="E18" s="97"/>
      <c r="F18" s="80" t="s">
        <v>1</v>
      </c>
      <c r="G18" s="97"/>
      <c r="H18" s="102"/>
      <c r="I18" s="102"/>
      <c r="J18" s="102"/>
      <c r="K18" s="97"/>
      <c r="L18" s="95"/>
      <c r="M18" s="80" t="s">
        <v>1</v>
      </c>
      <c r="N18" s="97"/>
      <c r="O18" s="97"/>
      <c r="P18" s="97"/>
      <c r="Q18" s="97"/>
      <c r="R18" s="97"/>
      <c r="S18" s="97"/>
      <c r="T18" s="97"/>
      <c r="U18" s="149" t="s">
        <v>1</v>
      </c>
      <c r="V18" s="95"/>
      <c r="W18" s="97"/>
      <c r="X18" s="75"/>
      <c r="Y18" s="95"/>
      <c r="Z18" s="95"/>
      <c r="AA18" s="97"/>
      <c r="AB18" s="149" t="s">
        <v>1</v>
      </c>
      <c r="AC18" s="95"/>
      <c r="AD18" s="95"/>
      <c r="AE18" s="95"/>
      <c r="AF18" s="95"/>
    </row>
    <row r="19" spans="1:32" ht="19.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19.5" customHeight="1" x14ac:dyDescent="0.25">
      <c r="A20" s="2186"/>
      <c r="B20" s="97"/>
      <c r="C20" s="97"/>
      <c r="D20" s="75"/>
      <c r="E20" s="97"/>
      <c r="F20" s="80" t="s">
        <v>2</v>
      </c>
      <c r="G20" s="97"/>
      <c r="H20" s="102"/>
      <c r="I20" s="102"/>
      <c r="J20" s="102"/>
      <c r="K20" s="97"/>
      <c r="L20" s="95"/>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88"/>
      <c r="B21" s="97"/>
      <c r="C21" s="97"/>
      <c r="D21" s="75"/>
      <c r="E21" s="97"/>
      <c r="F21" s="80" t="s">
        <v>1</v>
      </c>
      <c r="G21" s="97"/>
      <c r="H21" s="102"/>
      <c r="I21" s="102"/>
      <c r="J21" s="102"/>
      <c r="K21" s="97"/>
      <c r="L21" s="95"/>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9.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f>D8+D11+D14+D17+D20+D23+D26+D29+D32</f>
        <v>0</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0</v>
      </c>
      <c r="Y34" s="82"/>
      <c r="Z34" s="82"/>
      <c r="AA34" s="82"/>
      <c r="AB34" s="150" t="s">
        <v>2</v>
      </c>
      <c r="AC34" s="82"/>
      <c r="AD34" s="82"/>
      <c r="AE34" s="82"/>
      <c r="AF34" s="81">
        <f>AF8+AF11+AF14+AF17+AF20+AF23+AF26+AF29+AF32</f>
        <v>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 ref="V3:W3"/>
    <mergeCell ref="I2:J3"/>
  </mergeCells>
  <pageMargins left="0.5" right="0.5" top="0.3" bottom="0.25"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36"/>
  <sheetViews>
    <sheetView zoomScale="75" workbookViewId="0">
      <selection activeCell="A14" sqref="A14:A15"/>
    </sheetView>
  </sheetViews>
  <sheetFormatPr defaultRowHeight="15.75" x14ac:dyDescent="0.25"/>
  <cols>
    <col min="1" max="1" width="41.85546875" style="1" customWidth="1"/>
    <col min="2" max="7" width="17.28515625" style="1" customWidth="1"/>
    <col min="8" max="8" width="7.7109375" style="1" bestFit="1" customWidth="1"/>
    <col min="9" max="10" width="17" style="1" customWidth="1"/>
    <col min="11" max="11" width="17.7109375" style="1" customWidth="1"/>
    <col min="12" max="15" width="17" style="1" customWidth="1"/>
    <col min="16" max="16" width="7.7109375" style="1" bestFit="1" customWidth="1"/>
    <col min="17" max="20" width="17" style="1" customWidth="1"/>
    <col min="21" max="21" width="3.140625" style="2" customWidth="1"/>
    <col min="22" max="24" width="16.140625" style="1" customWidth="1"/>
    <col min="25" max="16384" width="9.140625" style="1"/>
  </cols>
  <sheetData>
    <row r="1" spans="1:24" x14ac:dyDescent="0.25">
      <c r="A1" s="145" t="s">
        <v>92</v>
      </c>
      <c r="B1" s="144"/>
      <c r="U1" s="3"/>
    </row>
    <row r="2" spans="1:24" x14ac:dyDescent="0.25">
      <c r="A2" s="143" t="s">
        <v>550</v>
      </c>
      <c r="B2" s="142"/>
      <c r="I2" s="2178" t="s">
        <v>77</v>
      </c>
      <c r="J2" s="2179"/>
      <c r="K2" s="141" t="s">
        <v>76</v>
      </c>
      <c r="L2" s="140"/>
      <c r="M2" s="139"/>
      <c r="U2" s="3"/>
    </row>
    <row r="3" spans="1:24" s="57" customFormat="1" ht="31.5" customHeight="1" x14ac:dyDescent="0.25">
      <c r="A3" s="138" t="s">
        <v>91</v>
      </c>
      <c r="B3" s="584"/>
      <c r="C3" s="2175" t="s">
        <v>74</v>
      </c>
      <c r="D3" s="2177"/>
      <c r="E3" s="2177"/>
      <c r="F3" s="2177"/>
      <c r="G3" s="2176"/>
      <c r="I3" s="2180"/>
      <c r="J3" s="2181"/>
      <c r="K3" s="128" t="s">
        <v>73</v>
      </c>
      <c r="L3" s="2177" t="s">
        <v>72</v>
      </c>
      <c r="M3" s="2176"/>
      <c r="N3" s="2175" t="s">
        <v>71</v>
      </c>
      <c r="O3" s="2176"/>
      <c r="Q3" s="2175" t="s">
        <v>70</v>
      </c>
      <c r="R3" s="2177"/>
      <c r="S3" s="2177"/>
      <c r="T3" s="2177"/>
      <c r="U3" s="61"/>
      <c r="V3" s="60"/>
      <c r="W3" s="59" t="s">
        <v>69</v>
      </c>
      <c r="X3" s="58"/>
    </row>
    <row r="4" spans="1:24" s="57" customFormat="1" ht="50.25" customHeight="1" thickBot="1" x14ac:dyDescent="0.3">
      <c r="A4" s="173" t="s">
        <v>68</v>
      </c>
      <c r="B4" s="126" t="s">
        <v>67</v>
      </c>
      <c r="C4" s="126" t="s">
        <v>66</v>
      </c>
      <c r="D4" s="126" t="s">
        <v>65</v>
      </c>
      <c r="E4" s="126" t="s">
        <v>64</v>
      </c>
      <c r="F4" s="126" t="s">
        <v>63</v>
      </c>
      <c r="G4" s="131" t="s">
        <v>328</v>
      </c>
      <c r="H4" s="126" t="s">
        <v>55</v>
      </c>
      <c r="I4" s="130" t="s">
        <v>61</v>
      </c>
      <c r="J4" s="130" t="s">
        <v>56</v>
      </c>
      <c r="K4" s="126" t="s">
        <v>60</v>
      </c>
      <c r="L4" s="126" t="s">
        <v>59</v>
      </c>
      <c r="M4" s="126" t="s">
        <v>58</v>
      </c>
      <c r="N4" s="126" t="s">
        <v>57</v>
      </c>
      <c r="O4" s="130" t="s">
        <v>56</v>
      </c>
      <c r="P4" s="126" t="s">
        <v>55</v>
      </c>
      <c r="Q4" s="130" t="s">
        <v>86</v>
      </c>
      <c r="R4" s="130" t="s">
        <v>53</v>
      </c>
      <c r="S4" s="130" t="s">
        <v>52</v>
      </c>
      <c r="T4" s="129" t="s">
        <v>51</v>
      </c>
      <c r="U4" s="127"/>
      <c r="V4" s="259" t="s">
        <v>50</v>
      </c>
      <c r="W4" s="258" t="s">
        <v>49</v>
      </c>
      <c r="X4" s="258" t="s">
        <v>48</v>
      </c>
    </row>
    <row r="5" spans="1:24" ht="19.5" customHeight="1" thickTop="1" x14ac:dyDescent="0.25">
      <c r="A5" s="2182" t="s">
        <v>47</v>
      </c>
      <c r="B5" s="117"/>
      <c r="C5" s="123"/>
      <c r="D5" s="123"/>
      <c r="E5" s="117"/>
      <c r="F5" s="117" t="s">
        <v>46</v>
      </c>
      <c r="G5" s="117"/>
      <c r="H5" s="122" t="s">
        <v>2</v>
      </c>
      <c r="I5" s="117" t="s">
        <v>43</v>
      </c>
      <c r="J5" s="117" t="s">
        <v>41</v>
      </c>
      <c r="K5" s="117" t="s">
        <v>42</v>
      </c>
      <c r="L5" s="121" t="s">
        <v>45</v>
      </c>
      <c r="M5" s="121" t="s">
        <v>44</v>
      </c>
      <c r="N5" s="121" t="s">
        <v>43</v>
      </c>
      <c r="O5" s="121" t="s">
        <v>41</v>
      </c>
      <c r="P5" s="122" t="s">
        <v>2</v>
      </c>
      <c r="Q5" s="123"/>
      <c r="R5" s="121" t="s">
        <v>42</v>
      </c>
      <c r="S5" s="121" t="s">
        <v>41</v>
      </c>
      <c r="T5" s="121" t="s">
        <v>40</v>
      </c>
      <c r="U5" s="90"/>
      <c r="V5" s="117"/>
      <c r="W5" s="117"/>
      <c r="X5" s="117"/>
    </row>
    <row r="6" spans="1:24" ht="19.5" customHeight="1" x14ac:dyDescent="0.25">
      <c r="A6" s="2183"/>
      <c r="B6" s="112"/>
      <c r="C6" s="115"/>
      <c r="D6" s="115"/>
      <c r="E6" s="112"/>
      <c r="F6" s="117" t="s">
        <v>39</v>
      </c>
      <c r="G6" s="112"/>
      <c r="H6" s="116" t="s">
        <v>1</v>
      </c>
      <c r="I6" s="117"/>
      <c r="J6" s="112"/>
      <c r="K6" s="112"/>
      <c r="L6" s="112"/>
      <c r="M6" s="112"/>
      <c r="N6" s="112"/>
      <c r="O6" s="112"/>
      <c r="P6" s="116" t="s">
        <v>1</v>
      </c>
      <c r="Q6" s="115"/>
      <c r="R6" s="112"/>
      <c r="S6" s="112"/>
      <c r="T6" s="112"/>
      <c r="U6" s="90"/>
      <c r="V6" s="117"/>
      <c r="W6" s="117"/>
      <c r="X6" s="117"/>
    </row>
    <row r="7" spans="1:24" ht="19.5" customHeight="1" thickBot="1" x14ac:dyDescent="0.3">
      <c r="A7" s="111" t="s">
        <v>38</v>
      </c>
      <c r="B7" s="107"/>
      <c r="C7" s="110"/>
      <c r="D7" s="110"/>
      <c r="E7" s="107"/>
      <c r="F7" s="107"/>
      <c r="G7" s="107"/>
      <c r="H7" s="107"/>
      <c r="I7" s="107"/>
      <c r="J7" s="107"/>
      <c r="K7" s="109"/>
      <c r="L7" s="109"/>
      <c r="M7" s="107"/>
      <c r="N7" s="107"/>
      <c r="O7" s="107"/>
      <c r="P7" s="107"/>
      <c r="Q7" s="110"/>
      <c r="R7" s="107"/>
      <c r="S7" s="107"/>
      <c r="T7" s="107"/>
      <c r="U7" s="84"/>
      <c r="V7" s="107"/>
      <c r="W7" s="107"/>
      <c r="X7" s="107"/>
    </row>
    <row r="8" spans="1:24" ht="19.5" customHeight="1" x14ac:dyDescent="0.25">
      <c r="A8" s="2184"/>
      <c r="B8" s="94"/>
      <c r="C8" s="105"/>
      <c r="D8" s="105"/>
      <c r="E8" s="94"/>
      <c r="F8" s="94"/>
      <c r="G8" s="94"/>
      <c r="H8" s="106" t="s">
        <v>2</v>
      </c>
      <c r="I8" s="94"/>
      <c r="J8" s="94"/>
      <c r="K8" s="94"/>
      <c r="L8" s="94"/>
      <c r="M8" s="94"/>
      <c r="N8" s="94"/>
      <c r="O8" s="94"/>
      <c r="P8" s="106" t="s">
        <v>2</v>
      </c>
      <c r="Q8" s="105"/>
      <c r="R8" s="94"/>
      <c r="S8" s="94"/>
      <c r="T8" s="94"/>
      <c r="U8" s="90"/>
      <c r="V8" s="94"/>
      <c r="W8" s="94"/>
      <c r="X8" s="94"/>
    </row>
    <row r="9" spans="1:24" ht="19.5" customHeight="1" x14ac:dyDescent="0.25">
      <c r="A9" s="2185"/>
      <c r="B9" s="97"/>
      <c r="C9" s="75"/>
      <c r="D9" s="75"/>
      <c r="E9" s="97"/>
      <c r="F9" s="94"/>
      <c r="G9" s="97"/>
      <c r="H9" s="80" t="s">
        <v>1</v>
      </c>
      <c r="I9" s="94"/>
      <c r="J9" s="97"/>
      <c r="K9" s="97"/>
      <c r="L9" s="97"/>
      <c r="M9" s="97"/>
      <c r="N9" s="97"/>
      <c r="O9" s="97"/>
      <c r="P9" s="80" t="s">
        <v>1</v>
      </c>
      <c r="Q9" s="75"/>
      <c r="R9" s="97"/>
      <c r="S9" s="97"/>
      <c r="T9" s="97"/>
      <c r="U9" s="90"/>
      <c r="V9" s="97"/>
      <c r="W9" s="97"/>
      <c r="X9" s="97"/>
    </row>
    <row r="10" spans="1:24" ht="19.5" customHeight="1" x14ac:dyDescent="0.25">
      <c r="A10" s="98"/>
      <c r="B10" s="98"/>
      <c r="C10" s="101"/>
      <c r="D10" s="101"/>
      <c r="E10" s="98"/>
      <c r="F10" s="98"/>
      <c r="G10" s="98"/>
      <c r="H10" s="98"/>
      <c r="I10" s="98"/>
      <c r="J10" s="98"/>
      <c r="K10" s="100"/>
      <c r="L10" s="100"/>
      <c r="M10" s="98"/>
      <c r="N10" s="98"/>
      <c r="O10" s="98"/>
      <c r="P10" s="98"/>
      <c r="Q10" s="101"/>
      <c r="R10" s="583" t="s">
        <v>35</v>
      </c>
      <c r="S10" s="583"/>
      <c r="T10" s="98"/>
      <c r="U10" s="84"/>
      <c r="V10" s="98"/>
      <c r="W10" s="98"/>
      <c r="X10" s="98"/>
    </row>
    <row r="11" spans="1:24" ht="19.5" customHeight="1" x14ac:dyDescent="0.25">
      <c r="A11" s="2186"/>
      <c r="B11" s="97"/>
      <c r="C11" s="75"/>
      <c r="D11" s="75"/>
      <c r="E11" s="97"/>
      <c r="F11" s="94"/>
      <c r="G11" s="97"/>
      <c r="H11" s="80" t="s">
        <v>2</v>
      </c>
      <c r="I11" s="94"/>
      <c r="J11" s="97"/>
      <c r="K11" s="97"/>
      <c r="L11" s="97"/>
      <c r="M11" s="97"/>
      <c r="N11" s="97"/>
      <c r="O11" s="97"/>
      <c r="P11" s="80" t="s">
        <v>2</v>
      </c>
      <c r="Q11" s="75"/>
      <c r="R11" s="97"/>
      <c r="S11" s="97"/>
      <c r="T11" s="97"/>
      <c r="U11" s="90"/>
      <c r="V11" s="97"/>
      <c r="W11" s="97"/>
      <c r="X11" s="97"/>
    </row>
    <row r="12" spans="1:24" ht="19.5" customHeight="1" x14ac:dyDescent="0.25">
      <c r="A12" s="2185"/>
      <c r="B12" s="97"/>
      <c r="C12" s="75"/>
      <c r="D12" s="75"/>
      <c r="E12" s="97"/>
      <c r="F12" s="94"/>
      <c r="G12" s="97"/>
      <c r="H12" s="80" t="s">
        <v>1</v>
      </c>
      <c r="I12" s="94"/>
      <c r="J12" s="97"/>
      <c r="K12" s="97"/>
      <c r="L12" s="97"/>
      <c r="M12" s="97"/>
      <c r="N12" s="97"/>
      <c r="O12" s="97"/>
      <c r="P12" s="80" t="s">
        <v>1</v>
      </c>
      <c r="Q12" s="75"/>
      <c r="R12" s="97"/>
      <c r="S12" s="97"/>
      <c r="T12" s="97"/>
      <c r="U12" s="90"/>
      <c r="V12" s="97"/>
      <c r="W12" s="97"/>
      <c r="X12" s="97"/>
    </row>
    <row r="13" spans="1:24" ht="19.5" customHeight="1" x14ac:dyDescent="0.25">
      <c r="A13" s="98"/>
      <c r="B13" s="98"/>
      <c r="C13" s="101"/>
      <c r="D13" s="101"/>
      <c r="E13" s="98"/>
      <c r="F13" s="98"/>
      <c r="G13" s="98"/>
      <c r="H13" s="98"/>
      <c r="I13" s="98"/>
      <c r="J13" s="98"/>
      <c r="K13" s="100"/>
      <c r="L13" s="100"/>
      <c r="M13" s="98"/>
      <c r="N13" s="98"/>
      <c r="O13" s="98"/>
      <c r="P13" s="98"/>
      <c r="Q13" s="101"/>
      <c r="R13" s="98"/>
      <c r="S13" s="98"/>
      <c r="T13" s="98"/>
      <c r="U13" s="84"/>
      <c r="V13" s="98"/>
      <c r="W13" s="98"/>
      <c r="X13" s="98"/>
    </row>
    <row r="14" spans="1:24" ht="19.5" customHeight="1" x14ac:dyDescent="0.25">
      <c r="A14" s="2186"/>
      <c r="B14" s="97"/>
      <c r="C14" s="75"/>
      <c r="D14" s="75"/>
      <c r="E14" s="97"/>
      <c r="F14" s="94"/>
      <c r="G14" s="97"/>
      <c r="H14" s="80" t="s">
        <v>2</v>
      </c>
      <c r="I14" s="94"/>
      <c r="J14" s="97"/>
      <c r="K14" s="97"/>
      <c r="L14" s="97"/>
      <c r="M14" s="97"/>
      <c r="N14" s="97"/>
      <c r="O14" s="97"/>
      <c r="P14" s="80" t="s">
        <v>2</v>
      </c>
      <c r="Q14" s="75"/>
      <c r="R14" s="97"/>
      <c r="S14" s="97"/>
      <c r="T14" s="97"/>
      <c r="U14" s="90"/>
      <c r="V14" s="97"/>
      <c r="W14" s="97"/>
      <c r="X14" s="97"/>
    </row>
    <row r="15" spans="1:24" ht="19.5" customHeight="1" x14ac:dyDescent="0.25">
      <c r="A15" s="2185"/>
      <c r="B15" s="97"/>
      <c r="C15" s="75"/>
      <c r="D15" s="75"/>
      <c r="E15" s="97"/>
      <c r="F15" s="94"/>
      <c r="G15" s="97"/>
      <c r="H15" s="80" t="s">
        <v>1</v>
      </c>
      <c r="I15" s="94"/>
      <c r="J15" s="97"/>
      <c r="K15" s="97"/>
      <c r="L15" s="97"/>
      <c r="M15" s="97"/>
      <c r="N15" s="97"/>
      <c r="O15" s="97"/>
      <c r="P15" s="80" t="s">
        <v>1</v>
      </c>
      <c r="Q15" s="75"/>
      <c r="R15" s="97"/>
      <c r="S15" s="97"/>
      <c r="T15" s="97"/>
      <c r="U15" s="90"/>
      <c r="V15" s="97"/>
      <c r="W15" s="97"/>
      <c r="X15" s="97"/>
    </row>
    <row r="16" spans="1:24" ht="19.5" customHeight="1" x14ac:dyDescent="0.25">
      <c r="A16" s="98"/>
      <c r="B16" s="98"/>
      <c r="C16" s="101"/>
      <c r="D16" s="101"/>
      <c r="E16" s="98"/>
      <c r="F16" s="98"/>
      <c r="G16" s="98"/>
      <c r="H16" s="98"/>
      <c r="I16" s="98"/>
      <c r="J16" s="98"/>
      <c r="K16" s="100"/>
      <c r="L16" s="100"/>
      <c r="M16" s="98"/>
      <c r="N16" s="98"/>
      <c r="O16" s="98"/>
      <c r="P16" s="98"/>
      <c r="Q16" s="101"/>
      <c r="R16" s="98"/>
      <c r="S16" s="98"/>
      <c r="T16" s="98"/>
      <c r="U16" s="84"/>
      <c r="V16" s="98"/>
      <c r="W16" s="98"/>
      <c r="X16" s="98"/>
    </row>
    <row r="17" spans="1:24" ht="19.5" customHeight="1" x14ac:dyDescent="0.25">
      <c r="A17" s="2186"/>
      <c r="B17" s="97"/>
      <c r="C17" s="75"/>
      <c r="D17" s="75"/>
      <c r="E17" s="97"/>
      <c r="F17" s="94"/>
      <c r="G17" s="97"/>
      <c r="H17" s="80" t="s">
        <v>2</v>
      </c>
      <c r="I17" s="94"/>
      <c r="J17" s="97"/>
      <c r="K17" s="97"/>
      <c r="L17" s="97"/>
      <c r="M17" s="97"/>
      <c r="N17" s="97"/>
      <c r="O17" s="97"/>
      <c r="P17" s="80" t="s">
        <v>2</v>
      </c>
      <c r="Q17" s="75"/>
      <c r="R17" s="97"/>
      <c r="S17" s="97"/>
      <c r="T17" s="97"/>
      <c r="U17" s="90"/>
      <c r="V17" s="97"/>
      <c r="W17" s="97"/>
      <c r="X17" s="97"/>
    </row>
    <row r="18" spans="1:24" ht="19.5" customHeight="1" x14ac:dyDescent="0.25">
      <c r="A18" s="2185"/>
      <c r="B18" s="97"/>
      <c r="C18" s="75"/>
      <c r="D18" s="75"/>
      <c r="E18" s="97"/>
      <c r="F18" s="94"/>
      <c r="G18" s="97"/>
      <c r="H18" s="80" t="s">
        <v>1</v>
      </c>
      <c r="I18" s="94"/>
      <c r="J18" s="97"/>
      <c r="K18" s="97"/>
      <c r="L18" s="97"/>
      <c r="M18" s="97"/>
      <c r="N18" s="97"/>
      <c r="O18" s="97"/>
      <c r="P18" s="80" t="s">
        <v>1</v>
      </c>
      <c r="Q18" s="75"/>
      <c r="R18" s="97"/>
      <c r="S18" s="97"/>
      <c r="T18" s="97"/>
      <c r="U18" s="90"/>
      <c r="V18" s="97"/>
      <c r="W18" s="97"/>
      <c r="X18" s="97"/>
    </row>
    <row r="19" spans="1:24" ht="19.5" customHeight="1" x14ac:dyDescent="0.25">
      <c r="A19" s="98"/>
      <c r="B19" s="98"/>
      <c r="C19" s="101"/>
      <c r="D19" s="101"/>
      <c r="E19" s="98"/>
      <c r="F19" s="98"/>
      <c r="G19" s="98"/>
      <c r="H19" s="98"/>
      <c r="I19" s="98"/>
      <c r="J19" s="98"/>
      <c r="K19" s="100"/>
      <c r="L19" s="100"/>
      <c r="M19" s="98"/>
      <c r="N19" s="98"/>
      <c r="O19" s="98"/>
      <c r="P19" s="98"/>
      <c r="Q19" s="101"/>
      <c r="R19" s="98"/>
      <c r="S19" s="98"/>
      <c r="T19" s="98"/>
      <c r="U19" s="84"/>
      <c r="V19" s="98"/>
      <c r="W19" s="98"/>
      <c r="X19" s="98"/>
    </row>
    <row r="20" spans="1:24" ht="19.5" customHeight="1" x14ac:dyDescent="0.25">
      <c r="A20" s="2186"/>
      <c r="B20" s="97"/>
      <c r="C20" s="75"/>
      <c r="D20" s="75"/>
      <c r="E20" s="97"/>
      <c r="F20" s="94"/>
      <c r="G20" s="97"/>
      <c r="H20" s="80" t="s">
        <v>2</v>
      </c>
      <c r="I20" s="94"/>
      <c r="J20" s="97"/>
      <c r="K20" s="97"/>
      <c r="L20" s="97"/>
      <c r="M20" s="97"/>
      <c r="N20" s="97"/>
      <c r="O20" s="97"/>
      <c r="P20" s="80" t="s">
        <v>2</v>
      </c>
      <c r="Q20" s="75"/>
      <c r="R20" s="97"/>
      <c r="S20" s="97"/>
      <c r="T20" s="97"/>
      <c r="U20" s="90"/>
      <c r="V20" s="97"/>
      <c r="W20" s="97"/>
      <c r="X20" s="97"/>
    </row>
    <row r="21" spans="1:24" ht="19.5" customHeight="1" x14ac:dyDescent="0.25">
      <c r="A21" s="2185"/>
      <c r="B21" s="97"/>
      <c r="C21" s="75"/>
      <c r="D21" s="75"/>
      <c r="E21" s="97"/>
      <c r="F21" s="94"/>
      <c r="G21" s="97"/>
      <c r="H21" s="80" t="s">
        <v>1</v>
      </c>
      <c r="I21" s="94"/>
      <c r="J21" s="97"/>
      <c r="K21" s="97"/>
      <c r="L21" s="97"/>
      <c r="M21" s="97"/>
      <c r="N21" s="97"/>
      <c r="O21" s="97"/>
      <c r="P21" s="80" t="s">
        <v>1</v>
      </c>
      <c r="Q21" s="75"/>
      <c r="R21" s="97"/>
      <c r="S21" s="97"/>
      <c r="T21" s="97"/>
      <c r="U21" s="90"/>
      <c r="V21" s="97"/>
      <c r="W21" s="97"/>
      <c r="X21" s="97"/>
    </row>
    <row r="22" spans="1:24" ht="19.5" customHeight="1" x14ac:dyDescent="0.25">
      <c r="A22" s="98"/>
      <c r="B22" s="98"/>
      <c r="C22" s="101"/>
      <c r="D22" s="101"/>
      <c r="E22" s="98"/>
      <c r="F22" s="98"/>
      <c r="G22" s="98"/>
      <c r="H22" s="98"/>
      <c r="I22" s="98"/>
      <c r="J22" s="98"/>
      <c r="K22" s="100"/>
      <c r="L22" s="100"/>
      <c r="M22" s="98"/>
      <c r="N22" s="98"/>
      <c r="O22" s="98"/>
      <c r="P22" s="98"/>
      <c r="Q22" s="101"/>
      <c r="R22" s="98"/>
      <c r="S22" s="98"/>
      <c r="T22" s="98"/>
      <c r="U22" s="84"/>
      <c r="V22" s="98"/>
      <c r="W22" s="98"/>
      <c r="X22" s="98"/>
    </row>
    <row r="23" spans="1:24" ht="19.5" customHeight="1" x14ac:dyDescent="0.25">
      <c r="A23" s="2186"/>
      <c r="B23" s="97"/>
      <c r="C23" s="75"/>
      <c r="D23" s="75"/>
      <c r="E23" s="97"/>
      <c r="F23" s="94"/>
      <c r="G23" s="97"/>
      <c r="H23" s="80" t="s">
        <v>2</v>
      </c>
      <c r="I23" s="94"/>
      <c r="J23" s="97"/>
      <c r="K23" s="97"/>
      <c r="L23" s="97"/>
      <c r="M23" s="97"/>
      <c r="N23" s="97"/>
      <c r="O23" s="97"/>
      <c r="P23" s="80" t="s">
        <v>2</v>
      </c>
      <c r="Q23" s="75"/>
      <c r="R23" s="97"/>
      <c r="S23" s="97"/>
      <c r="T23" s="97"/>
      <c r="U23" s="90"/>
      <c r="V23" s="97"/>
      <c r="W23" s="97"/>
      <c r="X23" s="97"/>
    </row>
    <row r="24" spans="1:24" ht="19.5" customHeight="1" x14ac:dyDescent="0.25">
      <c r="A24" s="2185"/>
      <c r="B24" s="97"/>
      <c r="C24" s="75"/>
      <c r="D24" s="75"/>
      <c r="E24" s="97"/>
      <c r="F24" s="94"/>
      <c r="G24" s="97"/>
      <c r="H24" s="80" t="s">
        <v>1</v>
      </c>
      <c r="I24" s="94"/>
      <c r="J24" s="97"/>
      <c r="K24" s="97"/>
      <c r="L24" s="97"/>
      <c r="M24" s="97"/>
      <c r="N24" s="97"/>
      <c r="O24" s="97"/>
      <c r="P24" s="80" t="s">
        <v>1</v>
      </c>
      <c r="Q24" s="75"/>
      <c r="R24" s="97"/>
      <c r="S24" s="97"/>
      <c r="T24" s="97"/>
      <c r="U24" s="90"/>
      <c r="V24" s="97"/>
      <c r="W24" s="97"/>
      <c r="X24" s="97"/>
    </row>
    <row r="25" spans="1:24" ht="19.5" customHeight="1" x14ac:dyDescent="0.25">
      <c r="A25" s="98"/>
      <c r="B25" s="98"/>
      <c r="C25" s="101"/>
      <c r="D25" s="101"/>
      <c r="E25" s="98"/>
      <c r="F25" s="98"/>
      <c r="G25" s="98"/>
      <c r="H25" s="98"/>
      <c r="I25" s="98"/>
      <c r="J25" s="98"/>
      <c r="K25" s="100"/>
      <c r="L25" s="100"/>
      <c r="M25" s="98"/>
      <c r="N25" s="98"/>
      <c r="O25" s="98"/>
      <c r="P25" s="98"/>
      <c r="Q25" s="101"/>
      <c r="R25" s="98"/>
      <c r="S25" s="98"/>
      <c r="T25" s="98"/>
      <c r="U25" s="84"/>
      <c r="V25" s="98"/>
      <c r="W25" s="98"/>
      <c r="X25" s="98"/>
    </row>
    <row r="26" spans="1:24" ht="19.5" customHeight="1" x14ac:dyDescent="0.25">
      <c r="A26" s="2186"/>
      <c r="B26" s="97"/>
      <c r="C26" s="75"/>
      <c r="D26" s="75"/>
      <c r="E26" s="97"/>
      <c r="F26" s="94"/>
      <c r="G26" s="97"/>
      <c r="H26" s="80" t="s">
        <v>2</v>
      </c>
      <c r="I26" s="94"/>
      <c r="J26" s="97"/>
      <c r="K26" s="97"/>
      <c r="L26" s="97"/>
      <c r="M26" s="97"/>
      <c r="N26" s="97"/>
      <c r="O26" s="97"/>
      <c r="P26" s="80" t="s">
        <v>2</v>
      </c>
      <c r="Q26" s="75"/>
      <c r="R26" s="97"/>
      <c r="S26" s="97"/>
      <c r="T26" s="97"/>
      <c r="U26" s="90"/>
      <c r="V26" s="97"/>
      <c r="W26" s="97"/>
      <c r="X26" s="97"/>
    </row>
    <row r="27" spans="1:24" ht="19.5" customHeight="1" x14ac:dyDescent="0.25">
      <c r="A27" s="2185"/>
      <c r="B27" s="97"/>
      <c r="C27" s="75"/>
      <c r="D27" s="75"/>
      <c r="E27" s="97"/>
      <c r="F27" s="94"/>
      <c r="G27" s="97"/>
      <c r="H27" s="80" t="s">
        <v>1</v>
      </c>
      <c r="I27" s="94"/>
      <c r="J27" s="97"/>
      <c r="K27" s="97"/>
      <c r="L27" s="97"/>
      <c r="M27" s="97"/>
      <c r="N27" s="97"/>
      <c r="O27" s="97"/>
      <c r="P27" s="80" t="s">
        <v>1</v>
      </c>
      <c r="Q27" s="75"/>
      <c r="R27" s="97"/>
      <c r="S27" s="97"/>
      <c r="T27" s="97"/>
      <c r="U27" s="90"/>
      <c r="V27" s="97"/>
      <c r="W27" s="97"/>
      <c r="X27" s="97"/>
    </row>
    <row r="28" spans="1:24" ht="19.5" customHeight="1" x14ac:dyDescent="0.25">
      <c r="A28" s="98"/>
      <c r="B28" s="98"/>
      <c r="C28" s="101"/>
      <c r="D28" s="101"/>
      <c r="E28" s="98"/>
      <c r="F28" s="98"/>
      <c r="G28" s="98"/>
      <c r="H28" s="98"/>
      <c r="I28" s="98"/>
      <c r="J28" s="98"/>
      <c r="K28" s="100"/>
      <c r="L28" s="100"/>
      <c r="M28" s="98"/>
      <c r="N28" s="98"/>
      <c r="O28" s="98"/>
      <c r="P28" s="98"/>
      <c r="Q28" s="101"/>
      <c r="R28" s="98"/>
      <c r="S28" s="98"/>
      <c r="T28" s="98"/>
      <c r="U28" s="84"/>
      <c r="V28" s="98"/>
      <c r="W28" s="98"/>
      <c r="X28" s="98"/>
    </row>
    <row r="29" spans="1:24" ht="19.5" customHeight="1" x14ac:dyDescent="0.25">
      <c r="A29" s="2186"/>
      <c r="B29" s="97"/>
      <c r="C29" s="75"/>
      <c r="D29" s="75"/>
      <c r="E29" s="97"/>
      <c r="F29" s="94"/>
      <c r="G29" s="97"/>
      <c r="H29" s="80" t="s">
        <v>2</v>
      </c>
      <c r="I29" s="94"/>
      <c r="J29" s="97"/>
      <c r="K29" s="97"/>
      <c r="L29" s="97"/>
      <c r="M29" s="97"/>
      <c r="N29" s="97"/>
      <c r="O29" s="97"/>
      <c r="P29" s="80" t="s">
        <v>2</v>
      </c>
      <c r="Q29" s="75"/>
      <c r="R29" s="97"/>
      <c r="S29" s="97"/>
      <c r="T29" s="97"/>
      <c r="U29" s="90"/>
      <c r="V29" s="97"/>
      <c r="W29" s="97"/>
      <c r="X29" s="97"/>
    </row>
    <row r="30" spans="1:24" ht="19.5" customHeight="1" x14ac:dyDescent="0.25">
      <c r="A30" s="2185"/>
      <c r="B30" s="97"/>
      <c r="C30" s="75"/>
      <c r="D30" s="75"/>
      <c r="E30" s="97"/>
      <c r="F30" s="94"/>
      <c r="G30" s="97"/>
      <c r="H30" s="80" t="s">
        <v>1</v>
      </c>
      <c r="I30" s="94"/>
      <c r="J30" s="97"/>
      <c r="K30" s="97"/>
      <c r="L30" s="97"/>
      <c r="M30" s="97"/>
      <c r="N30" s="97"/>
      <c r="O30" s="97"/>
      <c r="P30" s="80" t="s">
        <v>1</v>
      </c>
      <c r="Q30" s="75"/>
      <c r="R30" s="97"/>
      <c r="S30" s="97"/>
      <c r="T30" s="97"/>
      <c r="U30" s="90"/>
      <c r="V30" s="97"/>
      <c r="W30" s="97"/>
      <c r="X30" s="97"/>
    </row>
    <row r="31" spans="1:24" ht="19.5" customHeight="1" x14ac:dyDescent="0.25">
      <c r="A31" s="98"/>
      <c r="B31" s="98"/>
      <c r="C31" s="101"/>
      <c r="D31" s="101"/>
      <c r="E31" s="98"/>
      <c r="F31" s="98"/>
      <c r="G31" s="98"/>
      <c r="H31" s="98"/>
      <c r="I31" s="98"/>
      <c r="J31" s="98"/>
      <c r="K31" s="100"/>
      <c r="L31" s="100"/>
      <c r="M31" s="98"/>
      <c r="N31" s="98"/>
      <c r="O31" s="98"/>
      <c r="P31" s="98"/>
      <c r="Q31" s="101"/>
      <c r="R31" s="98"/>
      <c r="S31" s="98"/>
      <c r="T31" s="98"/>
      <c r="U31" s="84"/>
      <c r="V31" s="98"/>
      <c r="W31" s="98"/>
      <c r="X31" s="98"/>
    </row>
    <row r="32" spans="1:24" ht="19.5" customHeight="1" x14ac:dyDescent="0.25">
      <c r="A32" s="2186"/>
      <c r="B32" s="97"/>
      <c r="C32" s="75"/>
      <c r="D32" s="75"/>
      <c r="E32" s="97"/>
      <c r="F32" s="94"/>
      <c r="G32" s="97"/>
      <c r="H32" s="80" t="s">
        <v>2</v>
      </c>
      <c r="I32" s="94"/>
      <c r="J32" s="97"/>
      <c r="K32" s="97"/>
      <c r="L32" s="97"/>
      <c r="M32" s="97"/>
      <c r="N32" s="97"/>
      <c r="O32" s="97"/>
      <c r="P32" s="80" t="s">
        <v>2</v>
      </c>
      <c r="Q32" s="75"/>
      <c r="R32" s="97"/>
      <c r="S32" s="97"/>
      <c r="T32" s="97"/>
      <c r="U32" s="90"/>
      <c r="V32" s="94"/>
      <c r="W32" s="94"/>
      <c r="X32" s="94"/>
    </row>
    <row r="33" spans="1:28" ht="19.5" customHeight="1" thickBot="1" x14ac:dyDescent="0.3">
      <c r="A33" s="2187"/>
      <c r="B33" s="92"/>
      <c r="C33" s="88"/>
      <c r="D33" s="88"/>
      <c r="E33" s="154"/>
      <c r="F33" s="94"/>
      <c r="G33" s="92"/>
      <c r="H33" s="93" t="s">
        <v>1</v>
      </c>
      <c r="I33" s="94"/>
      <c r="J33" s="92"/>
      <c r="K33" s="92"/>
      <c r="L33" s="92"/>
      <c r="M33" s="92"/>
      <c r="N33" s="92"/>
      <c r="O33" s="92"/>
      <c r="P33" s="93" t="s">
        <v>1</v>
      </c>
      <c r="Q33" s="88"/>
      <c r="R33" s="92"/>
      <c r="S33" s="92"/>
      <c r="T33" s="92"/>
      <c r="U33" s="90"/>
      <c r="V33" s="154"/>
      <c r="W33" s="154"/>
      <c r="X33" s="154"/>
      <c r="Z33" s="4"/>
      <c r="AA33" s="4"/>
      <c r="AB33" s="4"/>
    </row>
    <row r="34" spans="1:28" ht="19.5" customHeight="1" thickTop="1" x14ac:dyDescent="0.25">
      <c r="A34" s="87" t="s">
        <v>3</v>
      </c>
      <c r="B34" s="82"/>
      <c r="C34" s="81">
        <f>C8+C11+C14+C17+C20+C23+C26+C29+C32</f>
        <v>0</v>
      </c>
      <c r="D34" s="81">
        <f>D8+D11+D14+D17+D20+D23+D26+D29+D32</f>
        <v>0</v>
      </c>
      <c r="E34" s="151"/>
      <c r="F34" s="86"/>
      <c r="G34" s="82"/>
      <c r="H34" s="86" t="s">
        <v>2</v>
      </c>
      <c r="I34" s="86"/>
      <c r="J34" s="82"/>
      <c r="K34" s="82"/>
      <c r="L34" s="82"/>
      <c r="M34" s="82"/>
      <c r="N34" s="82"/>
      <c r="O34" s="82"/>
      <c r="P34" s="86" t="s">
        <v>2</v>
      </c>
      <c r="Q34" s="81">
        <f>Q8+Q11+Q14+Q17+Q20+Q23+Q26+Q29+Q32</f>
        <v>0</v>
      </c>
      <c r="R34" s="82"/>
      <c r="S34" s="82"/>
      <c r="T34" s="82"/>
      <c r="U34" s="84"/>
      <c r="V34" s="214"/>
      <c r="W34" s="214"/>
      <c r="X34" s="214"/>
      <c r="Z34" s="4"/>
      <c r="AA34" s="5"/>
      <c r="AB34" s="4"/>
    </row>
    <row r="35" spans="1:28" ht="19.5" customHeight="1" x14ac:dyDescent="0.25">
      <c r="A35" s="76"/>
      <c r="B35" s="76"/>
      <c r="C35" s="75">
        <f>C9+C12+C15+C18+C21+C24+C27+C30+C33</f>
        <v>0</v>
      </c>
      <c r="D35" s="75">
        <f>D9+D12+D15+D18+D21+D24+D27+D30+D33</f>
        <v>0</v>
      </c>
      <c r="E35" s="76"/>
      <c r="F35" s="80"/>
      <c r="G35" s="76"/>
      <c r="H35" s="80" t="s">
        <v>1</v>
      </c>
      <c r="I35" s="80"/>
      <c r="J35" s="76"/>
      <c r="K35" s="76"/>
      <c r="L35" s="76"/>
      <c r="M35" s="76"/>
      <c r="N35" s="76"/>
      <c r="O35" s="76"/>
      <c r="P35" s="80" t="s">
        <v>1</v>
      </c>
      <c r="Q35" s="75">
        <f>Q9+Q12+Q15+Q18+Q21+Q24+Q27+Q30+Q33</f>
        <v>0</v>
      </c>
      <c r="R35" s="76"/>
      <c r="S35" s="76"/>
      <c r="T35" s="76"/>
      <c r="U35" s="78"/>
      <c r="V35" s="213"/>
      <c r="W35" s="213"/>
      <c r="X35" s="213"/>
      <c r="Z35" s="4"/>
      <c r="AA35" s="4"/>
      <c r="AB35" s="4"/>
    </row>
    <row r="36" spans="1:28" x14ac:dyDescent="0.25">
      <c r="A36" s="74" t="s">
        <v>0</v>
      </c>
      <c r="T36" s="3"/>
      <c r="U36" s="3"/>
      <c r="V36" s="5"/>
    </row>
    <row r="37" spans="1:28" x14ac:dyDescent="0.25">
      <c r="Q37" s="6"/>
      <c r="T37" s="5"/>
      <c r="U37" s="3"/>
      <c r="V37" s="4"/>
    </row>
    <row r="38" spans="1:28" x14ac:dyDescent="0.25">
      <c r="T38" s="3"/>
      <c r="U38" s="3"/>
    </row>
    <row r="39" spans="1:28" x14ac:dyDescent="0.25">
      <c r="U39" s="3"/>
    </row>
    <row r="40" spans="1:28" x14ac:dyDescent="0.25">
      <c r="U40" s="3"/>
    </row>
    <row r="41" spans="1:28" x14ac:dyDescent="0.25">
      <c r="U41" s="3"/>
    </row>
    <row r="42" spans="1:28" x14ac:dyDescent="0.25">
      <c r="U42" s="3"/>
    </row>
    <row r="43" spans="1:28" x14ac:dyDescent="0.25">
      <c r="U43" s="3"/>
    </row>
    <row r="44" spans="1:28" x14ac:dyDescent="0.25">
      <c r="U44" s="3"/>
    </row>
    <row r="45" spans="1:28" x14ac:dyDescent="0.25">
      <c r="U45" s="3"/>
    </row>
    <row r="46" spans="1:28" x14ac:dyDescent="0.25">
      <c r="U46" s="3"/>
    </row>
    <row r="47" spans="1:28" x14ac:dyDescent="0.25">
      <c r="U47" s="3"/>
    </row>
    <row r="48" spans="1:28"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row r="1128" spans="21:21" x14ac:dyDescent="0.25">
      <c r="U1128" s="3"/>
    </row>
    <row r="1129" spans="21:21" x14ac:dyDescent="0.25">
      <c r="U1129" s="3"/>
    </row>
    <row r="1130" spans="21:21" x14ac:dyDescent="0.25">
      <c r="U1130" s="3"/>
    </row>
    <row r="1131" spans="21:21" x14ac:dyDescent="0.25">
      <c r="U1131" s="3"/>
    </row>
    <row r="1132" spans="21:21" x14ac:dyDescent="0.25">
      <c r="U1132" s="3"/>
    </row>
    <row r="1133" spans="21:21" x14ac:dyDescent="0.25">
      <c r="U1133" s="3"/>
    </row>
    <row r="1134" spans="21:21" x14ac:dyDescent="0.25">
      <c r="U1134" s="3"/>
    </row>
    <row r="1135" spans="21:21" x14ac:dyDescent="0.25">
      <c r="U1135" s="3"/>
    </row>
    <row r="1136" spans="21:21" x14ac:dyDescent="0.25">
      <c r="U1136" s="3"/>
    </row>
  </sheetData>
  <mergeCells count="15">
    <mergeCell ref="A32:A33"/>
    <mergeCell ref="A17:A18"/>
    <mergeCell ref="A20:A21"/>
    <mergeCell ref="A23:A24"/>
    <mergeCell ref="A26:A27"/>
    <mergeCell ref="A5:A6"/>
    <mergeCell ref="A8:A9"/>
    <mergeCell ref="A11:A12"/>
    <mergeCell ref="A14:A15"/>
    <mergeCell ref="A29:A30"/>
    <mergeCell ref="N3:O3"/>
    <mergeCell ref="Q3:T3"/>
    <mergeCell ref="C3:G3"/>
    <mergeCell ref="L3:M3"/>
    <mergeCell ref="I2:J3"/>
  </mergeCells>
  <pageMargins left="0.5" right="0.5" top="0.3" bottom="0.25"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7" max="1048575" man="1"/>
    <brk id="15" max="1048575" man="1"/>
    <brk id="24"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zoomScale="75" workbookViewId="0">
      <selection activeCell="A14" sqref="A14:A15"/>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92</v>
      </c>
      <c r="B1" s="144"/>
      <c r="V1" s="3"/>
    </row>
    <row r="2" spans="1:26" x14ac:dyDescent="0.25">
      <c r="A2" s="143" t="s">
        <v>550</v>
      </c>
      <c r="B2" s="142"/>
      <c r="J2" s="2178" t="s">
        <v>77</v>
      </c>
      <c r="K2" s="2179"/>
      <c r="L2" s="141" t="s">
        <v>76</v>
      </c>
      <c r="M2" s="140"/>
      <c r="N2" s="139"/>
      <c r="V2" s="3"/>
    </row>
    <row r="3" spans="1:26" ht="33.75" customHeight="1" x14ac:dyDescent="0.25">
      <c r="A3" s="138" t="s">
        <v>91</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328</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84"/>
      <c r="B8" s="94"/>
      <c r="C8" s="94"/>
      <c r="D8" s="94"/>
      <c r="E8" s="94"/>
      <c r="F8" s="105"/>
      <c r="G8" s="94"/>
      <c r="H8" s="94"/>
      <c r="I8" s="106" t="s">
        <v>2</v>
      </c>
      <c r="J8" s="94"/>
      <c r="K8" s="94"/>
      <c r="L8" s="94"/>
      <c r="M8" s="94"/>
      <c r="N8" s="94"/>
      <c r="O8" s="94"/>
      <c r="P8" s="94"/>
      <c r="Q8" s="106" t="s">
        <v>2</v>
      </c>
      <c r="R8" s="105"/>
      <c r="S8" s="94"/>
      <c r="T8" s="104"/>
      <c r="U8" s="104"/>
      <c r="V8" s="90"/>
      <c r="W8" s="103"/>
      <c r="X8" s="94"/>
      <c r="Y8" s="94"/>
      <c r="Z8" s="94"/>
    </row>
    <row r="9" spans="1:26" ht="19.5" customHeight="1" x14ac:dyDescent="0.25">
      <c r="A9" s="2185"/>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9.5"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0</v>
      </c>
      <c r="G34" s="86"/>
      <c r="H34" s="82"/>
      <c r="I34" s="86" t="s">
        <v>2</v>
      </c>
      <c r="J34" s="82"/>
      <c r="K34" s="82"/>
      <c r="L34" s="82"/>
      <c r="M34" s="82"/>
      <c r="N34" s="82"/>
      <c r="O34" s="82"/>
      <c r="P34" s="82"/>
      <c r="Q34" s="86" t="s">
        <v>2</v>
      </c>
      <c r="R34" s="81">
        <f>R8+R11+R14+R17+R20+R23+R26+R29+R32</f>
        <v>0</v>
      </c>
      <c r="S34" s="82"/>
      <c r="T34" s="85"/>
      <c r="U34" s="85"/>
      <c r="V34" s="84"/>
      <c r="W34" s="83"/>
      <c r="X34" s="82"/>
      <c r="Y34" s="82"/>
      <c r="Z34" s="81">
        <f>Z8+Z11+Z14+Z17+Z20+Z23+Z26+Z29+Z32</f>
        <v>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topLeftCell="Y16" workbookViewId="0">
      <selection activeCell="A14" sqref="A14:A15"/>
    </sheetView>
  </sheetViews>
  <sheetFormatPr defaultRowHeight="15.75" x14ac:dyDescent="0.25"/>
  <cols>
    <col min="1" max="1" width="31.5703125" style="1" customWidth="1"/>
    <col min="2" max="2" width="10.85546875" style="1" bestFit="1" customWidth="1"/>
    <col min="3" max="3" width="13.7109375" style="1" customWidth="1"/>
    <col min="4" max="4" width="13.42578125" style="1" customWidth="1"/>
    <col min="5" max="5" width="11.140625" style="1" bestFit="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1347</v>
      </c>
      <c r="B1" s="144"/>
      <c r="C1" s="179"/>
      <c r="D1" s="4"/>
      <c r="E1" s="4"/>
      <c r="F1" s="4"/>
      <c r="G1" s="4"/>
      <c r="H1" s="3"/>
      <c r="T1" s="146"/>
      <c r="U1" s="146"/>
      <c r="AB1" s="146"/>
    </row>
    <row r="2" spans="1:32" ht="15.75" customHeight="1" x14ac:dyDescent="0.25">
      <c r="A2" s="143" t="s">
        <v>1195</v>
      </c>
      <c r="B2" s="142"/>
      <c r="C2" s="141" t="s">
        <v>76</v>
      </c>
      <c r="D2" s="140"/>
      <c r="E2" s="139"/>
      <c r="F2" s="139"/>
      <c r="H2" s="177"/>
      <c r="I2" s="2178" t="s">
        <v>122</v>
      </c>
      <c r="J2" s="2179"/>
      <c r="T2" s="146"/>
      <c r="U2" s="176"/>
      <c r="AB2" s="176"/>
    </row>
    <row r="3" spans="1:32" s="57" customFormat="1" ht="28.5" customHeight="1" x14ac:dyDescent="0.2">
      <c r="A3" s="138" t="s">
        <v>1346</v>
      </c>
      <c r="B3" s="584"/>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7.25" customHeight="1" thickBot="1" x14ac:dyDescent="0.3">
      <c r="A4" s="173" t="s">
        <v>68</v>
      </c>
      <c r="B4" s="126" t="s">
        <v>115</v>
      </c>
      <c r="C4" s="131" t="s">
        <v>114</v>
      </c>
      <c r="D4" s="126" t="s">
        <v>113</v>
      </c>
      <c r="E4" s="126" t="s">
        <v>369</v>
      </c>
      <c r="F4" s="126" t="s">
        <v>55</v>
      </c>
      <c r="G4" s="126" t="s">
        <v>61</v>
      </c>
      <c r="H4" s="130" t="s">
        <v>56</v>
      </c>
      <c r="I4" s="126" t="s">
        <v>368</v>
      </c>
      <c r="J4" s="131" t="s">
        <v>367</v>
      </c>
      <c r="K4" s="126" t="s">
        <v>105</v>
      </c>
      <c r="L4" s="130" t="s">
        <v>56</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24"/>
      <c r="F5" s="171"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19.5" customHeight="1" x14ac:dyDescent="0.25">
      <c r="A8" s="2194" t="s">
        <v>1345</v>
      </c>
      <c r="B8" s="94" t="s">
        <v>18</v>
      </c>
      <c r="C8" s="94" t="s">
        <v>340</v>
      </c>
      <c r="D8" s="105" t="s">
        <v>1294</v>
      </c>
      <c r="E8" s="94" t="s">
        <v>571</v>
      </c>
      <c r="F8" s="106" t="s">
        <v>2</v>
      </c>
      <c r="G8" s="94" t="s">
        <v>1211</v>
      </c>
      <c r="H8" s="104" t="s">
        <v>1343</v>
      </c>
      <c r="I8" s="104" t="s">
        <v>9</v>
      </c>
      <c r="J8" s="104" t="s">
        <v>9</v>
      </c>
      <c r="K8" s="104" t="s">
        <v>9</v>
      </c>
      <c r="L8" s="104" t="s">
        <v>9</v>
      </c>
      <c r="M8" s="106" t="s">
        <v>2</v>
      </c>
      <c r="N8" s="94" t="s">
        <v>1245</v>
      </c>
      <c r="O8" s="94" t="s">
        <v>1209</v>
      </c>
      <c r="P8" s="94" t="s">
        <v>1302</v>
      </c>
      <c r="Q8" s="94" t="s">
        <v>1266</v>
      </c>
      <c r="R8" s="94" t="s">
        <v>1265</v>
      </c>
      <c r="S8" s="94" t="s">
        <v>1264</v>
      </c>
      <c r="T8" s="147" t="s">
        <v>1263</v>
      </c>
      <c r="U8" s="164" t="s">
        <v>2</v>
      </c>
      <c r="V8" s="94" t="s">
        <v>1203</v>
      </c>
      <c r="W8" s="94" t="s">
        <v>1202</v>
      </c>
      <c r="X8" s="105" t="s">
        <v>1294</v>
      </c>
      <c r="Y8" s="103" t="s">
        <v>1201</v>
      </c>
      <c r="Z8" s="103" t="s">
        <v>9</v>
      </c>
      <c r="AA8" s="94" t="s">
        <v>1200</v>
      </c>
      <c r="AB8" s="164" t="s">
        <v>2</v>
      </c>
      <c r="AC8" s="94" t="s">
        <v>421</v>
      </c>
      <c r="AD8" s="94" t="s">
        <v>1198</v>
      </c>
      <c r="AE8" s="94" t="s">
        <v>1175</v>
      </c>
      <c r="AF8" s="94" t="s">
        <v>390</v>
      </c>
    </row>
    <row r="9" spans="1:32" ht="19.5" customHeight="1" x14ac:dyDescent="0.25">
      <c r="A9" s="2195"/>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9.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19.5" customHeight="1" x14ac:dyDescent="0.25">
      <c r="A11" s="2197" t="s">
        <v>1344</v>
      </c>
      <c r="B11" s="94" t="s">
        <v>18</v>
      </c>
      <c r="C11" s="94" t="s">
        <v>340</v>
      </c>
      <c r="D11" s="75" t="s">
        <v>1342</v>
      </c>
      <c r="E11" s="94" t="s">
        <v>571</v>
      </c>
      <c r="F11" s="80" t="s">
        <v>2</v>
      </c>
      <c r="G11" s="94" t="s">
        <v>1211</v>
      </c>
      <c r="H11" s="104" t="s">
        <v>1343</v>
      </c>
      <c r="I11" s="104" t="s">
        <v>9</v>
      </c>
      <c r="J11" s="104" t="s">
        <v>9</v>
      </c>
      <c r="K11" s="104" t="s">
        <v>9</v>
      </c>
      <c r="L11" s="104" t="s">
        <v>9</v>
      </c>
      <c r="M11" s="80" t="s">
        <v>2</v>
      </c>
      <c r="N11" s="94" t="s">
        <v>1245</v>
      </c>
      <c r="O11" s="94" t="s">
        <v>1209</v>
      </c>
      <c r="P11" s="94" t="s">
        <v>1302</v>
      </c>
      <c r="Q11" s="94" t="s">
        <v>1266</v>
      </c>
      <c r="R11" s="94" t="s">
        <v>1265</v>
      </c>
      <c r="S11" s="94" t="s">
        <v>1264</v>
      </c>
      <c r="T11" s="147" t="s">
        <v>1263</v>
      </c>
      <c r="U11" s="149" t="s">
        <v>2</v>
      </c>
      <c r="V11" s="94" t="s">
        <v>1203</v>
      </c>
      <c r="W11" s="94" t="s">
        <v>1202</v>
      </c>
      <c r="X11" s="105" t="s">
        <v>1342</v>
      </c>
      <c r="Y11" s="103" t="s">
        <v>1201</v>
      </c>
      <c r="Z11" s="103" t="s">
        <v>9</v>
      </c>
      <c r="AA11" s="94" t="s">
        <v>1200</v>
      </c>
      <c r="AB11" s="149" t="s">
        <v>2</v>
      </c>
      <c r="AC11" s="97" t="s">
        <v>1341</v>
      </c>
      <c r="AD11" s="94" t="s">
        <v>1198</v>
      </c>
      <c r="AE11" s="94" t="s">
        <v>1175</v>
      </c>
      <c r="AF11" s="97" t="s">
        <v>1340</v>
      </c>
    </row>
    <row r="12" spans="1:32" ht="27.75" customHeight="1" x14ac:dyDescent="0.25">
      <c r="A12" s="2195"/>
      <c r="B12" s="97"/>
      <c r="C12" s="97"/>
      <c r="D12" s="75"/>
      <c r="E12" s="97"/>
      <c r="F12" s="80" t="s">
        <v>1</v>
      </c>
      <c r="G12" s="97"/>
      <c r="H12" s="102"/>
      <c r="I12" s="102"/>
      <c r="J12" s="102"/>
      <c r="K12" s="97"/>
      <c r="L12" s="95"/>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9.5" customHeight="1" x14ac:dyDescent="0.25">
      <c r="A13" s="98"/>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19.5" customHeight="1" x14ac:dyDescent="0.25">
      <c r="A14" s="2186"/>
      <c r="B14" s="97"/>
      <c r="C14" s="97"/>
      <c r="D14" s="75"/>
      <c r="E14" s="97"/>
      <c r="F14" s="80" t="s">
        <v>2</v>
      </c>
      <c r="G14" s="97"/>
      <c r="H14" s="102"/>
      <c r="I14" s="102"/>
      <c r="J14" s="102"/>
      <c r="K14" s="97"/>
      <c r="L14" s="95"/>
      <c r="M14" s="80" t="s">
        <v>2</v>
      </c>
      <c r="N14" s="97"/>
      <c r="O14" s="97"/>
      <c r="P14" s="97"/>
      <c r="Q14" s="97"/>
      <c r="R14" s="97"/>
      <c r="S14" s="97"/>
      <c r="T14" s="97"/>
      <c r="U14" s="149" t="s">
        <v>2</v>
      </c>
      <c r="V14" s="95"/>
      <c r="W14" s="97"/>
      <c r="X14" s="75"/>
      <c r="Y14" s="95"/>
      <c r="Z14" s="95"/>
      <c r="AA14" s="97"/>
      <c r="AB14" s="149" t="s">
        <v>2</v>
      </c>
      <c r="AC14" s="95"/>
      <c r="AD14" s="95"/>
      <c r="AE14" s="95"/>
      <c r="AF14" s="95"/>
    </row>
    <row r="15" spans="1:32" ht="19.5" customHeight="1" x14ac:dyDescent="0.25">
      <c r="A15" s="2188"/>
      <c r="B15" s="97"/>
      <c r="C15" s="97"/>
      <c r="D15" s="75"/>
      <c r="E15" s="97"/>
      <c r="F15" s="80" t="s">
        <v>1</v>
      </c>
      <c r="G15" s="97"/>
      <c r="H15" s="102"/>
      <c r="I15" s="102"/>
      <c r="J15" s="102"/>
      <c r="K15" s="97"/>
      <c r="L15" s="95"/>
      <c r="M15" s="80" t="s">
        <v>1</v>
      </c>
      <c r="N15" s="97"/>
      <c r="O15" s="97"/>
      <c r="P15" s="97"/>
      <c r="Q15" s="97"/>
      <c r="R15" s="97"/>
      <c r="S15" s="97"/>
      <c r="T15" s="97"/>
      <c r="U15" s="149" t="s">
        <v>1</v>
      </c>
      <c r="V15" s="95"/>
      <c r="W15" s="97"/>
      <c r="X15" s="75"/>
      <c r="Y15" s="95"/>
      <c r="Z15" s="95"/>
      <c r="AA15" s="97"/>
      <c r="AB15" s="149" t="s">
        <v>1</v>
      </c>
      <c r="AC15" s="95"/>
      <c r="AD15" s="95"/>
      <c r="AE15" s="95"/>
      <c r="AF15" s="95"/>
    </row>
    <row r="16" spans="1:32" ht="14.2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186"/>
      <c r="B17" s="97"/>
      <c r="C17" s="97"/>
      <c r="D17" s="75"/>
      <c r="E17" s="97"/>
      <c r="F17" s="80" t="s">
        <v>2</v>
      </c>
      <c r="G17" s="97"/>
      <c r="H17" s="102"/>
      <c r="I17" s="102"/>
      <c r="J17" s="102"/>
      <c r="K17" s="97"/>
      <c r="L17" s="95"/>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9.5" customHeight="1" x14ac:dyDescent="0.25">
      <c r="A18" s="2188"/>
      <c r="B18" s="97"/>
      <c r="C18" s="97"/>
      <c r="D18" s="75"/>
      <c r="E18" s="97"/>
      <c r="F18" s="80" t="s">
        <v>1</v>
      </c>
      <c r="G18" s="97"/>
      <c r="H18" s="102"/>
      <c r="I18" s="102"/>
      <c r="J18" s="102"/>
      <c r="K18" s="97"/>
      <c r="L18" s="95"/>
      <c r="M18" s="80" t="s">
        <v>1</v>
      </c>
      <c r="N18" s="97"/>
      <c r="O18" s="97"/>
      <c r="P18" s="97"/>
      <c r="Q18" s="97"/>
      <c r="R18" s="97"/>
      <c r="S18" s="97"/>
      <c r="T18" s="97"/>
      <c r="U18" s="149" t="s">
        <v>1</v>
      </c>
      <c r="V18" s="95"/>
      <c r="W18" s="97"/>
      <c r="X18" s="75"/>
      <c r="Y18" s="95"/>
      <c r="Z18" s="95"/>
      <c r="AA18" s="97"/>
      <c r="AB18" s="149" t="s">
        <v>1</v>
      </c>
      <c r="AC18" s="95"/>
      <c r="AD18" s="95"/>
      <c r="AE18" s="95"/>
      <c r="AF18" s="95"/>
    </row>
    <row r="19" spans="1:32" ht="10.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19.5" customHeight="1" x14ac:dyDescent="0.25">
      <c r="A20" s="2186"/>
      <c r="B20" s="97"/>
      <c r="C20" s="97"/>
      <c r="D20" s="75"/>
      <c r="E20" s="97"/>
      <c r="F20" s="80" t="s">
        <v>2</v>
      </c>
      <c r="G20" s="97"/>
      <c r="H20" s="102"/>
      <c r="I20" s="102"/>
      <c r="J20" s="102"/>
      <c r="K20" s="97"/>
      <c r="L20" s="95"/>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88"/>
      <c r="B21" s="97"/>
      <c r="C21" s="97"/>
      <c r="D21" s="75"/>
      <c r="E21" s="97"/>
      <c r="F21" s="80" t="s">
        <v>1</v>
      </c>
      <c r="G21" s="97"/>
      <c r="H21" s="102"/>
      <c r="I21" s="102"/>
      <c r="J21" s="102"/>
      <c r="K21" s="97"/>
      <c r="L21" s="95"/>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9.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t="e">
        <f>D8+D11+D14+D17+D20+D23+D26+D29+D32</f>
        <v>#VALUE!</v>
      </c>
      <c r="E34" s="82"/>
      <c r="F34" s="86" t="s">
        <v>2</v>
      </c>
      <c r="G34" s="82"/>
      <c r="H34" s="82"/>
      <c r="I34" s="82"/>
      <c r="J34" s="82"/>
      <c r="K34" s="82"/>
      <c r="L34" s="83"/>
      <c r="M34" s="86" t="s">
        <v>2</v>
      </c>
      <c r="N34" s="82"/>
      <c r="O34" s="82"/>
      <c r="P34" s="82"/>
      <c r="Q34" s="82"/>
      <c r="R34" s="82"/>
      <c r="S34" s="82"/>
      <c r="T34" s="82"/>
      <c r="U34" s="150" t="s">
        <v>2</v>
      </c>
      <c r="V34" s="152"/>
      <c r="W34" s="151"/>
      <c r="X34" s="81" t="e">
        <f>X8+X11+X14+X17+X20+X23+X26+X29+X32</f>
        <v>#VALUE!</v>
      </c>
      <c r="Y34" s="82"/>
      <c r="Z34" s="82"/>
      <c r="AA34" s="82"/>
      <c r="AB34" s="150" t="s">
        <v>2</v>
      </c>
      <c r="AC34" s="82"/>
      <c r="AD34" s="82"/>
      <c r="AE34" s="82"/>
      <c r="AF34" s="81">
        <f>AF8+AF11+AF14+AF17+AF20+AF23+AF26+AF29+AF32</f>
        <v>251000000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 ref="V3:W3"/>
    <mergeCell ref="I2:J3"/>
  </mergeCells>
  <pageMargins left="0.5" right="0.5" top="0.3" bottom="0.25"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36"/>
  <sheetViews>
    <sheetView zoomScale="75" workbookViewId="0"/>
  </sheetViews>
  <sheetFormatPr defaultRowHeight="15.75" x14ac:dyDescent="0.25"/>
  <cols>
    <col min="1" max="1" width="41.85546875" style="1" customWidth="1"/>
    <col min="2" max="7" width="17.28515625" style="1" customWidth="1"/>
    <col min="8" max="8" width="7.7109375" style="1" bestFit="1" customWidth="1"/>
    <col min="9" max="10" width="17" style="1" customWidth="1"/>
    <col min="11" max="11" width="17.7109375" style="1" customWidth="1"/>
    <col min="12" max="15" width="17" style="1" customWidth="1"/>
    <col min="16" max="16" width="7.7109375" style="1" bestFit="1" customWidth="1"/>
    <col min="17" max="20" width="17" style="1" customWidth="1"/>
    <col min="21" max="21" width="3.140625" style="2" customWidth="1"/>
    <col min="22" max="24" width="16.140625" style="1" customWidth="1"/>
    <col min="25" max="16384" width="9.140625" style="1"/>
  </cols>
  <sheetData>
    <row r="1" spans="1:24" x14ac:dyDescent="0.25">
      <c r="A1" s="145" t="s">
        <v>92</v>
      </c>
      <c r="B1" s="144"/>
      <c r="U1" s="3"/>
    </row>
    <row r="2" spans="1:24" x14ac:dyDescent="0.25">
      <c r="A2" s="143" t="s">
        <v>550</v>
      </c>
      <c r="B2" s="142"/>
      <c r="I2" s="2178" t="s">
        <v>77</v>
      </c>
      <c r="J2" s="2179"/>
      <c r="K2" s="141" t="s">
        <v>76</v>
      </c>
      <c r="L2" s="140"/>
      <c r="M2" s="139"/>
      <c r="U2" s="3"/>
    </row>
    <row r="3" spans="1:24" s="57" customFormat="1" ht="31.5" customHeight="1" x14ac:dyDescent="0.25">
      <c r="A3" s="138" t="s">
        <v>91</v>
      </c>
      <c r="B3" s="584"/>
      <c r="C3" s="2175" t="s">
        <v>74</v>
      </c>
      <c r="D3" s="2177"/>
      <c r="E3" s="2177"/>
      <c r="F3" s="2177"/>
      <c r="G3" s="2176"/>
      <c r="I3" s="2180"/>
      <c r="J3" s="2181"/>
      <c r="K3" s="128" t="s">
        <v>73</v>
      </c>
      <c r="L3" s="2177" t="s">
        <v>72</v>
      </c>
      <c r="M3" s="2176"/>
      <c r="N3" s="2175" t="s">
        <v>71</v>
      </c>
      <c r="O3" s="2176"/>
      <c r="Q3" s="2175" t="s">
        <v>70</v>
      </c>
      <c r="R3" s="2177"/>
      <c r="S3" s="2177"/>
      <c r="T3" s="2177"/>
      <c r="U3" s="61"/>
      <c r="V3" s="60"/>
      <c r="W3" s="59" t="s">
        <v>69</v>
      </c>
      <c r="X3" s="58"/>
    </row>
    <row r="4" spans="1:24" s="57" customFormat="1" ht="50.25" customHeight="1" thickBot="1" x14ac:dyDescent="0.3">
      <c r="A4" s="173" t="s">
        <v>68</v>
      </c>
      <c r="B4" s="126" t="s">
        <v>67</v>
      </c>
      <c r="C4" s="126" t="s">
        <v>66</v>
      </c>
      <c r="D4" s="126" t="s">
        <v>65</v>
      </c>
      <c r="E4" s="126" t="s">
        <v>64</v>
      </c>
      <c r="F4" s="126" t="s">
        <v>63</v>
      </c>
      <c r="G4" s="131" t="s">
        <v>328</v>
      </c>
      <c r="H4" s="126" t="s">
        <v>55</v>
      </c>
      <c r="I4" s="130" t="s">
        <v>61</v>
      </c>
      <c r="J4" s="130" t="s">
        <v>56</v>
      </c>
      <c r="K4" s="126" t="s">
        <v>60</v>
      </c>
      <c r="L4" s="126" t="s">
        <v>59</v>
      </c>
      <c r="M4" s="126" t="s">
        <v>58</v>
      </c>
      <c r="N4" s="126" t="s">
        <v>57</v>
      </c>
      <c r="O4" s="130" t="s">
        <v>56</v>
      </c>
      <c r="P4" s="126" t="s">
        <v>55</v>
      </c>
      <c r="Q4" s="130" t="s">
        <v>86</v>
      </c>
      <c r="R4" s="130" t="s">
        <v>53</v>
      </c>
      <c r="S4" s="130" t="s">
        <v>52</v>
      </c>
      <c r="T4" s="129" t="s">
        <v>51</v>
      </c>
      <c r="U4" s="127"/>
      <c r="V4" s="259" t="s">
        <v>50</v>
      </c>
      <c r="W4" s="258" t="s">
        <v>49</v>
      </c>
      <c r="X4" s="258" t="s">
        <v>48</v>
      </c>
    </row>
    <row r="5" spans="1:24" ht="19.5" customHeight="1" thickTop="1" x14ac:dyDescent="0.25">
      <c r="A5" s="2182" t="s">
        <v>47</v>
      </c>
      <c r="B5" s="117"/>
      <c r="C5" s="123"/>
      <c r="D5" s="123"/>
      <c r="E5" s="117"/>
      <c r="F5" s="117" t="s">
        <v>46</v>
      </c>
      <c r="G5" s="117"/>
      <c r="H5" s="122" t="s">
        <v>2</v>
      </c>
      <c r="I5" s="117" t="s">
        <v>43</v>
      </c>
      <c r="J5" s="117" t="s">
        <v>41</v>
      </c>
      <c r="K5" s="117" t="s">
        <v>42</v>
      </c>
      <c r="L5" s="121" t="s">
        <v>45</v>
      </c>
      <c r="M5" s="121" t="s">
        <v>44</v>
      </c>
      <c r="N5" s="121" t="s">
        <v>43</v>
      </c>
      <c r="O5" s="121" t="s">
        <v>41</v>
      </c>
      <c r="P5" s="122" t="s">
        <v>2</v>
      </c>
      <c r="Q5" s="123"/>
      <c r="R5" s="121" t="s">
        <v>42</v>
      </c>
      <c r="S5" s="121" t="s">
        <v>41</v>
      </c>
      <c r="T5" s="121" t="s">
        <v>40</v>
      </c>
      <c r="U5" s="90"/>
      <c r="V5" s="117"/>
      <c r="W5" s="117"/>
      <c r="X5" s="117"/>
    </row>
    <row r="6" spans="1:24" ht="19.5" customHeight="1" x14ac:dyDescent="0.25">
      <c r="A6" s="2183"/>
      <c r="B6" s="112"/>
      <c r="C6" s="115"/>
      <c r="D6" s="115"/>
      <c r="E6" s="112"/>
      <c r="F6" s="117" t="s">
        <v>39</v>
      </c>
      <c r="G6" s="112"/>
      <c r="H6" s="116" t="s">
        <v>1</v>
      </c>
      <c r="I6" s="117"/>
      <c r="J6" s="112"/>
      <c r="K6" s="112"/>
      <c r="L6" s="112"/>
      <c r="M6" s="112"/>
      <c r="N6" s="112"/>
      <c r="O6" s="112"/>
      <c r="P6" s="116" t="s">
        <v>1</v>
      </c>
      <c r="Q6" s="115"/>
      <c r="R6" s="112"/>
      <c r="S6" s="112"/>
      <c r="T6" s="112"/>
      <c r="U6" s="90"/>
      <c r="V6" s="117"/>
      <c r="W6" s="117"/>
      <c r="X6" s="117"/>
    </row>
    <row r="7" spans="1:24" ht="19.5" customHeight="1" thickBot="1" x14ac:dyDescent="0.3">
      <c r="A7" s="111" t="s">
        <v>38</v>
      </c>
      <c r="B7" s="107"/>
      <c r="C7" s="110"/>
      <c r="D7" s="110"/>
      <c r="E7" s="107"/>
      <c r="F7" s="107"/>
      <c r="G7" s="107"/>
      <c r="H7" s="107"/>
      <c r="I7" s="107"/>
      <c r="J7" s="107"/>
      <c r="K7" s="109"/>
      <c r="L7" s="109"/>
      <c r="M7" s="107"/>
      <c r="N7" s="107"/>
      <c r="O7" s="107"/>
      <c r="P7" s="107"/>
      <c r="Q7" s="110"/>
      <c r="R7" s="107"/>
      <c r="S7" s="107"/>
      <c r="T7" s="107"/>
      <c r="U7" s="84"/>
      <c r="V7" s="107"/>
      <c r="W7" s="107"/>
      <c r="X7" s="107"/>
    </row>
    <row r="8" spans="1:24" ht="19.5" customHeight="1" x14ac:dyDescent="0.25">
      <c r="A8" s="2184"/>
      <c r="B8" s="94"/>
      <c r="C8" s="105"/>
      <c r="D8" s="105"/>
      <c r="E8" s="94"/>
      <c r="F8" s="94"/>
      <c r="G8" s="94"/>
      <c r="H8" s="106" t="s">
        <v>2</v>
      </c>
      <c r="I8" s="94"/>
      <c r="J8" s="94"/>
      <c r="K8" s="94"/>
      <c r="L8" s="94"/>
      <c r="M8" s="94"/>
      <c r="N8" s="94"/>
      <c r="O8" s="94"/>
      <c r="P8" s="106" t="s">
        <v>2</v>
      </c>
      <c r="Q8" s="105"/>
      <c r="R8" s="94"/>
      <c r="S8" s="94"/>
      <c r="T8" s="94"/>
      <c r="U8" s="90"/>
      <c r="V8" s="94"/>
      <c r="W8" s="94"/>
      <c r="X8" s="94"/>
    </row>
    <row r="9" spans="1:24" ht="19.5" customHeight="1" x14ac:dyDescent="0.25">
      <c r="A9" s="2185"/>
      <c r="B9" s="97"/>
      <c r="C9" s="75"/>
      <c r="D9" s="75"/>
      <c r="E9" s="97"/>
      <c r="F9" s="94"/>
      <c r="G9" s="97"/>
      <c r="H9" s="80" t="s">
        <v>1</v>
      </c>
      <c r="I9" s="94"/>
      <c r="J9" s="97"/>
      <c r="K9" s="97"/>
      <c r="L9" s="97"/>
      <c r="M9" s="97"/>
      <c r="N9" s="97"/>
      <c r="O9" s="97"/>
      <c r="P9" s="80" t="s">
        <v>1</v>
      </c>
      <c r="Q9" s="75"/>
      <c r="R9" s="97"/>
      <c r="S9" s="97"/>
      <c r="T9" s="97"/>
      <c r="U9" s="90"/>
      <c r="V9" s="97"/>
      <c r="W9" s="97"/>
      <c r="X9" s="97"/>
    </row>
    <row r="10" spans="1:24" ht="19.5" customHeight="1" x14ac:dyDescent="0.25">
      <c r="A10" s="98"/>
      <c r="B10" s="98"/>
      <c r="C10" s="101"/>
      <c r="D10" s="101"/>
      <c r="E10" s="98"/>
      <c r="F10" s="98"/>
      <c r="G10" s="98"/>
      <c r="H10" s="98"/>
      <c r="I10" s="98"/>
      <c r="J10" s="98"/>
      <c r="K10" s="100"/>
      <c r="L10" s="100"/>
      <c r="M10" s="98"/>
      <c r="N10" s="98"/>
      <c r="O10" s="98"/>
      <c r="P10" s="98"/>
      <c r="Q10" s="101"/>
      <c r="R10" s="583" t="s">
        <v>35</v>
      </c>
      <c r="S10" s="583"/>
      <c r="T10" s="98"/>
      <c r="U10" s="84"/>
      <c r="V10" s="98"/>
      <c r="W10" s="98"/>
      <c r="X10" s="98"/>
    </row>
    <row r="11" spans="1:24" ht="19.5" customHeight="1" x14ac:dyDescent="0.25">
      <c r="A11" s="2186"/>
      <c r="B11" s="97"/>
      <c r="C11" s="75"/>
      <c r="D11" s="75"/>
      <c r="E11" s="97"/>
      <c r="F11" s="94"/>
      <c r="G11" s="97"/>
      <c r="H11" s="80" t="s">
        <v>2</v>
      </c>
      <c r="I11" s="94"/>
      <c r="J11" s="97"/>
      <c r="K11" s="97"/>
      <c r="L11" s="97"/>
      <c r="M11" s="97"/>
      <c r="N11" s="97"/>
      <c r="O11" s="97"/>
      <c r="P11" s="80" t="s">
        <v>2</v>
      </c>
      <c r="Q11" s="75"/>
      <c r="R11" s="97"/>
      <c r="S11" s="97"/>
      <c r="T11" s="97"/>
      <c r="U11" s="90"/>
      <c r="V11" s="97"/>
      <c r="W11" s="97"/>
      <c r="X11" s="97"/>
    </row>
    <row r="12" spans="1:24" ht="19.5" customHeight="1" x14ac:dyDescent="0.25">
      <c r="A12" s="2185"/>
      <c r="B12" s="97"/>
      <c r="C12" s="75"/>
      <c r="D12" s="75"/>
      <c r="E12" s="97"/>
      <c r="F12" s="94"/>
      <c r="G12" s="97"/>
      <c r="H12" s="80" t="s">
        <v>1</v>
      </c>
      <c r="I12" s="94"/>
      <c r="J12" s="97"/>
      <c r="K12" s="97"/>
      <c r="L12" s="97"/>
      <c r="M12" s="97"/>
      <c r="N12" s="97"/>
      <c r="O12" s="97"/>
      <c r="P12" s="80" t="s">
        <v>1</v>
      </c>
      <c r="Q12" s="75"/>
      <c r="R12" s="97"/>
      <c r="S12" s="97"/>
      <c r="T12" s="97"/>
      <c r="U12" s="90"/>
      <c r="V12" s="97"/>
      <c r="W12" s="97"/>
      <c r="X12" s="97"/>
    </row>
    <row r="13" spans="1:24" ht="19.5" customHeight="1" x14ac:dyDescent="0.25">
      <c r="A13" s="98"/>
      <c r="B13" s="98"/>
      <c r="C13" s="101"/>
      <c r="D13" s="101"/>
      <c r="E13" s="98"/>
      <c r="F13" s="98"/>
      <c r="G13" s="98"/>
      <c r="H13" s="98"/>
      <c r="I13" s="98"/>
      <c r="J13" s="98"/>
      <c r="K13" s="100"/>
      <c r="L13" s="100"/>
      <c r="M13" s="98"/>
      <c r="N13" s="98"/>
      <c r="O13" s="98"/>
      <c r="P13" s="98"/>
      <c r="Q13" s="101"/>
      <c r="R13" s="98"/>
      <c r="S13" s="98"/>
      <c r="T13" s="98"/>
      <c r="U13" s="84"/>
      <c r="V13" s="98"/>
      <c r="W13" s="98"/>
      <c r="X13" s="98"/>
    </row>
    <row r="14" spans="1:24" ht="19.5" customHeight="1" x14ac:dyDescent="0.25">
      <c r="A14" s="2186"/>
      <c r="B14" s="97"/>
      <c r="C14" s="75"/>
      <c r="D14" s="75"/>
      <c r="E14" s="97"/>
      <c r="F14" s="94"/>
      <c r="G14" s="97"/>
      <c r="H14" s="80" t="s">
        <v>2</v>
      </c>
      <c r="I14" s="94"/>
      <c r="J14" s="97"/>
      <c r="K14" s="97"/>
      <c r="L14" s="97"/>
      <c r="M14" s="97"/>
      <c r="N14" s="97"/>
      <c r="O14" s="97"/>
      <c r="P14" s="80" t="s">
        <v>2</v>
      </c>
      <c r="Q14" s="75"/>
      <c r="R14" s="97"/>
      <c r="S14" s="97"/>
      <c r="T14" s="97"/>
      <c r="U14" s="90"/>
      <c r="V14" s="97"/>
      <c r="W14" s="97"/>
      <c r="X14" s="97"/>
    </row>
    <row r="15" spans="1:24" ht="19.5" customHeight="1" x14ac:dyDescent="0.25">
      <c r="A15" s="2185"/>
      <c r="B15" s="97"/>
      <c r="C15" s="75"/>
      <c r="D15" s="75"/>
      <c r="E15" s="97"/>
      <c r="F15" s="94"/>
      <c r="G15" s="97"/>
      <c r="H15" s="80" t="s">
        <v>1</v>
      </c>
      <c r="I15" s="94"/>
      <c r="J15" s="97"/>
      <c r="K15" s="97"/>
      <c r="L15" s="97"/>
      <c r="M15" s="97"/>
      <c r="N15" s="97"/>
      <c r="O15" s="97"/>
      <c r="P15" s="80" t="s">
        <v>1</v>
      </c>
      <c r="Q15" s="75"/>
      <c r="R15" s="97"/>
      <c r="S15" s="97"/>
      <c r="T15" s="97"/>
      <c r="U15" s="90"/>
      <c r="V15" s="97"/>
      <c r="W15" s="97"/>
      <c r="X15" s="97"/>
    </row>
    <row r="16" spans="1:24" ht="19.5" customHeight="1" x14ac:dyDescent="0.25">
      <c r="A16" s="98"/>
      <c r="B16" s="98"/>
      <c r="C16" s="101"/>
      <c r="D16" s="101"/>
      <c r="E16" s="98"/>
      <c r="F16" s="98"/>
      <c r="G16" s="98"/>
      <c r="H16" s="98"/>
      <c r="I16" s="98"/>
      <c r="J16" s="98"/>
      <c r="K16" s="100"/>
      <c r="L16" s="100"/>
      <c r="M16" s="98"/>
      <c r="N16" s="98"/>
      <c r="O16" s="98"/>
      <c r="P16" s="98"/>
      <c r="Q16" s="101"/>
      <c r="R16" s="98"/>
      <c r="S16" s="98"/>
      <c r="T16" s="98"/>
      <c r="U16" s="84"/>
      <c r="V16" s="98"/>
      <c r="W16" s="98"/>
      <c r="X16" s="98"/>
    </row>
    <row r="17" spans="1:24" ht="19.5" customHeight="1" x14ac:dyDescent="0.25">
      <c r="A17" s="2186"/>
      <c r="B17" s="97"/>
      <c r="C17" s="75"/>
      <c r="D17" s="75"/>
      <c r="E17" s="97"/>
      <c r="F17" s="94"/>
      <c r="G17" s="97"/>
      <c r="H17" s="80" t="s">
        <v>2</v>
      </c>
      <c r="I17" s="94"/>
      <c r="J17" s="97"/>
      <c r="K17" s="97"/>
      <c r="L17" s="97"/>
      <c r="M17" s="97"/>
      <c r="N17" s="97"/>
      <c r="O17" s="97"/>
      <c r="P17" s="80" t="s">
        <v>2</v>
      </c>
      <c r="Q17" s="75"/>
      <c r="R17" s="97"/>
      <c r="S17" s="97"/>
      <c r="T17" s="97"/>
      <c r="U17" s="90"/>
      <c r="V17" s="97"/>
      <c r="W17" s="97"/>
      <c r="X17" s="97"/>
    </row>
    <row r="18" spans="1:24" ht="19.5" customHeight="1" x14ac:dyDescent="0.25">
      <c r="A18" s="2185"/>
      <c r="B18" s="97"/>
      <c r="C18" s="75"/>
      <c r="D18" s="75"/>
      <c r="E18" s="97"/>
      <c r="F18" s="94"/>
      <c r="G18" s="97"/>
      <c r="H18" s="80" t="s">
        <v>1</v>
      </c>
      <c r="I18" s="94"/>
      <c r="J18" s="97"/>
      <c r="K18" s="97"/>
      <c r="L18" s="97"/>
      <c r="M18" s="97"/>
      <c r="N18" s="97"/>
      <c r="O18" s="97"/>
      <c r="P18" s="80" t="s">
        <v>1</v>
      </c>
      <c r="Q18" s="75"/>
      <c r="R18" s="97"/>
      <c r="S18" s="97"/>
      <c r="T18" s="97"/>
      <c r="U18" s="90"/>
      <c r="V18" s="97"/>
      <c r="W18" s="97"/>
      <c r="X18" s="97"/>
    </row>
    <row r="19" spans="1:24" ht="19.5" customHeight="1" x14ac:dyDescent="0.25">
      <c r="A19" s="98"/>
      <c r="B19" s="98"/>
      <c r="C19" s="101"/>
      <c r="D19" s="101"/>
      <c r="E19" s="98"/>
      <c r="F19" s="98"/>
      <c r="G19" s="98"/>
      <c r="H19" s="98"/>
      <c r="I19" s="98"/>
      <c r="J19" s="98"/>
      <c r="K19" s="100"/>
      <c r="L19" s="100"/>
      <c r="M19" s="98"/>
      <c r="N19" s="98"/>
      <c r="O19" s="98"/>
      <c r="P19" s="98"/>
      <c r="Q19" s="101"/>
      <c r="R19" s="98"/>
      <c r="S19" s="98"/>
      <c r="T19" s="98"/>
      <c r="U19" s="84"/>
      <c r="V19" s="98"/>
      <c r="W19" s="98"/>
      <c r="X19" s="98"/>
    </row>
    <row r="20" spans="1:24" ht="19.5" customHeight="1" x14ac:dyDescent="0.25">
      <c r="A20" s="2186"/>
      <c r="B20" s="97"/>
      <c r="C20" s="75"/>
      <c r="D20" s="75"/>
      <c r="E20" s="97"/>
      <c r="F20" s="94"/>
      <c r="G20" s="97"/>
      <c r="H20" s="80" t="s">
        <v>2</v>
      </c>
      <c r="I20" s="94"/>
      <c r="J20" s="97"/>
      <c r="K20" s="97"/>
      <c r="L20" s="97"/>
      <c r="M20" s="97"/>
      <c r="N20" s="97"/>
      <c r="O20" s="97"/>
      <c r="P20" s="80" t="s">
        <v>2</v>
      </c>
      <c r="Q20" s="75"/>
      <c r="R20" s="97"/>
      <c r="S20" s="97"/>
      <c r="T20" s="97"/>
      <c r="U20" s="90"/>
      <c r="V20" s="97"/>
      <c r="W20" s="97"/>
      <c r="X20" s="97"/>
    </row>
    <row r="21" spans="1:24" ht="19.5" customHeight="1" x14ac:dyDescent="0.25">
      <c r="A21" s="2185"/>
      <c r="B21" s="97"/>
      <c r="C21" s="75"/>
      <c r="D21" s="75"/>
      <c r="E21" s="97"/>
      <c r="F21" s="94"/>
      <c r="G21" s="97"/>
      <c r="H21" s="80" t="s">
        <v>1</v>
      </c>
      <c r="I21" s="94"/>
      <c r="J21" s="97"/>
      <c r="K21" s="97"/>
      <c r="L21" s="97"/>
      <c r="M21" s="97"/>
      <c r="N21" s="97"/>
      <c r="O21" s="97"/>
      <c r="P21" s="80" t="s">
        <v>1</v>
      </c>
      <c r="Q21" s="75"/>
      <c r="R21" s="97"/>
      <c r="S21" s="97"/>
      <c r="T21" s="97"/>
      <c r="U21" s="90"/>
      <c r="V21" s="97"/>
      <c r="W21" s="97"/>
      <c r="X21" s="97"/>
    </row>
    <row r="22" spans="1:24" ht="19.5" customHeight="1" x14ac:dyDescent="0.25">
      <c r="A22" s="98"/>
      <c r="B22" s="98"/>
      <c r="C22" s="101"/>
      <c r="D22" s="101"/>
      <c r="E22" s="98"/>
      <c r="F22" s="98"/>
      <c r="G22" s="98"/>
      <c r="H22" s="98"/>
      <c r="I22" s="98"/>
      <c r="J22" s="98"/>
      <c r="K22" s="100"/>
      <c r="L22" s="100"/>
      <c r="M22" s="98"/>
      <c r="N22" s="98"/>
      <c r="O22" s="98"/>
      <c r="P22" s="98"/>
      <c r="Q22" s="101"/>
      <c r="R22" s="98"/>
      <c r="S22" s="98"/>
      <c r="T22" s="98"/>
      <c r="U22" s="84"/>
      <c r="V22" s="98"/>
      <c r="W22" s="98"/>
      <c r="X22" s="98"/>
    </row>
    <row r="23" spans="1:24" ht="19.5" customHeight="1" x14ac:dyDescent="0.25">
      <c r="A23" s="2186"/>
      <c r="B23" s="97"/>
      <c r="C23" s="75"/>
      <c r="D23" s="75"/>
      <c r="E23" s="97"/>
      <c r="F23" s="94"/>
      <c r="G23" s="97"/>
      <c r="H23" s="80" t="s">
        <v>2</v>
      </c>
      <c r="I23" s="94"/>
      <c r="J23" s="97"/>
      <c r="K23" s="97"/>
      <c r="L23" s="97"/>
      <c r="M23" s="97"/>
      <c r="N23" s="97"/>
      <c r="O23" s="97"/>
      <c r="P23" s="80" t="s">
        <v>2</v>
      </c>
      <c r="Q23" s="75"/>
      <c r="R23" s="97"/>
      <c r="S23" s="97"/>
      <c r="T23" s="97"/>
      <c r="U23" s="90"/>
      <c r="V23" s="97"/>
      <c r="W23" s="97"/>
      <c r="X23" s="97"/>
    </row>
    <row r="24" spans="1:24" ht="19.5" customHeight="1" x14ac:dyDescent="0.25">
      <c r="A24" s="2185"/>
      <c r="B24" s="97"/>
      <c r="C24" s="75"/>
      <c r="D24" s="75"/>
      <c r="E24" s="97"/>
      <c r="F24" s="94"/>
      <c r="G24" s="97"/>
      <c r="H24" s="80" t="s">
        <v>1</v>
      </c>
      <c r="I24" s="94"/>
      <c r="J24" s="97"/>
      <c r="K24" s="97"/>
      <c r="L24" s="97"/>
      <c r="M24" s="97"/>
      <c r="N24" s="97"/>
      <c r="O24" s="97"/>
      <c r="P24" s="80" t="s">
        <v>1</v>
      </c>
      <c r="Q24" s="75"/>
      <c r="R24" s="97"/>
      <c r="S24" s="97"/>
      <c r="T24" s="97"/>
      <c r="U24" s="90"/>
      <c r="V24" s="97"/>
      <c r="W24" s="97"/>
      <c r="X24" s="97"/>
    </row>
    <row r="25" spans="1:24" ht="19.5" customHeight="1" x14ac:dyDescent="0.25">
      <c r="A25" s="98"/>
      <c r="B25" s="98"/>
      <c r="C25" s="101"/>
      <c r="D25" s="101"/>
      <c r="E25" s="98"/>
      <c r="F25" s="98"/>
      <c r="G25" s="98"/>
      <c r="H25" s="98"/>
      <c r="I25" s="98"/>
      <c r="J25" s="98"/>
      <c r="K25" s="100"/>
      <c r="L25" s="100"/>
      <c r="M25" s="98"/>
      <c r="N25" s="98"/>
      <c r="O25" s="98"/>
      <c r="P25" s="98"/>
      <c r="Q25" s="101"/>
      <c r="R25" s="98"/>
      <c r="S25" s="98"/>
      <c r="T25" s="98"/>
      <c r="U25" s="84"/>
      <c r="V25" s="98"/>
      <c r="W25" s="98"/>
      <c r="X25" s="98"/>
    </row>
    <row r="26" spans="1:24" ht="19.5" customHeight="1" x14ac:dyDescent="0.25">
      <c r="A26" s="2186"/>
      <c r="B26" s="97"/>
      <c r="C26" s="75"/>
      <c r="D26" s="75"/>
      <c r="E26" s="97"/>
      <c r="F26" s="94"/>
      <c r="G26" s="97"/>
      <c r="H26" s="80" t="s">
        <v>2</v>
      </c>
      <c r="I26" s="94"/>
      <c r="J26" s="97"/>
      <c r="K26" s="97"/>
      <c r="L26" s="97"/>
      <c r="M26" s="97"/>
      <c r="N26" s="97"/>
      <c r="O26" s="97"/>
      <c r="P26" s="80" t="s">
        <v>2</v>
      </c>
      <c r="Q26" s="75"/>
      <c r="R26" s="97"/>
      <c r="S26" s="97"/>
      <c r="T26" s="97"/>
      <c r="U26" s="90"/>
      <c r="V26" s="97"/>
      <c r="W26" s="97"/>
      <c r="X26" s="97"/>
    </row>
    <row r="27" spans="1:24" ht="19.5" customHeight="1" x14ac:dyDescent="0.25">
      <c r="A27" s="2185"/>
      <c r="B27" s="97"/>
      <c r="C27" s="75"/>
      <c r="D27" s="75"/>
      <c r="E27" s="97"/>
      <c r="F27" s="94"/>
      <c r="G27" s="97"/>
      <c r="H27" s="80" t="s">
        <v>1</v>
      </c>
      <c r="I27" s="94"/>
      <c r="J27" s="97"/>
      <c r="K27" s="97"/>
      <c r="L27" s="97"/>
      <c r="M27" s="97"/>
      <c r="N27" s="97"/>
      <c r="O27" s="97"/>
      <c r="P27" s="80" t="s">
        <v>1</v>
      </c>
      <c r="Q27" s="75"/>
      <c r="R27" s="97"/>
      <c r="S27" s="97"/>
      <c r="T27" s="97"/>
      <c r="U27" s="90"/>
      <c r="V27" s="97"/>
      <c r="W27" s="97"/>
      <c r="X27" s="97"/>
    </row>
    <row r="28" spans="1:24" ht="19.5" customHeight="1" x14ac:dyDescent="0.25">
      <c r="A28" s="98"/>
      <c r="B28" s="98"/>
      <c r="C28" s="101"/>
      <c r="D28" s="101"/>
      <c r="E28" s="98"/>
      <c r="F28" s="98"/>
      <c r="G28" s="98"/>
      <c r="H28" s="98"/>
      <c r="I28" s="98"/>
      <c r="J28" s="98"/>
      <c r="K28" s="100"/>
      <c r="L28" s="100"/>
      <c r="M28" s="98"/>
      <c r="N28" s="98"/>
      <c r="O28" s="98"/>
      <c r="P28" s="98"/>
      <c r="Q28" s="101"/>
      <c r="R28" s="98"/>
      <c r="S28" s="98"/>
      <c r="T28" s="98"/>
      <c r="U28" s="84"/>
      <c r="V28" s="98"/>
      <c r="W28" s="98"/>
      <c r="X28" s="98"/>
    </row>
    <row r="29" spans="1:24" ht="19.5" customHeight="1" x14ac:dyDescent="0.25">
      <c r="A29" s="2186"/>
      <c r="B29" s="97"/>
      <c r="C29" s="75"/>
      <c r="D29" s="75"/>
      <c r="E29" s="97"/>
      <c r="F29" s="94"/>
      <c r="G29" s="97"/>
      <c r="H29" s="80" t="s">
        <v>2</v>
      </c>
      <c r="I29" s="94"/>
      <c r="J29" s="97"/>
      <c r="K29" s="97"/>
      <c r="L29" s="97"/>
      <c r="M29" s="97"/>
      <c r="N29" s="97"/>
      <c r="O29" s="97"/>
      <c r="P29" s="80" t="s">
        <v>2</v>
      </c>
      <c r="Q29" s="75"/>
      <c r="R29" s="97"/>
      <c r="S29" s="97"/>
      <c r="T29" s="97"/>
      <c r="U29" s="90"/>
      <c r="V29" s="97"/>
      <c r="W29" s="97"/>
      <c r="X29" s="97"/>
    </row>
    <row r="30" spans="1:24" ht="19.5" customHeight="1" x14ac:dyDescent="0.25">
      <c r="A30" s="2185"/>
      <c r="B30" s="97"/>
      <c r="C30" s="75"/>
      <c r="D30" s="75"/>
      <c r="E30" s="97"/>
      <c r="F30" s="94"/>
      <c r="G30" s="97"/>
      <c r="H30" s="80" t="s">
        <v>1</v>
      </c>
      <c r="I30" s="94"/>
      <c r="J30" s="97"/>
      <c r="K30" s="97"/>
      <c r="L30" s="97"/>
      <c r="M30" s="97"/>
      <c r="N30" s="97"/>
      <c r="O30" s="97"/>
      <c r="P30" s="80" t="s">
        <v>1</v>
      </c>
      <c r="Q30" s="75"/>
      <c r="R30" s="97"/>
      <c r="S30" s="97"/>
      <c r="T30" s="97"/>
      <c r="U30" s="90"/>
      <c r="V30" s="97"/>
      <c r="W30" s="97"/>
      <c r="X30" s="97"/>
    </row>
    <row r="31" spans="1:24" ht="19.5" customHeight="1" x14ac:dyDescent="0.25">
      <c r="A31" s="98"/>
      <c r="B31" s="98"/>
      <c r="C31" s="101"/>
      <c r="D31" s="101"/>
      <c r="E31" s="98"/>
      <c r="F31" s="98"/>
      <c r="G31" s="98"/>
      <c r="H31" s="98"/>
      <c r="I31" s="98"/>
      <c r="J31" s="98"/>
      <c r="K31" s="100"/>
      <c r="L31" s="100"/>
      <c r="M31" s="98"/>
      <c r="N31" s="98"/>
      <c r="O31" s="98"/>
      <c r="P31" s="98"/>
      <c r="Q31" s="101"/>
      <c r="R31" s="98"/>
      <c r="S31" s="98"/>
      <c r="T31" s="98"/>
      <c r="U31" s="84"/>
      <c r="V31" s="98"/>
      <c r="W31" s="98"/>
      <c r="X31" s="98"/>
    </row>
    <row r="32" spans="1:24" ht="19.5" customHeight="1" x14ac:dyDescent="0.25">
      <c r="A32" s="2186"/>
      <c r="B32" s="97"/>
      <c r="C32" s="75"/>
      <c r="D32" s="75"/>
      <c r="E32" s="97"/>
      <c r="F32" s="94"/>
      <c r="G32" s="97"/>
      <c r="H32" s="80" t="s">
        <v>2</v>
      </c>
      <c r="I32" s="94"/>
      <c r="J32" s="97"/>
      <c r="K32" s="97"/>
      <c r="L32" s="97"/>
      <c r="M32" s="97"/>
      <c r="N32" s="97"/>
      <c r="O32" s="97"/>
      <c r="P32" s="80" t="s">
        <v>2</v>
      </c>
      <c r="Q32" s="75"/>
      <c r="R32" s="97"/>
      <c r="S32" s="97"/>
      <c r="T32" s="97"/>
      <c r="U32" s="90"/>
      <c r="V32" s="94"/>
      <c r="W32" s="94"/>
      <c r="X32" s="94"/>
    </row>
    <row r="33" spans="1:28" ht="19.5" customHeight="1" thickBot="1" x14ac:dyDescent="0.3">
      <c r="A33" s="2187"/>
      <c r="B33" s="92"/>
      <c r="C33" s="88"/>
      <c r="D33" s="88"/>
      <c r="E33" s="154"/>
      <c r="F33" s="94"/>
      <c r="G33" s="92"/>
      <c r="H33" s="93" t="s">
        <v>1</v>
      </c>
      <c r="I33" s="94"/>
      <c r="J33" s="92"/>
      <c r="K33" s="92"/>
      <c r="L33" s="92"/>
      <c r="M33" s="92"/>
      <c r="N33" s="92"/>
      <c r="O33" s="92"/>
      <c r="P33" s="93" t="s">
        <v>1</v>
      </c>
      <c r="Q33" s="88"/>
      <c r="R33" s="92"/>
      <c r="S33" s="92"/>
      <c r="T33" s="92"/>
      <c r="U33" s="90"/>
      <c r="V33" s="154"/>
      <c r="W33" s="154"/>
      <c r="X33" s="154"/>
      <c r="Z33" s="4"/>
      <c r="AA33" s="4"/>
      <c r="AB33" s="4"/>
    </row>
    <row r="34" spans="1:28" ht="19.5" customHeight="1" thickTop="1" x14ac:dyDescent="0.25">
      <c r="A34" s="87" t="s">
        <v>3</v>
      </c>
      <c r="B34" s="82"/>
      <c r="C34" s="81">
        <f>C8+C11+C14+C17+C20+C23+C26+C29+C32</f>
        <v>0</v>
      </c>
      <c r="D34" s="81">
        <f>D8+D11+D14+D17+D20+D23+D26+D29+D32</f>
        <v>0</v>
      </c>
      <c r="E34" s="151"/>
      <c r="F34" s="86"/>
      <c r="G34" s="82"/>
      <c r="H34" s="86" t="s">
        <v>2</v>
      </c>
      <c r="I34" s="86"/>
      <c r="J34" s="82"/>
      <c r="K34" s="82"/>
      <c r="L34" s="82"/>
      <c r="M34" s="82"/>
      <c r="N34" s="82"/>
      <c r="O34" s="82"/>
      <c r="P34" s="86" t="s">
        <v>2</v>
      </c>
      <c r="Q34" s="81">
        <f>Q8+Q11+Q14+Q17+Q20+Q23+Q26+Q29+Q32</f>
        <v>0</v>
      </c>
      <c r="R34" s="82"/>
      <c r="S34" s="82"/>
      <c r="T34" s="82"/>
      <c r="U34" s="84"/>
      <c r="V34" s="214"/>
      <c r="W34" s="214"/>
      <c r="X34" s="214"/>
      <c r="Z34" s="4"/>
      <c r="AA34" s="5"/>
      <c r="AB34" s="4"/>
    </row>
    <row r="35" spans="1:28" ht="19.5" customHeight="1" x14ac:dyDescent="0.25">
      <c r="A35" s="76"/>
      <c r="B35" s="76"/>
      <c r="C35" s="75">
        <f>C9+C12+C15+C18+C21+C24+C27+C30+C33</f>
        <v>0</v>
      </c>
      <c r="D35" s="75">
        <f>D9+D12+D15+D18+D21+D24+D27+D30+D33</f>
        <v>0</v>
      </c>
      <c r="E35" s="76"/>
      <c r="F35" s="80"/>
      <c r="G35" s="76"/>
      <c r="H35" s="80" t="s">
        <v>1</v>
      </c>
      <c r="I35" s="80"/>
      <c r="J35" s="76"/>
      <c r="K35" s="76"/>
      <c r="L35" s="76"/>
      <c r="M35" s="76"/>
      <c r="N35" s="76"/>
      <c r="O35" s="76"/>
      <c r="P35" s="80" t="s">
        <v>1</v>
      </c>
      <c r="Q35" s="75">
        <f>Q9+Q12+Q15+Q18+Q21+Q24+Q27+Q30+Q33</f>
        <v>0</v>
      </c>
      <c r="R35" s="76"/>
      <c r="S35" s="76"/>
      <c r="T35" s="76"/>
      <c r="U35" s="78"/>
      <c r="V35" s="213"/>
      <c r="W35" s="213"/>
      <c r="X35" s="213"/>
      <c r="Z35" s="4"/>
      <c r="AA35" s="4"/>
      <c r="AB35" s="4"/>
    </row>
    <row r="36" spans="1:28" x14ac:dyDescent="0.25">
      <c r="A36" s="74" t="s">
        <v>0</v>
      </c>
      <c r="T36" s="3"/>
      <c r="U36" s="3"/>
      <c r="V36" s="5"/>
    </row>
    <row r="37" spans="1:28" x14ac:dyDescent="0.25">
      <c r="Q37" s="6"/>
      <c r="T37" s="5"/>
      <c r="U37" s="3"/>
      <c r="V37" s="4"/>
    </row>
    <row r="38" spans="1:28" x14ac:dyDescent="0.25">
      <c r="T38" s="3"/>
      <c r="U38" s="3"/>
    </row>
    <row r="39" spans="1:28" x14ac:dyDescent="0.25">
      <c r="U39" s="3"/>
    </row>
    <row r="40" spans="1:28" x14ac:dyDescent="0.25">
      <c r="U40" s="3"/>
    </row>
    <row r="41" spans="1:28" x14ac:dyDescent="0.25">
      <c r="U41" s="3"/>
    </row>
    <row r="42" spans="1:28" x14ac:dyDescent="0.25">
      <c r="U42" s="3"/>
    </row>
    <row r="43" spans="1:28" x14ac:dyDescent="0.25">
      <c r="U43" s="3"/>
    </row>
    <row r="44" spans="1:28" x14ac:dyDescent="0.25">
      <c r="U44" s="3"/>
    </row>
    <row r="45" spans="1:28" x14ac:dyDescent="0.25">
      <c r="U45" s="3"/>
    </row>
    <row r="46" spans="1:28" x14ac:dyDescent="0.25">
      <c r="U46" s="3"/>
    </row>
    <row r="47" spans="1:28" x14ac:dyDescent="0.25">
      <c r="U47" s="3"/>
    </row>
    <row r="48" spans="1:28"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row r="1128" spans="21:21" x14ac:dyDescent="0.25">
      <c r="U1128" s="3"/>
    </row>
    <row r="1129" spans="21:21" x14ac:dyDescent="0.25">
      <c r="U1129" s="3"/>
    </row>
    <row r="1130" spans="21:21" x14ac:dyDescent="0.25">
      <c r="U1130" s="3"/>
    </row>
    <row r="1131" spans="21:21" x14ac:dyDescent="0.25">
      <c r="U1131" s="3"/>
    </row>
    <row r="1132" spans="21:21" x14ac:dyDescent="0.25">
      <c r="U1132" s="3"/>
    </row>
    <row r="1133" spans="21:21" x14ac:dyDescent="0.25">
      <c r="U1133" s="3"/>
    </row>
    <row r="1134" spans="21:21" x14ac:dyDescent="0.25">
      <c r="U1134" s="3"/>
    </row>
    <row r="1135" spans="21:21" x14ac:dyDescent="0.25">
      <c r="U1135" s="3"/>
    </row>
    <row r="1136" spans="21:21" x14ac:dyDescent="0.25">
      <c r="U1136" s="3"/>
    </row>
  </sheetData>
  <mergeCells count="15">
    <mergeCell ref="A32:A33"/>
    <mergeCell ref="A17:A18"/>
    <mergeCell ref="A20:A21"/>
    <mergeCell ref="A23:A24"/>
    <mergeCell ref="A26:A27"/>
    <mergeCell ref="A5:A6"/>
    <mergeCell ref="A8:A9"/>
    <mergeCell ref="A11:A12"/>
    <mergeCell ref="A14:A15"/>
    <mergeCell ref="A29:A30"/>
    <mergeCell ref="N3:O3"/>
    <mergeCell ref="Q3:T3"/>
    <mergeCell ref="C3:G3"/>
    <mergeCell ref="L3:M3"/>
    <mergeCell ref="I2:J3"/>
  </mergeCells>
  <pageMargins left="0.5" right="0.5" top="0.3" bottom="0.25"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7" max="1048575" man="1"/>
    <brk id="15" max="1048575" man="1"/>
    <brk id="24"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zoomScale="75" workbookViewId="0"/>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1334</v>
      </c>
      <c r="B1" s="144"/>
      <c r="V1" s="3"/>
    </row>
    <row r="2" spans="1:26" x14ac:dyDescent="0.25">
      <c r="A2" s="143" t="s">
        <v>1195</v>
      </c>
      <c r="B2" s="142"/>
      <c r="J2" s="2178" t="s">
        <v>77</v>
      </c>
      <c r="K2" s="2179"/>
      <c r="L2" s="141" t="s">
        <v>76</v>
      </c>
      <c r="M2" s="140"/>
      <c r="N2" s="139"/>
      <c r="V2" s="3"/>
    </row>
    <row r="3" spans="1:26" ht="33.75" customHeight="1" x14ac:dyDescent="0.25">
      <c r="A3" s="138" t="s">
        <v>1333</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328</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94" t="s">
        <v>1332</v>
      </c>
      <c r="B8" s="94" t="s">
        <v>1331</v>
      </c>
      <c r="C8" s="94" t="s">
        <v>324</v>
      </c>
      <c r="D8" s="94" t="s">
        <v>1188</v>
      </c>
      <c r="E8" s="94" t="s">
        <v>1330</v>
      </c>
      <c r="F8" s="105">
        <v>2000000</v>
      </c>
      <c r="G8" s="94" t="s">
        <v>63</v>
      </c>
      <c r="H8" s="94" t="s">
        <v>1186</v>
      </c>
      <c r="I8" s="106" t="s">
        <v>2</v>
      </c>
      <c r="J8" s="94" t="s">
        <v>1246</v>
      </c>
      <c r="K8" s="94" t="s">
        <v>1184</v>
      </c>
      <c r="L8" s="94" t="s">
        <v>1245</v>
      </c>
      <c r="M8" s="94" t="s">
        <v>1245</v>
      </c>
      <c r="N8" s="94" t="s">
        <v>1329</v>
      </c>
      <c r="O8" s="94" t="s">
        <v>1293</v>
      </c>
      <c r="P8" s="94" t="s">
        <v>9</v>
      </c>
      <c r="Q8" s="106" t="s">
        <v>2</v>
      </c>
      <c r="R8" s="105">
        <v>2000000</v>
      </c>
      <c r="S8" s="94" t="s">
        <v>9</v>
      </c>
      <c r="T8" s="104" t="s">
        <v>1178</v>
      </c>
      <c r="U8" s="104" t="s">
        <v>1177</v>
      </c>
      <c r="V8" s="90"/>
      <c r="W8" s="103" t="s">
        <v>1328</v>
      </c>
      <c r="X8" s="94" t="s">
        <v>1327</v>
      </c>
      <c r="Y8" s="94" t="s">
        <v>1175</v>
      </c>
      <c r="Z8" s="94" t="s">
        <v>402</v>
      </c>
    </row>
    <row r="9" spans="1:26" ht="46.5" customHeight="1" x14ac:dyDescent="0.25">
      <c r="A9" s="2196"/>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9.5"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8.2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4.2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8.2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2000000</v>
      </c>
      <c r="G34" s="86"/>
      <c r="H34" s="82"/>
      <c r="I34" s="86" t="s">
        <v>2</v>
      </c>
      <c r="J34" s="82"/>
      <c r="K34" s="82"/>
      <c r="L34" s="82"/>
      <c r="M34" s="82"/>
      <c r="N34" s="82"/>
      <c r="O34" s="82"/>
      <c r="P34" s="82"/>
      <c r="Q34" s="86" t="s">
        <v>2</v>
      </c>
      <c r="R34" s="81">
        <f>R8+R11+R14+R17+R20+R23+R26+R29+R32</f>
        <v>2000000</v>
      </c>
      <c r="S34" s="82"/>
      <c r="T34" s="85"/>
      <c r="U34" s="85"/>
      <c r="V34" s="84"/>
      <c r="W34" s="83"/>
      <c r="X34" s="82"/>
      <c r="Y34" s="82"/>
      <c r="Z34" s="81">
        <f>Z8+Z11+Z14+Z17+Z20+Z23+Z26+Z29+Z32</f>
        <v>2000000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workbookViewId="0"/>
  </sheetViews>
  <sheetFormatPr defaultRowHeight="15.75" x14ac:dyDescent="0.25"/>
  <cols>
    <col min="1" max="1" width="31.5703125" style="1" customWidth="1"/>
    <col min="2" max="2" width="10.85546875" style="1" bestFit="1" customWidth="1"/>
    <col min="3" max="3" width="13.7109375" style="1" customWidth="1"/>
    <col min="4" max="4" width="13.42578125" style="1" customWidth="1"/>
    <col min="5" max="5" width="11.140625" style="1" bestFit="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1334</v>
      </c>
      <c r="B1" s="144"/>
      <c r="C1" s="179"/>
      <c r="D1" s="4"/>
      <c r="E1" s="4"/>
      <c r="F1" s="4"/>
      <c r="G1" s="4"/>
      <c r="H1" s="3"/>
      <c r="T1" s="146"/>
      <c r="U1" s="146"/>
      <c r="AB1" s="146"/>
    </row>
    <row r="2" spans="1:32" ht="15.75" customHeight="1" x14ac:dyDescent="0.25">
      <c r="A2" s="143" t="s">
        <v>1195</v>
      </c>
      <c r="B2" s="142"/>
      <c r="C2" s="141" t="s">
        <v>76</v>
      </c>
      <c r="D2" s="140"/>
      <c r="E2" s="139"/>
      <c r="F2" s="139"/>
      <c r="H2" s="177"/>
      <c r="I2" s="2178" t="s">
        <v>122</v>
      </c>
      <c r="J2" s="2179"/>
      <c r="T2" s="146"/>
      <c r="U2" s="176"/>
      <c r="AB2" s="176"/>
    </row>
    <row r="3" spans="1:32" s="57" customFormat="1" ht="28.5" customHeight="1" x14ac:dyDescent="0.2">
      <c r="A3" s="138" t="s">
        <v>1339</v>
      </c>
      <c r="B3" s="584"/>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7.25" customHeight="1" thickBot="1" x14ac:dyDescent="0.3">
      <c r="A4" s="173" t="s">
        <v>68</v>
      </c>
      <c r="B4" s="126" t="s">
        <v>115</v>
      </c>
      <c r="C4" s="131" t="s">
        <v>114</v>
      </c>
      <c r="D4" s="126" t="s">
        <v>113</v>
      </c>
      <c r="E4" s="126" t="s">
        <v>369</v>
      </c>
      <c r="F4" s="126" t="s">
        <v>55</v>
      </c>
      <c r="G4" s="126" t="s">
        <v>61</v>
      </c>
      <c r="H4" s="130" t="s">
        <v>56</v>
      </c>
      <c r="I4" s="126" t="s">
        <v>368</v>
      </c>
      <c r="J4" s="131" t="s">
        <v>367</v>
      </c>
      <c r="K4" s="126" t="s">
        <v>105</v>
      </c>
      <c r="L4" s="130" t="s">
        <v>56</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24"/>
      <c r="F5" s="171"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18" customHeight="1" x14ac:dyDescent="0.25">
      <c r="A8" s="2198" t="s">
        <v>1338</v>
      </c>
      <c r="B8" s="94" t="s">
        <v>18</v>
      </c>
      <c r="C8" s="94" t="s">
        <v>340</v>
      </c>
      <c r="D8" s="105">
        <v>7000000</v>
      </c>
      <c r="E8" s="94"/>
      <c r="F8" s="106" t="s">
        <v>2</v>
      </c>
      <c r="G8" s="94" t="s">
        <v>1211</v>
      </c>
      <c r="H8" s="104" t="s">
        <v>1269</v>
      </c>
      <c r="I8" s="104" t="s">
        <v>9</v>
      </c>
      <c r="J8" s="104" t="s">
        <v>9</v>
      </c>
      <c r="K8" s="104" t="s">
        <v>9</v>
      </c>
      <c r="L8" s="104" t="s">
        <v>9</v>
      </c>
      <c r="M8" s="106" t="s">
        <v>2</v>
      </c>
      <c r="N8" s="94" t="s">
        <v>1245</v>
      </c>
      <c r="O8" s="94" t="s">
        <v>1336</v>
      </c>
      <c r="P8" s="94" t="s">
        <v>1302</v>
      </c>
      <c r="Q8" s="94" t="s">
        <v>1266</v>
      </c>
      <c r="R8" s="94" t="s">
        <v>1335</v>
      </c>
      <c r="S8" s="94" t="s">
        <v>1264</v>
      </c>
      <c r="T8" s="94" t="s">
        <v>1263</v>
      </c>
      <c r="U8" s="164" t="s">
        <v>2</v>
      </c>
      <c r="V8" s="103" t="s">
        <v>1203</v>
      </c>
      <c r="W8" s="94" t="s">
        <v>1202</v>
      </c>
      <c r="X8" s="105">
        <v>7000000</v>
      </c>
      <c r="Y8" s="103" t="s">
        <v>1201</v>
      </c>
      <c r="Z8" s="103" t="s">
        <v>9</v>
      </c>
      <c r="AA8" s="94" t="s">
        <v>1200</v>
      </c>
      <c r="AB8" s="164" t="s">
        <v>2</v>
      </c>
      <c r="AC8" s="94" t="s">
        <v>1328</v>
      </c>
      <c r="AD8" s="94" t="s">
        <v>1198</v>
      </c>
      <c r="AE8" s="94" t="s">
        <v>1175</v>
      </c>
      <c r="AF8" s="94" t="s">
        <v>1191</v>
      </c>
    </row>
    <row r="9" spans="1:32" ht="60" customHeight="1" x14ac:dyDescent="0.25">
      <c r="A9" s="2199"/>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1.2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17.25" customHeight="1" x14ac:dyDescent="0.25">
      <c r="A11" s="2200" t="s">
        <v>1337</v>
      </c>
      <c r="B11" s="97" t="s">
        <v>18</v>
      </c>
      <c r="C11" s="97" t="s">
        <v>359</v>
      </c>
      <c r="D11" s="75">
        <v>7000000</v>
      </c>
      <c r="E11" s="97"/>
      <c r="F11" s="80" t="s">
        <v>2</v>
      </c>
      <c r="G11" s="94" t="s">
        <v>1211</v>
      </c>
      <c r="H11" s="104" t="s">
        <v>1269</v>
      </c>
      <c r="I11" s="104" t="s">
        <v>9</v>
      </c>
      <c r="J11" s="104" t="s">
        <v>9</v>
      </c>
      <c r="K11" s="104" t="s">
        <v>9</v>
      </c>
      <c r="L11" s="104" t="s">
        <v>9</v>
      </c>
      <c r="M11" s="80" t="s">
        <v>2</v>
      </c>
      <c r="N11" s="94" t="s">
        <v>1245</v>
      </c>
      <c r="O11" s="94" t="s">
        <v>1336</v>
      </c>
      <c r="P11" s="94" t="s">
        <v>1302</v>
      </c>
      <c r="Q11" s="94" t="s">
        <v>1266</v>
      </c>
      <c r="R11" s="94" t="s">
        <v>1335</v>
      </c>
      <c r="S11" s="94" t="s">
        <v>1264</v>
      </c>
      <c r="T11" s="94" t="s">
        <v>1263</v>
      </c>
      <c r="U11" s="149" t="s">
        <v>2</v>
      </c>
      <c r="V11" s="103" t="s">
        <v>1203</v>
      </c>
      <c r="W11" s="94" t="s">
        <v>1202</v>
      </c>
      <c r="X11" s="105">
        <v>7000000</v>
      </c>
      <c r="Y11" s="103" t="s">
        <v>1201</v>
      </c>
      <c r="Z11" s="95" t="s">
        <v>9</v>
      </c>
      <c r="AA11" s="94" t="s">
        <v>1200</v>
      </c>
      <c r="AB11" s="149" t="s">
        <v>2</v>
      </c>
      <c r="AC11" s="97" t="s">
        <v>1328</v>
      </c>
      <c r="AD11" s="94" t="s">
        <v>1198</v>
      </c>
      <c r="AE11" s="94" t="s">
        <v>1175</v>
      </c>
      <c r="AF11" s="97" t="s">
        <v>1191</v>
      </c>
    </row>
    <row r="12" spans="1:32" ht="71.25" customHeight="1" x14ac:dyDescent="0.25">
      <c r="A12" s="2199"/>
      <c r="B12" s="97"/>
      <c r="C12" s="97"/>
      <c r="D12" s="75"/>
      <c r="E12" s="97"/>
      <c r="F12" s="80" t="s">
        <v>1</v>
      </c>
      <c r="G12" s="97"/>
      <c r="H12" s="102"/>
      <c r="I12" s="102"/>
      <c r="J12" s="102"/>
      <c r="K12" s="97"/>
      <c r="L12" s="95"/>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0.5" customHeight="1" x14ac:dyDescent="0.25">
      <c r="A13" s="98"/>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13.5" customHeight="1" x14ac:dyDescent="0.25">
      <c r="A14" s="2186"/>
      <c r="B14" s="97"/>
      <c r="C14" s="97"/>
      <c r="D14" s="75"/>
      <c r="E14" s="97"/>
      <c r="F14" s="80" t="s">
        <v>2</v>
      </c>
      <c r="G14" s="97"/>
      <c r="H14" s="102"/>
      <c r="I14" s="102"/>
      <c r="J14" s="102"/>
      <c r="K14" s="97"/>
      <c r="L14" s="95"/>
      <c r="M14" s="80" t="s">
        <v>2</v>
      </c>
      <c r="N14" s="97"/>
      <c r="O14" s="97"/>
      <c r="P14" s="97"/>
      <c r="Q14" s="97"/>
      <c r="R14" s="97"/>
      <c r="S14" s="97"/>
      <c r="T14" s="97"/>
      <c r="U14" s="149" t="s">
        <v>2</v>
      </c>
      <c r="V14" s="95"/>
      <c r="W14" s="97"/>
      <c r="X14" s="75"/>
      <c r="Y14" s="95"/>
      <c r="Z14" s="95"/>
      <c r="AA14" s="97"/>
      <c r="AB14" s="149" t="s">
        <v>2</v>
      </c>
      <c r="AC14" s="95"/>
      <c r="AD14" s="95"/>
      <c r="AE14" s="95"/>
      <c r="AF14" s="95"/>
    </row>
    <row r="15" spans="1:32" ht="18.75" customHeight="1" x14ac:dyDescent="0.25">
      <c r="A15" s="2188"/>
      <c r="B15" s="97"/>
      <c r="C15" s="97"/>
      <c r="D15" s="75"/>
      <c r="E15" s="97"/>
      <c r="F15" s="80" t="s">
        <v>1</v>
      </c>
      <c r="G15" s="97"/>
      <c r="H15" s="102"/>
      <c r="I15" s="102"/>
      <c r="J15" s="102"/>
      <c r="K15" s="97"/>
      <c r="L15" s="95"/>
      <c r="M15" s="80" t="s">
        <v>1</v>
      </c>
      <c r="N15" s="97"/>
      <c r="O15" s="97"/>
      <c r="P15" s="97"/>
      <c r="Q15" s="97"/>
      <c r="R15" s="97"/>
      <c r="S15" s="97"/>
      <c r="T15" s="97"/>
      <c r="U15" s="149" t="s">
        <v>1</v>
      </c>
      <c r="V15" s="95"/>
      <c r="W15" s="97"/>
      <c r="X15" s="75"/>
      <c r="Y15" s="95"/>
      <c r="Z15" s="95"/>
      <c r="AA15" s="97"/>
      <c r="AB15" s="149" t="s">
        <v>1</v>
      </c>
      <c r="AC15" s="95"/>
      <c r="AD15" s="95"/>
      <c r="AE15" s="95"/>
      <c r="AF15" s="95"/>
    </row>
    <row r="16" spans="1:32" ht="8.2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1.25" customHeight="1" x14ac:dyDescent="0.25">
      <c r="A17" s="2186"/>
      <c r="B17" s="97"/>
      <c r="C17" s="97"/>
      <c r="D17" s="75"/>
      <c r="E17" s="97"/>
      <c r="F17" s="80" t="s">
        <v>2</v>
      </c>
      <c r="G17" s="97"/>
      <c r="H17" s="102"/>
      <c r="I17" s="102"/>
      <c r="J17" s="102"/>
      <c r="K17" s="97"/>
      <c r="L17" s="95"/>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5" customHeight="1" x14ac:dyDescent="0.25">
      <c r="A18" s="2188"/>
      <c r="B18" s="97"/>
      <c r="C18" s="97"/>
      <c r="D18" s="75"/>
      <c r="E18" s="97"/>
      <c r="F18" s="80" t="s">
        <v>1</v>
      </c>
      <c r="G18" s="97"/>
      <c r="H18" s="102"/>
      <c r="I18" s="102"/>
      <c r="J18" s="102"/>
      <c r="K18" s="97"/>
      <c r="L18" s="95"/>
      <c r="M18" s="80" t="s">
        <v>1</v>
      </c>
      <c r="N18" s="97"/>
      <c r="O18" s="97"/>
      <c r="P18" s="97"/>
      <c r="Q18" s="97"/>
      <c r="R18" s="97"/>
      <c r="S18" s="97"/>
      <c r="T18" s="97"/>
      <c r="U18" s="149" t="s">
        <v>1</v>
      </c>
      <c r="V18" s="95"/>
      <c r="W18" s="97"/>
      <c r="X18" s="75"/>
      <c r="Y18" s="95"/>
      <c r="Z18" s="95"/>
      <c r="AA18" s="97"/>
      <c r="AB18" s="149" t="s">
        <v>1</v>
      </c>
      <c r="AC18" s="95"/>
      <c r="AD18" s="95"/>
      <c r="AE18" s="95"/>
      <c r="AF18" s="95"/>
    </row>
    <row r="19" spans="1:32" ht="19.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19.5" customHeight="1" x14ac:dyDescent="0.25">
      <c r="A20" s="2186"/>
      <c r="B20" s="97"/>
      <c r="C20" s="97"/>
      <c r="D20" s="75"/>
      <c r="E20" s="97"/>
      <c r="F20" s="80" t="s">
        <v>2</v>
      </c>
      <c r="G20" s="97"/>
      <c r="H20" s="102"/>
      <c r="I20" s="102"/>
      <c r="J20" s="102"/>
      <c r="K20" s="97"/>
      <c r="L20" s="95"/>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88"/>
      <c r="B21" s="97"/>
      <c r="C21" s="97"/>
      <c r="D21" s="75"/>
      <c r="E21" s="97"/>
      <c r="F21" s="80" t="s">
        <v>1</v>
      </c>
      <c r="G21" s="97"/>
      <c r="H21" s="102"/>
      <c r="I21" s="102"/>
      <c r="J21" s="102"/>
      <c r="K21" s="97"/>
      <c r="L21" s="95"/>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9.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f>D8+D11+D14+D17+D20+D23+D26+D29+D32</f>
        <v>14000000</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14000000</v>
      </c>
      <c r="Y34" s="82"/>
      <c r="Z34" s="82"/>
      <c r="AA34" s="82"/>
      <c r="AB34" s="150" t="s">
        <v>2</v>
      </c>
      <c r="AC34" s="82"/>
      <c r="AD34" s="82"/>
      <c r="AE34" s="82"/>
      <c r="AF34" s="81">
        <f>AF8+AF11+AF14+AF17+AF20+AF23+AF26+AF29+AF32</f>
        <v>14000000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 ref="V3:W3"/>
    <mergeCell ref="I2:J3"/>
  </mergeCells>
  <pageMargins left="0.5" right="0.5" top="0.3" bottom="0.25"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36"/>
  <sheetViews>
    <sheetView zoomScale="75" workbookViewId="0">
      <selection activeCell="R10" sqref="R10"/>
    </sheetView>
  </sheetViews>
  <sheetFormatPr defaultRowHeight="15.75" x14ac:dyDescent="0.25"/>
  <cols>
    <col min="1" max="1" width="41.85546875" style="1" customWidth="1"/>
    <col min="2" max="7" width="17.28515625" style="1" customWidth="1"/>
    <col min="8" max="8" width="7.7109375" style="1" bestFit="1" customWidth="1"/>
    <col min="9" max="10" width="17" style="1" customWidth="1"/>
    <col min="11" max="11" width="17.7109375" style="1" customWidth="1"/>
    <col min="12" max="15" width="17" style="1" customWidth="1"/>
    <col min="16" max="16" width="7.7109375" style="1" bestFit="1" customWidth="1"/>
    <col min="17" max="20" width="17" style="1" customWidth="1"/>
    <col min="21" max="21" width="3.140625" style="2" customWidth="1"/>
    <col min="22" max="24" width="16.140625" style="1" customWidth="1"/>
    <col min="25" max="16384" width="9.140625" style="1"/>
  </cols>
  <sheetData>
    <row r="1" spans="1:24" x14ac:dyDescent="0.25">
      <c r="A1" s="145" t="s">
        <v>1308</v>
      </c>
      <c r="B1" s="144"/>
      <c r="U1" s="3"/>
    </row>
    <row r="2" spans="1:24" x14ac:dyDescent="0.25">
      <c r="A2" s="143" t="s">
        <v>1195</v>
      </c>
      <c r="B2" s="142"/>
      <c r="I2" s="2178" t="s">
        <v>77</v>
      </c>
      <c r="J2" s="2179"/>
      <c r="K2" s="141" t="s">
        <v>76</v>
      </c>
      <c r="L2" s="140"/>
      <c r="M2" s="139"/>
      <c r="U2" s="3"/>
    </row>
    <row r="3" spans="1:24" s="57" customFormat="1" ht="31.5" customHeight="1" x14ac:dyDescent="0.25">
      <c r="A3" s="138" t="s">
        <v>1307</v>
      </c>
      <c r="B3" s="584"/>
      <c r="C3" s="2175" t="s">
        <v>74</v>
      </c>
      <c r="D3" s="2177"/>
      <c r="E3" s="2177"/>
      <c r="F3" s="2177"/>
      <c r="G3" s="2176"/>
      <c r="I3" s="2180"/>
      <c r="J3" s="2181"/>
      <c r="K3" s="128" t="s">
        <v>73</v>
      </c>
      <c r="L3" s="2177" t="s">
        <v>72</v>
      </c>
      <c r="M3" s="2176"/>
      <c r="N3" s="2175" t="s">
        <v>71</v>
      </c>
      <c r="O3" s="2176"/>
      <c r="Q3" s="2175" t="s">
        <v>70</v>
      </c>
      <c r="R3" s="2177"/>
      <c r="S3" s="2177"/>
      <c r="T3" s="2177"/>
      <c r="U3" s="61"/>
      <c r="V3" s="60"/>
      <c r="W3" s="59" t="s">
        <v>69</v>
      </c>
      <c r="X3" s="58"/>
    </row>
    <row r="4" spans="1:24" s="57" customFormat="1" ht="50.25" customHeight="1" thickBot="1" x14ac:dyDescent="0.3">
      <c r="A4" s="173" t="s">
        <v>68</v>
      </c>
      <c r="B4" s="126" t="s">
        <v>67</v>
      </c>
      <c r="C4" s="126" t="s">
        <v>66</v>
      </c>
      <c r="D4" s="126" t="s">
        <v>65</v>
      </c>
      <c r="E4" s="126" t="s">
        <v>64</v>
      </c>
      <c r="F4" s="126" t="s">
        <v>63</v>
      </c>
      <c r="G4" s="131" t="s">
        <v>328</v>
      </c>
      <c r="H4" s="126" t="s">
        <v>55</v>
      </c>
      <c r="I4" s="130" t="s">
        <v>61</v>
      </c>
      <c r="J4" s="130" t="s">
        <v>56</v>
      </c>
      <c r="K4" s="126" t="s">
        <v>60</v>
      </c>
      <c r="L4" s="126" t="s">
        <v>59</v>
      </c>
      <c r="M4" s="126" t="s">
        <v>58</v>
      </c>
      <c r="N4" s="126" t="s">
        <v>57</v>
      </c>
      <c r="O4" s="130" t="s">
        <v>56</v>
      </c>
      <c r="P4" s="126" t="s">
        <v>55</v>
      </c>
      <c r="Q4" s="130" t="s">
        <v>86</v>
      </c>
      <c r="R4" s="130" t="s">
        <v>53</v>
      </c>
      <c r="S4" s="130" t="s">
        <v>52</v>
      </c>
      <c r="T4" s="129" t="s">
        <v>51</v>
      </c>
      <c r="U4" s="127"/>
      <c r="V4" s="259" t="s">
        <v>50</v>
      </c>
      <c r="W4" s="258" t="s">
        <v>49</v>
      </c>
      <c r="X4" s="258" t="s">
        <v>48</v>
      </c>
    </row>
    <row r="5" spans="1:24" ht="19.5" customHeight="1" thickTop="1" x14ac:dyDescent="0.25">
      <c r="A5" s="2182" t="s">
        <v>47</v>
      </c>
      <c r="B5" s="117"/>
      <c r="C5" s="123"/>
      <c r="D5" s="123"/>
      <c r="E5" s="117"/>
      <c r="F5" s="117" t="s">
        <v>46</v>
      </c>
      <c r="G5" s="117"/>
      <c r="H5" s="122" t="s">
        <v>2</v>
      </c>
      <c r="I5" s="117" t="s">
        <v>43</v>
      </c>
      <c r="J5" s="117" t="s">
        <v>41</v>
      </c>
      <c r="K5" s="117" t="s">
        <v>42</v>
      </c>
      <c r="L5" s="121" t="s">
        <v>45</v>
      </c>
      <c r="M5" s="121" t="s">
        <v>44</v>
      </c>
      <c r="N5" s="121" t="s">
        <v>43</v>
      </c>
      <c r="O5" s="121" t="s">
        <v>41</v>
      </c>
      <c r="P5" s="122" t="s">
        <v>2</v>
      </c>
      <c r="Q5" s="123"/>
      <c r="R5" s="121" t="s">
        <v>42</v>
      </c>
      <c r="S5" s="121" t="s">
        <v>41</v>
      </c>
      <c r="T5" s="121" t="s">
        <v>40</v>
      </c>
      <c r="U5" s="90"/>
      <c r="V5" s="117"/>
      <c r="W5" s="117"/>
      <c r="X5" s="117"/>
    </row>
    <row r="6" spans="1:24" ht="19.5" customHeight="1" x14ac:dyDescent="0.25">
      <c r="A6" s="2183"/>
      <c r="B6" s="112"/>
      <c r="C6" s="115"/>
      <c r="D6" s="115"/>
      <c r="E6" s="112"/>
      <c r="F6" s="117" t="s">
        <v>39</v>
      </c>
      <c r="G6" s="112"/>
      <c r="H6" s="116" t="s">
        <v>1</v>
      </c>
      <c r="I6" s="117"/>
      <c r="J6" s="112"/>
      <c r="K6" s="112"/>
      <c r="L6" s="112"/>
      <c r="M6" s="112"/>
      <c r="N6" s="112"/>
      <c r="O6" s="112"/>
      <c r="P6" s="116" t="s">
        <v>1</v>
      </c>
      <c r="Q6" s="115"/>
      <c r="R6" s="112"/>
      <c r="S6" s="112"/>
      <c r="T6" s="112"/>
      <c r="U6" s="90"/>
      <c r="V6" s="117"/>
      <c r="W6" s="117"/>
      <c r="X6" s="117"/>
    </row>
    <row r="7" spans="1:24" ht="19.5" customHeight="1" thickBot="1" x14ac:dyDescent="0.3">
      <c r="A7" s="111" t="s">
        <v>38</v>
      </c>
      <c r="B7" s="107"/>
      <c r="C7" s="110"/>
      <c r="D7" s="110"/>
      <c r="E7" s="107"/>
      <c r="F7" s="107"/>
      <c r="G7" s="107"/>
      <c r="H7" s="107"/>
      <c r="I7" s="107"/>
      <c r="J7" s="107"/>
      <c r="K7" s="109"/>
      <c r="L7" s="109"/>
      <c r="M7" s="107"/>
      <c r="N7" s="107"/>
      <c r="O7" s="107"/>
      <c r="P7" s="107"/>
      <c r="Q7" s="110"/>
      <c r="R7" s="107"/>
      <c r="S7" s="107"/>
      <c r="T7" s="107"/>
      <c r="U7" s="84"/>
      <c r="V7" s="107"/>
      <c r="W7" s="107"/>
      <c r="X7" s="107"/>
    </row>
    <row r="8" spans="1:24" ht="19.5" customHeight="1" x14ac:dyDescent="0.25">
      <c r="A8" s="2201" t="s">
        <v>1306</v>
      </c>
      <c r="B8" s="94"/>
      <c r="C8" s="105" t="s">
        <v>326</v>
      </c>
      <c r="D8" s="105">
        <v>30000000</v>
      </c>
      <c r="E8" s="94" t="s">
        <v>18</v>
      </c>
      <c r="F8" s="94" t="s">
        <v>1231</v>
      </c>
      <c r="G8" s="94" t="s">
        <v>1231</v>
      </c>
      <c r="H8" s="106" t="s">
        <v>2</v>
      </c>
      <c r="I8" s="94" t="s">
        <v>1246</v>
      </c>
      <c r="J8" s="94" t="s">
        <v>1184</v>
      </c>
      <c r="K8" s="94" t="s">
        <v>1245</v>
      </c>
      <c r="L8" s="94" t="s">
        <v>1245</v>
      </c>
      <c r="M8" s="94" t="s">
        <v>1181</v>
      </c>
      <c r="N8" s="94" t="s">
        <v>1305</v>
      </c>
      <c r="O8" s="94" t="s">
        <v>1179</v>
      </c>
      <c r="P8" s="106" t="s">
        <v>2</v>
      </c>
      <c r="Q8" s="105">
        <v>30000000</v>
      </c>
      <c r="R8" s="94" t="s">
        <v>9</v>
      </c>
      <c r="S8" s="94" t="s">
        <v>1178</v>
      </c>
      <c r="T8" s="94" t="s">
        <v>1241</v>
      </c>
      <c r="U8" s="90"/>
      <c r="V8" s="94" t="s">
        <v>9</v>
      </c>
      <c r="W8" s="94" t="s">
        <v>1283</v>
      </c>
      <c r="X8" s="94" t="s">
        <v>1239</v>
      </c>
    </row>
    <row r="9" spans="1:24" ht="19.5" customHeight="1" x14ac:dyDescent="0.25">
      <c r="A9" s="2202"/>
      <c r="B9" s="97"/>
      <c r="C9" s="75"/>
      <c r="D9" s="75"/>
      <c r="E9" s="97"/>
      <c r="F9" s="94"/>
      <c r="G9" s="97"/>
      <c r="H9" s="80" t="s">
        <v>1</v>
      </c>
      <c r="I9" s="94"/>
      <c r="J9" s="97"/>
      <c r="K9" s="97"/>
      <c r="L9" s="97"/>
      <c r="M9" s="97"/>
      <c r="N9" s="97"/>
      <c r="O9" s="97"/>
      <c r="P9" s="80" t="s">
        <v>1</v>
      </c>
      <c r="Q9" s="75"/>
      <c r="R9" s="97"/>
      <c r="S9" s="97"/>
      <c r="T9" s="97"/>
      <c r="U9" s="90"/>
      <c r="V9" s="97"/>
      <c r="W9" s="97"/>
      <c r="X9" s="97"/>
    </row>
    <row r="10" spans="1:24" ht="19.5" customHeight="1" x14ac:dyDescent="0.25">
      <c r="A10" s="98"/>
      <c r="B10" s="98"/>
      <c r="C10" s="101"/>
      <c r="D10" s="101"/>
      <c r="E10" s="98"/>
      <c r="F10" s="98"/>
      <c r="G10" s="98"/>
      <c r="H10" s="98"/>
      <c r="I10" s="98"/>
      <c r="J10" s="98"/>
      <c r="K10" s="100"/>
      <c r="L10" s="100"/>
      <c r="M10" s="98"/>
      <c r="N10" s="98"/>
      <c r="O10" s="98"/>
      <c r="P10" s="98"/>
      <c r="Q10" s="101"/>
      <c r="R10" s="583" t="s">
        <v>35</v>
      </c>
      <c r="S10" s="583"/>
      <c r="T10" s="98"/>
      <c r="U10" s="84"/>
      <c r="V10" s="98"/>
      <c r="W10" s="98"/>
      <c r="X10" s="98"/>
    </row>
    <row r="11" spans="1:24" ht="19.5" customHeight="1" x14ac:dyDescent="0.25">
      <c r="A11" s="2186"/>
      <c r="B11" s="97"/>
      <c r="C11" s="75"/>
      <c r="D11" s="75"/>
      <c r="E11" s="97"/>
      <c r="F11" s="94"/>
      <c r="G11" s="97"/>
      <c r="H11" s="80" t="s">
        <v>2</v>
      </c>
      <c r="I11" s="94"/>
      <c r="J11" s="97"/>
      <c r="K11" s="97"/>
      <c r="L11" s="97"/>
      <c r="M11" s="97"/>
      <c r="N11" s="97"/>
      <c r="O11" s="97"/>
      <c r="P11" s="80" t="s">
        <v>2</v>
      </c>
      <c r="Q11" s="75"/>
      <c r="R11" s="97"/>
      <c r="S11" s="97"/>
      <c r="T11" s="97"/>
      <c r="U11" s="90"/>
      <c r="V11" s="97"/>
      <c r="W11" s="97"/>
      <c r="X11" s="97"/>
    </row>
    <row r="12" spans="1:24" ht="19.5" customHeight="1" x14ac:dyDescent="0.25">
      <c r="A12" s="2185"/>
      <c r="B12" s="97"/>
      <c r="C12" s="75"/>
      <c r="D12" s="75"/>
      <c r="E12" s="97"/>
      <c r="F12" s="94"/>
      <c r="G12" s="97"/>
      <c r="H12" s="80" t="s">
        <v>1</v>
      </c>
      <c r="I12" s="94"/>
      <c r="J12" s="97"/>
      <c r="K12" s="97"/>
      <c r="L12" s="97"/>
      <c r="M12" s="97"/>
      <c r="N12" s="97"/>
      <c r="O12" s="97"/>
      <c r="P12" s="80" t="s">
        <v>1</v>
      </c>
      <c r="Q12" s="75"/>
      <c r="R12" s="97"/>
      <c r="S12" s="97"/>
      <c r="T12" s="97"/>
      <c r="U12" s="90"/>
      <c r="V12" s="97"/>
      <c r="W12" s="97"/>
      <c r="X12" s="97"/>
    </row>
    <row r="13" spans="1:24" ht="19.5" customHeight="1" x14ac:dyDescent="0.25">
      <c r="A13" s="98"/>
      <c r="B13" s="98"/>
      <c r="C13" s="101"/>
      <c r="D13" s="101"/>
      <c r="E13" s="98"/>
      <c r="F13" s="98"/>
      <c r="G13" s="98"/>
      <c r="H13" s="98"/>
      <c r="I13" s="98"/>
      <c r="J13" s="98"/>
      <c r="K13" s="100"/>
      <c r="L13" s="100"/>
      <c r="M13" s="98"/>
      <c r="N13" s="98"/>
      <c r="O13" s="98"/>
      <c r="P13" s="98"/>
      <c r="Q13" s="101"/>
      <c r="R13" s="98"/>
      <c r="S13" s="98"/>
      <c r="T13" s="98"/>
      <c r="U13" s="84"/>
      <c r="V13" s="98"/>
      <c r="W13" s="98"/>
      <c r="X13" s="98"/>
    </row>
    <row r="14" spans="1:24" ht="19.5" customHeight="1" x14ac:dyDescent="0.25">
      <c r="A14" s="2186"/>
      <c r="B14" s="97"/>
      <c r="C14" s="75"/>
      <c r="D14" s="75"/>
      <c r="E14" s="97"/>
      <c r="F14" s="94"/>
      <c r="G14" s="97"/>
      <c r="H14" s="80" t="s">
        <v>2</v>
      </c>
      <c r="I14" s="94"/>
      <c r="J14" s="97"/>
      <c r="K14" s="97"/>
      <c r="L14" s="97"/>
      <c r="M14" s="97"/>
      <c r="N14" s="97"/>
      <c r="O14" s="97"/>
      <c r="P14" s="80" t="s">
        <v>2</v>
      </c>
      <c r="Q14" s="75"/>
      <c r="R14" s="97"/>
      <c r="S14" s="97"/>
      <c r="T14" s="97"/>
      <c r="U14" s="90"/>
      <c r="V14" s="97"/>
      <c r="W14" s="97"/>
      <c r="X14" s="97"/>
    </row>
    <row r="15" spans="1:24" ht="19.5" customHeight="1" x14ac:dyDescent="0.25">
      <c r="A15" s="2185"/>
      <c r="B15" s="97"/>
      <c r="C15" s="75"/>
      <c r="D15" s="75"/>
      <c r="E15" s="97"/>
      <c r="F15" s="94"/>
      <c r="G15" s="97"/>
      <c r="H15" s="80" t="s">
        <v>1</v>
      </c>
      <c r="I15" s="94"/>
      <c r="J15" s="97"/>
      <c r="K15" s="97"/>
      <c r="L15" s="97"/>
      <c r="M15" s="97"/>
      <c r="N15" s="97"/>
      <c r="O15" s="97"/>
      <c r="P15" s="80" t="s">
        <v>1</v>
      </c>
      <c r="Q15" s="75"/>
      <c r="R15" s="97"/>
      <c r="S15" s="97"/>
      <c r="T15" s="97"/>
      <c r="U15" s="90"/>
      <c r="V15" s="97"/>
      <c r="W15" s="97"/>
      <c r="X15" s="97"/>
    </row>
    <row r="16" spans="1:24" ht="19.5" customHeight="1" x14ac:dyDescent="0.25">
      <c r="A16" s="98"/>
      <c r="B16" s="98"/>
      <c r="C16" s="101"/>
      <c r="D16" s="101"/>
      <c r="E16" s="98"/>
      <c r="F16" s="98"/>
      <c r="G16" s="98"/>
      <c r="H16" s="98"/>
      <c r="I16" s="98"/>
      <c r="J16" s="98"/>
      <c r="K16" s="100"/>
      <c r="L16" s="100"/>
      <c r="M16" s="98"/>
      <c r="N16" s="98"/>
      <c r="O16" s="98"/>
      <c r="P16" s="98"/>
      <c r="Q16" s="101"/>
      <c r="R16" s="98"/>
      <c r="S16" s="98"/>
      <c r="T16" s="98"/>
      <c r="U16" s="84"/>
      <c r="V16" s="98"/>
      <c r="W16" s="98"/>
      <c r="X16" s="98"/>
    </row>
    <row r="17" spans="1:24" ht="19.5" customHeight="1" x14ac:dyDescent="0.25">
      <c r="A17" s="2186"/>
      <c r="B17" s="97"/>
      <c r="C17" s="75"/>
      <c r="D17" s="75"/>
      <c r="E17" s="97"/>
      <c r="F17" s="94"/>
      <c r="G17" s="97"/>
      <c r="H17" s="80" t="s">
        <v>2</v>
      </c>
      <c r="I17" s="94"/>
      <c r="J17" s="97"/>
      <c r="K17" s="97"/>
      <c r="L17" s="97"/>
      <c r="M17" s="97"/>
      <c r="N17" s="97"/>
      <c r="O17" s="97"/>
      <c r="P17" s="80" t="s">
        <v>2</v>
      </c>
      <c r="Q17" s="75"/>
      <c r="R17" s="97"/>
      <c r="S17" s="97"/>
      <c r="T17" s="97"/>
      <c r="U17" s="90"/>
      <c r="V17" s="97"/>
      <c r="W17" s="97"/>
      <c r="X17" s="97"/>
    </row>
    <row r="18" spans="1:24" ht="19.5" customHeight="1" x14ac:dyDescent="0.25">
      <c r="A18" s="2185"/>
      <c r="B18" s="97"/>
      <c r="C18" s="75"/>
      <c r="D18" s="75"/>
      <c r="E18" s="97"/>
      <c r="F18" s="94"/>
      <c r="G18" s="97"/>
      <c r="H18" s="80" t="s">
        <v>1</v>
      </c>
      <c r="I18" s="94"/>
      <c r="J18" s="97"/>
      <c r="K18" s="97"/>
      <c r="L18" s="97"/>
      <c r="M18" s="97"/>
      <c r="N18" s="97"/>
      <c r="O18" s="97"/>
      <c r="P18" s="80" t="s">
        <v>1</v>
      </c>
      <c r="Q18" s="75"/>
      <c r="R18" s="97"/>
      <c r="S18" s="97"/>
      <c r="T18" s="97"/>
      <c r="U18" s="90"/>
      <c r="V18" s="97"/>
      <c r="W18" s="97"/>
      <c r="X18" s="97"/>
    </row>
    <row r="19" spans="1:24" ht="19.5" customHeight="1" x14ac:dyDescent="0.25">
      <c r="A19" s="98"/>
      <c r="B19" s="98"/>
      <c r="C19" s="101"/>
      <c r="D19" s="101"/>
      <c r="E19" s="98"/>
      <c r="F19" s="98"/>
      <c r="G19" s="98"/>
      <c r="H19" s="98"/>
      <c r="I19" s="98"/>
      <c r="J19" s="98"/>
      <c r="K19" s="100"/>
      <c r="L19" s="100"/>
      <c r="M19" s="98"/>
      <c r="N19" s="98"/>
      <c r="O19" s="98"/>
      <c r="P19" s="98"/>
      <c r="Q19" s="101"/>
      <c r="R19" s="98"/>
      <c r="S19" s="98"/>
      <c r="T19" s="98"/>
      <c r="U19" s="84"/>
      <c r="V19" s="98"/>
      <c r="W19" s="98"/>
      <c r="X19" s="98"/>
    </row>
    <row r="20" spans="1:24" ht="19.5" customHeight="1" x14ac:dyDescent="0.25">
      <c r="A20" s="2186"/>
      <c r="B20" s="97"/>
      <c r="C20" s="75"/>
      <c r="D20" s="75"/>
      <c r="E20" s="97"/>
      <c r="F20" s="94"/>
      <c r="G20" s="97"/>
      <c r="H20" s="80" t="s">
        <v>2</v>
      </c>
      <c r="I20" s="94"/>
      <c r="J20" s="97"/>
      <c r="K20" s="97"/>
      <c r="L20" s="97"/>
      <c r="M20" s="97"/>
      <c r="N20" s="97"/>
      <c r="O20" s="97"/>
      <c r="P20" s="80" t="s">
        <v>2</v>
      </c>
      <c r="Q20" s="75"/>
      <c r="R20" s="97"/>
      <c r="S20" s="97"/>
      <c r="T20" s="97"/>
      <c r="U20" s="90"/>
      <c r="V20" s="97"/>
      <c r="W20" s="97"/>
      <c r="X20" s="97"/>
    </row>
    <row r="21" spans="1:24" ht="19.5" customHeight="1" x14ac:dyDescent="0.25">
      <c r="A21" s="2185"/>
      <c r="B21" s="97"/>
      <c r="C21" s="75"/>
      <c r="D21" s="75"/>
      <c r="E21" s="97"/>
      <c r="F21" s="94"/>
      <c r="G21" s="97"/>
      <c r="H21" s="80" t="s">
        <v>1</v>
      </c>
      <c r="I21" s="94"/>
      <c r="J21" s="97"/>
      <c r="K21" s="97"/>
      <c r="L21" s="97"/>
      <c r="M21" s="97"/>
      <c r="N21" s="97"/>
      <c r="O21" s="97"/>
      <c r="P21" s="80" t="s">
        <v>1</v>
      </c>
      <c r="Q21" s="75"/>
      <c r="R21" s="97"/>
      <c r="S21" s="97"/>
      <c r="T21" s="97"/>
      <c r="U21" s="90"/>
      <c r="V21" s="97"/>
      <c r="W21" s="97"/>
      <c r="X21" s="97"/>
    </row>
    <row r="22" spans="1:24" ht="19.5" customHeight="1" x14ac:dyDescent="0.25">
      <c r="A22" s="98"/>
      <c r="B22" s="98"/>
      <c r="C22" s="101"/>
      <c r="D22" s="101"/>
      <c r="E22" s="98"/>
      <c r="F22" s="98"/>
      <c r="G22" s="98"/>
      <c r="H22" s="98"/>
      <c r="I22" s="98"/>
      <c r="J22" s="98"/>
      <c r="K22" s="100"/>
      <c r="L22" s="100"/>
      <c r="M22" s="98"/>
      <c r="N22" s="98"/>
      <c r="O22" s="98"/>
      <c r="P22" s="98"/>
      <c r="Q22" s="101"/>
      <c r="R22" s="98"/>
      <c r="S22" s="98"/>
      <c r="T22" s="98"/>
      <c r="U22" s="84"/>
      <c r="V22" s="98"/>
      <c r="W22" s="98"/>
      <c r="X22" s="98"/>
    </row>
    <row r="23" spans="1:24" ht="19.5" customHeight="1" x14ac:dyDescent="0.25">
      <c r="A23" s="2186"/>
      <c r="B23" s="97"/>
      <c r="C23" s="75"/>
      <c r="D23" s="75"/>
      <c r="E23" s="97"/>
      <c r="F23" s="94"/>
      <c r="G23" s="97"/>
      <c r="H23" s="80" t="s">
        <v>2</v>
      </c>
      <c r="I23" s="94"/>
      <c r="J23" s="97"/>
      <c r="K23" s="97"/>
      <c r="L23" s="97"/>
      <c r="M23" s="97"/>
      <c r="N23" s="97"/>
      <c r="O23" s="97"/>
      <c r="P23" s="80" t="s">
        <v>2</v>
      </c>
      <c r="Q23" s="75"/>
      <c r="R23" s="97"/>
      <c r="S23" s="97"/>
      <c r="T23" s="97"/>
      <c r="U23" s="90"/>
      <c r="V23" s="97"/>
      <c r="W23" s="97"/>
      <c r="X23" s="97"/>
    </row>
    <row r="24" spans="1:24" ht="19.5" customHeight="1" x14ac:dyDescent="0.25">
      <c r="A24" s="2185"/>
      <c r="B24" s="97"/>
      <c r="C24" s="75"/>
      <c r="D24" s="75"/>
      <c r="E24" s="97"/>
      <c r="F24" s="94"/>
      <c r="G24" s="97"/>
      <c r="H24" s="80" t="s">
        <v>1</v>
      </c>
      <c r="I24" s="94"/>
      <c r="J24" s="97"/>
      <c r="K24" s="97"/>
      <c r="L24" s="97"/>
      <c r="M24" s="97"/>
      <c r="N24" s="97"/>
      <c r="O24" s="97"/>
      <c r="P24" s="80" t="s">
        <v>1</v>
      </c>
      <c r="Q24" s="75"/>
      <c r="R24" s="97"/>
      <c r="S24" s="97"/>
      <c r="T24" s="97"/>
      <c r="U24" s="90"/>
      <c r="V24" s="97"/>
      <c r="W24" s="97"/>
      <c r="X24" s="97"/>
    </row>
    <row r="25" spans="1:24" ht="19.5" customHeight="1" x14ac:dyDescent="0.25">
      <c r="A25" s="98"/>
      <c r="B25" s="98"/>
      <c r="C25" s="101"/>
      <c r="D25" s="101"/>
      <c r="E25" s="98"/>
      <c r="F25" s="98"/>
      <c r="G25" s="98"/>
      <c r="H25" s="98"/>
      <c r="I25" s="98"/>
      <c r="J25" s="98"/>
      <c r="K25" s="100"/>
      <c r="L25" s="100"/>
      <c r="M25" s="98"/>
      <c r="N25" s="98"/>
      <c r="O25" s="98"/>
      <c r="P25" s="98"/>
      <c r="Q25" s="101"/>
      <c r="R25" s="98"/>
      <c r="S25" s="98"/>
      <c r="T25" s="98"/>
      <c r="U25" s="84"/>
      <c r="V25" s="98"/>
      <c r="W25" s="98"/>
      <c r="X25" s="98"/>
    </row>
    <row r="26" spans="1:24" ht="19.5" customHeight="1" x14ac:dyDescent="0.25">
      <c r="A26" s="2186"/>
      <c r="B26" s="97"/>
      <c r="C26" s="75"/>
      <c r="D26" s="75"/>
      <c r="E26" s="97"/>
      <c r="F26" s="94"/>
      <c r="G26" s="97"/>
      <c r="H26" s="80" t="s">
        <v>2</v>
      </c>
      <c r="I26" s="94"/>
      <c r="J26" s="97"/>
      <c r="K26" s="97"/>
      <c r="L26" s="97"/>
      <c r="M26" s="97"/>
      <c r="N26" s="97"/>
      <c r="O26" s="97"/>
      <c r="P26" s="80" t="s">
        <v>2</v>
      </c>
      <c r="Q26" s="75"/>
      <c r="R26" s="97"/>
      <c r="S26" s="97"/>
      <c r="T26" s="97"/>
      <c r="U26" s="90"/>
      <c r="V26" s="97"/>
      <c r="W26" s="97"/>
      <c r="X26" s="97"/>
    </row>
    <row r="27" spans="1:24" ht="19.5" customHeight="1" x14ac:dyDescent="0.25">
      <c r="A27" s="2185"/>
      <c r="B27" s="97"/>
      <c r="C27" s="75"/>
      <c r="D27" s="75"/>
      <c r="E27" s="97"/>
      <c r="F27" s="94"/>
      <c r="G27" s="97"/>
      <c r="H27" s="80" t="s">
        <v>1</v>
      </c>
      <c r="I27" s="94"/>
      <c r="J27" s="97"/>
      <c r="K27" s="97"/>
      <c r="L27" s="97"/>
      <c r="M27" s="97"/>
      <c r="N27" s="97"/>
      <c r="O27" s="97"/>
      <c r="P27" s="80" t="s">
        <v>1</v>
      </c>
      <c r="Q27" s="75"/>
      <c r="R27" s="97"/>
      <c r="S27" s="97"/>
      <c r="T27" s="97"/>
      <c r="U27" s="90"/>
      <c r="V27" s="97"/>
      <c r="W27" s="97"/>
      <c r="X27" s="97"/>
    </row>
    <row r="28" spans="1:24" ht="19.5" customHeight="1" x14ac:dyDescent="0.25">
      <c r="A28" s="98"/>
      <c r="B28" s="98"/>
      <c r="C28" s="101"/>
      <c r="D28" s="101"/>
      <c r="E28" s="98"/>
      <c r="F28" s="98"/>
      <c r="G28" s="98"/>
      <c r="H28" s="98"/>
      <c r="I28" s="98"/>
      <c r="J28" s="98"/>
      <c r="K28" s="100"/>
      <c r="L28" s="100"/>
      <c r="M28" s="98"/>
      <c r="N28" s="98"/>
      <c r="O28" s="98"/>
      <c r="P28" s="98"/>
      <c r="Q28" s="101"/>
      <c r="R28" s="98"/>
      <c r="S28" s="98"/>
      <c r="T28" s="98"/>
      <c r="U28" s="84"/>
      <c r="V28" s="98"/>
      <c r="W28" s="98"/>
      <c r="X28" s="98"/>
    </row>
    <row r="29" spans="1:24" ht="19.5" customHeight="1" x14ac:dyDescent="0.25">
      <c r="A29" s="2186"/>
      <c r="B29" s="97"/>
      <c r="C29" s="75"/>
      <c r="D29" s="75"/>
      <c r="E29" s="97"/>
      <c r="F29" s="94"/>
      <c r="G29" s="97"/>
      <c r="H29" s="80" t="s">
        <v>2</v>
      </c>
      <c r="I29" s="94"/>
      <c r="J29" s="97"/>
      <c r="K29" s="97"/>
      <c r="L29" s="97"/>
      <c r="M29" s="97"/>
      <c r="N29" s="97"/>
      <c r="O29" s="97"/>
      <c r="P29" s="80" t="s">
        <v>2</v>
      </c>
      <c r="Q29" s="75"/>
      <c r="R29" s="97"/>
      <c r="S29" s="97"/>
      <c r="T29" s="97"/>
      <c r="U29" s="90"/>
      <c r="V29" s="97"/>
      <c r="W29" s="97"/>
      <c r="X29" s="97"/>
    </row>
    <row r="30" spans="1:24" ht="19.5" customHeight="1" x14ac:dyDescent="0.25">
      <c r="A30" s="2185"/>
      <c r="B30" s="97"/>
      <c r="C30" s="75"/>
      <c r="D30" s="75"/>
      <c r="E30" s="97"/>
      <c r="F30" s="94"/>
      <c r="G30" s="97"/>
      <c r="H30" s="80" t="s">
        <v>1</v>
      </c>
      <c r="I30" s="94"/>
      <c r="J30" s="97"/>
      <c r="K30" s="97"/>
      <c r="L30" s="97"/>
      <c r="M30" s="97"/>
      <c r="N30" s="97"/>
      <c r="O30" s="97"/>
      <c r="P30" s="80" t="s">
        <v>1</v>
      </c>
      <c r="Q30" s="75"/>
      <c r="R30" s="97"/>
      <c r="S30" s="97"/>
      <c r="T30" s="97"/>
      <c r="U30" s="90"/>
      <c r="V30" s="97"/>
      <c r="W30" s="97"/>
      <c r="X30" s="97"/>
    </row>
    <row r="31" spans="1:24" ht="19.5" customHeight="1" x14ac:dyDescent="0.25">
      <c r="A31" s="98"/>
      <c r="B31" s="98"/>
      <c r="C31" s="101"/>
      <c r="D31" s="101"/>
      <c r="E31" s="98"/>
      <c r="F31" s="98"/>
      <c r="G31" s="98"/>
      <c r="H31" s="98"/>
      <c r="I31" s="98"/>
      <c r="J31" s="98"/>
      <c r="K31" s="100"/>
      <c r="L31" s="100"/>
      <c r="M31" s="98"/>
      <c r="N31" s="98"/>
      <c r="O31" s="98"/>
      <c r="P31" s="98"/>
      <c r="Q31" s="101"/>
      <c r="R31" s="98"/>
      <c r="S31" s="98"/>
      <c r="T31" s="98"/>
      <c r="U31" s="84"/>
      <c r="V31" s="98"/>
      <c r="W31" s="98"/>
      <c r="X31" s="98"/>
    </row>
    <row r="32" spans="1:24" ht="19.5" customHeight="1" x14ac:dyDescent="0.25">
      <c r="A32" s="2186"/>
      <c r="B32" s="97"/>
      <c r="C32" s="75"/>
      <c r="D32" s="75"/>
      <c r="E32" s="97"/>
      <c r="F32" s="94"/>
      <c r="G32" s="97"/>
      <c r="H32" s="80" t="s">
        <v>2</v>
      </c>
      <c r="I32" s="94"/>
      <c r="J32" s="97"/>
      <c r="K32" s="97"/>
      <c r="L32" s="97"/>
      <c r="M32" s="97"/>
      <c r="N32" s="97"/>
      <c r="O32" s="97"/>
      <c r="P32" s="80" t="s">
        <v>2</v>
      </c>
      <c r="Q32" s="75"/>
      <c r="R32" s="97"/>
      <c r="S32" s="97"/>
      <c r="T32" s="97"/>
      <c r="U32" s="90"/>
      <c r="V32" s="94"/>
      <c r="W32" s="94"/>
      <c r="X32" s="94"/>
    </row>
    <row r="33" spans="1:28" ht="19.5" customHeight="1" thickBot="1" x14ac:dyDescent="0.3">
      <c r="A33" s="2187"/>
      <c r="B33" s="92"/>
      <c r="C33" s="88"/>
      <c r="D33" s="88"/>
      <c r="E33" s="154"/>
      <c r="F33" s="94"/>
      <c r="G33" s="92"/>
      <c r="H33" s="93" t="s">
        <v>1</v>
      </c>
      <c r="I33" s="94"/>
      <c r="J33" s="92"/>
      <c r="K33" s="92"/>
      <c r="L33" s="92"/>
      <c r="M33" s="92"/>
      <c r="N33" s="92"/>
      <c r="O33" s="92"/>
      <c r="P33" s="93" t="s">
        <v>1</v>
      </c>
      <c r="Q33" s="88"/>
      <c r="R33" s="92"/>
      <c r="S33" s="92"/>
      <c r="T33" s="92"/>
      <c r="U33" s="90"/>
      <c r="V33" s="154"/>
      <c r="W33" s="154"/>
      <c r="X33" s="154"/>
      <c r="Z33" s="4"/>
      <c r="AA33" s="4"/>
      <c r="AB33" s="4"/>
    </row>
    <row r="34" spans="1:28" ht="19.5" customHeight="1" thickTop="1" x14ac:dyDescent="0.25">
      <c r="A34" s="87" t="s">
        <v>3</v>
      </c>
      <c r="B34" s="82"/>
      <c r="C34" s="81" t="e">
        <f>C8+C11+C14+C17+C20+C23+C26+C29+C32</f>
        <v>#VALUE!</v>
      </c>
      <c r="D34" s="81">
        <f>D8+D11+D14+D17+D20+D23+D26+D29+D32</f>
        <v>30000000</v>
      </c>
      <c r="E34" s="151"/>
      <c r="F34" s="86"/>
      <c r="G34" s="82"/>
      <c r="H34" s="86" t="s">
        <v>2</v>
      </c>
      <c r="I34" s="86"/>
      <c r="J34" s="82"/>
      <c r="K34" s="82"/>
      <c r="L34" s="82"/>
      <c r="M34" s="82"/>
      <c r="N34" s="82"/>
      <c r="O34" s="82"/>
      <c r="P34" s="86" t="s">
        <v>2</v>
      </c>
      <c r="Q34" s="81">
        <f>Q8+Q11+Q14+Q17+Q20+Q23+Q26+Q29+Q32</f>
        <v>30000000</v>
      </c>
      <c r="R34" s="82"/>
      <c r="S34" s="82"/>
      <c r="T34" s="82"/>
      <c r="U34" s="84"/>
      <c r="V34" s="214"/>
      <c r="W34" s="214"/>
      <c r="X34" s="214"/>
      <c r="Z34" s="4"/>
      <c r="AA34" s="5"/>
      <c r="AB34" s="4"/>
    </row>
    <row r="35" spans="1:28" ht="19.5" customHeight="1" x14ac:dyDescent="0.25">
      <c r="A35" s="76"/>
      <c r="B35" s="76"/>
      <c r="C35" s="75">
        <f>C9+C12+C15+C18+C21+C24+C27+C30+C33</f>
        <v>0</v>
      </c>
      <c r="D35" s="75">
        <f>D9+D12+D15+D18+D21+D24+D27+D30+D33</f>
        <v>0</v>
      </c>
      <c r="E35" s="76"/>
      <c r="F35" s="80"/>
      <c r="G35" s="76"/>
      <c r="H35" s="80" t="s">
        <v>1</v>
      </c>
      <c r="I35" s="80"/>
      <c r="J35" s="76"/>
      <c r="K35" s="76"/>
      <c r="L35" s="76"/>
      <c r="M35" s="76"/>
      <c r="N35" s="76"/>
      <c r="O35" s="76"/>
      <c r="P35" s="80" t="s">
        <v>1</v>
      </c>
      <c r="Q35" s="75">
        <f>Q9+Q12+Q15+Q18+Q21+Q24+Q27+Q30+Q33</f>
        <v>0</v>
      </c>
      <c r="R35" s="76"/>
      <c r="S35" s="76"/>
      <c r="T35" s="76"/>
      <c r="U35" s="78"/>
      <c r="V35" s="213"/>
      <c r="W35" s="213"/>
      <c r="X35" s="213"/>
      <c r="Z35" s="4"/>
      <c r="AA35" s="4"/>
      <c r="AB35" s="4"/>
    </row>
    <row r="36" spans="1:28" x14ac:dyDescent="0.25">
      <c r="A36" s="74" t="s">
        <v>0</v>
      </c>
      <c r="T36" s="3"/>
      <c r="U36" s="3"/>
      <c r="V36" s="5"/>
    </row>
    <row r="37" spans="1:28" x14ac:dyDescent="0.25">
      <c r="Q37" s="6"/>
      <c r="T37" s="5"/>
      <c r="U37" s="3"/>
      <c r="V37" s="4"/>
    </row>
    <row r="38" spans="1:28" x14ac:dyDescent="0.25">
      <c r="T38" s="3"/>
      <c r="U38" s="3"/>
    </row>
    <row r="39" spans="1:28" x14ac:dyDescent="0.25">
      <c r="U39" s="3"/>
    </row>
    <row r="40" spans="1:28" x14ac:dyDescent="0.25">
      <c r="U40" s="3"/>
    </row>
    <row r="41" spans="1:28" x14ac:dyDescent="0.25">
      <c r="U41" s="3"/>
    </row>
    <row r="42" spans="1:28" x14ac:dyDescent="0.25">
      <c r="U42" s="3"/>
    </row>
    <row r="43" spans="1:28" x14ac:dyDescent="0.25">
      <c r="U43" s="3"/>
    </row>
    <row r="44" spans="1:28" x14ac:dyDescent="0.25">
      <c r="U44" s="3"/>
    </row>
    <row r="45" spans="1:28" x14ac:dyDescent="0.25">
      <c r="U45" s="3"/>
    </row>
    <row r="46" spans="1:28" x14ac:dyDescent="0.25">
      <c r="U46" s="3"/>
    </row>
    <row r="47" spans="1:28" x14ac:dyDescent="0.25">
      <c r="U47" s="3"/>
    </row>
    <row r="48" spans="1:28"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row r="1128" spans="21:21" x14ac:dyDescent="0.25">
      <c r="U1128" s="3"/>
    </row>
    <row r="1129" spans="21:21" x14ac:dyDescent="0.25">
      <c r="U1129" s="3"/>
    </row>
    <row r="1130" spans="21:21" x14ac:dyDescent="0.25">
      <c r="U1130" s="3"/>
    </row>
    <row r="1131" spans="21:21" x14ac:dyDescent="0.25">
      <c r="U1131" s="3"/>
    </row>
    <row r="1132" spans="21:21" x14ac:dyDescent="0.25">
      <c r="U1132" s="3"/>
    </row>
    <row r="1133" spans="21:21" x14ac:dyDescent="0.25">
      <c r="U1133" s="3"/>
    </row>
    <row r="1134" spans="21:21" x14ac:dyDescent="0.25">
      <c r="U1134" s="3"/>
    </row>
    <row r="1135" spans="21:21" x14ac:dyDescent="0.25">
      <c r="U1135" s="3"/>
    </row>
    <row r="1136" spans="21:21" x14ac:dyDescent="0.25">
      <c r="U1136" s="3"/>
    </row>
  </sheetData>
  <mergeCells count="15">
    <mergeCell ref="A5:A6"/>
    <mergeCell ref="N3:O3"/>
    <mergeCell ref="Q3:T3"/>
    <mergeCell ref="C3:G3"/>
    <mergeCell ref="L3:M3"/>
    <mergeCell ref="I2:J3"/>
    <mergeCell ref="A8:A9"/>
    <mergeCell ref="A11:A12"/>
    <mergeCell ref="A14:A15"/>
    <mergeCell ref="A29:A30"/>
    <mergeCell ref="A32:A33"/>
    <mergeCell ref="A17:A18"/>
    <mergeCell ref="A20:A21"/>
    <mergeCell ref="A23:A24"/>
    <mergeCell ref="A26:A27"/>
  </mergeCells>
  <pageMargins left="0.5" right="0.5" top="0.3" bottom="0.25"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7" max="1048575" man="1"/>
    <brk id="15" max="1048575" man="1"/>
    <brk id="2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4"/>
  <sheetViews>
    <sheetView topLeftCell="P1" workbookViewId="0">
      <selection activeCell="AI9" sqref="AI9"/>
    </sheetView>
  </sheetViews>
  <sheetFormatPr defaultRowHeight="15" x14ac:dyDescent="0.25"/>
  <cols>
    <col min="1" max="1" width="40" style="3413" customWidth="1"/>
    <col min="2" max="35" width="18" style="3413" customWidth="1"/>
    <col min="36" max="16384" width="9.140625" style="3413"/>
  </cols>
  <sheetData>
    <row r="1" spans="1:35" ht="45" x14ac:dyDescent="0.25">
      <c r="A1" s="3431" t="s">
        <v>3411</v>
      </c>
    </row>
    <row r="2" spans="1:35" x14ac:dyDescent="0.25">
      <c r="A2" s="3430" t="s">
        <v>3410</v>
      </c>
      <c r="B2" s="3429"/>
      <c r="C2" s="3428"/>
      <c r="D2" s="3428"/>
      <c r="E2" s="3428"/>
      <c r="F2" s="3428"/>
      <c r="G2" s="3428"/>
      <c r="H2" s="3428"/>
      <c r="I2" s="3428"/>
      <c r="J2" s="3428"/>
      <c r="K2" s="3428"/>
      <c r="L2" s="3428"/>
      <c r="M2" s="3428"/>
      <c r="N2" s="3428"/>
      <c r="O2" s="3428"/>
      <c r="P2" s="3428"/>
      <c r="Q2" s="3428"/>
      <c r="R2" s="3428"/>
      <c r="S2" s="3428"/>
      <c r="T2" s="3428"/>
      <c r="U2" s="3428"/>
      <c r="V2" s="3428"/>
      <c r="W2" s="3428"/>
      <c r="X2" s="3428"/>
      <c r="Y2" s="3428"/>
      <c r="Z2" s="3428"/>
      <c r="AA2" s="3428"/>
      <c r="AB2" s="3428"/>
      <c r="AC2" s="3428"/>
      <c r="AD2" s="3428"/>
      <c r="AE2" s="3428"/>
      <c r="AF2" s="3428"/>
      <c r="AG2" s="3428"/>
      <c r="AH2" s="3428"/>
      <c r="AI2" s="3428"/>
    </row>
    <row r="3" spans="1:35" x14ac:dyDescent="0.25">
      <c r="A3" s="3427"/>
      <c r="B3" s="3427"/>
      <c r="C3" s="3426" t="s">
        <v>3409</v>
      </c>
      <c r="D3" s="3425"/>
      <c r="E3" s="3425"/>
      <c r="F3" s="3425"/>
      <c r="G3" s="3425"/>
      <c r="H3" s="3425"/>
      <c r="I3" s="3425"/>
      <c r="J3" s="3425"/>
      <c r="K3" s="3424"/>
      <c r="L3" s="3426" t="s">
        <v>3408</v>
      </c>
      <c r="M3" s="3424"/>
      <c r="N3" s="3426" t="s">
        <v>3407</v>
      </c>
      <c r="O3" s="3424"/>
      <c r="P3" s="3426" t="s">
        <v>3406</v>
      </c>
      <c r="Q3" s="3424"/>
      <c r="R3" s="3426" t="s">
        <v>3405</v>
      </c>
      <c r="S3" s="3424"/>
      <c r="T3" s="3426" t="s">
        <v>3404</v>
      </c>
      <c r="U3" s="3425"/>
      <c r="V3" s="3425"/>
      <c r="W3" s="3425"/>
      <c r="X3" s="3425"/>
      <c r="Y3" s="3424"/>
      <c r="Z3" s="3426" t="s">
        <v>3403</v>
      </c>
      <c r="AA3" s="3425"/>
      <c r="AB3" s="3425"/>
      <c r="AC3" s="3424"/>
      <c r="AD3" s="3426" t="s">
        <v>3402</v>
      </c>
      <c r="AE3" s="3425"/>
      <c r="AF3" s="3425"/>
      <c r="AG3" s="3424"/>
      <c r="AH3" s="3423" t="s">
        <v>3401</v>
      </c>
      <c r="AI3" s="3423" t="s">
        <v>3400</v>
      </c>
    </row>
    <row r="4" spans="1:35" ht="60.75" thickBot="1" x14ac:dyDescent="0.3">
      <c r="A4" s="3421" t="s">
        <v>3399</v>
      </c>
      <c r="B4" s="3422"/>
      <c r="C4" s="3421" t="s">
        <v>3398</v>
      </c>
      <c r="D4" s="3421" t="s">
        <v>3397</v>
      </c>
      <c r="E4" s="3421" t="s">
        <v>3396</v>
      </c>
      <c r="F4" s="3421" t="s">
        <v>3395</v>
      </c>
      <c r="G4" s="3421" t="s">
        <v>3394</v>
      </c>
      <c r="H4" s="3421" t="s">
        <v>3393</v>
      </c>
      <c r="I4" s="3421" t="s">
        <v>3392</v>
      </c>
      <c r="J4" s="3421" t="s">
        <v>3391</v>
      </c>
      <c r="K4" s="3421" t="s">
        <v>3390</v>
      </c>
      <c r="L4" s="3421" t="s">
        <v>3389</v>
      </c>
      <c r="M4" s="3421" t="s">
        <v>3382</v>
      </c>
      <c r="N4" s="3421" t="s">
        <v>3388</v>
      </c>
      <c r="O4" s="3421" t="s">
        <v>3387</v>
      </c>
      <c r="P4" s="3421" t="s">
        <v>3386</v>
      </c>
      <c r="Q4" s="3421" t="s">
        <v>3382</v>
      </c>
      <c r="R4" s="3421" t="s">
        <v>3385</v>
      </c>
      <c r="S4" s="3421" t="s">
        <v>3384</v>
      </c>
      <c r="T4" s="3421" t="s">
        <v>3383</v>
      </c>
      <c r="U4" s="3421" t="s">
        <v>3382</v>
      </c>
      <c r="V4" s="3421" t="s">
        <v>3381</v>
      </c>
      <c r="W4" s="3421" t="s">
        <v>3380</v>
      </c>
      <c r="X4" s="3421" t="s">
        <v>3379</v>
      </c>
      <c r="Y4" s="3421" t="s">
        <v>3378</v>
      </c>
      <c r="Z4" s="3421" t="s">
        <v>3377</v>
      </c>
      <c r="AA4" s="3421" t="s">
        <v>3376</v>
      </c>
      <c r="AB4" s="3421" t="s">
        <v>3375</v>
      </c>
      <c r="AC4" s="3421" t="s">
        <v>3374</v>
      </c>
      <c r="AD4" s="3421" t="s">
        <v>3373</v>
      </c>
      <c r="AE4" s="3421" t="s">
        <v>3372</v>
      </c>
      <c r="AF4" s="3421" t="s">
        <v>3371</v>
      </c>
      <c r="AG4" s="3421" t="s">
        <v>3370</v>
      </c>
      <c r="AH4" s="3421" t="s">
        <v>3369</v>
      </c>
      <c r="AI4" s="3421" t="s">
        <v>3369</v>
      </c>
    </row>
    <row r="5" spans="1:35" ht="45.75" thickTop="1" x14ac:dyDescent="0.25">
      <c r="A5" s="3420" t="s">
        <v>3368</v>
      </c>
      <c r="B5" s="3419"/>
      <c r="C5" s="3419"/>
      <c r="D5" s="3419"/>
      <c r="E5" s="3419"/>
      <c r="F5" s="3419"/>
      <c r="G5" s="3419"/>
      <c r="H5" s="3419"/>
      <c r="I5" s="3419"/>
      <c r="J5" s="3419" t="s">
        <v>3367</v>
      </c>
      <c r="K5" s="3419"/>
      <c r="L5" s="3419" t="s">
        <v>3362</v>
      </c>
      <c r="M5" s="3419" t="s">
        <v>3363</v>
      </c>
      <c r="N5" s="3419" t="s">
        <v>3363</v>
      </c>
      <c r="O5" s="3419" t="s">
        <v>3366</v>
      </c>
      <c r="P5" s="3419" t="s">
        <v>3365</v>
      </c>
      <c r="Q5" s="3419" t="s">
        <v>3363</v>
      </c>
      <c r="R5" s="3419" t="s">
        <v>3363</v>
      </c>
      <c r="S5" s="3419"/>
      <c r="T5" s="3419" t="s">
        <v>3363</v>
      </c>
      <c r="U5" s="3419" t="s">
        <v>3363</v>
      </c>
      <c r="V5" s="3419" t="s">
        <v>3363</v>
      </c>
      <c r="W5" s="3419" t="s">
        <v>3363</v>
      </c>
      <c r="X5" s="3419" t="s">
        <v>3363</v>
      </c>
      <c r="Y5" s="3419" t="s">
        <v>3365</v>
      </c>
      <c r="Z5" s="3419"/>
      <c r="AA5" s="3419" t="s">
        <v>3363</v>
      </c>
      <c r="AB5" s="3419" t="s">
        <v>3364</v>
      </c>
      <c r="AC5" s="3419" t="s">
        <v>3363</v>
      </c>
      <c r="AD5" s="3419" t="s">
        <v>3362</v>
      </c>
      <c r="AE5" s="3419"/>
      <c r="AF5" s="3419"/>
      <c r="AG5" s="3419"/>
      <c r="AH5" s="3419"/>
      <c r="AI5" s="3419"/>
    </row>
    <row r="6" spans="1:35" ht="15.75" thickBot="1" x14ac:dyDescent="0.3">
      <c r="A6" s="3418"/>
      <c r="B6" s="3418" t="s">
        <v>3361</v>
      </c>
      <c r="C6" s="3418"/>
      <c r="D6" s="3418"/>
      <c r="E6" s="3418"/>
      <c r="F6" s="3418"/>
      <c r="G6" s="3418"/>
      <c r="H6" s="3418"/>
      <c r="I6" s="3418"/>
      <c r="J6" s="3418"/>
      <c r="K6" s="3418"/>
      <c r="L6" s="3418"/>
      <c r="M6" s="3418"/>
      <c r="N6" s="3418"/>
      <c r="O6" s="3418"/>
      <c r="P6" s="3418"/>
      <c r="Q6" s="3418"/>
      <c r="R6" s="3418"/>
      <c r="S6" s="3418"/>
      <c r="T6" s="3418"/>
      <c r="U6" s="3418"/>
      <c r="V6" s="3418"/>
      <c r="W6" s="3418"/>
      <c r="X6" s="3418"/>
      <c r="Y6" s="3418"/>
      <c r="Z6" s="3418"/>
      <c r="AA6" s="3418"/>
      <c r="AB6" s="3418"/>
      <c r="AC6" s="3418"/>
      <c r="AD6" s="3418"/>
      <c r="AE6" s="3418"/>
      <c r="AF6" s="3418"/>
      <c r="AG6" s="3418"/>
      <c r="AH6" s="3418"/>
      <c r="AI6" s="3418"/>
    </row>
    <row r="7" spans="1:35" ht="75.75" thickTop="1" x14ac:dyDescent="0.25">
      <c r="A7" s="3415" t="s">
        <v>3360</v>
      </c>
      <c r="B7" s="3415" t="s">
        <v>3345</v>
      </c>
      <c r="C7" s="3415" t="s">
        <v>3359</v>
      </c>
      <c r="D7" s="3417" t="s">
        <v>3358</v>
      </c>
      <c r="E7" s="3415" t="s">
        <v>3351</v>
      </c>
      <c r="F7" s="3416">
        <v>50000000</v>
      </c>
      <c r="G7" s="3415" t="s">
        <v>3341</v>
      </c>
      <c r="H7" s="3415" t="s">
        <v>3350</v>
      </c>
      <c r="I7" s="3415" t="s">
        <v>3349</v>
      </c>
      <c r="J7" s="3415" t="s">
        <v>3357</v>
      </c>
      <c r="K7" s="3415" t="s">
        <v>3348</v>
      </c>
      <c r="L7" s="3415" t="s">
        <v>3337</v>
      </c>
      <c r="M7" s="3415" t="s">
        <v>3336</v>
      </c>
      <c r="N7" s="3415" t="s">
        <v>3335</v>
      </c>
      <c r="O7" s="3415" t="s">
        <v>3334</v>
      </c>
      <c r="P7" s="3415" t="s">
        <v>3333</v>
      </c>
      <c r="Q7" s="3415" t="s">
        <v>3332</v>
      </c>
      <c r="R7" s="3415" t="s">
        <v>3331</v>
      </c>
      <c r="S7" s="3415" t="s">
        <v>3330</v>
      </c>
      <c r="T7" s="3415" t="s">
        <v>3356</v>
      </c>
      <c r="U7" s="3415" t="s">
        <v>3328</v>
      </c>
      <c r="V7" s="3415" t="s">
        <v>3355</v>
      </c>
      <c r="W7" s="3415" t="s">
        <v>3326</v>
      </c>
      <c r="X7" s="3415" t="s">
        <v>3325</v>
      </c>
      <c r="Y7" s="3415" t="s">
        <v>3324</v>
      </c>
      <c r="Z7" s="3416">
        <v>50000000</v>
      </c>
      <c r="AA7" s="3415" t="s">
        <v>3323</v>
      </c>
      <c r="AB7" s="3415" t="s">
        <v>3322</v>
      </c>
      <c r="AC7" s="3415" t="s">
        <v>3321</v>
      </c>
      <c r="AD7" s="3415" t="s">
        <v>3323</v>
      </c>
      <c r="AE7" s="3415" t="s">
        <v>3347</v>
      </c>
      <c r="AF7" s="3415" t="s">
        <v>3319</v>
      </c>
      <c r="AG7" s="3416">
        <v>50000000</v>
      </c>
      <c r="AH7" s="3415" t="s">
        <v>3316</v>
      </c>
      <c r="AI7" s="3415" t="s">
        <v>3315</v>
      </c>
    </row>
    <row r="8" spans="1:35" ht="60" x14ac:dyDescent="0.25">
      <c r="A8" s="3415"/>
      <c r="B8" s="3415" t="s">
        <v>3317</v>
      </c>
      <c r="C8" s="3415"/>
      <c r="D8" s="3415"/>
      <c r="E8" s="3415"/>
      <c r="F8" s="3415"/>
      <c r="G8" s="3415"/>
      <c r="H8" s="3415"/>
      <c r="I8" s="3415"/>
      <c r="J8" s="3415"/>
      <c r="K8" s="3415"/>
      <c r="L8" s="3415"/>
      <c r="M8" s="3415"/>
      <c r="N8" s="3415"/>
      <c r="O8" s="3415"/>
      <c r="P8" s="3415"/>
      <c r="Q8" s="3415"/>
      <c r="R8" s="3415"/>
      <c r="S8" s="3415"/>
      <c r="T8" s="3415"/>
      <c r="U8" s="3415"/>
      <c r="V8" s="3415"/>
      <c r="W8" s="3415"/>
      <c r="X8" s="3415"/>
      <c r="Y8" s="3415"/>
      <c r="Z8" s="3415"/>
      <c r="AA8" s="3415"/>
      <c r="AB8" s="3415"/>
      <c r="AC8" s="3415"/>
      <c r="AD8" s="3415"/>
      <c r="AE8" s="3415"/>
      <c r="AF8" s="3415"/>
      <c r="AG8" s="3415"/>
      <c r="AH8" s="3415" t="s">
        <v>3316</v>
      </c>
      <c r="AI8" s="3415" t="s">
        <v>3315</v>
      </c>
    </row>
    <row r="9" spans="1:35" ht="60" x14ac:dyDescent="0.25">
      <c r="A9" s="3415" t="s">
        <v>3354</v>
      </c>
      <c r="B9" s="3415" t="s">
        <v>3345</v>
      </c>
      <c r="C9" s="3415" t="s">
        <v>3353</v>
      </c>
      <c r="D9" s="3417" t="s">
        <v>3352</v>
      </c>
      <c r="E9" s="3415" t="s">
        <v>3351</v>
      </c>
      <c r="F9" s="3416">
        <v>50000000</v>
      </c>
      <c r="G9" s="3415" t="s">
        <v>3341</v>
      </c>
      <c r="H9" s="3415" t="s">
        <v>3350</v>
      </c>
      <c r="I9" s="3415" t="s">
        <v>3349</v>
      </c>
      <c r="J9" s="3415" t="s">
        <v>3323</v>
      </c>
      <c r="K9" s="3415" t="s">
        <v>3348</v>
      </c>
      <c r="L9" s="3415" t="s">
        <v>3337</v>
      </c>
      <c r="M9" s="3415" t="s">
        <v>3336</v>
      </c>
      <c r="N9" s="3415" t="s">
        <v>3335</v>
      </c>
      <c r="O9" s="3415" t="s">
        <v>3334</v>
      </c>
      <c r="P9" s="3415" t="s">
        <v>3333</v>
      </c>
      <c r="Q9" s="3415" t="s">
        <v>3332</v>
      </c>
      <c r="R9" s="3415" t="s">
        <v>3331</v>
      </c>
      <c r="S9" s="3415" t="s">
        <v>3330</v>
      </c>
      <c r="T9" s="3415" t="s">
        <v>3329</v>
      </c>
      <c r="U9" s="3415" t="s">
        <v>3328</v>
      </c>
      <c r="V9" s="3415" t="s">
        <v>3327</v>
      </c>
      <c r="W9" s="3415" t="s">
        <v>3326</v>
      </c>
      <c r="X9" s="3415" t="s">
        <v>3325</v>
      </c>
      <c r="Y9" s="3415" t="s">
        <v>3324</v>
      </c>
      <c r="Z9" s="3416">
        <v>50000000</v>
      </c>
      <c r="AA9" s="3415" t="s">
        <v>3323</v>
      </c>
      <c r="AB9" s="3415" t="s">
        <v>3322</v>
      </c>
      <c r="AC9" s="3415" t="s">
        <v>3321</v>
      </c>
      <c r="AD9" s="3415" t="s">
        <v>3323</v>
      </c>
      <c r="AE9" s="3415" t="s">
        <v>3347</v>
      </c>
      <c r="AF9" s="3415" t="s">
        <v>3319</v>
      </c>
      <c r="AG9" s="3416">
        <v>50000000</v>
      </c>
      <c r="AH9" s="3415" t="s">
        <v>3316</v>
      </c>
      <c r="AI9" s="3415" t="s">
        <v>3315</v>
      </c>
    </row>
    <row r="10" spans="1:35" ht="60" x14ac:dyDescent="0.25">
      <c r="A10" s="3415"/>
      <c r="B10" s="3415" t="s">
        <v>3317</v>
      </c>
      <c r="C10" s="3415"/>
      <c r="D10" s="3415"/>
      <c r="E10" s="3415"/>
      <c r="F10" s="3415"/>
      <c r="G10" s="3415"/>
      <c r="H10" s="3415"/>
      <c r="I10" s="3415"/>
      <c r="J10" s="3415"/>
      <c r="K10" s="3415"/>
      <c r="L10" s="3415"/>
      <c r="M10" s="3415"/>
      <c r="N10" s="3415"/>
      <c r="O10" s="3415"/>
      <c r="P10" s="3415"/>
      <c r="Q10" s="3415"/>
      <c r="R10" s="3415"/>
      <c r="S10" s="3415"/>
      <c r="T10" s="3415"/>
      <c r="U10" s="3415"/>
      <c r="V10" s="3415"/>
      <c r="W10" s="3415"/>
      <c r="X10" s="3415"/>
      <c r="Y10" s="3415"/>
      <c r="Z10" s="3415"/>
      <c r="AA10" s="3415"/>
      <c r="AB10" s="3415"/>
      <c r="AC10" s="3415"/>
      <c r="AD10" s="3415"/>
      <c r="AE10" s="3415"/>
      <c r="AF10" s="3415"/>
      <c r="AG10" s="3415"/>
      <c r="AH10" s="3415" t="s">
        <v>3316</v>
      </c>
      <c r="AI10" s="3415" t="s">
        <v>3315</v>
      </c>
    </row>
    <row r="11" spans="1:35" ht="60" x14ac:dyDescent="0.25">
      <c r="A11" s="3415" t="s">
        <v>3346</v>
      </c>
      <c r="B11" s="3415" t="s">
        <v>3345</v>
      </c>
      <c r="C11" s="3415" t="s">
        <v>3344</v>
      </c>
      <c r="D11" s="3417" t="s">
        <v>3343</v>
      </c>
      <c r="E11" s="3415" t="s">
        <v>3342</v>
      </c>
      <c r="F11" s="3416">
        <v>150000000</v>
      </c>
      <c r="G11" s="3415" t="s">
        <v>3341</v>
      </c>
      <c r="H11" s="3415" t="s">
        <v>3340</v>
      </c>
      <c r="I11" s="3415" t="s">
        <v>3339</v>
      </c>
      <c r="J11" s="3415" t="s">
        <v>3323</v>
      </c>
      <c r="K11" s="3415" t="s">
        <v>3338</v>
      </c>
      <c r="L11" s="3415" t="s">
        <v>3337</v>
      </c>
      <c r="M11" s="3415" t="s">
        <v>3336</v>
      </c>
      <c r="N11" s="3415" t="s">
        <v>3335</v>
      </c>
      <c r="O11" s="3415" t="s">
        <v>3334</v>
      </c>
      <c r="P11" s="3415" t="s">
        <v>3333</v>
      </c>
      <c r="Q11" s="3415" t="s">
        <v>3332</v>
      </c>
      <c r="R11" s="3415" t="s">
        <v>3331</v>
      </c>
      <c r="S11" s="3415" t="s">
        <v>3330</v>
      </c>
      <c r="T11" s="3415" t="s">
        <v>3329</v>
      </c>
      <c r="U11" s="3415" t="s">
        <v>3328</v>
      </c>
      <c r="V11" s="3415" t="s">
        <v>3327</v>
      </c>
      <c r="W11" s="3415" t="s">
        <v>3326</v>
      </c>
      <c r="X11" s="3415" t="s">
        <v>3325</v>
      </c>
      <c r="Y11" s="3415" t="s">
        <v>3324</v>
      </c>
      <c r="Z11" s="3416">
        <v>150000000</v>
      </c>
      <c r="AA11" s="3415" t="s">
        <v>3323</v>
      </c>
      <c r="AB11" s="3415" t="s">
        <v>3322</v>
      </c>
      <c r="AC11" s="3415" t="s">
        <v>3321</v>
      </c>
      <c r="AD11" s="3415" t="s">
        <v>3320</v>
      </c>
      <c r="AE11" s="3415" t="s">
        <v>3319</v>
      </c>
      <c r="AF11" s="3415" t="s">
        <v>3318</v>
      </c>
      <c r="AG11" s="3416">
        <v>150000000</v>
      </c>
      <c r="AH11" s="3415" t="s">
        <v>3316</v>
      </c>
      <c r="AI11" s="3415" t="s">
        <v>3315</v>
      </c>
    </row>
    <row r="12" spans="1:35" ht="60.75" thickBot="1" x14ac:dyDescent="0.3">
      <c r="A12" s="3415"/>
      <c r="B12" s="3415" t="s">
        <v>3317</v>
      </c>
      <c r="C12" s="3415"/>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3415"/>
      <c r="Z12" s="3415"/>
      <c r="AA12" s="3415"/>
      <c r="AB12" s="3415"/>
      <c r="AC12" s="3415"/>
      <c r="AD12" s="3415"/>
      <c r="AE12" s="3415"/>
      <c r="AF12" s="3415"/>
      <c r="AG12" s="3415"/>
      <c r="AH12" s="3415" t="s">
        <v>3316</v>
      </c>
      <c r="AI12" s="3415" t="s">
        <v>3315</v>
      </c>
    </row>
    <row r="13" spans="1:35" ht="15.75" thickTop="1" x14ac:dyDescent="0.25">
      <c r="A13" s="3414" t="s">
        <v>3314</v>
      </c>
      <c r="B13" s="3414"/>
      <c r="C13" s="3414"/>
      <c r="D13" s="3414"/>
      <c r="E13" s="3414"/>
      <c r="F13" s="3414">
        <f>SUM(F7,F9,F11)</f>
        <v>250000000</v>
      </c>
      <c r="G13" s="3414"/>
      <c r="H13" s="3414"/>
      <c r="I13" s="3414"/>
      <c r="J13" s="3414"/>
      <c r="K13" s="3414"/>
      <c r="L13" s="3414"/>
      <c r="M13" s="3414"/>
      <c r="N13" s="3414"/>
      <c r="O13" s="3414"/>
      <c r="P13" s="3414"/>
      <c r="Q13" s="3414"/>
      <c r="R13" s="3414"/>
      <c r="S13" s="3414"/>
      <c r="T13" s="3414"/>
      <c r="U13" s="3414"/>
      <c r="V13" s="3414"/>
      <c r="W13" s="3414"/>
      <c r="X13" s="3414"/>
      <c r="Y13" s="3414"/>
      <c r="Z13" s="3414">
        <f>SUM(Z7,Z9,Z11)</f>
        <v>250000000</v>
      </c>
      <c r="AA13" s="3414"/>
      <c r="AB13" s="3414"/>
      <c r="AC13" s="3414"/>
      <c r="AD13" s="3414"/>
      <c r="AE13" s="3414"/>
      <c r="AF13" s="3414"/>
      <c r="AG13" s="3414">
        <f>SUM(AG7,AG9,AG11)</f>
        <v>250000000</v>
      </c>
      <c r="AH13" s="3414"/>
      <c r="AI13" s="3414"/>
    </row>
    <row r="14" spans="1:35" x14ac:dyDescent="0.25">
      <c r="A14" s="3413" t="s">
        <v>3313</v>
      </c>
    </row>
  </sheetData>
  <sheetProtection formatCells="0" formatColumns="0" formatRows="0" insertColumns="0" insertRows="0" insertHyperlinks="0" deleteColumns="0" deleteRows="0" sort="0" autoFilter="0" pivotTables="0"/>
  <mergeCells count="9">
    <mergeCell ref="B2:AI2"/>
    <mergeCell ref="C3:K3"/>
    <mergeCell ref="L3:M3"/>
    <mergeCell ref="N3:O3"/>
    <mergeCell ref="P3:Q3"/>
    <mergeCell ref="R3:S3"/>
    <mergeCell ref="T3:Y3"/>
    <mergeCell ref="Z3:AC3"/>
    <mergeCell ref="AD3:AG3"/>
  </mergeCells>
  <pageMargins left="0.7" right="0.7" top="0.75" bottom="0.75" header="0.3" footer="0.3"/>
  <pageSetup paperSize="9" orientation="landscape"/>
  <headerFooter>
    <oddHeader>&amp;L&amp;B&amp;G&amp;C&amp;HProcurement Plan - Consultancy Services</oddHeader>
    <oddFooter>&amp;L&amp;FBPP Procurement Plan2014&amp;C&amp;P of &amp;N &amp;R&amp;D &amp;T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topLeftCell="O10" zoomScale="75" workbookViewId="0">
      <selection activeCell="R10" sqref="R10"/>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1326</v>
      </c>
      <c r="B1" s="144"/>
      <c r="V1" s="3"/>
    </row>
    <row r="2" spans="1:26" x14ac:dyDescent="0.25">
      <c r="A2" s="143" t="s">
        <v>1195</v>
      </c>
      <c r="B2" s="142"/>
      <c r="J2" s="2178" t="s">
        <v>77</v>
      </c>
      <c r="K2" s="2179"/>
      <c r="L2" s="141" t="s">
        <v>76</v>
      </c>
      <c r="M2" s="140"/>
      <c r="N2" s="139"/>
      <c r="V2" s="3"/>
    </row>
    <row r="3" spans="1:26" ht="33.75" customHeight="1" x14ac:dyDescent="0.25">
      <c r="A3" s="138" t="s">
        <v>1325</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328</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94" t="s">
        <v>1324</v>
      </c>
      <c r="B8" s="94" t="s">
        <v>1323</v>
      </c>
      <c r="C8" s="94" t="s">
        <v>1322</v>
      </c>
      <c r="D8" s="94" t="s">
        <v>443</v>
      </c>
      <c r="E8" s="94" t="s">
        <v>18</v>
      </c>
      <c r="F8" s="105">
        <v>5000000</v>
      </c>
      <c r="G8" s="94" t="s">
        <v>1231</v>
      </c>
      <c r="H8" s="94" t="s">
        <v>1231</v>
      </c>
      <c r="I8" s="106" t="s">
        <v>2</v>
      </c>
      <c r="J8" s="94" t="s">
        <v>1185</v>
      </c>
      <c r="K8" s="94" t="s">
        <v>1184</v>
      </c>
      <c r="L8" s="94" t="s">
        <v>1245</v>
      </c>
      <c r="M8" s="94" t="s">
        <v>1245</v>
      </c>
      <c r="N8" s="94" t="s">
        <v>1181</v>
      </c>
      <c r="O8" s="94" t="s">
        <v>1243</v>
      </c>
      <c r="P8" s="94" t="s">
        <v>1179</v>
      </c>
      <c r="Q8" s="106" t="s">
        <v>2</v>
      </c>
      <c r="R8" s="105">
        <v>51000000</v>
      </c>
      <c r="S8" s="94" t="s">
        <v>9</v>
      </c>
      <c r="T8" s="104" t="s">
        <v>1178</v>
      </c>
      <c r="U8" s="104" t="s">
        <v>1177</v>
      </c>
      <c r="V8" s="90"/>
      <c r="W8" s="103" t="s">
        <v>1321</v>
      </c>
      <c r="X8" s="94" t="s">
        <v>1176</v>
      </c>
      <c r="Y8" s="94" t="s">
        <v>1175</v>
      </c>
      <c r="Z8" s="94" t="s">
        <v>1320</v>
      </c>
    </row>
    <row r="9" spans="1:26" ht="19.5" customHeight="1" x14ac:dyDescent="0.25">
      <c r="A9" s="2196"/>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t="s">
        <v>1319</v>
      </c>
      <c r="B11" s="94" t="s">
        <v>1318</v>
      </c>
      <c r="C11" s="94" t="s">
        <v>1317</v>
      </c>
      <c r="D11" s="94" t="s">
        <v>443</v>
      </c>
      <c r="E11" s="94" t="s">
        <v>18</v>
      </c>
      <c r="F11" s="75">
        <v>20000000</v>
      </c>
      <c r="G11" s="94" t="s">
        <v>1231</v>
      </c>
      <c r="H11" s="94" t="s">
        <v>1231</v>
      </c>
      <c r="I11" s="80" t="s">
        <v>2</v>
      </c>
      <c r="J11" s="94" t="s">
        <v>1185</v>
      </c>
      <c r="K11" s="94" t="s">
        <v>1184</v>
      </c>
      <c r="L11" s="94" t="s">
        <v>1245</v>
      </c>
      <c r="M11" s="94" t="s">
        <v>1245</v>
      </c>
      <c r="N11" s="94" t="s">
        <v>1181</v>
      </c>
      <c r="O11" s="94" t="s">
        <v>1243</v>
      </c>
      <c r="P11" s="94" t="s">
        <v>1179</v>
      </c>
      <c r="Q11" s="80" t="s">
        <v>2</v>
      </c>
      <c r="R11" s="75">
        <v>20000000</v>
      </c>
      <c r="S11" s="94" t="s">
        <v>9</v>
      </c>
      <c r="T11" s="104" t="s">
        <v>1178</v>
      </c>
      <c r="U11" s="104" t="s">
        <v>1177</v>
      </c>
      <c r="V11" s="90"/>
      <c r="W11" s="95" t="s">
        <v>1313</v>
      </c>
      <c r="X11" s="94" t="s">
        <v>1176</v>
      </c>
      <c r="Y11" s="94" t="s">
        <v>1175</v>
      </c>
      <c r="Z11" s="97" t="s">
        <v>394</v>
      </c>
    </row>
    <row r="12" spans="1:26" ht="19.5"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t="s">
        <v>1316</v>
      </c>
      <c r="B14" s="94" t="s">
        <v>1315</v>
      </c>
      <c r="C14" s="94" t="s">
        <v>1314</v>
      </c>
      <c r="D14" s="94" t="s">
        <v>443</v>
      </c>
      <c r="E14" s="94" t="s">
        <v>18</v>
      </c>
      <c r="F14" s="75">
        <v>20000000</v>
      </c>
      <c r="G14" s="94" t="s">
        <v>1231</v>
      </c>
      <c r="H14" s="94" t="s">
        <v>1231</v>
      </c>
      <c r="I14" s="80" t="s">
        <v>2</v>
      </c>
      <c r="J14" s="94" t="s">
        <v>1185</v>
      </c>
      <c r="K14" s="94" t="s">
        <v>1184</v>
      </c>
      <c r="L14" s="94" t="s">
        <v>1245</v>
      </c>
      <c r="M14" s="94" t="s">
        <v>1245</v>
      </c>
      <c r="N14" s="94" t="s">
        <v>1181</v>
      </c>
      <c r="O14" s="94" t="s">
        <v>1243</v>
      </c>
      <c r="P14" s="94" t="s">
        <v>1179</v>
      </c>
      <c r="Q14" s="80" t="s">
        <v>2</v>
      </c>
      <c r="R14" s="75">
        <v>20000000</v>
      </c>
      <c r="S14" s="94" t="s">
        <v>9</v>
      </c>
      <c r="T14" s="104" t="s">
        <v>1178</v>
      </c>
      <c r="U14" s="104" t="s">
        <v>1177</v>
      </c>
      <c r="V14" s="90"/>
      <c r="W14" s="95" t="s">
        <v>1313</v>
      </c>
      <c r="X14" s="94" t="s">
        <v>1176</v>
      </c>
      <c r="Y14" s="94" t="s">
        <v>1175</v>
      </c>
      <c r="Z14" s="97" t="s">
        <v>394</v>
      </c>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t="s">
        <v>1312</v>
      </c>
      <c r="B17" s="94" t="s">
        <v>1311</v>
      </c>
      <c r="C17" s="94" t="s">
        <v>1310</v>
      </c>
      <c r="D17" s="94" t="s">
        <v>443</v>
      </c>
      <c r="E17" s="94" t="s">
        <v>18</v>
      </c>
      <c r="F17" s="75">
        <v>10000000</v>
      </c>
      <c r="G17" s="94" t="s">
        <v>1231</v>
      </c>
      <c r="H17" s="94" t="s">
        <v>1231</v>
      </c>
      <c r="I17" s="80" t="s">
        <v>2</v>
      </c>
      <c r="J17" s="94" t="s">
        <v>1185</v>
      </c>
      <c r="K17" s="94" t="s">
        <v>1184</v>
      </c>
      <c r="L17" s="94" t="s">
        <v>1245</v>
      </c>
      <c r="M17" s="94" t="s">
        <v>1245</v>
      </c>
      <c r="N17" s="94" t="s">
        <v>1181</v>
      </c>
      <c r="O17" s="94" t="s">
        <v>1243</v>
      </c>
      <c r="P17" s="94" t="s">
        <v>1179</v>
      </c>
      <c r="Q17" s="80" t="s">
        <v>2</v>
      </c>
      <c r="R17" s="75">
        <v>10000000</v>
      </c>
      <c r="S17" s="94" t="s">
        <v>9</v>
      </c>
      <c r="T17" s="104" t="s">
        <v>1178</v>
      </c>
      <c r="U17" s="104" t="s">
        <v>1177</v>
      </c>
      <c r="V17" s="90"/>
      <c r="W17" s="95" t="s">
        <v>1309</v>
      </c>
      <c r="X17" s="94" t="s">
        <v>1176</v>
      </c>
      <c r="Y17" s="94" t="s">
        <v>1175</v>
      </c>
      <c r="Z17" s="97" t="s">
        <v>390</v>
      </c>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55000000</v>
      </c>
      <c r="G34" s="86"/>
      <c r="H34" s="82"/>
      <c r="I34" s="86" t="s">
        <v>2</v>
      </c>
      <c r="J34" s="82"/>
      <c r="K34" s="82"/>
      <c r="L34" s="82"/>
      <c r="M34" s="82"/>
      <c r="N34" s="82"/>
      <c r="O34" s="82"/>
      <c r="P34" s="82"/>
      <c r="Q34" s="86" t="s">
        <v>2</v>
      </c>
      <c r="R34" s="81">
        <f>R8+R11+R14+R17+R20+R23+R26+R29+R32</f>
        <v>101000000</v>
      </c>
      <c r="S34" s="82"/>
      <c r="T34" s="85"/>
      <c r="U34" s="85"/>
      <c r="V34" s="84"/>
      <c r="W34" s="83"/>
      <c r="X34" s="82"/>
      <c r="Y34" s="82"/>
      <c r="Z34" s="81">
        <f>Z8+Z11+Z14+Z17+Z20+Z23+Z26+Z29+Z32</f>
        <v>101000000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workbookViewId="0">
      <selection activeCell="R10" sqref="R10"/>
    </sheetView>
  </sheetViews>
  <sheetFormatPr defaultRowHeight="15.75" x14ac:dyDescent="0.25"/>
  <cols>
    <col min="1" max="1" width="31.5703125" style="1" customWidth="1"/>
    <col min="2" max="2" width="10.85546875" style="1" bestFit="1" customWidth="1"/>
    <col min="3" max="3" width="13.7109375" style="1" customWidth="1"/>
    <col min="4" max="4" width="13.42578125" style="1" customWidth="1"/>
    <col min="5" max="5" width="11.140625" style="1" bestFit="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92</v>
      </c>
      <c r="B1" s="144"/>
      <c r="C1" s="179"/>
      <c r="D1" s="4"/>
      <c r="E1" s="4"/>
      <c r="F1" s="4"/>
      <c r="G1" s="4"/>
      <c r="H1" s="3"/>
      <c r="T1" s="146"/>
      <c r="U1" s="146"/>
      <c r="AB1" s="146"/>
    </row>
    <row r="2" spans="1:32" ht="15.75" customHeight="1" x14ac:dyDescent="0.25">
      <c r="A2" s="143" t="s">
        <v>550</v>
      </c>
      <c r="B2" s="142"/>
      <c r="C2" s="141" t="s">
        <v>76</v>
      </c>
      <c r="D2" s="140"/>
      <c r="E2" s="139"/>
      <c r="F2" s="139"/>
      <c r="H2" s="177"/>
      <c r="I2" s="2178" t="s">
        <v>122</v>
      </c>
      <c r="J2" s="2179"/>
      <c r="T2" s="146"/>
      <c r="U2" s="176"/>
      <c r="AB2" s="176"/>
    </row>
    <row r="3" spans="1:32" s="57" customFormat="1" ht="28.5" customHeight="1" x14ac:dyDescent="0.2">
      <c r="A3" s="138" t="s">
        <v>91</v>
      </c>
      <c r="B3" s="584"/>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7.25" customHeight="1" thickBot="1" x14ac:dyDescent="0.3">
      <c r="A4" s="173" t="s">
        <v>68</v>
      </c>
      <c r="B4" s="126" t="s">
        <v>115</v>
      </c>
      <c r="C4" s="131" t="s">
        <v>114</v>
      </c>
      <c r="D4" s="126" t="s">
        <v>113</v>
      </c>
      <c r="E4" s="126" t="s">
        <v>369</v>
      </c>
      <c r="F4" s="126" t="s">
        <v>55</v>
      </c>
      <c r="G4" s="126" t="s">
        <v>61</v>
      </c>
      <c r="H4" s="130" t="s">
        <v>56</v>
      </c>
      <c r="I4" s="126" t="s">
        <v>368</v>
      </c>
      <c r="J4" s="131" t="s">
        <v>367</v>
      </c>
      <c r="K4" s="126" t="s">
        <v>105</v>
      </c>
      <c r="L4" s="130" t="s">
        <v>56</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24"/>
      <c r="F5" s="171"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19.5" customHeight="1" x14ac:dyDescent="0.25">
      <c r="A8" s="2184"/>
      <c r="B8" s="94"/>
      <c r="C8" s="94"/>
      <c r="D8" s="105"/>
      <c r="E8" s="94"/>
      <c r="F8" s="106" t="s">
        <v>2</v>
      </c>
      <c r="G8" s="94"/>
      <c r="H8" s="104"/>
      <c r="I8" s="104"/>
      <c r="J8" s="104"/>
      <c r="K8" s="94"/>
      <c r="L8" s="103"/>
      <c r="M8" s="106" t="s">
        <v>2</v>
      </c>
      <c r="N8" s="94"/>
      <c r="O8" s="94"/>
      <c r="P8" s="94"/>
      <c r="Q8" s="94"/>
      <c r="R8" s="94"/>
      <c r="S8" s="94"/>
      <c r="T8" s="94"/>
      <c r="U8" s="164" t="s">
        <v>2</v>
      </c>
      <c r="V8" s="103"/>
      <c r="W8" s="94"/>
      <c r="X8" s="105"/>
      <c r="Y8" s="103"/>
      <c r="Z8" s="103"/>
      <c r="AA8" s="94"/>
      <c r="AB8" s="164" t="s">
        <v>2</v>
      </c>
      <c r="AC8" s="94"/>
      <c r="AD8" s="94"/>
      <c r="AE8" s="94"/>
      <c r="AF8" s="94"/>
    </row>
    <row r="9" spans="1:32" ht="19.5" customHeight="1" x14ac:dyDescent="0.25">
      <c r="A9" s="2188"/>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9.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19.5" customHeight="1" x14ac:dyDescent="0.25">
      <c r="A11" s="2186"/>
      <c r="B11" s="97"/>
      <c r="C11" s="97"/>
      <c r="D11" s="75"/>
      <c r="E11" s="97"/>
      <c r="F11" s="80" t="s">
        <v>2</v>
      </c>
      <c r="G11" s="97"/>
      <c r="H11" s="102"/>
      <c r="I11" s="102"/>
      <c r="J11" s="102"/>
      <c r="K11" s="97"/>
      <c r="L11" s="95"/>
      <c r="M11" s="80" t="s">
        <v>2</v>
      </c>
      <c r="N11" s="97"/>
      <c r="O11" s="97"/>
      <c r="P11" s="97"/>
      <c r="Q11" s="97"/>
      <c r="R11" s="97"/>
      <c r="S11" s="97"/>
      <c r="T11" s="97"/>
      <c r="U11" s="149" t="s">
        <v>2</v>
      </c>
      <c r="V11" s="95"/>
      <c r="W11" s="97"/>
      <c r="X11" s="75"/>
      <c r="Y11" s="95"/>
      <c r="Z11" s="95"/>
      <c r="AA11" s="97"/>
      <c r="AB11" s="149" t="s">
        <v>2</v>
      </c>
      <c r="AC11" s="97"/>
      <c r="AD11" s="97"/>
      <c r="AE11" s="97"/>
      <c r="AF11" s="97"/>
    </row>
    <row r="12" spans="1:32" ht="19.5" customHeight="1" x14ac:dyDescent="0.25">
      <c r="A12" s="2188"/>
      <c r="B12" s="97"/>
      <c r="C12" s="97"/>
      <c r="D12" s="75"/>
      <c r="E12" s="97"/>
      <c r="F12" s="80" t="s">
        <v>1</v>
      </c>
      <c r="G12" s="97"/>
      <c r="H12" s="102"/>
      <c r="I12" s="102"/>
      <c r="J12" s="102"/>
      <c r="K12" s="97"/>
      <c r="L12" s="95"/>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9.5" customHeight="1" x14ac:dyDescent="0.25">
      <c r="A13" s="98"/>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19.5" customHeight="1" x14ac:dyDescent="0.25">
      <c r="A14" s="2186"/>
      <c r="B14" s="97"/>
      <c r="C14" s="97"/>
      <c r="D14" s="75"/>
      <c r="E14" s="97"/>
      <c r="F14" s="80" t="s">
        <v>2</v>
      </c>
      <c r="G14" s="97"/>
      <c r="H14" s="102"/>
      <c r="I14" s="102"/>
      <c r="J14" s="102"/>
      <c r="K14" s="97"/>
      <c r="L14" s="95"/>
      <c r="M14" s="80" t="s">
        <v>2</v>
      </c>
      <c r="N14" s="97"/>
      <c r="O14" s="97"/>
      <c r="P14" s="97"/>
      <c r="Q14" s="97"/>
      <c r="R14" s="97"/>
      <c r="S14" s="97"/>
      <c r="T14" s="97"/>
      <c r="U14" s="149" t="s">
        <v>2</v>
      </c>
      <c r="V14" s="95"/>
      <c r="W14" s="97"/>
      <c r="X14" s="75"/>
      <c r="Y14" s="95"/>
      <c r="Z14" s="95"/>
      <c r="AA14" s="97"/>
      <c r="AB14" s="149" t="s">
        <v>2</v>
      </c>
      <c r="AC14" s="95"/>
      <c r="AD14" s="95"/>
      <c r="AE14" s="95"/>
      <c r="AF14" s="95"/>
    </row>
    <row r="15" spans="1:32" ht="19.5" customHeight="1" x14ac:dyDescent="0.25">
      <c r="A15" s="2188"/>
      <c r="B15" s="97"/>
      <c r="C15" s="97"/>
      <c r="D15" s="75"/>
      <c r="E15" s="97"/>
      <c r="F15" s="80" t="s">
        <v>1</v>
      </c>
      <c r="G15" s="97"/>
      <c r="H15" s="102"/>
      <c r="I15" s="102"/>
      <c r="J15" s="102"/>
      <c r="K15" s="97"/>
      <c r="L15" s="95"/>
      <c r="M15" s="80" t="s">
        <v>1</v>
      </c>
      <c r="N15" s="97"/>
      <c r="O15" s="97"/>
      <c r="P15" s="97"/>
      <c r="Q15" s="97"/>
      <c r="R15" s="97"/>
      <c r="S15" s="97"/>
      <c r="T15" s="97"/>
      <c r="U15" s="149" t="s">
        <v>1</v>
      </c>
      <c r="V15" s="95"/>
      <c r="W15" s="97"/>
      <c r="X15" s="75"/>
      <c r="Y15" s="95"/>
      <c r="Z15" s="95"/>
      <c r="AA15" s="97"/>
      <c r="AB15" s="149" t="s">
        <v>1</v>
      </c>
      <c r="AC15" s="95"/>
      <c r="AD15" s="95"/>
      <c r="AE15" s="95"/>
      <c r="AF15" s="95"/>
    </row>
    <row r="16" spans="1:32" ht="19.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186"/>
      <c r="B17" s="97"/>
      <c r="C17" s="97"/>
      <c r="D17" s="75"/>
      <c r="E17" s="97"/>
      <c r="F17" s="80" t="s">
        <v>2</v>
      </c>
      <c r="G17" s="97"/>
      <c r="H17" s="102"/>
      <c r="I17" s="102"/>
      <c r="J17" s="102"/>
      <c r="K17" s="97"/>
      <c r="L17" s="95"/>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9.5" customHeight="1" x14ac:dyDescent="0.25">
      <c r="A18" s="2188"/>
      <c r="B18" s="97"/>
      <c r="C18" s="97"/>
      <c r="D18" s="75"/>
      <c r="E18" s="97"/>
      <c r="F18" s="80" t="s">
        <v>1</v>
      </c>
      <c r="G18" s="97"/>
      <c r="H18" s="102"/>
      <c r="I18" s="102"/>
      <c r="J18" s="102"/>
      <c r="K18" s="97"/>
      <c r="L18" s="95"/>
      <c r="M18" s="80" t="s">
        <v>1</v>
      </c>
      <c r="N18" s="97"/>
      <c r="O18" s="97"/>
      <c r="P18" s="97"/>
      <c r="Q18" s="97"/>
      <c r="R18" s="97"/>
      <c r="S18" s="97"/>
      <c r="T18" s="97"/>
      <c r="U18" s="149" t="s">
        <v>1</v>
      </c>
      <c r="V18" s="95"/>
      <c r="W18" s="97"/>
      <c r="X18" s="75"/>
      <c r="Y18" s="95"/>
      <c r="Z18" s="95"/>
      <c r="AA18" s="97"/>
      <c r="AB18" s="149" t="s">
        <v>1</v>
      </c>
      <c r="AC18" s="95"/>
      <c r="AD18" s="95"/>
      <c r="AE18" s="95"/>
      <c r="AF18" s="95"/>
    </row>
    <row r="19" spans="1:32" ht="19.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19.5" customHeight="1" x14ac:dyDescent="0.25">
      <c r="A20" s="2186"/>
      <c r="B20" s="97"/>
      <c r="C20" s="97"/>
      <c r="D20" s="75"/>
      <c r="E20" s="97"/>
      <c r="F20" s="80" t="s">
        <v>2</v>
      </c>
      <c r="G20" s="97"/>
      <c r="H20" s="102"/>
      <c r="I20" s="102"/>
      <c r="J20" s="102"/>
      <c r="K20" s="97"/>
      <c r="L20" s="95"/>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88"/>
      <c r="B21" s="97"/>
      <c r="C21" s="97"/>
      <c r="D21" s="75"/>
      <c r="E21" s="97"/>
      <c r="F21" s="80" t="s">
        <v>1</v>
      </c>
      <c r="G21" s="97"/>
      <c r="H21" s="102"/>
      <c r="I21" s="102"/>
      <c r="J21" s="102"/>
      <c r="K21" s="97"/>
      <c r="L21" s="95"/>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9.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f>D8+D11+D14+D17+D20+D23+D26+D29+D32</f>
        <v>0</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0</v>
      </c>
      <c r="Y34" s="82"/>
      <c r="Z34" s="82"/>
      <c r="AA34" s="82"/>
      <c r="AB34" s="150" t="s">
        <v>2</v>
      </c>
      <c r="AC34" s="82"/>
      <c r="AD34" s="82"/>
      <c r="AE34" s="82"/>
      <c r="AF34" s="81">
        <f>AF8+AF11+AF14+AF17+AF20+AF23+AF26+AF29+AF32</f>
        <v>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V3:W3"/>
    <mergeCell ref="I2:J3"/>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s>
  <pageMargins left="0.5" right="0.5" top="0.3" bottom="0.25"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36"/>
  <sheetViews>
    <sheetView zoomScale="75" workbookViewId="0">
      <selection activeCell="AF8" sqref="AF8"/>
    </sheetView>
  </sheetViews>
  <sheetFormatPr defaultRowHeight="15.75" x14ac:dyDescent="0.25"/>
  <cols>
    <col min="1" max="1" width="41.85546875" style="1" customWidth="1"/>
    <col min="2" max="7" width="17.28515625" style="1" customWidth="1"/>
    <col min="8" max="8" width="7.7109375" style="1" bestFit="1" customWidth="1"/>
    <col min="9" max="10" width="17" style="1" customWidth="1"/>
    <col min="11" max="11" width="17.7109375" style="1" customWidth="1"/>
    <col min="12" max="15" width="17" style="1" customWidth="1"/>
    <col min="16" max="16" width="7.7109375" style="1" bestFit="1" customWidth="1"/>
    <col min="17" max="20" width="17" style="1" customWidth="1"/>
    <col min="21" max="21" width="3.140625" style="2" customWidth="1"/>
    <col min="22" max="24" width="16.140625" style="1" customWidth="1"/>
    <col min="25" max="16384" width="9.140625" style="1"/>
  </cols>
  <sheetData>
    <row r="1" spans="1:24" x14ac:dyDescent="0.25">
      <c r="A1" s="145" t="s">
        <v>1290</v>
      </c>
      <c r="B1" s="144"/>
      <c r="U1" s="3"/>
    </row>
    <row r="2" spans="1:24" x14ac:dyDescent="0.25">
      <c r="A2" s="143" t="s">
        <v>123</v>
      </c>
      <c r="B2" s="142"/>
      <c r="I2" s="2178" t="s">
        <v>77</v>
      </c>
      <c r="J2" s="2179"/>
      <c r="K2" s="141" t="s">
        <v>76</v>
      </c>
      <c r="L2" s="140"/>
      <c r="M2" s="139"/>
      <c r="U2" s="3"/>
    </row>
    <row r="3" spans="1:24" s="57" customFormat="1" ht="31.5" customHeight="1" x14ac:dyDescent="0.25">
      <c r="A3" s="138" t="s">
        <v>1289</v>
      </c>
      <c r="B3" s="584"/>
      <c r="C3" s="2175" t="s">
        <v>74</v>
      </c>
      <c r="D3" s="2177"/>
      <c r="E3" s="2177"/>
      <c r="F3" s="2177"/>
      <c r="G3" s="2176"/>
      <c r="I3" s="2180"/>
      <c r="J3" s="2181"/>
      <c r="K3" s="128" t="s">
        <v>73</v>
      </c>
      <c r="L3" s="2177" t="s">
        <v>72</v>
      </c>
      <c r="M3" s="2176"/>
      <c r="N3" s="2175" t="s">
        <v>71</v>
      </c>
      <c r="O3" s="2176"/>
      <c r="Q3" s="2175" t="s">
        <v>70</v>
      </c>
      <c r="R3" s="2177"/>
      <c r="S3" s="2177"/>
      <c r="T3" s="2177"/>
      <c r="U3" s="61"/>
      <c r="V3" s="60"/>
      <c r="W3" s="59" t="s">
        <v>69</v>
      </c>
      <c r="X3" s="58"/>
    </row>
    <row r="4" spans="1:24" s="57" customFormat="1" ht="50.25" customHeight="1" thickBot="1" x14ac:dyDescent="0.3">
      <c r="A4" s="173" t="s">
        <v>68</v>
      </c>
      <c r="B4" s="126" t="s">
        <v>67</v>
      </c>
      <c r="C4" s="126" t="s">
        <v>66</v>
      </c>
      <c r="D4" s="126" t="s">
        <v>65</v>
      </c>
      <c r="E4" s="126" t="s">
        <v>64</v>
      </c>
      <c r="F4" s="126" t="s">
        <v>63</v>
      </c>
      <c r="G4" s="131" t="s">
        <v>328</v>
      </c>
      <c r="H4" s="126" t="s">
        <v>55</v>
      </c>
      <c r="I4" s="130" t="s">
        <v>61</v>
      </c>
      <c r="J4" s="130" t="s">
        <v>56</v>
      </c>
      <c r="K4" s="126" t="s">
        <v>60</v>
      </c>
      <c r="L4" s="126" t="s">
        <v>59</v>
      </c>
      <c r="M4" s="126" t="s">
        <v>58</v>
      </c>
      <c r="N4" s="126" t="s">
        <v>57</v>
      </c>
      <c r="O4" s="130" t="s">
        <v>56</v>
      </c>
      <c r="P4" s="126" t="s">
        <v>55</v>
      </c>
      <c r="Q4" s="130" t="s">
        <v>86</v>
      </c>
      <c r="R4" s="130" t="s">
        <v>53</v>
      </c>
      <c r="S4" s="130" t="s">
        <v>52</v>
      </c>
      <c r="T4" s="129" t="s">
        <v>51</v>
      </c>
      <c r="U4" s="127"/>
      <c r="V4" s="259" t="s">
        <v>50</v>
      </c>
      <c r="W4" s="258" t="s">
        <v>49</v>
      </c>
      <c r="X4" s="258" t="s">
        <v>48</v>
      </c>
    </row>
    <row r="5" spans="1:24" ht="19.5" customHeight="1" thickTop="1" x14ac:dyDescent="0.25">
      <c r="A5" s="2182" t="s">
        <v>47</v>
      </c>
      <c r="B5" s="117"/>
      <c r="C5" s="123"/>
      <c r="D5" s="123"/>
      <c r="E5" s="117"/>
      <c r="F5" s="117" t="s">
        <v>46</v>
      </c>
      <c r="G5" s="117"/>
      <c r="H5" s="122" t="s">
        <v>2</v>
      </c>
      <c r="I5" s="117" t="s">
        <v>43</v>
      </c>
      <c r="J5" s="117" t="s">
        <v>41</v>
      </c>
      <c r="K5" s="117" t="s">
        <v>42</v>
      </c>
      <c r="L5" s="121" t="s">
        <v>45</v>
      </c>
      <c r="M5" s="121" t="s">
        <v>44</v>
      </c>
      <c r="N5" s="121" t="s">
        <v>43</v>
      </c>
      <c r="O5" s="121" t="s">
        <v>41</v>
      </c>
      <c r="P5" s="122" t="s">
        <v>2</v>
      </c>
      <c r="Q5" s="123"/>
      <c r="R5" s="121" t="s">
        <v>42</v>
      </c>
      <c r="S5" s="121" t="s">
        <v>41</v>
      </c>
      <c r="T5" s="121" t="s">
        <v>40</v>
      </c>
      <c r="U5" s="90"/>
      <c r="V5" s="117"/>
      <c r="W5" s="117"/>
      <c r="X5" s="117"/>
    </row>
    <row r="6" spans="1:24" ht="19.5" customHeight="1" x14ac:dyDescent="0.25">
      <c r="A6" s="2183"/>
      <c r="B6" s="112"/>
      <c r="C6" s="115"/>
      <c r="D6" s="115"/>
      <c r="E6" s="112"/>
      <c r="F6" s="117" t="s">
        <v>39</v>
      </c>
      <c r="G6" s="112"/>
      <c r="H6" s="116" t="s">
        <v>1</v>
      </c>
      <c r="I6" s="117"/>
      <c r="J6" s="112"/>
      <c r="K6" s="112"/>
      <c r="L6" s="112"/>
      <c r="M6" s="112"/>
      <c r="N6" s="112"/>
      <c r="O6" s="112"/>
      <c r="P6" s="116" t="s">
        <v>1</v>
      </c>
      <c r="Q6" s="115"/>
      <c r="R6" s="112"/>
      <c r="S6" s="112"/>
      <c r="T6" s="112"/>
      <c r="U6" s="90"/>
      <c r="V6" s="117"/>
      <c r="W6" s="117"/>
      <c r="X6" s="117"/>
    </row>
    <row r="7" spans="1:24" ht="19.5" customHeight="1" thickBot="1" x14ac:dyDescent="0.3">
      <c r="A7" s="111" t="s">
        <v>38</v>
      </c>
      <c r="B7" s="107"/>
      <c r="C7" s="110"/>
      <c r="D7" s="110"/>
      <c r="E7" s="107"/>
      <c r="F7" s="107"/>
      <c r="G7" s="107"/>
      <c r="H7" s="107"/>
      <c r="I7" s="107"/>
      <c r="J7" s="107"/>
      <c r="K7" s="109"/>
      <c r="L7" s="109"/>
      <c r="M7" s="107"/>
      <c r="N7" s="107"/>
      <c r="O7" s="107"/>
      <c r="P7" s="107"/>
      <c r="Q7" s="110"/>
      <c r="R7" s="107"/>
      <c r="S7" s="107"/>
      <c r="T7" s="107"/>
      <c r="U7" s="84"/>
      <c r="V7" s="107"/>
      <c r="W7" s="107"/>
      <c r="X7" s="107"/>
    </row>
    <row r="8" spans="1:24" ht="19.5" customHeight="1" x14ac:dyDescent="0.25">
      <c r="A8" s="2194" t="s">
        <v>1288</v>
      </c>
      <c r="B8" s="94" t="s">
        <v>1287</v>
      </c>
      <c r="C8" s="105"/>
      <c r="D8" s="105"/>
      <c r="E8" s="94"/>
      <c r="F8" s="94"/>
      <c r="G8" s="94"/>
      <c r="H8" s="106" t="s">
        <v>2</v>
      </c>
      <c r="I8" s="94"/>
      <c r="J8" s="94"/>
      <c r="K8" s="94"/>
      <c r="L8" s="94"/>
      <c r="M8" s="94"/>
      <c r="N8" s="94"/>
      <c r="O8" s="94"/>
      <c r="P8" s="106" t="s">
        <v>2</v>
      </c>
      <c r="Q8" s="105"/>
      <c r="R8" s="94"/>
      <c r="S8" s="94"/>
      <c r="T8" s="94"/>
      <c r="U8" s="90"/>
      <c r="V8" s="94"/>
      <c r="W8" s="94"/>
      <c r="X8" s="94"/>
    </row>
    <row r="9" spans="1:24" ht="19.5" customHeight="1" x14ac:dyDescent="0.25">
      <c r="A9" s="2196"/>
      <c r="B9" s="97"/>
      <c r="C9" s="75"/>
      <c r="D9" s="75"/>
      <c r="E9" s="97"/>
      <c r="F9" s="94"/>
      <c r="G9" s="97"/>
      <c r="H9" s="80" t="s">
        <v>1</v>
      </c>
      <c r="I9" s="94"/>
      <c r="J9" s="97"/>
      <c r="K9" s="97"/>
      <c r="L9" s="97"/>
      <c r="M9" s="97"/>
      <c r="N9" s="97"/>
      <c r="O9" s="97"/>
      <c r="P9" s="80" t="s">
        <v>1</v>
      </c>
      <c r="Q9" s="75"/>
      <c r="R9" s="97"/>
      <c r="S9" s="97"/>
      <c r="T9" s="97"/>
      <c r="U9" s="90"/>
      <c r="V9" s="97"/>
      <c r="W9" s="97"/>
      <c r="X9" s="97"/>
    </row>
    <row r="10" spans="1:24" ht="19.5" customHeight="1" x14ac:dyDescent="0.25">
      <c r="A10" s="98"/>
      <c r="B10" s="98"/>
      <c r="C10" s="101"/>
      <c r="D10" s="101"/>
      <c r="E10" s="98"/>
      <c r="F10" s="98"/>
      <c r="G10" s="98"/>
      <c r="H10" s="98"/>
      <c r="I10" s="98"/>
      <c r="J10" s="98"/>
      <c r="K10" s="100"/>
      <c r="L10" s="100"/>
      <c r="M10" s="98"/>
      <c r="N10" s="98"/>
      <c r="O10" s="98"/>
      <c r="P10" s="98"/>
      <c r="Q10" s="101"/>
      <c r="R10" s="583" t="s">
        <v>35</v>
      </c>
      <c r="S10" s="583"/>
      <c r="T10" s="98"/>
      <c r="U10" s="84"/>
      <c r="V10" s="98"/>
      <c r="W10" s="98"/>
      <c r="X10" s="98"/>
    </row>
    <row r="11" spans="1:24" ht="19.5" customHeight="1" x14ac:dyDescent="0.25">
      <c r="A11" s="2197" t="s">
        <v>1286</v>
      </c>
      <c r="B11" s="97"/>
      <c r="C11" s="75" t="s">
        <v>1053</v>
      </c>
      <c r="D11" s="75" t="s">
        <v>1284</v>
      </c>
      <c r="E11" s="97" t="s">
        <v>1285</v>
      </c>
      <c r="F11" s="94" t="s">
        <v>1231</v>
      </c>
      <c r="G11" s="94" t="s">
        <v>1231</v>
      </c>
      <c r="H11" s="80" t="s">
        <v>2</v>
      </c>
      <c r="I11" s="94" t="s">
        <v>1246</v>
      </c>
      <c r="J11" s="97" t="s">
        <v>1184</v>
      </c>
      <c r="K11" s="97" t="s">
        <v>1245</v>
      </c>
      <c r="L11" s="97" t="s">
        <v>1183</v>
      </c>
      <c r="M11" s="97" t="s">
        <v>1244</v>
      </c>
      <c r="N11" s="97" t="s">
        <v>1243</v>
      </c>
      <c r="O11" s="97" t="s">
        <v>1179</v>
      </c>
      <c r="P11" s="80" t="s">
        <v>2</v>
      </c>
      <c r="Q11" s="75" t="s">
        <v>1284</v>
      </c>
      <c r="R11" s="97" t="s">
        <v>9</v>
      </c>
      <c r="S11" s="97" t="s">
        <v>1178</v>
      </c>
      <c r="T11" s="97" t="s">
        <v>1241</v>
      </c>
      <c r="U11" s="90"/>
      <c r="V11" s="97" t="s">
        <v>9</v>
      </c>
      <c r="W11" s="97" t="s">
        <v>1283</v>
      </c>
      <c r="X11" s="97" t="s">
        <v>1239</v>
      </c>
    </row>
    <row r="12" spans="1:24" ht="19.5" customHeight="1" x14ac:dyDescent="0.25">
      <c r="A12" s="2196"/>
      <c r="B12" s="97"/>
      <c r="C12" s="75"/>
      <c r="D12" s="75"/>
      <c r="E12" s="97"/>
      <c r="F12" s="94"/>
      <c r="G12" s="97"/>
      <c r="H12" s="80" t="s">
        <v>1</v>
      </c>
      <c r="I12" s="94"/>
      <c r="J12" s="97"/>
      <c r="K12" s="97"/>
      <c r="L12" s="97"/>
      <c r="M12" s="97"/>
      <c r="N12" s="97"/>
      <c r="O12" s="97"/>
      <c r="P12" s="80" t="s">
        <v>1</v>
      </c>
      <c r="Q12" s="75"/>
      <c r="R12" s="97"/>
      <c r="S12" s="97"/>
      <c r="T12" s="97"/>
      <c r="U12" s="90"/>
      <c r="V12" s="97"/>
      <c r="W12" s="97"/>
      <c r="X12" s="97"/>
    </row>
    <row r="13" spans="1:24" ht="19.5" customHeight="1" x14ac:dyDescent="0.25">
      <c r="A13" s="98"/>
      <c r="B13" s="98"/>
      <c r="C13" s="101"/>
      <c r="D13" s="101"/>
      <c r="E13" s="98"/>
      <c r="F13" s="98"/>
      <c r="G13" s="98"/>
      <c r="H13" s="98"/>
      <c r="I13" s="98"/>
      <c r="J13" s="98"/>
      <c r="K13" s="100"/>
      <c r="L13" s="100"/>
      <c r="M13" s="98"/>
      <c r="N13" s="98"/>
      <c r="O13" s="98"/>
      <c r="P13" s="98"/>
      <c r="Q13" s="101"/>
      <c r="R13" s="98"/>
      <c r="S13" s="98"/>
      <c r="T13" s="98"/>
      <c r="U13" s="84"/>
      <c r="V13" s="98"/>
      <c r="W13" s="98"/>
      <c r="X13" s="98"/>
    </row>
    <row r="14" spans="1:24" ht="19.5" customHeight="1" x14ac:dyDescent="0.25">
      <c r="A14" s="2186"/>
      <c r="B14" s="97"/>
      <c r="C14" s="75"/>
      <c r="D14" s="75"/>
      <c r="E14" s="97"/>
      <c r="F14" s="94"/>
      <c r="G14" s="97"/>
      <c r="H14" s="80" t="s">
        <v>2</v>
      </c>
      <c r="I14" s="94"/>
      <c r="J14" s="97"/>
      <c r="K14" s="97"/>
      <c r="L14" s="97"/>
      <c r="M14" s="97"/>
      <c r="N14" s="97"/>
      <c r="O14" s="97"/>
      <c r="P14" s="80" t="s">
        <v>2</v>
      </c>
      <c r="Q14" s="75"/>
      <c r="R14" s="97"/>
      <c r="S14" s="97"/>
      <c r="T14" s="97"/>
      <c r="U14" s="90"/>
      <c r="V14" s="97"/>
      <c r="W14" s="97"/>
      <c r="X14" s="97"/>
    </row>
    <row r="15" spans="1:24" ht="19.5" customHeight="1" x14ac:dyDescent="0.25">
      <c r="A15" s="2185"/>
      <c r="B15" s="97"/>
      <c r="C15" s="75"/>
      <c r="D15" s="75"/>
      <c r="E15" s="97"/>
      <c r="F15" s="94"/>
      <c r="G15" s="97"/>
      <c r="H15" s="80" t="s">
        <v>1</v>
      </c>
      <c r="I15" s="94"/>
      <c r="J15" s="97"/>
      <c r="K15" s="97"/>
      <c r="L15" s="97"/>
      <c r="M15" s="97"/>
      <c r="N15" s="97"/>
      <c r="O15" s="97"/>
      <c r="P15" s="80" t="s">
        <v>1</v>
      </c>
      <c r="Q15" s="75"/>
      <c r="R15" s="97"/>
      <c r="S15" s="97"/>
      <c r="T15" s="97"/>
      <c r="U15" s="90"/>
      <c r="V15" s="97"/>
      <c r="W15" s="97"/>
      <c r="X15" s="97"/>
    </row>
    <row r="16" spans="1:24" ht="19.5" customHeight="1" x14ac:dyDescent="0.25">
      <c r="A16" s="98"/>
      <c r="B16" s="98"/>
      <c r="C16" s="101"/>
      <c r="D16" s="101"/>
      <c r="E16" s="98"/>
      <c r="F16" s="98"/>
      <c r="G16" s="98"/>
      <c r="H16" s="98"/>
      <c r="I16" s="98"/>
      <c r="J16" s="98"/>
      <c r="K16" s="100"/>
      <c r="L16" s="100"/>
      <c r="M16" s="98"/>
      <c r="N16" s="98"/>
      <c r="O16" s="98"/>
      <c r="P16" s="98"/>
      <c r="Q16" s="101"/>
      <c r="R16" s="98"/>
      <c r="S16" s="98"/>
      <c r="T16" s="98"/>
      <c r="U16" s="84"/>
      <c r="V16" s="98"/>
      <c r="W16" s="98"/>
      <c r="X16" s="98"/>
    </row>
    <row r="17" spans="1:24" ht="19.5" customHeight="1" x14ac:dyDescent="0.25">
      <c r="A17" s="2186"/>
      <c r="B17" s="97"/>
      <c r="C17" s="75"/>
      <c r="D17" s="75"/>
      <c r="E17" s="97"/>
      <c r="F17" s="94"/>
      <c r="G17" s="97"/>
      <c r="H17" s="80" t="s">
        <v>2</v>
      </c>
      <c r="I17" s="94"/>
      <c r="J17" s="97"/>
      <c r="K17" s="97"/>
      <c r="L17" s="97"/>
      <c r="M17" s="97"/>
      <c r="N17" s="97"/>
      <c r="O17" s="97"/>
      <c r="P17" s="80" t="s">
        <v>2</v>
      </c>
      <c r="Q17" s="75"/>
      <c r="R17" s="97"/>
      <c r="S17" s="97"/>
      <c r="T17" s="97"/>
      <c r="U17" s="90"/>
      <c r="V17" s="97"/>
      <c r="W17" s="97"/>
      <c r="X17" s="97"/>
    </row>
    <row r="18" spans="1:24" ht="19.5" customHeight="1" x14ac:dyDescent="0.25">
      <c r="A18" s="2185"/>
      <c r="B18" s="97"/>
      <c r="C18" s="75"/>
      <c r="D18" s="75"/>
      <c r="E18" s="97"/>
      <c r="F18" s="94"/>
      <c r="G18" s="97"/>
      <c r="H18" s="80" t="s">
        <v>1</v>
      </c>
      <c r="I18" s="94"/>
      <c r="J18" s="97"/>
      <c r="K18" s="97"/>
      <c r="L18" s="97"/>
      <c r="M18" s="97"/>
      <c r="N18" s="97"/>
      <c r="O18" s="97"/>
      <c r="P18" s="80" t="s">
        <v>1</v>
      </c>
      <c r="Q18" s="75"/>
      <c r="R18" s="97"/>
      <c r="S18" s="97"/>
      <c r="T18" s="97"/>
      <c r="U18" s="90"/>
      <c r="V18" s="97"/>
      <c r="W18" s="97"/>
      <c r="X18" s="97"/>
    </row>
    <row r="19" spans="1:24" ht="19.5" customHeight="1" x14ac:dyDescent="0.25">
      <c r="A19" s="98"/>
      <c r="B19" s="98"/>
      <c r="C19" s="101"/>
      <c r="D19" s="101"/>
      <c r="E19" s="98"/>
      <c r="F19" s="98"/>
      <c r="G19" s="98"/>
      <c r="H19" s="98"/>
      <c r="I19" s="98"/>
      <c r="J19" s="98"/>
      <c r="K19" s="100"/>
      <c r="L19" s="100"/>
      <c r="M19" s="98"/>
      <c r="N19" s="98"/>
      <c r="O19" s="98"/>
      <c r="P19" s="98"/>
      <c r="Q19" s="101"/>
      <c r="R19" s="98"/>
      <c r="S19" s="98"/>
      <c r="T19" s="98"/>
      <c r="U19" s="84"/>
      <c r="V19" s="98"/>
      <c r="W19" s="98"/>
      <c r="X19" s="98"/>
    </row>
    <row r="20" spans="1:24" ht="19.5" customHeight="1" x14ac:dyDescent="0.25">
      <c r="A20" s="2186"/>
      <c r="B20" s="97"/>
      <c r="C20" s="75"/>
      <c r="D20" s="75"/>
      <c r="E20" s="97"/>
      <c r="F20" s="94"/>
      <c r="G20" s="97"/>
      <c r="H20" s="80" t="s">
        <v>2</v>
      </c>
      <c r="I20" s="94"/>
      <c r="J20" s="97"/>
      <c r="K20" s="97"/>
      <c r="L20" s="97"/>
      <c r="M20" s="97"/>
      <c r="N20" s="97"/>
      <c r="O20" s="97"/>
      <c r="P20" s="80" t="s">
        <v>2</v>
      </c>
      <c r="Q20" s="75"/>
      <c r="R20" s="97"/>
      <c r="S20" s="97"/>
      <c r="T20" s="97"/>
      <c r="U20" s="90"/>
      <c r="V20" s="97"/>
      <c r="W20" s="97"/>
      <c r="X20" s="97"/>
    </row>
    <row r="21" spans="1:24" ht="19.5" customHeight="1" x14ac:dyDescent="0.25">
      <c r="A21" s="2185"/>
      <c r="B21" s="97"/>
      <c r="C21" s="75"/>
      <c r="D21" s="75"/>
      <c r="E21" s="97"/>
      <c r="F21" s="94"/>
      <c r="G21" s="97"/>
      <c r="H21" s="80" t="s">
        <v>1</v>
      </c>
      <c r="I21" s="94"/>
      <c r="J21" s="97"/>
      <c r="K21" s="97"/>
      <c r="L21" s="97"/>
      <c r="M21" s="97"/>
      <c r="N21" s="97"/>
      <c r="O21" s="97"/>
      <c r="P21" s="80" t="s">
        <v>1</v>
      </c>
      <c r="Q21" s="75"/>
      <c r="R21" s="97"/>
      <c r="S21" s="97"/>
      <c r="T21" s="97"/>
      <c r="U21" s="90"/>
      <c r="V21" s="97"/>
      <c r="W21" s="97"/>
      <c r="X21" s="97"/>
    </row>
    <row r="22" spans="1:24" ht="19.5" customHeight="1" x14ac:dyDescent="0.25">
      <c r="A22" s="98"/>
      <c r="B22" s="98"/>
      <c r="C22" s="101"/>
      <c r="D22" s="101"/>
      <c r="E22" s="98"/>
      <c r="F22" s="98"/>
      <c r="G22" s="98"/>
      <c r="H22" s="98"/>
      <c r="I22" s="98"/>
      <c r="J22" s="98"/>
      <c r="K22" s="100"/>
      <c r="L22" s="100"/>
      <c r="M22" s="98"/>
      <c r="N22" s="98"/>
      <c r="O22" s="98"/>
      <c r="P22" s="98"/>
      <c r="Q22" s="101"/>
      <c r="R22" s="98"/>
      <c r="S22" s="98"/>
      <c r="T22" s="98"/>
      <c r="U22" s="84"/>
      <c r="V22" s="98"/>
      <c r="W22" s="98"/>
      <c r="X22" s="98"/>
    </row>
    <row r="23" spans="1:24" ht="19.5" customHeight="1" x14ac:dyDescent="0.25">
      <c r="A23" s="2186"/>
      <c r="B23" s="97"/>
      <c r="C23" s="75"/>
      <c r="D23" s="75"/>
      <c r="E23" s="97"/>
      <c r="F23" s="94"/>
      <c r="G23" s="97"/>
      <c r="H23" s="80" t="s">
        <v>2</v>
      </c>
      <c r="I23" s="94"/>
      <c r="J23" s="97"/>
      <c r="K23" s="97"/>
      <c r="L23" s="97"/>
      <c r="M23" s="97"/>
      <c r="N23" s="97"/>
      <c r="O23" s="97"/>
      <c r="P23" s="80" t="s">
        <v>2</v>
      </c>
      <c r="Q23" s="75"/>
      <c r="R23" s="97"/>
      <c r="S23" s="97"/>
      <c r="T23" s="97"/>
      <c r="U23" s="90"/>
      <c r="V23" s="97"/>
      <c r="W23" s="97"/>
      <c r="X23" s="97"/>
    </row>
    <row r="24" spans="1:24" ht="19.5" customHeight="1" x14ac:dyDescent="0.25">
      <c r="A24" s="2185"/>
      <c r="B24" s="97"/>
      <c r="C24" s="75"/>
      <c r="D24" s="75"/>
      <c r="E24" s="97"/>
      <c r="F24" s="94"/>
      <c r="G24" s="97"/>
      <c r="H24" s="80" t="s">
        <v>1</v>
      </c>
      <c r="I24" s="94"/>
      <c r="J24" s="97"/>
      <c r="K24" s="97"/>
      <c r="L24" s="97"/>
      <c r="M24" s="97"/>
      <c r="N24" s="97"/>
      <c r="O24" s="97"/>
      <c r="P24" s="80" t="s">
        <v>1</v>
      </c>
      <c r="Q24" s="75"/>
      <c r="R24" s="97"/>
      <c r="S24" s="97"/>
      <c r="T24" s="97"/>
      <c r="U24" s="90"/>
      <c r="V24" s="97"/>
      <c r="W24" s="97"/>
      <c r="X24" s="97"/>
    </row>
    <row r="25" spans="1:24" ht="19.5" customHeight="1" x14ac:dyDescent="0.25">
      <c r="A25" s="98"/>
      <c r="B25" s="98"/>
      <c r="C25" s="101"/>
      <c r="D25" s="101"/>
      <c r="E25" s="98"/>
      <c r="F25" s="98"/>
      <c r="G25" s="98"/>
      <c r="H25" s="98"/>
      <c r="I25" s="98"/>
      <c r="J25" s="98"/>
      <c r="K25" s="100"/>
      <c r="L25" s="100"/>
      <c r="M25" s="98"/>
      <c r="N25" s="98"/>
      <c r="O25" s="98"/>
      <c r="P25" s="98"/>
      <c r="Q25" s="101"/>
      <c r="R25" s="98"/>
      <c r="S25" s="98"/>
      <c r="T25" s="98"/>
      <c r="U25" s="84"/>
      <c r="V25" s="98"/>
      <c r="W25" s="98"/>
      <c r="X25" s="98"/>
    </row>
    <row r="26" spans="1:24" ht="19.5" customHeight="1" x14ac:dyDescent="0.25">
      <c r="A26" s="2186"/>
      <c r="B26" s="97"/>
      <c r="C26" s="75"/>
      <c r="D26" s="75"/>
      <c r="E26" s="97"/>
      <c r="F26" s="94"/>
      <c r="G26" s="97"/>
      <c r="H26" s="80" t="s">
        <v>2</v>
      </c>
      <c r="I26" s="94"/>
      <c r="J26" s="97"/>
      <c r="K26" s="97"/>
      <c r="L26" s="97"/>
      <c r="M26" s="97"/>
      <c r="N26" s="97"/>
      <c r="O26" s="97"/>
      <c r="P26" s="80" t="s">
        <v>2</v>
      </c>
      <c r="Q26" s="75"/>
      <c r="R26" s="97"/>
      <c r="S26" s="97"/>
      <c r="T26" s="97"/>
      <c r="U26" s="90"/>
      <c r="V26" s="97"/>
      <c r="W26" s="97"/>
      <c r="X26" s="97"/>
    </row>
    <row r="27" spans="1:24" ht="19.5" customHeight="1" x14ac:dyDescent="0.25">
      <c r="A27" s="2185"/>
      <c r="B27" s="97"/>
      <c r="C27" s="75"/>
      <c r="D27" s="75"/>
      <c r="E27" s="97"/>
      <c r="F27" s="94"/>
      <c r="G27" s="97"/>
      <c r="H27" s="80" t="s">
        <v>1</v>
      </c>
      <c r="I27" s="94"/>
      <c r="J27" s="97"/>
      <c r="K27" s="97"/>
      <c r="L27" s="97"/>
      <c r="M27" s="97"/>
      <c r="N27" s="97"/>
      <c r="O27" s="97"/>
      <c r="P27" s="80" t="s">
        <v>1</v>
      </c>
      <c r="Q27" s="75"/>
      <c r="R27" s="97"/>
      <c r="S27" s="97"/>
      <c r="T27" s="97"/>
      <c r="U27" s="90"/>
      <c r="V27" s="97"/>
      <c r="W27" s="97"/>
      <c r="X27" s="97"/>
    </row>
    <row r="28" spans="1:24" ht="19.5" customHeight="1" x14ac:dyDescent="0.25">
      <c r="A28" s="98"/>
      <c r="B28" s="98"/>
      <c r="C28" s="101"/>
      <c r="D28" s="101"/>
      <c r="E28" s="98"/>
      <c r="F28" s="98"/>
      <c r="G28" s="98"/>
      <c r="H28" s="98"/>
      <c r="I28" s="98"/>
      <c r="J28" s="98"/>
      <c r="K28" s="100"/>
      <c r="L28" s="100"/>
      <c r="M28" s="98"/>
      <c r="N28" s="98"/>
      <c r="O28" s="98"/>
      <c r="P28" s="98"/>
      <c r="Q28" s="101"/>
      <c r="R28" s="98"/>
      <c r="S28" s="98"/>
      <c r="T28" s="98"/>
      <c r="U28" s="84"/>
      <c r="V28" s="98"/>
      <c r="W28" s="98"/>
      <c r="X28" s="98"/>
    </row>
    <row r="29" spans="1:24" ht="19.5" customHeight="1" x14ac:dyDescent="0.25">
      <c r="A29" s="2186"/>
      <c r="B29" s="97"/>
      <c r="C29" s="75"/>
      <c r="D29" s="75"/>
      <c r="E29" s="97"/>
      <c r="F29" s="94"/>
      <c r="G29" s="97"/>
      <c r="H29" s="80" t="s">
        <v>2</v>
      </c>
      <c r="I29" s="94"/>
      <c r="J29" s="97"/>
      <c r="K29" s="97"/>
      <c r="L29" s="97"/>
      <c r="M29" s="97"/>
      <c r="N29" s="97"/>
      <c r="O29" s="97"/>
      <c r="P29" s="80" t="s">
        <v>2</v>
      </c>
      <c r="Q29" s="75"/>
      <c r="R29" s="97"/>
      <c r="S29" s="97"/>
      <c r="T29" s="97"/>
      <c r="U29" s="90"/>
      <c r="V29" s="97"/>
      <c r="W29" s="97"/>
      <c r="X29" s="97"/>
    </row>
    <row r="30" spans="1:24" ht="19.5" customHeight="1" x14ac:dyDescent="0.25">
      <c r="A30" s="2185"/>
      <c r="B30" s="97"/>
      <c r="C30" s="75"/>
      <c r="D30" s="75"/>
      <c r="E30" s="97"/>
      <c r="F30" s="94"/>
      <c r="G30" s="97"/>
      <c r="H30" s="80" t="s">
        <v>1</v>
      </c>
      <c r="I30" s="94"/>
      <c r="J30" s="97"/>
      <c r="K30" s="97"/>
      <c r="L30" s="97"/>
      <c r="M30" s="97"/>
      <c r="N30" s="97"/>
      <c r="O30" s="97"/>
      <c r="P30" s="80" t="s">
        <v>1</v>
      </c>
      <c r="Q30" s="75"/>
      <c r="R30" s="97"/>
      <c r="S30" s="97"/>
      <c r="T30" s="97"/>
      <c r="U30" s="90"/>
      <c r="V30" s="97"/>
      <c r="W30" s="97"/>
      <c r="X30" s="97"/>
    </row>
    <row r="31" spans="1:24" ht="19.5" customHeight="1" x14ac:dyDescent="0.25">
      <c r="A31" s="98"/>
      <c r="B31" s="98"/>
      <c r="C31" s="101"/>
      <c r="D31" s="101"/>
      <c r="E31" s="98"/>
      <c r="F31" s="98"/>
      <c r="G31" s="98"/>
      <c r="H31" s="98"/>
      <c r="I31" s="98"/>
      <c r="J31" s="98"/>
      <c r="K31" s="100"/>
      <c r="L31" s="100"/>
      <c r="M31" s="98"/>
      <c r="N31" s="98"/>
      <c r="O31" s="98"/>
      <c r="P31" s="98"/>
      <c r="Q31" s="101"/>
      <c r="R31" s="98"/>
      <c r="S31" s="98"/>
      <c r="T31" s="98"/>
      <c r="U31" s="84"/>
      <c r="V31" s="98"/>
      <c r="W31" s="98"/>
      <c r="X31" s="98"/>
    </row>
    <row r="32" spans="1:24" ht="19.5" customHeight="1" x14ac:dyDescent="0.25">
      <c r="A32" s="2186"/>
      <c r="B32" s="97"/>
      <c r="C32" s="75"/>
      <c r="D32" s="75"/>
      <c r="E32" s="97"/>
      <c r="F32" s="94"/>
      <c r="G32" s="97"/>
      <c r="H32" s="80" t="s">
        <v>2</v>
      </c>
      <c r="I32" s="94"/>
      <c r="J32" s="97"/>
      <c r="K32" s="97"/>
      <c r="L32" s="97"/>
      <c r="M32" s="97"/>
      <c r="N32" s="97"/>
      <c r="O32" s="97"/>
      <c r="P32" s="80" t="s">
        <v>2</v>
      </c>
      <c r="Q32" s="75"/>
      <c r="R32" s="97"/>
      <c r="S32" s="97"/>
      <c r="T32" s="97"/>
      <c r="U32" s="90"/>
      <c r="V32" s="94"/>
      <c r="W32" s="94"/>
      <c r="X32" s="94"/>
    </row>
    <row r="33" spans="1:28" ht="19.5" customHeight="1" thickBot="1" x14ac:dyDescent="0.3">
      <c r="A33" s="2187"/>
      <c r="B33" s="92"/>
      <c r="C33" s="88"/>
      <c r="D33" s="88"/>
      <c r="E33" s="154"/>
      <c r="F33" s="94"/>
      <c r="G33" s="92"/>
      <c r="H33" s="93" t="s">
        <v>1</v>
      </c>
      <c r="I33" s="94"/>
      <c r="J33" s="92"/>
      <c r="K33" s="92"/>
      <c r="L33" s="92"/>
      <c r="M33" s="92"/>
      <c r="N33" s="92"/>
      <c r="O33" s="92"/>
      <c r="P33" s="93" t="s">
        <v>1</v>
      </c>
      <c r="Q33" s="88"/>
      <c r="R33" s="92"/>
      <c r="S33" s="92"/>
      <c r="T33" s="92"/>
      <c r="U33" s="90"/>
      <c r="V33" s="154"/>
      <c r="W33" s="154"/>
      <c r="X33" s="154"/>
      <c r="Z33" s="4"/>
      <c r="AA33" s="4"/>
      <c r="AB33" s="4"/>
    </row>
    <row r="34" spans="1:28" ht="19.5" customHeight="1" thickTop="1" x14ac:dyDescent="0.25">
      <c r="A34" s="87" t="s">
        <v>3</v>
      </c>
      <c r="B34" s="82"/>
      <c r="C34" s="81" t="e">
        <f>C8+C11+C14+C17+C20+C23+C26+C29+C32</f>
        <v>#VALUE!</v>
      </c>
      <c r="D34" s="81" t="e">
        <f>D8+D11+D14+D17+D20+D23+D26+D29+D32</f>
        <v>#VALUE!</v>
      </c>
      <c r="E34" s="151"/>
      <c r="F34" s="86"/>
      <c r="G34" s="82"/>
      <c r="H34" s="86" t="s">
        <v>2</v>
      </c>
      <c r="I34" s="86"/>
      <c r="J34" s="82"/>
      <c r="K34" s="82"/>
      <c r="L34" s="82"/>
      <c r="M34" s="82"/>
      <c r="N34" s="82"/>
      <c r="O34" s="82"/>
      <c r="P34" s="86" t="s">
        <v>2</v>
      </c>
      <c r="Q34" s="81" t="e">
        <f>Q8+Q11+Q14+Q17+Q20+Q23+Q26+Q29+Q32</f>
        <v>#VALUE!</v>
      </c>
      <c r="R34" s="82"/>
      <c r="S34" s="82"/>
      <c r="T34" s="82"/>
      <c r="U34" s="84"/>
      <c r="V34" s="214"/>
      <c r="W34" s="214"/>
      <c r="X34" s="214"/>
      <c r="Z34" s="4"/>
      <c r="AA34" s="5"/>
      <c r="AB34" s="4"/>
    </row>
    <row r="35" spans="1:28" ht="19.5" customHeight="1" x14ac:dyDescent="0.25">
      <c r="A35" s="76"/>
      <c r="B35" s="76"/>
      <c r="C35" s="75">
        <f>C9+C12+C15+C18+C21+C24+C27+C30+C33</f>
        <v>0</v>
      </c>
      <c r="D35" s="75">
        <f>D9+D12+D15+D18+D21+D24+D27+D30+D33</f>
        <v>0</v>
      </c>
      <c r="E35" s="76"/>
      <c r="F35" s="80"/>
      <c r="G35" s="76"/>
      <c r="H35" s="80" t="s">
        <v>1</v>
      </c>
      <c r="I35" s="80"/>
      <c r="J35" s="76"/>
      <c r="K35" s="76"/>
      <c r="L35" s="76"/>
      <c r="M35" s="76"/>
      <c r="N35" s="76"/>
      <c r="O35" s="76"/>
      <c r="P35" s="80" t="s">
        <v>1</v>
      </c>
      <c r="Q35" s="75">
        <f>Q9+Q12+Q15+Q18+Q21+Q24+Q27+Q30+Q33</f>
        <v>0</v>
      </c>
      <c r="R35" s="76"/>
      <c r="S35" s="76"/>
      <c r="T35" s="76"/>
      <c r="U35" s="78"/>
      <c r="V35" s="213"/>
      <c r="W35" s="213"/>
      <c r="X35" s="213"/>
      <c r="Z35" s="4"/>
      <c r="AA35" s="4"/>
      <c r="AB35" s="4"/>
    </row>
    <row r="36" spans="1:28" x14ac:dyDescent="0.25">
      <c r="A36" s="74" t="s">
        <v>0</v>
      </c>
      <c r="T36" s="3"/>
      <c r="U36" s="3"/>
      <c r="V36" s="5"/>
    </row>
    <row r="37" spans="1:28" x14ac:dyDescent="0.25">
      <c r="Q37" s="6"/>
      <c r="T37" s="5"/>
      <c r="U37" s="3"/>
      <c r="V37" s="4"/>
    </row>
    <row r="38" spans="1:28" x14ac:dyDescent="0.25">
      <c r="T38" s="3"/>
      <c r="U38" s="3"/>
    </row>
    <row r="39" spans="1:28" x14ac:dyDescent="0.25">
      <c r="U39" s="3"/>
    </row>
    <row r="40" spans="1:28" x14ac:dyDescent="0.25">
      <c r="U40" s="3"/>
    </row>
    <row r="41" spans="1:28" x14ac:dyDescent="0.25">
      <c r="U41" s="3"/>
    </row>
    <row r="42" spans="1:28" x14ac:dyDescent="0.25">
      <c r="U42" s="3"/>
    </row>
    <row r="43" spans="1:28" x14ac:dyDescent="0.25">
      <c r="U43" s="3"/>
    </row>
    <row r="44" spans="1:28" x14ac:dyDescent="0.25">
      <c r="U44" s="3"/>
    </row>
    <row r="45" spans="1:28" x14ac:dyDescent="0.25">
      <c r="U45" s="3"/>
    </row>
    <row r="46" spans="1:28" x14ac:dyDescent="0.25">
      <c r="U46" s="3"/>
    </row>
    <row r="47" spans="1:28" x14ac:dyDescent="0.25">
      <c r="U47" s="3"/>
    </row>
    <row r="48" spans="1:28"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row r="1128" spans="21:21" x14ac:dyDescent="0.25">
      <c r="U1128" s="3"/>
    </row>
    <row r="1129" spans="21:21" x14ac:dyDescent="0.25">
      <c r="U1129" s="3"/>
    </row>
    <row r="1130" spans="21:21" x14ac:dyDescent="0.25">
      <c r="U1130" s="3"/>
    </row>
    <row r="1131" spans="21:21" x14ac:dyDescent="0.25">
      <c r="U1131" s="3"/>
    </row>
    <row r="1132" spans="21:21" x14ac:dyDescent="0.25">
      <c r="U1132" s="3"/>
    </row>
    <row r="1133" spans="21:21" x14ac:dyDescent="0.25">
      <c r="U1133" s="3"/>
    </row>
    <row r="1134" spans="21:21" x14ac:dyDescent="0.25">
      <c r="U1134" s="3"/>
    </row>
    <row r="1135" spans="21:21" x14ac:dyDescent="0.25">
      <c r="U1135" s="3"/>
    </row>
    <row r="1136" spans="21:21" x14ac:dyDescent="0.25">
      <c r="U1136" s="3"/>
    </row>
  </sheetData>
  <mergeCells count="15">
    <mergeCell ref="A5:A6"/>
    <mergeCell ref="N3:O3"/>
    <mergeCell ref="Q3:T3"/>
    <mergeCell ref="C3:G3"/>
    <mergeCell ref="L3:M3"/>
    <mergeCell ref="I2:J3"/>
    <mergeCell ref="A8:A9"/>
    <mergeCell ref="A11:A12"/>
    <mergeCell ref="A14:A15"/>
    <mergeCell ref="A29:A30"/>
    <mergeCell ref="A32:A33"/>
    <mergeCell ref="A17:A18"/>
    <mergeCell ref="A20:A21"/>
    <mergeCell ref="A23:A24"/>
    <mergeCell ref="A26:A27"/>
  </mergeCells>
  <pageMargins left="0.5" right="0.5" top="0.3" bottom="0.25"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7" max="1048575" man="1"/>
    <brk id="15" max="1048575" man="1"/>
    <brk id="24"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zoomScale="75" workbookViewId="0">
      <selection activeCell="AF8" sqref="AF8"/>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1299</v>
      </c>
      <c r="B1" s="144"/>
      <c r="V1" s="3"/>
    </row>
    <row r="2" spans="1:26" x14ac:dyDescent="0.25">
      <c r="A2" s="143" t="s">
        <v>123</v>
      </c>
      <c r="B2" s="142"/>
      <c r="J2" s="2178" t="s">
        <v>77</v>
      </c>
      <c r="K2" s="2179"/>
      <c r="L2" s="141" t="s">
        <v>76</v>
      </c>
      <c r="M2" s="140"/>
      <c r="N2" s="139"/>
      <c r="V2" s="3"/>
    </row>
    <row r="3" spans="1:26" ht="33.75" customHeight="1" x14ac:dyDescent="0.25">
      <c r="A3" s="138" t="s">
        <v>1289</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328</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94" t="s">
        <v>1298</v>
      </c>
      <c r="B8" s="94" t="s">
        <v>1287</v>
      </c>
      <c r="C8" s="94" t="s">
        <v>326</v>
      </c>
      <c r="D8" s="94" t="s">
        <v>443</v>
      </c>
      <c r="E8" s="94" t="s">
        <v>18</v>
      </c>
      <c r="F8" s="105" t="s">
        <v>1297</v>
      </c>
      <c r="G8" s="94" t="s">
        <v>1231</v>
      </c>
      <c r="H8" s="94" t="s">
        <v>1231</v>
      </c>
      <c r="I8" s="106" t="s">
        <v>2</v>
      </c>
      <c r="J8" s="94" t="s">
        <v>1185</v>
      </c>
      <c r="K8" s="94" t="s">
        <v>1184</v>
      </c>
      <c r="L8" s="94" t="s">
        <v>1245</v>
      </c>
      <c r="M8" s="94" t="s">
        <v>1245</v>
      </c>
      <c r="N8" s="94" t="s">
        <v>1181</v>
      </c>
      <c r="O8" s="94" t="s">
        <v>1293</v>
      </c>
      <c r="P8" s="94" t="s">
        <v>1179</v>
      </c>
      <c r="Q8" s="106" t="s">
        <v>2</v>
      </c>
      <c r="R8" s="105"/>
      <c r="S8" s="94" t="s">
        <v>9</v>
      </c>
      <c r="T8" s="104" t="s">
        <v>1178</v>
      </c>
      <c r="U8" s="104" t="s">
        <v>1177</v>
      </c>
      <c r="V8" s="90"/>
      <c r="W8" s="103" t="s">
        <v>1292</v>
      </c>
      <c r="X8" s="94" t="s">
        <v>1291</v>
      </c>
      <c r="Y8" s="94"/>
      <c r="Z8" s="94"/>
    </row>
    <row r="9" spans="1:26" ht="27.75" customHeight="1" x14ac:dyDescent="0.25">
      <c r="A9" s="2196"/>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5.7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97" t="s">
        <v>1296</v>
      </c>
      <c r="B11" s="94" t="s">
        <v>1295</v>
      </c>
      <c r="C11" s="97" t="s">
        <v>324</v>
      </c>
      <c r="D11" s="97" t="s">
        <v>443</v>
      </c>
      <c r="E11" s="97" t="s">
        <v>18</v>
      </c>
      <c r="F11" s="75" t="s">
        <v>1294</v>
      </c>
      <c r="G11" s="94" t="s">
        <v>1231</v>
      </c>
      <c r="H11" s="94" t="s">
        <v>1231</v>
      </c>
      <c r="I11" s="80" t="s">
        <v>2</v>
      </c>
      <c r="J11" s="94" t="s">
        <v>1185</v>
      </c>
      <c r="K11" s="94" t="s">
        <v>1184</v>
      </c>
      <c r="L11" s="94" t="s">
        <v>1245</v>
      </c>
      <c r="M11" s="94" t="s">
        <v>1245</v>
      </c>
      <c r="N11" s="94" t="s">
        <v>1181</v>
      </c>
      <c r="O11" s="94" t="s">
        <v>1293</v>
      </c>
      <c r="P11" s="94" t="s">
        <v>1179</v>
      </c>
      <c r="Q11" s="80" t="s">
        <v>2</v>
      </c>
      <c r="R11" s="75"/>
      <c r="S11" s="94" t="s">
        <v>9</v>
      </c>
      <c r="T11" s="104" t="s">
        <v>1178</v>
      </c>
      <c r="U11" s="104" t="s">
        <v>1177</v>
      </c>
      <c r="V11" s="90"/>
      <c r="W11" s="95" t="s">
        <v>1292</v>
      </c>
      <c r="X11" s="94" t="s">
        <v>1291</v>
      </c>
      <c r="Y11" s="97"/>
      <c r="Z11" s="97"/>
    </row>
    <row r="12" spans="1:26" ht="17.25" customHeight="1" x14ac:dyDescent="0.25">
      <c r="A12" s="2196"/>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23.2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t="e">
        <f>F8+F11+F14+F17+F20+F23+F26+F29+F32</f>
        <v>#VALUE!</v>
      </c>
      <c r="G34" s="86"/>
      <c r="H34" s="82"/>
      <c r="I34" s="86" t="s">
        <v>2</v>
      </c>
      <c r="J34" s="82"/>
      <c r="K34" s="82"/>
      <c r="L34" s="82"/>
      <c r="M34" s="82"/>
      <c r="N34" s="82"/>
      <c r="O34" s="82"/>
      <c r="P34" s="82"/>
      <c r="Q34" s="86" t="s">
        <v>2</v>
      </c>
      <c r="R34" s="81">
        <f>R8+R11+R14+R17+R20+R23+R26+R29+R32</f>
        <v>0</v>
      </c>
      <c r="S34" s="82"/>
      <c r="T34" s="85"/>
      <c r="U34" s="85"/>
      <c r="V34" s="84"/>
      <c r="W34" s="83"/>
      <c r="X34" s="82"/>
      <c r="Y34" s="82"/>
      <c r="Z34" s="81">
        <f>Z8+Z11+Z14+Z17+Z20+Z23+Z26+Z29+Z32</f>
        <v>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topLeftCell="Y15" workbookViewId="0">
      <selection activeCell="AC30" sqref="AC30"/>
    </sheetView>
  </sheetViews>
  <sheetFormatPr defaultRowHeight="15.75" x14ac:dyDescent="0.25"/>
  <cols>
    <col min="1" max="1" width="31.5703125" style="1" customWidth="1"/>
    <col min="2" max="2" width="10.85546875" style="1" bestFit="1" customWidth="1"/>
    <col min="3" max="3" width="13.7109375" style="1" customWidth="1"/>
    <col min="4" max="4" width="13.42578125" style="1" customWidth="1"/>
    <col min="5" max="5" width="11.140625" style="1" bestFit="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1299</v>
      </c>
      <c r="B1" s="144"/>
      <c r="C1" s="179"/>
      <c r="D1" s="4"/>
      <c r="E1" s="4"/>
      <c r="F1" s="4"/>
      <c r="G1" s="4"/>
      <c r="H1" s="3"/>
      <c r="T1" s="146"/>
      <c r="U1" s="146"/>
      <c r="AB1" s="146"/>
    </row>
    <row r="2" spans="1:32" ht="15.75" customHeight="1" x14ac:dyDescent="0.25">
      <c r="A2" s="143" t="s">
        <v>1195</v>
      </c>
      <c r="B2" s="142"/>
      <c r="C2" s="141" t="s">
        <v>76</v>
      </c>
      <c r="D2" s="140"/>
      <c r="E2" s="139"/>
      <c r="F2" s="139"/>
      <c r="H2" s="177"/>
      <c r="I2" s="2178" t="s">
        <v>122</v>
      </c>
      <c r="J2" s="2179"/>
      <c r="T2" s="146"/>
      <c r="U2" s="176"/>
      <c r="AB2" s="176"/>
    </row>
    <row r="3" spans="1:32" s="57" customFormat="1" ht="28.5" customHeight="1" x14ac:dyDescent="0.2">
      <c r="A3" s="138" t="s">
        <v>1289</v>
      </c>
      <c r="B3" s="584"/>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7.25" customHeight="1" thickBot="1" x14ac:dyDescent="0.3">
      <c r="A4" s="173" t="s">
        <v>68</v>
      </c>
      <c r="B4" s="126" t="s">
        <v>115</v>
      </c>
      <c r="C4" s="131" t="s">
        <v>114</v>
      </c>
      <c r="D4" s="126" t="s">
        <v>113</v>
      </c>
      <c r="E4" s="126" t="s">
        <v>369</v>
      </c>
      <c r="F4" s="126" t="s">
        <v>55</v>
      </c>
      <c r="G4" s="126" t="s">
        <v>61</v>
      </c>
      <c r="H4" s="130" t="s">
        <v>56</v>
      </c>
      <c r="I4" s="126" t="s">
        <v>368</v>
      </c>
      <c r="J4" s="131" t="s">
        <v>367</v>
      </c>
      <c r="K4" s="126" t="s">
        <v>105</v>
      </c>
      <c r="L4" s="130" t="s">
        <v>56</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24"/>
      <c r="F5" s="171"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19.5" customHeight="1" x14ac:dyDescent="0.25">
      <c r="A8" s="2194" t="s">
        <v>1304</v>
      </c>
      <c r="B8" s="94" t="s">
        <v>18</v>
      </c>
      <c r="C8" s="94"/>
      <c r="D8" s="105" t="s">
        <v>1297</v>
      </c>
      <c r="E8" s="94" t="s">
        <v>571</v>
      </c>
      <c r="F8" s="106" t="s">
        <v>2</v>
      </c>
      <c r="G8" s="94" t="s">
        <v>1211</v>
      </c>
      <c r="H8" s="104" t="s">
        <v>1269</v>
      </c>
      <c r="I8" s="104" t="s">
        <v>9</v>
      </c>
      <c r="J8" s="104" t="s">
        <v>9</v>
      </c>
      <c r="K8" s="104" t="s">
        <v>9</v>
      </c>
      <c r="L8" s="104" t="s">
        <v>9</v>
      </c>
      <c r="M8" s="106" t="s">
        <v>2</v>
      </c>
      <c r="N8" s="94" t="s">
        <v>1245</v>
      </c>
      <c r="O8" s="94" t="s">
        <v>1303</v>
      </c>
      <c r="P8" s="94" t="s">
        <v>1302</v>
      </c>
      <c r="Q8" s="94" t="s">
        <v>1207</v>
      </c>
      <c r="R8" s="94" t="s">
        <v>1265</v>
      </c>
      <c r="S8" s="94" t="s">
        <v>1264</v>
      </c>
      <c r="T8" s="94" t="s">
        <v>1263</v>
      </c>
      <c r="U8" s="164" t="s">
        <v>2</v>
      </c>
      <c r="V8" s="103" t="s">
        <v>1203</v>
      </c>
      <c r="W8" s="94" t="s">
        <v>1301</v>
      </c>
      <c r="X8" s="105">
        <v>5000000</v>
      </c>
      <c r="Y8" s="103" t="s">
        <v>1201</v>
      </c>
      <c r="Z8" s="103" t="s">
        <v>9</v>
      </c>
      <c r="AA8" s="94" t="s">
        <v>1200</v>
      </c>
      <c r="AB8" s="164" t="s">
        <v>2</v>
      </c>
      <c r="AC8" s="94" t="s">
        <v>1300</v>
      </c>
      <c r="AD8" s="94" t="s">
        <v>1198</v>
      </c>
      <c r="AE8" s="94" t="s">
        <v>1175</v>
      </c>
      <c r="AF8" s="94" t="s">
        <v>671</v>
      </c>
    </row>
    <row r="9" spans="1:32" ht="19.5" customHeight="1" x14ac:dyDescent="0.25">
      <c r="A9" s="2195"/>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9.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19.5" customHeight="1" x14ac:dyDescent="0.25">
      <c r="A11" s="2186"/>
      <c r="B11" s="97"/>
      <c r="C11" s="97"/>
      <c r="D11" s="75"/>
      <c r="E11" s="97"/>
      <c r="F11" s="80" t="s">
        <v>2</v>
      </c>
      <c r="G11" s="97"/>
      <c r="H11" s="102"/>
      <c r="I11" s="102"/>
      <c r="J11" s="102"/>
      <c r="K11" s="97"/>
      <c r="L11" s="95"/>
      <c r="M11" s="80" t="s">
        <v>2</v>
      </c>
      <c r="N11" s="97"/>
      <c r="O11" s="97"/>
      <c r="P11" s="97"/>
      <c r="Q11" s="97"/>
      <c r="R11" s="97"/>
      <c r="S11" s="97"/>
      <c r="T11" s="97"/>
      <c r="U11" s="149" t="s">
        <v>2</v>
      </c>
      <c r="V11" s="95"/>
      <c r="W11" s="97"/>
      <c r="X11" s="75"/>
      <c r="Y11" s="95"/>
      <c r="Z11" s="95"/>
      <c r="AA11" s="97"/>
      <c r="AB11" s="149" t="s">
        <v>2</v>
      </c>
      <c r="AC11" s="97"/>
      <c r="AD11" s="97"/>
      <c r="AE11" s="97"/>
      <c r="AF11" s="97"/>
    </row>
    <row r="12" spans="1:32" ht="19.5" customHeight="1" x14ac:dyDescent="0.25">
      <c r="A12" s="2188"/>
      <c r="B12" s="97"/>
      <c r="C12" s="97"/>
      <c r="D12" s="75"/>
      <c r="E12" s="97"/>
      <c r="F12" s="80" t="s">
        <v>1</v>
      </c>
      <c r="G12" s="97"/>
      <c r="H12" s="102"/>
      <c r="I12" s="102"/>
      <c r="J12" s="102"/>
      <c r="K12" s="97"/>
      <c r="L12" s="95"/>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9.5" customHeight="1" x14ac:dyDescent="0.25">
      <c r="A13" s="98"/>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19.5" customHeight="1" x14ac:dyDescent="0.25">
      <c r="A14" s="2186"/>
      <c r="B14" s="97"/>
      <c r="C14" s="97"/>
      <c r="D14" s="75"/>
      <c r="E14" s="97"/>
      <c r="F14" s="80" t="s">
        <v>2</v>
      </c>
      <c r="G14" s="97"/>
      <c r="H14" s="102"/>
      <c r="I14" s="102"/>
      <c r="J14" s="102"/>
      <c r="K14" s="97"/>
      <c r="L14" s="95"/>
      <c r="M14" s="80" t="s">
        <v>2</v>
      </c>
      <c r="N14" s="97"/>
      <c r="O14" s="97"/>
      <c r="P14" s="97"/>
      <c r="Q14" s="97"/>
      <c r="R14" s="97"/>
      <c r="S14" s="97"/>
      <c r="T14" s="97"/>
      <c r="U14" s="149" t="s">
        <v>2</v>
      </c>
      <c r="V14" s="95"/>
      <c r="W14" s="97"/>
      <c r="X14" s="75"/>
      <c r="Y14" s="95"/>
      <c r="Z14" s="95"/>
      <c r="AA14" s="97"/>
      <c r="AB14" s="149" t="s">
        <v>2</v>
      </c>
      <c r="AC14" s="95"/>
      <c r="AD14" s="95"/>
      <c r="AE14" s="95"/>
      <c r="AF14" s="95"/>
    </row>
    <row r="15" spans="1:32" ht="19.5" customHeight="1" x14ac:dyDescent="0.25">
      <c r="A15" s="2188"/>
      <c r="B15" s="97"/>
      <c r="C15" s="97"/>
      <c r="D15" s="75"/>
      <c r="E15" s="97"/>
      <c r="F15" s="80" t="s">
        <v>1</v>
      </c>
      <c r="G15" s="97"/>
      <c r="H15" s="102"/>
      <c r="I15" s="102"/>
      <c r="J15" s="102"/>
      <c r="K15" s="97"/>
      <c r="L15" s="95"/>
      <c r="M15" s="80" t="s">
        <v>1</v>
      </c>
      <c r="N15" s="97"/>
      <c r="O15" s="97"/>
      <c r="P15" s="97"/>
      <c r="Q15" s="97"/>
      <c r="R15" s="97"/>
      <c r="S15" s="97"/>
      <c r="T15" s="97"/>
      <c r="U15" s="149" t="s">
        <v>1</v>
      </c>
      <c r="V15" s="95"/>
      <c r="W15" s="97"/>
      <c r="X15" s="75"/>
      <c r="Y15" s="95"/>
      <c r="Z15" s="95"/>
      <c r="AA15" s="97"/>
      <c r="AB15" s="149" t="s">
        <v>1</v>
      </c>
      <c r="AC15" s="95"/>
      <c r="AD15" s="95"/>
      <c r="AE15" s="95"/>
      <c r="AF15" s="95"/>
    </row>
    <row r="16" spans="1:32" ht="19.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186"/>
      <c r="B17" s="97"/>
      <c r="C17" s="97"/>
      <c r="D17" s="75"/>
      <c r="E17" s="97"/>
      <c r="F17" s="80" t="s">
        <v>2</v>
      </c>
      <c r="G17" s="97"/>
      <c r="H17" s="102"/>
      <c r="I17" s="102"/>
      <c r="J17" s="102"/>
      <c r="K17" s="97"/>
      <c r="L17" s="95"/>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9.5" customHeight="1" x14ac:dyDescent="0.25">
      <c r="A18" s="2188"/>
      <c r="B18" s="97"/>
      <c r="C18" s="97"/>
      <c r="D18" s="75"/>
      <c r="E18" s="97"/>
      <c r="F18" s="80" t="s">
        <v>1</v>
      </c>
      <c r="G18" s="97"/>
      <c r="H18" s="102"/>
      <c r="I18" s="102"/>
      <c r="J18" s="102"/>
      <c r="K18" s="97"/>
      <c r="L18" s="95"/>
      <c r="M18" s="80" t="s">
        <v>1</v>
      </c>
      <c r="N18" s="97"/>
      <c r="O18" s="97"/>
      <c r="P18" s="97"/>
      <c r="Q18" s="97"/>
      <c r="R18" s="97"/>
      <c r="S18" s="97"/>
      <c r="T18" s="97"/>
      <c r="U18" s="149" t="s">
        <v>1</v>
      </c>
      <c r="V18" s="95"/>
      <c r="W18" s="97"/>
      <c r="X18" s="75"/>
      <c r="Y18" s="95"/>
      <c r="Z18" s="95"/>
      <c r="AA18" s="97"/>
      <c r="AB18" s="149" t="s">
        <v>1</v>
      </c>
      <c r="AC18" s="95"/>
      <c r="AD18" s="95"/>
      <c r="AE18" s="95"/>
      <c r="AF18" s="95"/>
    </row>
    <row r="19" spans="1:32" ht="19.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19.5" customHeight="1" x14ac:dyDescent="0.25">
      <c r="A20" s="2186"/>
      <c r="B20" s="97"/>
      <c r="C20" s="97"/>
      <c r="D20" s="75"/>
      <c r="E20" s="97"/>
      <c r="F20" s="80" t="s">
        <v>2</v>
      </c>
      <c r="G20" s="97"/>
      <c r="H20" s="102"/>
      <c r="I20" s="102"/>
      <c r="J20" s="102"/>
      <c r="K20" s="97"/>
      <c r="L20" s="95"/>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88"/>
      <c r="B21" s="97"/>
      <c r="C21" s="97"/>
      <c r="D21" s="75"/>
      <c r="E21" s="97"/>
      <c r="F21" s="80" t="s">
        <v>1</v>
      </c>
      <c r="G21" s="97"/>
      <c r="H21" s="102"/>
      <c r="I21" s="102"/>
      <c r="J21" s="102"/>
      <c r="K21" s="97"/>
      <c r="L21" s="95"/>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9.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t="e">
        <f>D8+D11+D14+D17+D20+D23+D26+D29+D32</f>
        <v>#VALUE!</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5000000</v>
      </c>
      <c r="Y34" s="82"/>
      <c r="Z34" s="82"/>
      <c r="AA34" s="82"/>
      <c r="AB34" s="150" t="s">
        <v>2</v>
      </c>
      <c r="AC34" s="82"/>
      <c r="AD34" s="82"/>
      <c r="AE34" s="82"/>
      <c r="AF34" s="81">
        <f>AF8+AF11+AF14+AF17+AF20+AF23+AF26+AF29+AF32</f>
        <v>5000000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V3:W3"/>
    <mergeCell ref="I2:J3"/>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s>
  <pageMargins left="0.5" right="0.5" top="0.3" bottom="0.25"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36"/>
  <sheetViews>
    <sheetView zoomScale="75" workbookViewId="0">
      <selection activeCell="B2" sqref="B2"/>
    </sheetView>
  </sheetViews>
  <sheetFormatPr defaultRowHeight="15.75" x14ac:dyDescent="0.25"/>
  <cols>
    <col min="1" max="1" width="41.85546875" style="1" customWidth="1"/>
    <col min="2" max="7" width="17.28515625" style="1" customWidth="1"/>
    <col min="8" max="8" width="7.7109375" style="1" bestFit="1" customWidth="1"/>
    <col min="9" max="10" width="17" style="1" customWidth="1"/>
    <col min="11" max="11" width="17.7109375" style="1" customWidth="1"/>
    <col min="12" max="15" width="17" style="1" customWidth="1"/>
    <col min="16" max="16" width="7.7109375" style="1" bestFit="1" customWidth="1"/>
    <col min="17" max="20" width="17" style="1" customWidth="1"/>
    <col min="21" max="21" width="3.140625" style="2" customWidth="1"/>
    <col min="22" max="24" width="16.140625" style="1" customWidth="1"/>
    <col min="25" max="16384" width="9.140625" style="1"/>
  </cols>
  <sheetData>
    <row r="1" spans="1:24" x14ac:dyDescent="0.25">
      <c r="A1" s="145" t="s">
        <v>1250</v>
      </c>
      <c r="B1" s="144"/>
      <c r="U1" s="3"/>
    </row>
    <row r="2" spans="1:24" x14ac:dyDescent="0.25">
      <c r="A2" s="143" t="s">
        <v>1195</v>
      </c>
      <c r="B2" s="142"/>
      <c r="I2" s="2178" t="s">
        <v>77</v>
      </c>
      <c r="J2" s="2179"/>
      <c r="K2" s="141" t="s">
        <v>76</v>
      </c>
      <c r="L2" s="140"/>
      <c r="M2" s="139"/>
      <c r="U2" s="3"/>
    </row>
    <row r="3" spans="1:24" s="57" customFormat="1" ht="31.5" customHeight="1" x14ac:dyDescent="0.25">
      <c r="A3" s="138" t="s">
        <v>1249</v>
      </c>
      <c r="B3" s="584"/>
      <c r="C3" s="2175" t="s">
        <v>74</v>
      </c>
      <c r="D3" s="2177"/>
      <c r="E3" s="2177"/>
      <c r="F3" s="2177"/>
      <c r="G3" s="2176"/>
      <c r="I3" s="2180"/>
      <c r="J3" s="2181"/>
      <c r="K3" s="128" t="s">
        <v>73</v>
      </c>
      <c r="L3" s="2177" t="s">
        <v>72</v>
      </c>
      <c r="M3" s="2176"/>
      <c r="N3" s="2175" t="s">
        <v>71</v>
      </c>
      <c r="O3" s="2176"/>
      <c r="Q3" s="2175" t="s">
        <v>70</v>
      </c>
      <c r="R3" s="2177"/>
      <c r="S3" s="2177"/>
      <c r="T3" s="2177"/>
      <c r="U3" s="61"/>
      <c r="V3" s="60"/>
      <c r="W3" s="59" t="s">
        <v>69</v>
      </c>
      <c r="X3" s="58"/>
    </row>
    <row r="4" spans="1:24" s="57" customFormat="1" ht="50.25" customHeight="1" thickBot="1" x14ac:dyDescent="0.3">
      <c r="A4" s="173" t="s">
        <v>68</v>
      </c>
      <c r="B4" s="126" t="s">
        <v>67</v>
      </c>
      <c r="C4" s="126" t="s">
        <v>66</v>
      </c>
      <c r="D4" s="126" t="s">
        <v>65</v>
      </c>
      <c r="E4" s="126" t="s">
        <v>64</v>
      </c>
      <c r="F4" s="126" t="s">
        <v>63</v>
      </c>
      <c r="G4" s="131" t="s">
        <v>328</v>
      </c>
      <c r="H4" s="126" t="s">
        <v>55</v>
      </c>
      <c r="I4" s="130" t="s">
        <v>61</v>
      </c>
      <c r="J4" s="130" t="s">
        <v>56</v>
      </c>
      <c r="K4" s="126" t="s">
        <v>60</v>
      </c>
      <c r="L4" s="126" t="s">
        <v>59</v>
      </c>
      <c r="M4" s="126" t="s">
        <v>58</v>
      </c>
      <c r="N4" s="126" t="s">
        <v>57</v>
      </c>
      <c r="O4" s="130" t="s">
        <v>56</v>
      </c>
      <c r="P4" s="126" t="s">
        <v>55</v>
      </c>
      <c r="Q4" s="130" t="s">
        <v>86</v>
      </c>
      <c r="R4" s="130" t="s">
        <v>53</v>
      </c>
      <c r="S4" s="130" t="s">
        <v>52</v>
      </c>
      <c r="T4" s="129" t="s">
        <v>51</v>
      </c>
      <c r="U4" s="127"/>
      <c r="V4" s="259" t="s">
        <v>50</v>
      </c>
      <c r="W4" s="258" t="s">
        <v>49</v>
      </c>
      <c r="X4" s="258" t="s">
        <v>48</v>
      </c>
    </row>
    <row r="5" spans="1:24" ht="19.5" customHeight="1" thickTop="1" x14ac:dyDescent="0.25">
      <c r="A5" s="2182" t="s">
        <v>47</v>
      </c>
      <c r="B5" s="117"/>
      <c r="C5" s="123"/>
      <c r="D5" s="123"/>
      <c r="E5" s="117"/>
      <c r="F5" s="117" t="s">
        <v>46</v>
      </c>
      <c r="G5" s="117"/>
      <c r="H5" s="122" t="s">
        <v>2</v>
      </c>
      <c r="I5" s="117" t="s">
        <v>43</v>
      </c>
      <c r="J5" s="117" t="s">
        <v>41</v>
      </c>
      <c r="K5" s="117" t="s">
        <v>42</v>
      </c>
      <c r="L5" s="121" t="s">
        <v>45</v>
      </c>
      <c r="M5" s="121" t="s">
        <v>44</v>
      </c>
      <c r="N5" s="121" t="s">
        <v>43</v>
      </c>
      <c r="O5" s="121" t="s">
        <v>41</v>
      </c>
      <c r="P5" s="122" t="s">
        <v>2</v>
      </c>
      <c r="Q5" s="123"/>
      <c r="R5" s="121" t="s">
        <v>42</v>
      </c>
      <c r="S5" s="121" t="s">
        <v>41</v>
      </c>
      <c r="T5" s="121" t="s">
        <v>40</v>
      </c>
      <c r="U5" s="90"/>
      <c r="V5" s="117"/>
      <c r="W5" s="117"/>
      <c r="X5" s="117"/>
    </row>
    <row r="6" spans="1:24" ht="19.5" customHeight="1" x14ac:dyDescent="0.25">
      <c r="A6" s="2183"/>
      <c r="B6" s="112"/>
      <c r="C6" s="115"/>
      <c r="D6" s="115"/>
      <c r="E6" s="112"/>
      <c r="F6" s="117" t="s">
        <v>39</v>
      </c>
      <c r="G6" s="112"/>
      <c r="H6" s="116" t="s">
        <v>1</v>
      </c>
      <c r="I6" s="117"/>
      <c r="J6" s="112"/>
      <c r="K6" s="112"/>
      <c r="L6" s="112"/>
      <c r="M6" s="112"/>
      <c r="N6" s="112"/>
      <c r="O6" s="112"/>
      <c r="P6" s="116" t="s">
        <v>1</v>
      </c>
      <c r="Q6" s="115"/>
      <c r="R6" s="112"/>
      <c r="S6" s="112"/>
      <c r="T6" s="112"/>
      <c r="U6" s="90"/>
      <c r="V6" s="117"/>
      <c r="W6" s="117"/>
      <c r="X6" s="117"/>
    </row>
    <row r="7" spans="1:24" ht="19.5" customHeight="1" thickBot="1" x14ac:dyDescent="0.3">
      <c r="A7" s="111" t="s">
        <v>38</v>
      </c>
      <c r="B7" s="107"/>
      <c r="C7" s="110"/>
      <c r="D7" s="110"/>
      <c r="E7" s="107"/>
      <c r="F7" s="107"/>
      <c r="G7" s="107"/>
      <c r="H7" s="107"/>
      <c r="I7" s="107"/>
      <c r="J7" s="107"/>
      <c r="K7" s="109"/>
      <c r="L7" s="109"/>
      <c r="M7" s="107"/>
      <c r="N7" s="107"/>
      <c r="O7" s="107"/>
      <c r="P7" s="107"/>
      <c r="Q7" s="110"/>
      <c r="R7" s="107"/>
      <c r="S7" s="107"/>
      <c r="T7" s="107"/>
      <c r="U7" s="84"/>
      <c r="V7" s="107"/>
      <c r="W7" s="107"/>
      <c r="X7" s="107"/>
    </row>
    <row r="8" spans="1:24" ht="19.5" customHeight="1" x14ac:dyDescent="0.25">
      <c r="A8" s="2194" t="s">
        <v>1248</v>
      </c>
      <c r="B8" s="94" t="s">
        <v>1247</v>
      </c>
      <c r="C8" s="105" t="s">
        <v>326</v>
      </c>
      <c r="D8" s="105">
        <v>3000000</v>
      </c>
      <c r="E8" s="94" t="s">
        <v>18</v>
      </c>
      <c r="F8" s="94" t="s">
        <v>1231</v>
      </c>
      <c r="G8" s="94" t="s">
        <v>1231</v>
      </c>
      <c r="H8" s="106" t="s">
        <v>2</v>
      </c>
      <c r="I8" s="94" t="s">
        <v>1246</v>
      </c>
      <c r="J8" s="94" t="s">
        <v>1184</v>
      </c>
      <c r="K8" s="94" t="s">
        <v>1245</v>
      </c>
      <c r="L8" s="94" t="s">
        <v>1245</v>
      </c>
      <c r="M8" s="94" t="s">
        <v>1244</v>
      </c>
      <c r="N8" s="94" t="s">
        <v>1243</v>
      </c>
      <c r="O8" s="94" t="s">
        <v>1179</v>
      </c>
      <c r="P8" s="106" t="s">
        <v>2</v>
      </c>
      <c r="Q8" s="105">
        <v>3000000</v>
      </c>
      <c r="R8" s="94" t="s">
        <v>9</v>
      </c>
      <c r="S8" s="94" t="s">
        <v>1242</v>
      </c>
      <c r="T8" s="94" t="s">
        <v>1241</v>
      </c>
      <c r="U8" s="90"/>
      <c r="V8" s="94" t="s">
        <v>9</v>
      </c>
      <c r="W8" s="94" t="s">
        <v>1240</v>
      </c>
      <c r="X8" s="94" t="s">
        <v>1239</v>
      </c>
    </row>
    <row r="9" spans="1:24" ht="42" customHeight="1" x14ac:dyDescent="0.25">
      <c r="A9" s="2196"/>
      <c r="B9" s="97"/>
      <c r="C9" s="75"/>
      <c r="D9" s="75"/>
      <c r="E9" s="97"/>
      <c r="F9" s="94"/>
      <c r="G9" s="97"/>
      <c r="H9" s="80" t="s">
        <v>1</v>
      </c>
      <c r="I9" s="94"/>
      <c r="J9" s="97"/>
      <c r="K9" s="97"/>
      <c r="L9" s="97"/>
      <c r="M9" s="97"/>
      <c r="N9" s="97"/>
      <c r="O9" s="97"/>
      <c r="P9" s="80" t="s">
        <v>1</v>
      </c>
      <c r="Q9" s="75"/>
      <c r="R9" s="97"/>
      <c r="S9" s="97"/>
      <c r="T9" s="97"/>
      <c r="U9" s="90"/>
      <c r="V9" s="97"/>
      <c r="W9" s="97"/>
      <c r="X9" s="97"/>
    </row>
    <row r="10" spans="1:24" ht="16.5" customHeight="1" x14ac:dyDescent="0.25">
      <c r="A10" s="98"/>
      <c r="B10" s="98"/>
      <c r="C10" s="101"/>
      <c r="D10" s="101"/>
      <c r="E10" s="98"/>
      <c r="F10" s="98"/>
      <c r="G10" s="98"/>
      <c r="H10" s="98"/>
      <c r="I10" s="98"/>
      <c r="J10" s="98"/>
      <c r="K10" s="100"/>
      <c r="L10" s="100"/>
      <c r="M10" s="98"/>
      <c r="N10" s="98"/>
      <c r="O10" s="98"/>
      <c r="P10" s="98"/>
      <c r="Q10" s="101"/>
      <c r="R10" s="583" t="s">
        <v>35</v>
      </c>
      <c r="S10" s="583"/>
      <c r="T10" s="98"/>
      <c r="U10" s="84"/>
      <c r="V10" s="98"/>
      <c r="W10" s="98"/>
      <c r="X10" s="98"/>
    </row>
    <row r="11" spans="1:24" ht="19.5" customHeight="1" x14ac:dyDescent="0.25">
      <c r="A11" s="2186"/>
      <c r="B11" s="97"/>
      <c r="C11" s="75"/>
      <c r="D11" s="75"/>
      <c r="E11" s="97"/>
      <c r="F11" s="94"/>
      <c r="G11" s="97"/>
      <c r="H11" s="80" t="s">
        <v>2</v>
      </c>
      <c r="I11" s="94"/>
      <c r="J11" s="97"/>
      <c r="K11" s="97"/>
      <c r="L11" s="97"/>
      <c r="M11" s="97"/>
      <c r="N11" s="97"/>
      <c r="O11" s="97"/>
      <c r="P11" s="80" t="s">
        <v>2</v>
      </c>
      <c r="Q11" s="75"/>
      <c r="R11" s="97"/>
      <c r="S11" s="97"/>
      <c r="T11" s="97"/>
      <c r="U11" s="90"/>
      <c r="V11" s="97"/>
      <c r="W11" s="97"/>
      <c r="X11" s="97"/>
    </row>
    <row r="12" spans="1:24" ht="24" customHeight="1" x14ac:dyDescent="0.25">
      <c r="A12" s="2185"/>
      <c r="B12" s="97"/>
      <c r="C12" s="75"/>
      <c r="D12" s="75"/>
      <c r="E12" s="97"/>
      <c r="F12" s="94"/>
      <c r="G12" s="97"/>
      <c r="H12" s="80" t="s">
        <v>1</v>
      </c>
      <c r="I12" s="94"/>
      <c r="J12" s="97"/>
      <c r="K12" s="97"/>
      <c r="L12" s="97"/>
      <c r="M12" s="97"/>
      <c r="N12" s="97"/>
      <c r="O12" s="97"/>
      <c r="P12" s="80" t="s">
        <v>1</v>
      </c>
      <c r="Q12" s="75"/>
      <c r="R12" s="97"/>
      <c r="S12" s="97"/>
      <c r="T12" s="97"/>
      <c r="U12" s="90"/>
      <c r="V12" s="97"/>
      <c r="W12" s="97"/>
      <c r="X12" s="97"/>
    </row>
    <row r="13" spans="1:24" ht="12" customHeight="1" x14ac:dyDescent="0.25">
      <c r="A13" s="98"/>
      <c r="B13" s="98"/>
      <c r="C13" s="101"/>
      <c r="D13" s="101"/>
      <c r="E13" s="98"/>
      <c r="F13" s="98"/>
      <c r="G13" s="98"/>
      <c r="H13" s="98"/>
      <c r="I13" s="98"/>
      <c r="J13" s="98"/>
      <c r="K13" s="100"/>
      <c r="L13" s="100"/>
      <c r="M13" s="98"/>
      <c r="N13" s="98"/>
      <c r="O13" s="98"/>
      <c r="P13" s="98"/>
      <c r="Q13" s="101"/>
      <c r="R13" s="98"/>
      <c r="S13" s="98"/>
      <c r="T13" s="98"/>
      <c r="U13" s="84"/>
      <c r="V13" s="98"/>
      <c r="W13" s="98"/>
      <c r="X13" s="98"/>
    </row>
    <row r="14" spans="1:24" ht="19.5" customHeight="1" x14ac:dyDescent="0.25">
      <c r="A14" s="2186"/>
      <c r="B14" s="97"/>
      <c r="C14" s="75"/>
      <c r="D14" s="75"/>
      <c r="E14" s="97"/>
      <c r="F14" s="94"/>
      <c r="G14" s="97"/>
      <c r="H14" s="80" t="s">
        <v>2</v>
      </c>
      <c r="I14" s="94"/>
      <c r="J14" s="97"/>
      <c r="K14" s="97"/>
      <c r="L14" s="97"/>
      <c r="M14" s="97"/>
      <c r="N14" s="97"/>
      <c r="O14" s="97"/>
      <c r="P14" s="80" t="s">
        <v>2</v>
      </c>
      <c r="Q14" s="75"/>
      <c r="R14" s="97"/>
      <c r="S14" s="97"/>
      <c r="T14" s="97"/>
      <c r="U14" s="90"/>
      <c r="V14" s="97"/>
      <c r="W14" s="97"/>
      <c r="X14" s="97"/>
    </row>
    <row r="15" spans="1:24" ht="19.5" customHeight="1" x14ac:dyDescent="0.25">
      <c r="A15" s="2185"/>
      <c r="B15" s="97"/>
      <c r="C15" s="75"/>
      <c r="D15" s="75"/>
      <c r="E15" s="97"/>
      <c r="F15" s="94"/>
      <c r="G15" s="97"/>
      <c r="H15" s="80" t="s">
        <v>1</v>
      </c>
      <c r="I15" s="94"/>
      <c r="J15" s="97"/>
      <c r="K15" s="97"/>
      <c r="L15" s="97"/>
      <c r="M15" s="97"/>
      <c r="N15" s="97"/>
      <c r="O15" s="97"/>
      <c r="P15" s="80" t="s">
        <v>1</v>
      </c>
      <c r="Q15" s="75"/>
      <c r="R15" s="97"/>
      <c r="S15" s="97"/>
      <c r="T15" s="97"/>
      <c r="U15" s="90"/>
      <c r="V15" s="97"/>
      <c r="W15" s="97"/>
      <c r="X15" s="97"/>
    </row>
    <row r="16" spans="1:24" ht="19.5" customHeight="1" x14ac:dyDescent="0.25">
      <c r="A16" s="98"/>
      <c r="B16" s="98"/>
      <c r="C16" s="101"/>
      <c r="D16" s="101"/>
      <c r="E16" s="98"/>
      <c r="F16" s="98"/>
      <c r="G16" s="98"/>
      <c r="H16" s="98"/>
      <c r="I16" s="98"/>
      <c r="J16" s="98"/>
      <c r="K16" s="100"/>
      <c r="L16" s="100"/>
      <c r="M16" s="98"/>
      <c r="N16" s="98"/>
      <c r="O16" s="98"/>
      <c r="P16" s="98"/>
      <c r="Q16" s="101"/>
      <c r="R16" s="98"/>
      <c r="S16" s="98"/>
      <c r="T16" s="98"/>
      <c r="U16" s="84"/>
      <c r="V16" s="98"/>
      <c r="W16" s="98"/>
      <c r="X16" s="98"/>
    </row>
    <row r="17" spans="1:24" ht="19.5" customHeight="1" x14ac:dyDescent="0.25">
      <c r="A17" s="2186"/>
      <c r="B17" s="97"/>
      <c r="C17" s="75"/>
      <c r="D17" s="75"/>
      <c r="E17" s="97"/>
      <c r="F17" s="94"/>
      <c r="G17" s="97"/>
      <c r="H17" s="80" t="s">
        <v>2</v>
      </c>
      <c r="I17" s="94"/>
      <c r="J17" s="97"/>
      <c r="K17" s="97"/>
      <c r="L17" s="97"/>
      <c r="M17" s="97"/>
      <c r="N17" s="97"/>
      <c r="O17" s="97"/>
      <c r="P17" s="80" t="s">
        <v>2</v>
      </c>
      <c r="Q17" s="75"/>
      <c r="R17" s="97"/>
      <c r="S17" s="97"/>
      <c r="T17" s="97"/>
      <c r="U17" s="90"/>
      <c r="V17" s="97"/>
      <c r="W17" s="97"/>
      <c r="X17" s="97"/>
    </row>
    <row r="18" spans="1:24" ht="19.5" customHeight="1" x14ac:dyDescent="0.25">
      <c r="A18" s="2185"/>
      <c r="B18" s="97"/>
      <c r="C18" s="75"/>
      <c r="D18" s="75"/>
      <c r="E18" s="97"/>
      <c r="F18" s="94"/>
      <c r="G18" s="97"/>
      <c r="H18" s="80" t="s">
        <v>1</v>
      </c>
      <c r="I18" s="94"/>
      <c r="J18" s="97"/>
      <c r="K18" s="97"/>
      <c r="L18" s="97"/>
      <c r="M18" s="97"/>
      <c r="N18" s="97"/>
      <c r="O18" s="97"/>
      <c r="P18" s="80" t="s">
        <v>1</v>
      </c>
      <c r="Q18" s="75"/>
      <c r="R18" s="97"/>
      <c r="S18" s="97"/>
      <c r="T18" s="97"/>
      <c r="U18" s="90"/>
      <c r="V18" s="97"/>
      <c r="W18" s="97"/>
      <c r="X18" s="97"/>
    </row>
    <row r="19" spans="1:24" ht="19.5" customHeight="1" x14ac:dyDescent="0.25">
      <c r="A19" s="98"/>
      <c r="B19" s="98"/>
      <c r="C19" s="101"/>
      <c r="D19" s="101"/>
      <c r="E19" s="98"/>
      <c r="F19" s="98"/>
      <c r="G19" s="98"/>
      <c r="H19" s="98"/>
      <c r="I19" s="98"/>
      <c r="J19" s="98"/>
      <c r="K19" s="100"/>
      <c r="L19" s="100"/>
      <c r="M19" s="98"/>
      <c r="N19" s="98"/>
      <c r="O19" s="98"/>
      <c r="P19" s="98"/>
      <c r="Q19" s="101"/>
      <c r="R19" s="98"/>
      <c r="S19" s="98"/>
      <c r="T19" s="98"/>
      <c r="U19" s="84"/>
      <c r="V19" s="98"/>
      <c r="W19" s="98"/>
      <c r="X19" s="98"/>
    </row>
    <row r="20" spans="1:24" ht="19.5" customHeight="1" x14ac:dyDescent="0.25">
      <c r="A20" s="2186"/>
      <c r="B20" s="97"/>
      <c r="C20" s="75"/>
      <c r="D20" s="75"/>
      <c r="E20" s="97"/>
      <c r="F20" s="94"/>
      <c r="G20" s="97"/>
      <c r="H20" s="80" t="s">
        <v>2</v>
      </c>
      <c r="I20" s="94"/>
      <c r="J20" s="97"/>
      <c r="K20" s="97"/>
      <c r="L20" s="97"/>
      <c r="M20" s="97"/>
      <c r="N20" s="97"/>
      <c r="O20" s="97"/>
      <c r="P20" s="80" t="s">
        <v>2</v>
      </c>
      <c r="Q20" s="75"/>
      <c r="R20" s="97"/>
      <c r="S20" s="97"/>
      <c r="T20" s="97"/>
      <c r="U20" s="90"/>
      <c r="V20" s="97"/>
      <c r="W20" s="97"/>
      <c r="X20" s="97"/>
    </row>
    <row r="21" spans="1:24" ht="19.5" customHeight="1" x14ac:dyDescent="0.25">
      <c r="A21" s="2185"/>
      <c r="B21" s="97"/>
      <c r="C21" s="75"/>
      <c r="D21" s="75"/>
      <c r="E21" s="97"/>
      <c r="F21" s="94"/>
      <c r="G21" s="97"/>
      <c r="H21" s="80" t="s">
        <v>1</v>
      </c>
      <c r="I21" s="94"/>
      <c r="J21" s="97"/>
      <c r="K21" s="97"/>
      <c r="L21" s="97"/>
      <c r="M21" s="97"/>
      <c r="N21" s="97"/>
      <c r="O21" s="97"/>
      <c r="P21" s="80" t="s">
        <v>1</v>
      </c>
      <c r="Q21" s="75"/>
      <c r="R21" s="97"/>
      <c r="S21" s="97"/>
      <c r="T21" s="97"/>
      <c r="U21" s="90"/>
      <c r="V21" s="97"/>
      <c r="W21" s="97"/>
      <c r="X21" s="97"/>
    </row>
    <row r="22" spans="1:24" ht="19.5" customHeight="1" x14ac:dyDescent="0.25">
      <c r="A22" s="98"/>
      <c r="B22" s="98"/>
      <c r="C22" s="101"/>
      <c r="D22" s="101"/>
      <c r="E22" s="98"/>
      <c r="F22" s="98"/>
      <c r="G22" s="98"/>
      <c r="H22" s="98"/>
      <c r="I22" s="98"/>
      <c r="J22" s="98"/>
      <c r="K22" s="100"/>
      <c r="L22" s="100"/>
      <c r="M22" s="98"/>
      <c r="N22" s="98"/>
      <c r="O22" s="98"/>
      <c r="P22" s="98"/>
      <c r="Q22" s="101"/>
      <c r="R22" s="98"/>
      <c r="S22" s="98"/>
      <c r="T22" s="98"/>
      <c r="U22" s="84"/>
      <c r="V22" s="98"/>
      <c r="W22" s="98"/>
      <c r="X22" s="98"/>
    </row>
    <row r="23" spans="1:24" ht="19.5" customHeight="1" x14ac:dyDescent="0.25">
      <c r="A23" s="2186"/>
      <c r="B23" s="97"/>
      <c r="C23" s="75"/>
      <c r="D23" s="75"/>
      <c r="E23" s="97"/>
      <c r="F23" s="94"/>
      <c r="G23" s="97"/>
      <c r="H23" s="80" t="s">
        <v>2</v>
      </c>
      <c r="I23" s="94"/>
      <c r="J23" s="97"/>
      <c r="K23" s="97"/>
      <c r="L23" s="97"/>
      <c r="M23" s="97"/>
      <c r="N23" s="97"/>
      <c r="O23" s="97"/>
      <c r="P23" s="80" t="s">
        <v>2</v>
      </c>
      <c r="Q23" s="75"/>
      <c r="R23" s="97"/>
      <c r="S23" s="97"/>
      <c r="T23" s="97"/>
      <c r="U23" s="90"/>
      <c r="V23" s="97"/>
      <c r="W23" s="97"/>
      <c r="X23" s="97"/>
    </row>
    <row r="24" spans="1:24" ht="19.5" customHeight="1" x14ac:dyDescent="0.25">
      <c r="A24" s="2185"/>
      <c r="B24" s="97"/>
      <c r="C24" s="75"/>
      <c r="D24" s="75"/>
      <c r="E24" s="97"/>
      <c r="F24" s="94"/>
      <c r="G24" s="97"/>
      <c r="H24" s="80" t="s">
        <v>1</v>
      </c>
      <c r="I24" s="94"/>
      <c r="J24" s="97"/>
      <c r="K24" s="97"/>
      <c r="L24" s="97"/>
      <c r="M24" s="97"/>
      <c r="N24" s="97"/>
      <c r="O24" s="97"/>
      <c r="P24" s="80" t="s">
        <v>1</v>
      </c>
      <c r="Q24" s="75"/>
      <c r="R24" s="97"/>
      <c r="S24" s="97"/>
      <c r="T24" s="97"/>
      <c r="U24" s="90"/>
      <c r="V24" s="97"/>
      <c r="W24" s="97"/>
      <c r="X24" s="97"/>
    </row>
    <row r="25" spans="1:24" ht="19.5" customHeight="1" x14ac:dyDescent="0.25">
      <c r="A25" s="98"/>
      <c r="B25" s="98"/>
      <c r="C25" s="101"/>
      <c r="D25" s="101"/>
      <c r="E25" s="98"/>
      <c r="F25" s="98"/>
      <c r="G25" s="98"/>
      <c r="H25" s="98"/>
      <c r="I25" s="98"/>
      <c r="J25" s="98"/>
      <c r="K25" s="100"/>
      <c r="L25" s="100"/>
      <c r="M25" s="98"/>
      <c r="N25" s="98"/>
      <c r="O25" s="98"/>
      <c r="P25" s="98"/>
      <c r="Q25" s="101"/>
      <c r="R25" s="98"/>
      <c r="S25" s="98"/>
      <c r="T25" s="98"/>
      <c r="U25" s="84"/>
      <c r="V25" s="98"/>
      <c r="W25" s="98"/>
      <c r="X25" s="98"/>
    </row>
    <row r="26" spans="1:24" ht="19.5" customHeight="1" x14ac:dyDescent="0.25">
      <c r="A26" s="2186"/>
      <c r="B26" s="97"/>
      <c r="C26" s="75"/>
      <c r="D26" s="75"/>
      <c r="E26" s="97"/>
      <c r="F26" s="94"/>
      <c r="G26" s="97"/>
      <c r="H26" s="80" t="s">
        <v>2</v>
      </c>
      <c r="I26" s="94"/>
      <c r="J26" s="97"/>
      <c r="K26" s="97"/>
      <c r="L26" s="97"/>
      <c r="M26" s="97"/>
      <c r="N26" s="97"/>
      <c r="O26" s="97"/>
      <c r="P26" s="80" t="s">
        <v>2</v>
      </c>
      <c r="Q26" s="75"/>
      <c r="R26" s="97"/>
      <c r="S26" s="97"/>
      <c r="T26" s="97"/>
      <c r="U26" s="90"/>
      <c r="V26" s="97"/>
      <c r="W26" s="97"/>
      <c r="X26" s="97"/>
    </row>
    <row r="27" spans="1:24" ht="19.5" customHeight="1" x14ac:dyDescent="0.25">
      <c r="A27" s="2185"/>
      <c r="B27" s="97"/>
      <c r="C27" s="75"/>
      <c r="D27" s="75"/>
      <c r="E27" s="97"/>
      <c r="F27" s="94"/>
      <c r="G27" s="97"/>
      <c r="H27" s="80" t="s">
        <v>1</v>
      </c>
      <c r="I27" s="94"/>
      <c r="J27" s="97"/>
      <c r="K27" s="97"/>
      <c r="L27" s="97"/>
      <c r="M27" s="97"/>
      <c r="N27" s="97"/>
      <c r="O27" s="97"/>
      <c r="P27" s="80" t="s">
        <v>1</v>
      </c>
      <c r="Q27" s="75"/>
      <c r="R27" s="97"/>
      <c r="S27" s="97"/>
      <c r="T27" s="97"/>
      <c r="U27" s="90"/>
      <c r="V27" s="97"/>
      <c r="W27" s="97"/>
      <c r="X27" s="97"/>
    </row>
    <row r="28" spans="1:24" ht="19.5" customHeight="1" x14ac:dyDescent="0.25">
      <c r="A28" s="98"/>
      <c r="B28" s="98"/>
      <c r="C28" s="101"/>
      <c r="D28" s="101"/>
      <c r="E28" s="98"/>
      <c r="F28" s="98"/>
      <c r="G28" s="98"/>
      <c r="H28" s="98"/>
      <c r="I28" s="98"/>
      <c r="J28" s="98"/>
      <c r="K28" s="100"/>
      <c r="L28" s="100"/>
      <c r="M28" s="98"/>
      <c r="N28" s="98"/>
      <c r="O28" s="98"/>
      <c r="P28" s="98"/>
      <c r="Q28" s="101"/>
      <c r="R28" s="98"/>
      <c r="S28" s="98"/>
      <c r="T28" s="98"/>
      <c r="U28" s="84"/>
      <c r="V28" s="98"/>
      <c r="W28" s="98"/>
      <c r="X28" s="98"/>
    </row>
    <row r="29" spans="1:24" ht="19.5" customHeight="1" x14ac:dyDescent="0.25">
      <c r="A29" s="2186"/>
      <c r="B29" s="97"/>
      <c r="C29" s="75"/>
      <c r="D29" s="75"/>
      <c r="E29" s="97"/>
      <c r="F29" s="94"/>
      <c r="G29" s="97"/>
      <c r="H29" s="80" t="s">
        <v>2</v>
      </c>
      <c r="I29" s="94"/>
      <c r="J29" s="97"/>
      <c r="K29" s="97"/>
      <c r="L29" s="97"/>
      <c r="M29" s="97"/>
      <c r="N29" s="97"/>
      <c r="O29" s="97"/>
      <c r="P29" s="80" t="s">
        <v>2</v>
      </c>
      <c r="Q29" s="75"/>
      <c r="R29" s="97"/>
      <c r="S29" s="97"/>
      <c r="T29" s="97"/>
      <c r="U29" s="90"/>
      <c r="V29" s="97"/>
      <c r="W29" s="97"/>
      <c r="X29" s="97"/>
    </row>
    <row r="30" spans="1:24" ht="19.5" customHeight="1" x14ac:dyDescent="0.25">
      <c r="A30" s="2185"/>
      <c r="B30" s="97"/>
      <c r="C30" s="75"/>
      <c r="D30" s="75"/>
      <c r="E30" s="97"/>
      <c r="F30" s="94"/>
      <c r="G30" s="97"/>
      <c r="H30" s="80" t="s">
        <v>1</v>
      </c>
      <c r="I30" s="94"/>
      <c r="J30" s="97"/>
      <c r="K30" s="97"/>
      <c r="L30" s="97"/>
      <c r="M30" s="97"/>
      <c r="N30" s="97"/>
      <c r="O30" s="97"/>
      <c r="P30" s="80" t="s">
        <v>1</v>
      </c>
      <c r="Q30" s="75"/>
      <c r="R30" s="97"/>
      <c r="S30" s="97"/>
      <c r="T30" s="97"/>
      <c r="U30" s="90"/>
      <c r="V30" s="97"/>
      <c r="W30" s="97"/>
      <c r="X30" s="97"/>
    </row>
    <row r="31" spans="1:24" ht="19.5" customHeight="1" x14ac:dyDescent="0.25">
      <c r="A31" s="98"/>
      <c r="B31" s="98"/>
      <c r="C31" s="101"/>
      <c r="D31" s="101"/>
      <c r="E31" s="98"/>
      <c r="F31" s="98"/>
      <c r="G31" s="98"/>
      <c r="H31" s="98"/>
      <c r="I31" s="98"/>
      <c r="J31" s="98"/>
      <c r="K31" s="100"/>
      <c r="L31" s="100"/>
      <c r="M31" s="98"/>
      <c r="N31" s="98"/>
      <c r="O31" s="98"/>
      <c r="P31" s="98"/>
      <c r="Q31" s="101"/>
      <c r="R31" s="98"/>
      <c r="S31" s="98"/>
      <c r="T31" s="98"/>
      <c r="U31" s="84"/>
      <c r="V31" s="98"/>
      <c r="W31" s="98"/>
      <c r="X31" s="98"/>
    </row>
    <row r="32" spans="1:24" ht="19.5" customHeight="1" x14ac:dyDescent="0.25">
      <c r="A32" s="2186"/>
      <c r="B32" s="97"/>
      <c r="C32" s="75"/>
      <c r="D32" s="75"/>
      <c r="E32" s="97"/>
      <c r="F32" s="94"/>
      <c r="G32" s="97"/>
      <c r="H32" s="80" t="s">
        <v>2</v>
      </c>
      <c r="I32" s="94"/>
      <c r="J32" s="97"/>
      <c r="K32" s="97"/>
      <c r="L32" s="97"/>
      <c r="M32" s="97"/>
      <c r="N32" s="97"/>
      <c r="O32" s="97"/>
      <c r="P32" s="80" t="s">
        <v>2</v>
      </c>
      <c r="Q32" s="75"/>
      <c r="R32" s="97"/>
      <c r="S32" s="97"/>
      <c r="T32" s="97"/>
      <c r="U32" s="90"/>
      <c r="V32" s="94"/>
      <c r="W32" s="94"/>
      <c r="X32" s="94"/>
    </row>
    <row r="33" spans="1:28" ht="19.5" customHeight="1" thickBot="1" x14ac:dyDescent="0.3">
      <c r="A33" s="2187"/>
      <c r="B33" s="92"/>
      <c r="C33" s="88"/>
      <c r="D33" s="88"/>
      <c r="E33" s="154"/>
      <c r="F33" s="94"/>
      <c r="G33" s="92"/>
      <c r="H33" s="93" t="s">
        <v>1</v>
      </c>
      <c r="I33" s="94"/>
      <c r="J33" s="92"/>
      <c r="K33" s="92"/>
      <c r="L33" s="92"/>
      <c r="M33" s="92"/>
      <c r="N33" s="92"/>
      <c r="O33" s="92"/>
      <c r="P33" s="93" t="s">
        <v>1</v>
      </c>
      <c r="Q33" s="88"/>
      <c r="R33" s="92"/>
      <c r="S33" s="92"/>
      <c r="T33" s="92"/>
      <c r="U33" s="90"/>
      <c r="V33" s="154"/>
      <c r="W33" s="154"/>
      <c r="X33" s="154"/>
      <c r="Z33" s="4"/>
      <c r="AA33" s="4"/>
      <c r="AB33" s="4"/>
    </row>
    <row r="34" spans="1:28" ht="19.5" customHeight="1" thickTop="1" x14ac:dyDescent="0.25">
      <c r="A34" s="87" t="s">
        <v>3</v>
      </c>
      <c r="B34" s="82"/>
      <c r="C34" s="81" t="e">
        <f>C8+C11+C14+C17+C20+C23+C26+C29+C32</f>
        <v>#VALUE!</v>
      </c>
      <c r="D34" s="81">
        <f>D8+D11+D14+D17+D20+D23+D26+D29+D32</f>
        <v>3000000</v>
      </c>
      <c r="E34" s="151"/>
      <c r="F34" s="86"/>
      <c r="G34" s="82"/>
      <c r="H34" s="86" t="s">
        <v>2</v>
      </c>
      <c r="I34" s="86"/>
      <c r="J34" s="82"/>
      <c r="K34" s="82"/>
      <c r="L34" s="82"/>
      <c r="M34" s="82"/>
      <c r="N34" s="82"/>
      <c r="O34" s="82"/>
      <c r="P34" s="86" t="s">
        <v>2</v>
      </c>
      <c r="Q34" s="81">
        <f>Q8+Q11+Q14+Q17+Q20+Q23+Q26+Q29+Q32</f>
        <v>3000000</v>
      </c>
      <c r="R34" s="82"/>
      <c r="S34" s="82"/>
      <c r="T34" s="82"/>
      <c r="U34" s="84"/>
      <c r="V34" s="214"/>
      <c r="W34" s="214"/>
      <c r="X34" s="214"/>
      <c r="Z34" s="4"/>
      <c r="AA34" s="5"/>
      <c r="AB34" s="4"/>
    </row>
    <row r="35" spans="1:28" ht="19.5" customHeight="1" x14ac:dyDescent="0.25">
      <c r="A35" s="76"/>
      <c r="B35" s="76"/>
      <c r="C35" s="75">
        <f>C9+C12+C15+C18+C21+C24+C27+C30+C33</f>
        <v>0</v>
      </c>
      <c r="D35" s="75">
        <f>D9+D12+D15+D18+D21+D24+D27+D30+D33</f>
        <v>0</v>
      </c>
      <c r="E35" s="76"/>
      <c r="F35" s="80"/>
      <c r="G35" s="76"/>
      <c r="H35" s="80" t="s">
        <v>1</v>
      </c>
      <c r="I35" s="80"/>
      <c r="J35" s="76"/>
      <c r="K35" s="76"/>
      <c r="L35" s="76"/>
      <c r="M35" s="76"/>
      <c r="N35" s="76"/>
      <c r="O35" s="76"/>
      <c r="P35" s="80" t="s">
        <v>1</v>
      </c>
      <c r="Q35" s="75">
        <f>Q9+Q12+Q15+Q18+Q21+Q24+Q27+Q30+Q33</f>
        <v>0</v>
      </c>
      <c r="R35" s="76"/>
      <c r="S35" s="76"/>
      <c r="T35" s="76"/>
      <c r="U35" s="78"/>
      <c r="V35" s="213"/>
      <c r="W35" s="213"/>
      <c r="X35" s="213"/>
      <c r="Z35" s="4"/>
      <c r="AA35" s="4"/>
      <c r="AB35" s="4"/>
    </row>
    <row r="36" spans="1:28" x14ac:dyDescent="0.25">
      <c r="A36" s="74" t="s">
        <v>0</v>
      </c>
      <c r="T36" s="3"/>
      <c r="U36" s="3"/>
      <c r="V36" s="5"/>
    </row>
    <row r="37" spans="1:28" x14ac:dyDescent="0.25">
      <c r="Q37" s="6"/>
      <c r="T37" s="5"/>
      <c r="U37" s="3"/>
      <c r="V37" s="4"/>
    </row>
    <row r="38" spans="1:28" x14ac:dyDescent="0.25">
      <c r="T38" s="3"/>
      <c r="U38" s="3"/>
    </row>
    <row r="39" spans="1:28" x14ac:dyDescent="0.25">
      <c r="U39" s="3"/>
    </row>
    <row r="40" spans="1:28" x14ac:dyDescent="0.25">
      <c r="U40" s="3"/>
    </row>
    <row r="41" spans="1:28" x14ac:dyDescent="0.25">
      <c r="U41" s="3"/>
    </row>
    <row r="42" spans="1:28" x14ac:dyDescent="0.25">
      <c r="U42" s="3"/>
    </row>
    <row r="43" spans="1:28" x14ac:dyDescent="0.25">
      <c r="U43" s="3"/>
    </row>
    <row r="44" spans="1:28" x14ac:dyDescent="0.25">
      <c r="U44" s="3"/>
    </row>
    <row r="45" spans="1:28" x14ac:dyDescent="0.25">
      <c r="U45" s="3"/>
    </row>
    <row r="46" spans="1:28" x14ac:dyDescent="0.25">
      <c r="U46" s="3"/>
    </row>
    <row r="47" spans="1:28" x14ac:dyDescent="0.25">
      <c r="U47" s="3"/>
    </row>
    <row r="48" spans="1:28"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row r="1128" spans="21:21" x14ac:dyDescent="0.25">
      <c r="U1128" s="3"/>
    </row>
    <row r="1129" spans="21:21" x14ac:dyDescent="0.25">
      <c r="U1129" s="3"/>
    </row>
    <row r="1130" spans="21:21" x14ac:dyDescent="0.25">
      <c r="U1130" s="3"/>
    </row>
    <row r="1131" spans="21:21" x14ac:dyDescent="0.25">
      <c r="U1131" s="3"/>
    </row>
    <row r="1132" spans="21:21" x14ac:dyDescent="0.25">
      <c r="U1132" s="3"/>
    </row>
    <row r="1133" spans="21:21" x14ac:dyDescent="0.25">
      <c r="U1133" s="3"/>
    </row>
    <row r="1134" spans="21:21" x14ac:dyDescent="0.25">
      <c r="U1134" s="3"/>
    </row>
    <row r="1135" spans="21:21" x14ac:dyDescent="0.25">
      <c r="U1135" s="3"/>
    </row>
    <row r="1136" spans="21:21" x14ac:dyDescent="0.25">
      <c r="U1136" s="3"/>
    </row>
  </sheetData>
  <mergeCells count="15">
    <mergeCell ref="A5:A6"/>
    <mergeCell ref="N3:O3"/>
    <mergeCell ref="Q3:T3"/>
    <mergeCell ref="C3:G3"/>
    <mergeCell ref="L3:M3"/>
    <mergeCell ref="I2:J3"/>
    <mergeCell ref="A8:A9"/>
    <mergeCell ref="A11:A12"/>
    <mergeCell ref="A14:A15"/>
    <mergeCell ref="A29:A30"/>
    <mergeCell ref="A32:A33"/>
    <mergeCell ref="A17:A18"/>
    <mergeCell ref="A20:A21"/>
    <mergeCell ref="A23:A24"/>
    <mergeCell ref="A26:A27"/>
  </mergeCells>
  <pageMargins left="0.5" right="0.5" top="0.3" bottom="0.25"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7" max="1048575" man="1"/>
    <brk id="15" max="1048575" man="1"/>
    <brk id="24"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zoomScale="75" workbookViewId="0">
      <selection activeCell="B2" sqref="B2"/>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1257</v>
      </c>
      <c r="B1" s="144"/>
      <c r="V1" s="3"/>
    </row>
    <row r="2" spans="1:26" x14ac:dyDescent="0.25">
      <c r="A2" s="143" t="s">
        <v>1195</v>
      </c>
      <c r="B2" s="142"/>
      <c r="J2" s="2178" t="s">
        <v>77</v>
      </c>
      <c r="K2" s="2179"/>
      <c r="L2" s="141" t="s">
        <v>76</v>
      </c>
      <c r="M2" s="140"/>
      <c r="N2" s="139"/>
      <c r="V2" s="3"/>
    </row>
    <row r="3" spans="1:26" ht="33.75" customHeight="1" x14ac:dyDescent="0.25">
      <c r="A3" s="138" t="s">
        <v>1249</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328</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94" t="s">
        <v>1256</v>
      </c>
      <c r="B8" s="94" t="s">
        <v>1255</v>
      </c>
      <c r="C8" s="94" t="s">
        <v>326</v>
      </c>
      <c r="D8" s="94" t="s">
        <v>1188</v>
      </c>
      <c r="E8" s="94" t="s">
        <v>18</v>
      </c>
      <c r="F8" s="105">
        <v>6000000</v>
      </c>
      <c r="G8" s="94" t="s">
        <v>63</v>
      </c>
      <c r="H8" s="94" t="s">
        <v>1186</v>
      </c>
      <c r="I8" s="106" t="s">
        <v>2</v>
      </c>
      <c r="J8" s="94" t="s">
        <v>1246</v>
      </c>
      <c r="K8" s="94" t="s">
        <v>1184</v>
      </c>
      <c r="L8" s="94" t="s">
        <v>1254</v>
      </c>
      <c r="M8" s="94" t="s">
        <v>1254</v>
      </c>
      <c r="N8" s="94" t="s">
        <v>1253</v>
      </c>
      <c r="O8" s="94" t="s">
        <v>1243</v>
      </c>
      <c r="P8" s="94" t="s">
        <v>1179</v>
      </c>
      <c r="Q8" s="106" t="s">
        <v>2</v>
      </c>
      <c r="R8" s="105">
        <v>6000000</v>
      </c>
      <c r="S8" s="94" t="s">
        <v>9</v>
      </c>
      <c r="T8" s="104" t="s">
        <v>1178</v>
      </c>
      <c r="U8" s="104" t="s">
        <v>1177</v>
      </c>
      <c r="V8" s="90"/>
      <c r="W8" s="103" t="s">
        <v>1252</v>
      </c>
      <c r="X8" s="94" t="s">
        <v>1251</v>
      </c>
      <c r="Y8" s="94" t="s">
        <v>1175</v>
      </c>
      <c r="Z8" s="105">
        <v>6000000</v>
      </c>
    </row>
    <row r="9" spans="1:26" ht="34.5" customHeight="1" x14ac:dyDescent="0.25">
      <c r="A9" s="2196"/>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97"/>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9.5" customHeight="1" x14ac:dyDescent="0.25">
      <c r="A12" s="2196"/>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1.2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2.7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6000000</v>
      </c>
      <c r="G34" s="86"/>
      <c r="H34" s="82"/>
      <c r="I34" s="86" t="s">
        <v>2</v>
      </c>
      <c r="J34" s="82"/>
      <c r="K34" s="82"/>
      <c r="L34" s="82"/>
      <c r="M34" s="82"/>
      <c r="N34" s="82"/>
      <c r="O34" s="82"/>
      <c r="P34" s="82"/>
      <c r="Q34" s="86" t="s">
        <v>2</v>
      </c>
      <c r="R34" s="81">
        <f>R8+R11+R14+R17+R20+R23+R26+R29+R32</f>
        <v>6000000</v>
      </c>
      <c r="S34" s="82"/>
      <c r="T34" s="85"/>
      <c r="U34" s="85"/>
      <c r="V34" s="84"/>
      <c r="W34" s="83"/>
      <c r="X34" s="82"/>
      <c r="Y34" s="82"/>
      <c r="Z34" s="81">
        <f>Z8+Z11+Z14+Z17+Z20+Z23+Z26+Z29+Z32</f>
        <v>6000000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8"/>
  <sheetViews>
    <sheetView workbookViewId="0">
      <selection activeCell="B2" sqref="B2"/>
    </sheetView>
  </sheetViews>
  <sheetFormatPr defaultRowHeight="15.75" x14ac:dyDescent="0.25"/>
  <cols>
    <col min="1" max="1" width="31.5703125" style="1" customWidth="1"/>
    <col min="2" max="2" width="10.85546875" style="1" bestFit="1" customWidth="1"/>
    <col min="3" max="3" width="13.7109375" style="1" customWidth="1"/>
    <col min="4" max="4" width="13.42578125" style="1" customWidth="1"/>
    <col min="5" max="5" width="11.140625" style="1" bestFit="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92</v>
      </c>
      <c r="B1" s="144" t="s">
        <v>1282</v>
      </c>
      <c r="C1" s="179"/>
      <c r="D1" s="4"/>
      <c r="E1" s="4"/>
      <c r="F1" s="4"/>
      <c r="G1" s="4"/>
      <c r="H1" s="3"/>
      <c r="T1" s="146"/>
      <c r="U1" s="146"/>
      <c r="AB1" s="146"/>
    </row>
    <row r="2" spans="1:32" ht="15.75" customHeight="1" x14ac:dyDescent="0.25">
      <c r="A2" s="143" t="s">
        <v>123</v>
      </c>
      <c r="B2" s="142"/>
      <c r="C2" s="141" t="s">
        <v>76</v>
      </c>
      <c r="D2" s="140"/>
      <c r="E2" s="139"/>
      <c r="F2" s="139"/>
      <c r="H2" s="177"/>
      <c r="I2" s="2178" t="s">
        <v>122</v>
      </c>
      <c r="J2" s="2179"/>
      <c r="T2" s="146"/>
      <c r="U2" s="176"/>
      <c r="AB2" s="176"/>
    </row>
    <row r="3" spans="1:32" s="57" customFormat="1" ht="28.5" customHeight="1" x14ac:dyDescent="0.2">
      <c r="A3" s="138" t="s">
        <v>1281</v>
      </c>
      <c r="B3" s="584"/>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7.25" customHeight="1" thickBot="1" x14ac:dyDescent="0.3">
      <c r="A4" s="173" t="s">
        <v>68</v>
      </c>
      <c r="B4" s="126" t="s">
        <v>115</v>
      </c>
      <c r="C4" s="131" t="s">
        <v>114</v>
      </c>
      <c r="D4" s="126" t="s">
        <v>113</v>
      </c>
      <c r="E4" s="126" t="s">
        <v>369</v>
      </c>
      <c r="F4" s="126" t="s">
        <v>55</v>
      </c>
      <c r="G4" s="126" t="s">
        <v>61</v>
      </c>
      <c r="H4" s="130" t="s">
        <v>56</v>
      </c>
      <c r="I4" s="126" t="s">
        <v>368</v>
      </c>
      <c r="J4" s="131" t="s">
        <v>367</v>
      </c>
      <c r="K4" s="126" t="s">
        <v>105</v>
      </c>
      <c r="L4" s="130" t="s">
        <v>56</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24"/>
      <c r="F5" s="171"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19.5" customHeight="1" x14ac:dyDescent="0.25">
      <c r="A8" s="2201" t="s">
        <v>1280</v>
      </c>
      <c r="B8" s="94" t="s">
        <v>18</v>
      </c>
      <c r="C8" s="94" t="s">
        <v>340</v>
      </c>
      <c r="D8" s="105" t="s">
        <v>1279</v>
      </c>
      <c r="E8" s="94" t="s">
        <v>571</v>
      </c>
      <c r="F8" s="106" t="s">
        <v>2</v>
      </c>
      <c r="G8" s="94" t="s">
        <v>1211</v>
      </c>
      <c r="H8" s="104" t="s">
        <v>1269</v>
      </c>
      <c r="I8" s="104" t="s">
        <v>513</v>
      </c>
      <c r="J8" s="104" t="s">
        <v>513</v>
      </c>
      <c r="K8" s="104" t="s">
        <v>513</v>
      </c>
      <c r="L8" s="104" t="s">
        <v>513</v>
      </c>
      <c r="M8" s="106" t="s">
        <v>2</v>
      </c>
      <c r="N8" s="94" t="s">
        <v>1245</v>
      </c>
      <c r="O8" s="94" t="s">
        <v>1268</v>
      </c>
      <c r="P8" s="94" t="s">
        <v>1267</v>
      </c>
      <c r="Q8" s="94" t="s">
        <v>1266</v>
      </c>
      <c r="R8" s="94" t="s">
        <v>1265</v>
      </c>
      <c r="S8" s="94" t="s">
        <v>1264</v>
      </c>
      <c r="T8" s="94" t="s">
        <v>1263</v>
      </c>
      <c r="U8" s="164" t="s">
        <v>2</v>
      </c>
      <c r="V8" s="103" t="s">
        <v>1203</v>
      </c>
      <c r="W8" s="94" t="s">
        <v>1202</v>
      </c>
      <c r="X8" s="105" t="s">
        <v>1279</v>
      </c>
      <c r="Y8" s="103" t="s">
        <v>1201</v>
      </c>
      <c r="Z8" s="103" t="s">
        <v>9</v>
      </c>
      <c r="AA8" s="94" t="s">
        <v>1200</v>
      </c>
      <c r="AB8" s="164" t="s">
        <v>2</v>
      </c>
      <c r="AC8" s="94" t="s">
        <v>1278</v>
      </c>
      <c r="AD8" s="94" t="s">
        <v>1198</v>
      </c>
      <c r="AE8" s="94" t="s">
        <v>1175</v>
      </c>
      <c r="AF8" s="94" t="s">
        <v>1277</v>
      </c>
    </row>
    <row r="9" spans="1:32" ht="13.5" customHeight="1" x14ac:dyDescent="0.25">
      <c r="A9" s="2210"/>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1.2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11.25" customHeight="1" x14ac:dyDescent="0.25">
      <c r="A11" s="2206" t="s">
        <v>1276</v>
      </c>
      <c r="B11" s="94"/>
      <c r="C11" s="97"/>
      <c r="D11" s="75"/>
      <c r="E11" s="97"/>
      <c r="F11" s="80" t="s">
        <v>2</v>
      </c>
      <c r="G11" s="97"/>
      <c r="H11" s="102"/>
      <c r="I11" s="102"/>
      <c r="J11" s="102"/>
      <c r="K11" s="97"/>
      <c r="L11" s="95"/>
      <c r="M11" s="80" t="s">
        <v>2</v>
      </c>
      <c r="N11" s="97"/>
      <c r="O11" s="97"/>
      <c r="P11" s="97"/>
      <c r="Q11" s="97"/>
      <c r="R11" s="97"/>
      <c r="S11" s="97"/>
      <c r="T11" s="97"/>
      <c r="U11" s="149" t="s">
        <v>2</v>
      </c>
      <c r="V11" s="95"/>
      <c r="W11" s="97"/>
      <c r="X11" s="75"/>
      <c r="Y11" s="95"/>
      <c r="Z11" s="95"/>
      <c r="AA11" s="97"/>
      <c r="AB11" s="149" t="s">
        <v>2</v>
      </c>
      <c r="AC11" s="97"/>
      <c r="AD11" s="97"/>
      <c r="AE11" s="97"/>
      <c r="AF11" s="97"/>
    </row>
    <row r="12" spans="1:32" ht="9.75" customHeight="1" x14ac:dyDescent="0.25">
      <c r="A12" s="2207"/>
      <c r="B12" s="97"/>
      <c r="C12" s="97"/>
      <c r="D12" s="75"/>
      <c r="E12" s="97"/>
      <c r="F12" s="80" t="s">
        <v>1</v>
      </c>
      <c r="G12" s="97"/>
      <c r="H12" s="102"/>
      <c r="I12" s="102"/>
      <c r="J12" s="102"/>
      <c r="K12" s="97"/>
      <c r="L12" s="95"/>
      <c r="M12" s="80" t="s">
        <v>1</v>
      </c>
      <c r="N12" s="97"/>
      <c r="O12" s="97"/>
      <c r="P12" s="97"/>
      <c r="Q12" s="97"/>
      <c r="R12" s="97"/>
      <c r="S12" s="97"/>
      <c r="T12" s="97"/>
      <c r="U12" s="149" t="s">
        <v>1</v>
      </c>
      <c r="V12" s="95"/>
      <c r="W12" s="97"/>
      <c r="X12" s="75"/>
      <c r="Y12" s="95"/>
      <c r="Z12" s="95"/>
      <c r="AA12" s="97"/>
      <c r="AB12" s="149" t="s">
        <v>1</v>
      </c>
      <c r="AC12" s="97"/>
      <c r="AD12" s="97"/>
      <c r="AE12" s="97"/>
      <c r="AF12" s="97"/>
    </row>
    <row r="13" spans="1:32" ht="9" customHeight="1" x14ac:dyDescent="0.25">
      <c r="A13" s="98"/>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13.5" customHeight="1" x14ac:dyDescent="0.25">
      <c r="A14" s="2206" t="s">
        <v>1275</v>
      </c>
      <c r="B14" s="94"/>
      <c r="C14" s="97"/>
      <c r="D14" s="75"/>
      <c r="E14" s="97"/>
      <c r="F14" s="80" t="s">
        <v>2</v>
      </c>
      <c r="G14" s="97"/>
      <c r="H14" s="102"/>
      <c r="I14" s="102"/>
      <c r="J14" s="102"/>
      <c r="K14" s="97"/>
      <c r="L14" s="95"/>
      <c r="M14" s="80" t="s">
        <v>2</v>
      </c>
      <c r="N14" s="97"/>
      <c r="O14" s="97"/>
      <c r="P14" s="97"/>
      <c r="Q14" s="97"/>
      <c r="R14" s="97"/>
      <c r="S14" s="97"/>
      <c r="T14" s="97"/>
      <c r="U14" s="149" t="s">
        <v>2</v>
      </c>
      <c r="V14" s="95"/>
      <c r="W14" s="97"/>
      <c r="X14" s="75"/>
      <c r="Y14" s="95"/>
      <c r="Z14" s="95"/>
      <c r="AA14" s="97"/>
      <c r="AB14" s="149" t="s">
        <v>2</v>
      </c>
      <c r="AC14" s="95"/>
      <c r="AD14" s="95"/>
      <c r="AE14" s="95"/>
      <c r="AF14" s="95"/>
    </row>
    <row r="15" spans="1:32" ht="10.5" customHeight="1" x14ac:dyDescent="0.25">
      <c r="A15" s="2207"/>
      <c r="B15" s="97"/>
      <c r="C15" s="97"/>
      <c r="D15" s="75"/>
      <c r="E15" s="97"/>
      <c r="F15" s="80" t="s">
        <v>1</v>
      </c>
      <c r="G15" s="97"/>
      <c r="H15" s="102"/>
      <c r="I15" s="102"/>
      <c r="J15" s="102"/>
      <c r="K15" s="97"/>
      <c r="L15" s="95"/>
      <c r="M15" s="80" t="s">
        <v>1</v>
      </c>
      <c r="N15" s="97"/>
      <c r="O15" s="97"/>
      <c r="P15" s="97"/>
      <c r="Q15" s="97"/>
      <c r="R15" s="97"/>
      <c r="S15" s="97"/>
      <c r="T15" s="97"/>
      <c r="U15" s="149" t="s">
        <v>1</v>
      </c>
      <c r="V15" s="95"/>
      <c r="W15" s="97"/>
      <c r="X15" s="75"/>
      <c r="Y15" s="95"/>
      <c r="Z15" s="95"/>
      <c r="AA15" s="97"/>
      <c r="AB15" s="149" t="s">
        <v>1</v>
      </c>
      <c r="AC15" s="95"/>
      <c r="AD15" s="95"/>
      <c r="AE15" s="95"/>
      <c r="AF15" s="95"/>
    </row>
    <row r="16" spans="1:32" ht="6.7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1.25" customHeight="1" x14ac:dyDescent="0.25">
      <c r="A17" s="2206" t="s">
        <v>1274</v>
      </c>
      <c r="B17" s="97"/>
      <c r="C17" s="97"/>
      <c r="D17" s="75"/>
      <c r="E17" s="97"/>
      <c r="F17" s="80" t="s">
        <v>2</v>
      </c>
      <c r="G17" s="97"/>
      <c r="H17" s="102"/>
      <c r="I17" s="102"/>
      <c r="J17" s="102"/>
      <c r="K17" s="97"/>
      <c r="L17" s="95"/>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4.25" customHeight="1" x14ac:dyDescent="0.25">
      <c r="A18" s="2207"/>
      <c r="B18" s="97"/>
      <c r="C18" s="97"/>
      <c r="D18" s="75"/>
      <c r="E18" s="97"/>
      <c r="F18" s="80" t="s">
        <v>1</v>
      </c>
      <c r="G18" s="97"/>
      <c r="H18" s="102"/>
      <c r="I18" s="102"/>
      <c r="J18" s="102"/>
      <c r="K18" s="97"/>
      <c r="L18" s="95"/>
      <c r="M18" s="80" t="s">
        <v>1</v>
      </c>
      <c r="N18" s="97"/>
      <c r="O18" s="97"/>
      <c r="P18" s="97"/>
      <c r="Q18" s="97"/>
      <c r="R18" s="97"/>
      <c r="S18" s="97"/>
      <c r="T18" s="97"/>
      <c r="U18" s="149" t="s">
        <v>1</v>
      </c>
      <c r="V18" s="95"/>
      <c r="W18" s="97"/>
      <c r="X18" s="75"/>
      <c r="Y18" s="95"/>
      <c r="Z18" s="95"/>
      <c r="AA18" s="97"/>
      <c r="AB18" s="149" t="s">
        <v>1</v>
      </c>
      <c r="AC18" s="95"/>
      <c r="AD18" s="95"/>
      <c r="AE18" s="95"/>
      <c r="AF18" s="95"/>
    </row>
    <row r="19" spans="1:32" ht="9.7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13.5" customHeight="1" x14ac:dyDescent="0.25">
      <c r="A20" s="2206" t="s">
        <v>1273</v>
      </c>
      <c r="B20" s="97"/>
      <c r="C20" s="97"/>
      <c r="D20" s="75"/>
      <c r="E20" s="97"/>
      <c r="F20" s="80" t="s">
        <v>2</v>
      </c>
      <c r="G20" s="97"/>
      <c r="H20" s="102"/>
      <c r="I20" s="102"/>
      <c r="J20" s="102"/>
      <c r="K20" s="97"/>
      <c r="L20" s="95"/>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2" customHeight="1" x14ac:dyDescent="0.25">
      <c r="A21" s="2207"/>
      <c r="B21" s="97"/>
      <c r="C21" s="97"/>
      <c r="D21" s="75"/>
      <c r="E21" s="97"/>
      <c r="F21" s="80" t="s">
        <v>1</v>
      </c>
      <c r="G21" s="97"/>
      <c r="H21" s="102"/>
      <c r="I21" s="102"/>
      <c r="J21" s="102"/>
      <c r="K21" s="97"/>
      <c r="L21" s="95"/>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2"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5" customHeight="1" x14ac:dyDescent="0.25">
      <c r="A23" s="2208" t="s">
        <v>1272</v>
      </c>
      <c r="B23" s="94" t="s">
        <v>18</v>
      </c>
      <c r="C23" s="94" t="s">
        <v>340</v>
      </c>
      <c r="D23" s="75" t="s">
        <v>1271</v>
      </c>
      <c r="E23" s="94" t="s">
        <v>571</v>
      </c>
      <c r="F23" s="80" t="s">
        <v>2</v>
      </c>
      <c r="G23" s="94" t="s">
        <v>1211</v>
      </c>
      <c r="H23" s="104" t="s">
        <v>1269</v>
      </c>
      <c r="I23" s="104" t="s">
        <v>513</v>
      </c>
      <c r="J23" s="104" t="s">
        <v>513</v>
      </c>
      <c r="K23" s="104" t="s">
        <v>513</v>
      </c>
      <c r="L23" s="104" t="s">
        <v>513</v>
      </c>
      <c r="M23" s="80" t="s">
        <v>2</v>
      </c>
      <c r="N23" s="94" t="s">
        <v>1245</v>
      </c>
      <c r="O23" s="94" t="s">
        <v>1268</v>
      </c>
      <c r="P23" s="94" t="s">
        <v>1267</v>
      </c>
      <c r="Q23" s="94" t="s">
        <v>1266</v>
      </c>
      <c r="R23" s="94" t="s">
        <v>1265</v>
      </c>
      <c r="S23" s="94" t="s">
        <v>1264</v>
      </c>
      <c r="T23" s="94" t="s">
        <v>1263</v>
      </c>
      <c r="U23" s="149" t="s">
        <v>2</v>
      </c>
      <c r="V23" s="103" t="s">
        <v>1203</v>
      </c>
      <c r="W23" s="94" t="s">
        <v>1202</v>
      </c>
      <c r="X23" s="75" t="s">
        <v>1271</v>
      </c>
      <c r="Y23" s="103" t="s">
        <v>1201</v>
      </c>
      <c r="Z23" s="103" t="s">
        <v>9</v>
      </c>
      <c r="AA23" s="94" t="s">
        <v>1200</v>
      </c>
      <c r="AB23" s="149" t="s">
        <v>2</v>
      </c>
      <c r="AC23" s="95" t="s">
        <v>1216</v>
      </c>
      <c r="AD23" s="94" t="s">
        <v>1198</v>
      </c>
      <c r="AE23" s="94" t="s">
        <v>1175</v>
      </c>
      <c r="AF23" s="95" t="s">
        <v>481</v>
      </c>
    </row>
    <row r="24" spans="1:32" ht="15" customHeight="1" x14ac:dyDescent="0.25">
      <c r="A24" s="2209"/>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9.7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4.25" customHeight="1" x14ac:dyDescent="0.25">
      <c r="A26" s="2197" t="s">
        <v>1270</v>
      </c>
      <c r="B26" s="94" t="s">
        <v>18</v>
      </c>
      <c r="C26" s="94" t="s">
        <v>340</v>
      </c>
      <c r="D26" s="75" t="s">
        <v>1262</v>
      </c>
      <c r="E26" s="94" t="s">
        <v>571</v>
      </c>
      <c r="F26" s="80" t="s">
        <v>2</v>
      </c>
      <c r="G26" s="94" t="s">
        <v>1211</v>
      </c>
      <c r="H26" s="104" t="s">
        <v>1269</v>
      </c>
      <c r="I26" s="104" t="s">
        <v>513</v>
      </c>
      <c r="J26" s="104" t="s">
        <v>513</v>
      </c>
      <c r="K26" s="104" t="s">
        <v>513</v>
      </c>
      <c r="L26" s="104" t="s">
        <v>513</v>
      </c>
      <c r="M26" s="80" t="s">
        <v>2</v>
      </c>
      <c r="N26" s="94" t="s">
        <v>1245</v>
      </c>
      <c r="O26" s="94" t="s">
        <v>1268</v>
      </c>
      <c r="P26" s="94" t="s">
        <v>1267</v>
      </c>
      <c r="Q26" s="94" t="s">
        <v>1266</v>
      </c>
      <c r="R26" s="94" t="s">
        <v>1265</v>
      </c>
      <c r="S26" s="94" t="s">
        <v>1264</v>
      </c>
      <c r="T26" s="94" t="s">
        <v>1263</v>
      </c>
      <c r="U26" s="149" t="s">
        <v>2</v>
      </c>
      <c r="V26" s="103" t="s">
        <v>1203</v>
      </c>
      <c r="W26" s="94" t="s">
        <v>1202</v>
      </c>
      <c r="X26" s="75" t="s">
        <v>1262</v>
      </c>
      <c r="Y26" s="103" t="s">
        <v>1201</v>
      </c>
      <c r="Z26" s="103" t="s">
        <v>9</v>
      </c>
      <c r="AA26" s="94" t="s">
        <v>1200</v>
      </c>
      <c r="AB26" s="149" t="s">
        <v>2</v>
      </c>
      <c r="AC26" s="95" t="s">
        <v>1261</v>
      </c>
      <c r="AD26" s="94" t="s">
        <v>1198</v>
      </c>
      <c r="AE26" s="94" t="s">
        <v>1175</v>
      </c>
      <c r="AF26" s="95" t="s">
        <v>1260</v>
      </c>
    </row>
    <row r="27" spans="1:32" ht="14.25" customHeight="1" x14ac:dyDescent="0.25">
      <c r="A27" s="2195"/>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0.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3.5" customHeight="1" x14ac:dyDescent="0.25">
      <c r="A29" s="2186" t="s">
        <v>1259</v>
      </c>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4.2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2"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2.75" customHeight="1" x14ac:dyDescent="0.25">
      <c r="A32" s="2203" t="s">
        <v>1258</v>
      </c>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2.75" customHeight="1" x14ac:dyDescent="0.25">
      <c r="A33" s="2204"/>
      <c r="B33" s="92"/>
      <c r="C33" s="92"/>
      <c r="D33" s="1457"/>
      <c r="E33" s="92"/>
      <c r="F33" s="93" t="s">
        <v>1</v>
      </c>
      <c r="G33" s="1458"/>
      <c r="H33" s="156"/>
      <c r="I33" s="156"/>
      <c r="J33" s="156"/>
      <c r="K33" s="92"/>
      <c r="L33" s="89"/>
      <c r="M33" s="93"/>
      <c r="N33" s="92"/>
      <c r="O33" s="92"/>
      <c r="P33" s="92"/>
      <c r="Q33" s="92"/>
      <c r="R33" s="92"/>
      <c r="S33" s="92"/>
      <c r="T33" s="92"/>
      <c r="U33" s="153"/>
      <c r="V33" s="89"/>
      <c r="W33" s="92"/>
      <c r="X33" s="1457"/>
      <c r="Y33" s="89"/>
      <c r="Z33" s="89"/>
      <c r="AA33" s="92"/>
      <c r="AB33" s="153"/>
      <c r="AC33" s="89"/>
      <c r="AD33" s="89"/>
      <c r="AE33" s="89"/>
      <c r="AF33" s="89"/>
    </row>
    <row r="34" spans="1:32" ht="12.75" customHeight="1" x14ac:dyDescent="0.25">
      <c r="A34" s="2204"/>
      <c r="B34" s="92"/>
      <c r="C34" s="92"/>
      <c r="D34" s="1457"/>
      <c r="E34" s="92"/>
      <c r="F34" s="93" t="s">
        <v>2</v>
      </c>
      <c r="G34" s="92"/>
      <c r="H34" s="156"/>
      <c r="I34" s="156"/>
      <c r="J34" s="156"/>
      <c r="K34" s="92"/>
      <c r="L34" s="89"/>
      <c r="M34" s="93"/>
      <c r="N34" s="92"/>
      <c r="O34" s="92"/>
      <c r="P34" s="92"/>
      <c r="Q34" s="92"/>
      <c r="R34" s="92"/>
      <c r="S34" s="92"/>
      <c r="T34" s="92"/>
      <c r="U34" s="153"/>
      <c r="V34" s="89"/>
      <c r="W34" s="92"/>
      <c r="X34" s="1457"/>
      <c r="Y34" s="89"/>
      <c r="Z34" s="89"/>
      <c r="AA34" s="92"/>
      <c r="AB34" s="153"/>
      <c r="AC34" s="89"/>
      <c r="AD34" s="89"/>
      <c r="AE34" s="89"/>
      <c r="AF34" s="89"/>
    </row>
    <row r="35" spans="1:32" ht="15" customHeight="1" thickBot="1" x14ac:dyDescent="0.3">
      <c r="A35" s="2205"/>
      <c r="B35" s="92"/>
      <c r="C35" s="92"/>
      <c r="D35" s="88"/>
      <c r="E35" s="92"/>
      <c r="F35" s="93" t="s">
        <v>1</v>
      </c>
      <c r="G35" s="92"/>
      <c r="H35" s="156"/>
      <c r="I35" s="156"/>
      <c r="J35" s="156"/>
      <c r="K35" s="92"/>
      <c r="L35" s="89"/>
      <c r="M35" s="93" t="s">
        <v>1</v>
      </c>
      <c r="N35" s="92"/>
      <c r="O35" s="92"/>
      <c r="P35" s="92"/>
      <c r="Q35" s="92"/>
      <c r="R35" s="92"/>
      <c r="S35" s="92"/>
      <c r="T35" s="92"/>
      <c r="U35" s="153" t="s">
        <v>1</v>
      </c>
      <c r="V35" s="155"/>
      <c r="W35" s="154"/>
      <c r="X35" s="88"/>
      <c r="Y35" s="89"/>
      <c r="Z35" s="89"/>
      <c r="AA35" s="92"/>
      <c r="AB35" s="153" t="s">
        <v>1</v>
      </c>
      <c r="AC35" s="89"/>
      <c r="AD35" s="89"/>
      <c r="AE35" s="89"/>
      <c r="AF35" s="88"/>
    </row>
    <row r="36" spans="1:32" ht="15" customHeight="1" thickTop="1" x14ac:dyDescent="0.25">
      <c r="A36" s="87" t="s">
        <v>3</v>
      </c>
      <c r="B36" s="82"/>
      <c r="C36" s="82"/>
      <c r="D36" s="81" t="e">
        <f>D8+D11+D14+D17+D20+D23+D26+D29+D32</f>
        <v>#VALUE!</v>
      </c>
      <c r="E36" s="82"/>
      <c r="F36" s="86" t="s">
        <v>2</v>
      </c>
      <c r="G36" s="82"/>
      <c r="H36" s="82"/>
      <c r="I36" s="82"/>
      <c r="J36" s="82"/>
      <c r="K36" s="82"/>
      <c r="L36" s="83"/>
      <c r="M36" s="86" t="s">
        <v>2</v>
      </c>
      <c r="N36" s="82"/>
      <c r="O36" s="82"/>
      <c r="P36" s="82"/>
      <c r="Q36" s="82"/>
      <c r="R36" s="82"/>
      <c r="S36" s="82"/>
      <c r="T36" s="82"/>
      <c r="U36" s="150" t="s">
        <v>2</v>
      </c>
      <c r="V36" s="152"/>
      <c r="W36" s="151"/>
      <c r="X36" s="81" t="e">
        <f>X8+X11+X14+X17+X20+X23+X26+X29+X32</f>
        <v>#VALUE!</v>
      </c>
      <c r="Y36" s="82"/>
      <c r="Z36" s="82"/>
      <c r="AA36" s="82"/>
      <c r="AB36" s="150" t="s">
        <v>2</v>
      </c>
      <c r="AC36" s="82"/>
      <c r="AD36" s="82"/>
      <c r="AE36" s="82"/>
      <c r="AF36" s="81">
        <f>AF8+AF11+AF14+AF17+AF20+AF23+AF26+AF29+AF32</f>
        <v>290000000</v>
      </c>
    </row>
    <row r="37" spans="1:32" ht="15" customHeight="1" x14ac:dyDescent="0.25">
      <c r="A37" s="76"/>
      <c r="B37" s="76"/>
      <c r="C37" s="76"/>
      <c r="D37" s="75">
        <f>D9+D12+D15+D18+D21+D24+D27+D30+D35</f>
        <v>0</v>
      </c>
      <c r="E37" s="76"/>
      <c r="F37" s="80" t="s">
        <v>1</v>
      </c>
      <c r="G37" s="76"/>
      <c r="H37" s="76"/>
      <c r="I37" s="76"/>
      <c r="J37" s="76"/>
      <c r="K37" s="76"/>
      <c r="L37" s="77"/>
      <c r="M37" s="80" t="s">
        <v>1</v>
      </c>
      <c r="N37" s="76"/>
      <c r="O37" s="76"/>
      <c r="P37" s="76"/>
      <c r="Q37" s="76"/>
      <c r="R37" s="76"/>
      <c r="S37" s="76"/>
      <c r="T37" s="76"/>
      <c r="U37" s="149" t="s">
        <v>1</v>
      </c>
      <c r="V37" s="77"/>
      <c r="W37" s="76"/>
      <c r="X37" s="75">
        <f>X9+X12+X15+X18+X21+X24+X27+X30+X35</f>
        <v>0</v>
      </c>
      <c r="Y37" s="76"/>
      <c r="Z37" s="76"/>
      <c r="AA37" s="76"/>
      <c r="AB37" s="149" t="s">
        <v>1</v>
      </c>
      <c r="AC37" s="76"/>
      <c r="AD37" s="76"/>
      <c r="AE37" s="76"/>
      <c r="AF37" s="75">
        <f>AF9+AF12+AF15+AF18+AF21+AF24+AF27+AF30+AF35</f>
        <v>0</v>
      </c>
    </row>
    <row r="38" spans="1:32" x14ac:dyDescent="0.25">
      <c r="A38" s="74" t="s">
        <v>0</v>
      </c>
      <c r="T38" s="146"/>
      <c r="U38" s="148"/>
      <c r="AB38" s="148"/>
    </row>
  </sheetData>
  <mergeCells count="18">
    <mergeCell ref="V3:W3"/>
    <mergeCell ref="I2:J3"/>
    <mergeCell ref="AC3:AF3"/>
    <mergeCell ref="A29:A30"/>
    <mergeCell ref="A32:A35"/>
    <mergeCell ref="A17:A18"/>
    <mergeCell ref="A20:A21"/>
    <mergeCell ref="A23:A24"/>
    <mergeCell ref="A26:A27"/>
    <mergeCell ref="A5:A6"/>
    <mergeCell ref="A8:A9"/>
    <mergeCell ref="A11:A12"/>
    <mergeCell ref="A14:A15"/>
    <mergeCell ref="X3:AA3"/>
    <mergeCell ref="K3:L3"/>
    <mergeCell ref="N3:O3"/>
    <mergeCell ref="G3:H3"/>
    <mergeCell ref="P3:T3"/>
  </mergeCells>
  <pageMargins left="0.5" right="0.5" top="0.3" bottom="0.25"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36"/>
  <sheetViews>
    <sheetView zoomScale="75" workbookViewId="0">
      <selection activeCell="B4" sqref="B4"/>
    </sheetView>
  </sheetViews>
  <sheetFormatPr defaultRowHeight="15.75" x14ac:dyDescent="0.25"/>
  <cols>
    <col min="1" max="1" width="41.85546875" style="1" customWidth="1"/>
    <col min="2" max="7" width="17.28515625" style="1" customWidth="1"/>
    <col min="8" max="8" width="7.7109375" style="1" bestFit="1" customWidth="1"/>
    <col min="9" max="10" width="17" style="1" customWidth="1"/>
    <col min="11" max="11" width="17.7109375" style="1" customWidth="1"/>
    <col min="12" max="15" width="17" style="1" customWidth="1"/>
    <col min="16" max="16" width="7.7109375" style="1" bestFit="1" customWidth="1"/>
    <col min="17" max="20" width="17" style="1" customWidth="1"/>
    <col min="21" max="21" width="3.140625" style="2" customWidth="1"/>
    <col min="22" max="24" width="16.140625" style="1" customWidth="1"/>
    <col min="25" max="16384" width="9.140625" style="1"/>
  </cols>
  <sheetData>
    <row r="1" spans="1:24" x14ac:dyDescent="0.25">
      <c r="A1" s="145" t="s">
        <v>92</v>
      </c>
      <c r="B1" s="144"/>
      <c r="U1" s="3"/>
    </row>
    <row r="2" spans="1:24" x14ac:dyDescent="0.25">
      <c r="A2" s="143" t="s">
        <v>550</v>
      </c>
      <c r="B2" s="142"/>
      <c r="I2" s="2178" t="s">
        <v>77</v>
      </c>
      <c r="J2" s="2179"/>
      <c r="K2" s="141" t="s">
        <v>76</v>
      </c>
      <c r="L2" s="140"/>
      <c r="M2" s="139"/>
      <c r="U2" s="3"/>
    </row>
    <row r="3" spans="1:24" s="57" customFormat="1" ht="31.5" customHeight="1" x14ac:dyDescent="0.25">
      <c r="A3" s="138" t="s">
        <v>91</v>
      </c>
      <c r="B3" s="584"/>
      <c r="C3" s="2175" t="s">
        <v>74</v>
      </c>
      <c r="D3" s="2177"/>
      <c r="E3" s="2177"/>
      <c r="F3" s="2177"/>
      <c r="G3" s="2176"/>
      <c r="I3" s="2180"/>
      <c r="J3" s="2181"/>
      <c r="K3" s="128" t="s">
        <v>73</v>
      </c>
      <c r="L3" s="2177" t="s">
        <v>72</v>
      </c>
      <c r="M3" s="2176"/>
      <c r="N3" s="2175" t="s">
        <v>71</v>
      </c>
      <c r="O3" s="2176"/>
      <c r="Q3" s="2175" t="s">
        <v>70</v>
      </c>
      <c r="R3" s="2177"/>
      <c r="S3" s="2177"/>
      <c r="T3" s="2177"/>
      <c r="U3" s="61"/>
      <c r="V3" s="60"/>
      <c r="W3" s="59" t="s">
        <v>69</v>
      </c>
      <c r="X3" s="58"/>
    </row>
    <row r="4" spans="1:24" s="57" customFormat="1" ht="50.25" customHeight="1" thickBot="1" x14ac:dyDescent="0.3">
      <c r="A4" s="173" t="s">
        <v>68</v>
      </c>
      <c r="B4" s="126" t="s">
        <v>67</v>
      </c>
      <c r="C4" s="126" t="s">
        <v>66</v>
      </c>
      <c r="D4" s="126" t="s">
        <v>65</v>
      </c>
      <c r="E4" s="126" t="s">
        <v>64</v>
      </c>
      <c r="F4" s="126" t="s">
        <v>63</v>
      </c>
      <c r="G4" s="131" t="s">
        <v>328</v>
      </c>
      <c r="H4" s="126" t="s">
        <v>55</v>
      </c>
      <c r="I4" s="130" t="s">
        <v>61</v>
      </c>
      <c r="J4" s="130" t="s">
        <v>56</v>
      </c>
      <c r="K4" s="126" t="s">
        <v>60</v>
      </c>
      <c r="L4" s="126" t="s">
        <v>59</v>
      </c>
      <c r="M4" s="126" t="s">
        <v>58</v>
      </c>
      <c r="N4" s="126" t="s">
        <v>57</v>
      </c>
      <c r="O4" s="130" t="s">
        <v>56</v>
      </c>
      <c r="P4" s="126" t="s">
        <v>55</v>
      </c>
      <c r="Q4" s="130" t="s">
        <v>86</v>
      </c>
      <c r="R4" s="130" t="s">
        <v>53</v>
      </c>
      <c r="S4" s="130" t="s">
        <v>52</v>
      </c>
      <c r="T4" s="129" t="s">
        <v>51</v>
      </c>
      <c r="U4" s="127"/>
      <c r="V4" s="259" t="s">
        <v>50</v>
      </c>
      <c r="W4" s="258" t="s">
        <v>49</v>
      </c>
      <c r="X4" s="258" t="s">
        <v>48</v>
      </c>
    </row>
    <row r="5" spans="1:24" ht="19.5" customHeight="1" thickTop="1" x14ac:dyDescent="0.25">
      <c r="A5" s="2182" t="s">
        <v>47</v>
      </c>
      <c r="B5" s="117"/>
      <c r="C5" s="123"/>
      <c r="D5" s="123"/>
      <c r="E5" s="117"/>
      <c r="F5" s="117" t="s">
        <v>46</v>
      </c>
      <c r="G5" s="117"/>
      <c r="H5" s="122" t="s">
        <v>2</v>
      </c>
      <c r="I5" s="117" t="s">
        <v>43</v>
      </c>
      <c r="J5" s="117" t="s">
        <v>41</v>
      </c>
      <c r="K5" s="117" t="s">
        <v>42</v>
      </c>
      <c r="L5" s="121" t="s">
        <v>45</v>
      </c>
      <c r="M5" s="121" t="s">
        <v>44</v>
      </c>
      <c r="N5" s="121" t="s">
        <v>43</v>
      </c>
      <c r="O5" s="121" t="s">
        <v>41</v>
      </c>
      <c r="P5" s="122" t="s">
        <v>2</v>
      </c>
      <c r="Q5" s="123"/>
      <c r="R5" s="121" t="s">
        <v>42</v>
      </c>
      <c r="S5" s="121" t="s">
        <v>41</v>
      </c>
      <c r="T5" s="121" t="s">
        <v>40</v>
      </c>
      <c r="U5" s="90"/>
      <c r="V5" s="117"/>
      <c r="W5" s="117"/>
      <c r="X5" s="117"/>
    </row>
    <row r="6" spans="1:24" ht="19.5" customHeight="1" x14ac:dyDescent="0.25">
      <c r="A6" s="2183"/>
      <c r="B6" s="112"/>
      <c r="C6" s="115"/>
      <c r="D6" s="115"/>
      <c r="E6" s="112"/>
      <c r="F6" s="117" t="s">
        <v>39</v>
      </c>
      <c r="G6" s="112"/>
      <c r="H6" s="116" t="s">
        <v>1</v>
      </c>
      <c r="I6" s="117"/>
      <c r="J6" s="112"/>
      <c r="K6" s="112"/>
      <c r="L6" s="112"/>
      <c r="M6" s="112"/>
      <c r="N6" s="112"/>
      <c r="O6" s="112"/>
      <c r="P6" s="116" t="s">
        <v>1</v>
      </c>
      <c r="Q6" s="115"/>
      <c r="R6" s="112"/>
      <c r="S6" s="112"/>
      <c r="T6" s="112"/>
      <c r="U6" s="90"/>
      <c r="V6" s="117"/>
      <c r="W6" s="117"/>
      <c r="X6" s="117"/>
    </row>
    <row r="7" spans="1:24" ht="19.5" customHeight="1" thickBot="1" x14ac:dyDescent="0.3">
      <c r="A7" s="111" t="s">
        <v>38</v>
      </c>
      <c r="B7" s="107"/>
      <c r="C7" s="110"/>
      <c r="D7" s="110"/>
      <c r="E7" s="107"/>
      <c r="F7" s="107"/>
      <c r="G7" s="107"/>
      <c r="H7" s="107"/>
      <c r="I7" s="107"/>
      <c r="J7" s="107"/>
      <c r="K7" s="109"/>
      <c r="L7" s="109"/>
      <c r="M7" s="107"/>
      <c r="N7" s="107"/>
      <c r="O7" s="107"/>
      <c r="P7" s="107"/>
      <c r="Q7" s="110"/>
      <c r="R7" s="107"/>
      <c r="S7" s="107"/>
      <c r="T7" s="107"/>
      <c r="U7" s="84"/>
      <c r="V7" s="107"/>
      <c r="W7" s="107"/>
      <c r="X7" s="107"/>
    </row>
    <row r="8" spans="1:24" ht="19.5" customHeight="1" x14ac:dyDescent="0.25">
      <c r="A8" s="2184"/>
      <c r="B8" s="94"/>
      <c r="C8" s="105"/>
      <c r="D8" s="105"/>
      <c r="E8" s="94"/>
      <c r="F8" s="94"/>
      <c r="G8" s="94"/>
      <c r="H8" s="106" t="s">
        <v>2</v>
      </c>
      <c r="I8" s="94"/>
      <c r="J8" s="94"/>
      <c r="K8" s="94"/>
      <c r="L8" s="94"/>
      <c r="M8" s="94"/>
      <c r="N8" s="94"/>
      <c r="O8" s="94"/>
      <c r="P8" s="106" t="s">
        <v>2</v>
      </c>
      <c r="Q8" s="105"/>
      <c r="R8" s="94"/>
      <c r="S8" s="94"/>
      <c r="T8" s="94"/>
      <c r="U8" s="90"/>
      <c r="V8" s="94"/>
      <c r="W8" s="94"/>
      <c r="X8" s="94"/>
    </row>
    <row r="9" spans="1:24" ht="19.5" customHeight="1" x14ac:dyDescent="0.25">
      <c r="A9" s="2185"/>
      <c r="B9" s="97"/>
      <c r="C9" s="75"/>
      <c r="D9" s="75"/>
      <c r="E9" s="97"/>
      <c r="F9" s="94"/>
      <c r="G9" s="97"/>
      <c r="H9" s="80" t="s">
        <v>1</v>
      </c>
      <c r="I9" s="94"/>
      <c r="J9" s="97"/>
      <c r="K9" s="97"/>
      <c r="L9" s="97"/>
      <c r="M9" s="97"/>
      <c r="N9" s="97"/>
      <c r="O9" s="97"/>
      <c r="P9" s="80" t="s">
        <v>1</v>
      </c>
      <c r="Q9" s="75"/>
      <c r="R9" s="97"/>
      <c r="S9" s="97"/>
      <c r="T9" s="97"/>
      <c r="U9" s="90"/>
      <c r="V9" s="97"/>
      <c r="W9" s="97"/>
      <c r="X9" s="97"/>
    </row>
    <row r="10" spans="1:24" ht="19.5" customHeight="1" x14ac:dyDescent="0.25">
      <c r="A10" s="98"/>
      <c r="B10" s="98"/>
      <c r="C10" s="101"/>
      <c r="D10" s="101"/>
      <c r="E10" s="98"/>
      <c r="F10" s="98"/>
      <c r="G10" s="98"/>
      <c r="H10" s="98"/>
      <c r="I10" s="98"/>
      <c r="J10" s="98"/>
      <c r="K10" s="100"/>
      <c r="L10" s="100"/>
      <c r="M10" s="98"/>
      <c r="N10" s="98"/>
      <c r="O10" s="98"/>
      <c r="P10" s="98"/>
      <c r="Q10" s="101"/>
      <c r="R10" s="583" t="s">
        <v>35</v>
      </c>
      <c r="S10" s="583"/>
      <c r="T10" s="98"/>
      <c r="U10" s="84"/>
      <c r="V10" s="98"/>
      <c r="W10" s="98"/>
      <c r="X10" s="98"/>
    </row>
    <row r="11" spans="1:24" ht="19.5" customHeight="1" x14ac:dyDescent="0.25">
      <c r="A11" s="2186"/>
      <c r="B11" s="97"/>
      <c r="C11" s="75"/>
      <c r="D11" s="75"/>
      <c r="E11" s="97"/>
      <c r="F11" s="94"/>
      <c r="G11" s="97"/>
      <c r="H11" s="80" t="s">
        <v>2</v>
      </c>
      <c r="I11" s="94"/>
      <c r="J11" s="97"/>
      <c r="K11" s="97"/>
      <c r="L11" s="97"/>
      <c r="M11" s="97"/>
      <c r="N11" s="97"/>
      <c r="O11" s="97"/>
      <c r="P11" s="80" t="s">
        <v>2</v>
      </c>
      <c r="Q11" s="75"/>
      <c r="R11" s="97"/>
      <c r="S11" s="97"/>
      <c r="T11" s="97"/>
      <c r="U11" s="90"/>
      <c r="V11" s="97"/>
      <c r="W11" s="97"/>
      <c r="X11" s="97"/>
    </row>
    <row r="12" spans="1:24" ht="19.5" customHeight="1" x14ac:dyDescent="0.25">
      <c r="A12" s="2185"/>
      <c r="B12" s="97"/>
      <c r="C12" s="75"/>
      <c r="D12" s="75"/>
      <c r="E12" s="97"/>
      <c r="F12" s="94"/>
      <c r="G12" s="97"/>
      <c r="H12" s="80" t="s">
        <v>1</v>
      </c>
      <c r="I12" s="94"/>
      <c r="J12" s="97"/>
      <c r="K12" s="97"/>
      <c r="L12" s="97"/>
      <c r="M12" s="97"/>
      <c r="N12" s="97"/>
      <c r="O12" s="97"/>
      <c r="P12" s="80" t="s">
        <v>1</v>
      </c>
      <c r="Q12" s="75"/>
      <c r="R12" s="97"/>
      <c r="S12" s="97"/>
      <c r="T12" s="97"/>
      <c r="U12" s="90"/>
      <c r="V12" s="97"/>
      <c r="W12" s="97"/>
      <c r="X12" s="97"/>
    </row>
    <row r="13" spans="1:24" ht="19.5" customHeight="1" x14ac:dyDescent="0.25">
      <c r="A13" s="98"/>
      <c r="B13" s="98"/>
      <c r="C13" s="101"/>
      <c r="D13" s="101"/>
      <c r="E13" s="98"/>
      <c r="F13" s="98"/>
      <c r="G13" s="98"/>
      <c r="H13" s="98"/>
      <c r="I13" s="98"/>
      <c r="J13" s="98"/>
      <c r="K13" s="100"/>
      <c r="L13" s="100"/>
      <c r="M13" s="98"/>
      <c r="N13" s="98"/>
      <c r="O13" s="98"/>
      <c r="P13" s="98"/>
      <c r="Q13" s="101"/>
      <c r="R13" s="98"/>
      <c r="S13" s="98"/>
      <c r="T13" s="98"/>
      <c r="U13" s="84"/>
      <c r="V13" s="98"/>
      <c r="W13" s="98"/>
      <c r="X13" s="98"/>
    </row>
    <row r="14" spans="1:24" ht="19.5" customHeight="1" x14ac:dyDescent="0.25">
      <c r="A14" s="2186"/>
      <c r="B14" s="97"/>
      <c r="C14" s="75"/>
      <c r="D14" s="75"/>
      <c r="E14" s="97"/>
      <c r="F14" s="94"/>
      <c r="G14" s="97"/>
      <c r="H14" s="80" t="s">
        <v>2</v>
      </c>
      <c r="I14" s="94"/>
      <c r="J14" s="97"/>
      <c r="K14" s="97"/>
      <c r="L14" s="97"/>
      <c r="M14" s="97"/>
      <c r="N14" s="97"/>
      <c r="O14" s="97"/>
      <c r="P14" s="80" t="s">
        <v>2</v>
      </c>
      <c r="Q14" s="75"/>
      <c r="R14" s="97"/>
      <c r="S14" s="97"/>
      <c r="T14" s="97"/>
      <c r="U14" s="90"/>
      <c r="V14" s="97"/>
      <c r="W14" s="97"/>
      <c r="X14" s="97"/>
    </row>
    <row r="15" spans="1:24" ht="19.5" customHeight="1" x14ac:dyDescent="0.25">
      <c r="A15" s="2185"/>
      <c r="B15" s="97"/>
      <c r="C15" s="75"/>
      <c r="D15" s="75"/>
      <c r="E15" s="97"/>
      <c r="F15" s="94"/>
      <c r="G15" s="97"/>
      <c r="H15" s="80" t="s">
        <v>1</v>
      </c>
      <c r="I15" s="94"/>
      <c r="J15" s="97"/>
      <c r="K15" s="97"/>
      <c r="L15" s="97"/>
      <c r="M15" s="97"/>
      <c r="N15" s="97"/>
      <c r="O15" s="97"/>
      <c r="P15" s="80" t="s">
        <v>1</v>
      </c>
      <c r="Q15" s="75"/>
      <c r="R15" s="97"/>
      <c r="S15" s="97"/>
      <c r="T15" s="97"/>
      <c r="U15" s="90"/>
      <c r="V15" s="97"/>
      <c r="W15" s="97"/>
      <c r="X15" s="97"/>
    </row>
    <row r="16" spans="1:24" ht="19.5" customHeight="1" x14ac:dyDescent="0.25">
      <c r="A16" s="98"/>
      <c r="B16" s="98"/>
      <c r="C16" s="101"/>
      <c r="D16" s="101"/>
      <c r="E16" s="98"/>
      <c r="F16" s="98"/>
      <c r="G16" s="98"/>
      <c r="H16" s="98"/>
      <c r="I16" s="98"/>
      <c r="J16" s="98"/>
      <c r="K16" s="100"/>
      <c r="L16" s="100"/>
      <c r="M16" s="98"/>
      <c r="N16" s="98"/>
      <c r="O16" s="98"/>
      <c r="P16" s="98"/>
      <c r="Q16" s="101"/>
      <c r="R16" s="98"/>
      <c r="S16" s="98"/>
      <c r="T16" s="98"/>
      <c r="U16" s="84"/>
      <c r="V16" s="98"/>
      <c r="W16" s="98"/>
      <c r="X16" s="98"/>
    </row>
    <row r="17" spans="1:24" ht="19.5" customHeight="1" x14ac:dyDescent="0.25">
      <c r="A17" s="2186"/>
      <c r="B17" s="97"/>
      <c r="C17" s="75"/>
      <c r="D17" s="75"/>
      <c r="E17" s="97"/>
      <c r="F17" s="94"/>
      <c r="G17" s="97"/>
      <c r="H17" s="80" t="s">
        <v>2</v>
      </c>
      <c r="I17" s="94"/>
      <c r="J17" s="97"/>
      <c r="K17" s="97"/>
      <c r="L17" s="97"/>
      <c r="M17" s="97"/>
      <c r="N17" s="97"/>
      <c r="O17" s="97"/>
      <c r="P17" s="80" t="s">
        <v>2</v>
      </c>
      <c r="Q17" s="75"/>
      <c r="R17" s="97"/>
      <c r="S17" s="97"/>
      <c r="T17" s="97"/>
      <c r="U17" s="90"/>
      <c r="V17" s="97"/>
      <c r="W17" s="97"/>
      <c r="X17" s="97"/>
    </row>
    <row r="18" spans="1:24" ht="19.5" customHeight="1" x14ac:dyDescent="0.25">
      <c r="A18" s="2185"/>
      <c r="B18" s="97"/>
      <c r="C18" s="75"/>
      <c r="D18" s="75"/>
      <c r="E18" s="97"/>
      <c r="F18" s="94"/>
      <c r="G18" s="97"/>
      <c r="H18" s="80" t="s">
        <v>1</v>
      </c>
      <c r="I18" s="94"/>
      <c r="J18" s="97"/>
      <c r="K18" s="97"/>
      <c r="L18" s="97"/>
      <c r="M18" s="97"/>
      <c r="N18" s="97"/>
      <c r="O18" s="97"/>
      <c r="P18" s="80" t="s">
        <v>1</v>
      </c>
      <c r="Q18" s="75"/>
      <c r="R18" s="97"/>
      <c r="S18" s="97"/>
      <c r="T18" s="97"/>
      <c r="U18" s="90"/>
      <c r="V18" s="97"/>
      <c r="W18" s="97"/>
      <c r="X18" s="97"/>
    </row>
    <row r="19" spans="1:24" ht="19.5" customHeight="1" x14ac:dyDescent="0.25">
      <c r="A19" s="98"/>
      <c r="B19" s="98"/>
      <c r="C19" s="101"/>
      <c r="D19" s="101"/>
      <c r="E19" s="98"/>
      <c r="F19" s="98"/>
      <c r="G19" s="98"/>
      <c r="H19" s="98"/>
      <c r="I19" s="98"/>
      <c r="J19" s="98"/>
      <c r="K19" s="100"/>
      <c r="L19" s="100"/>
      <c r="M19" s="98"/>
      <c r="N19" s="98"/>
      <c r="O19" s="98"/>
      <c r="P19" s="98"/>
      <c r="Q19" s="101"/>
      <c r="R19" s="98"/>
      <c r="S19" s="98"/>
      <c r="T19" s="98"/>
      <c r="U19" s="84"/>
      <c r="V19" s="98"/>
      <c r="W19" s="98"/>
      <c r="X19" s="98"/>
    </row>
    <row r="20" spans="1:24" ht="19.5" customHeight="1" x14ac:dyDescent="0.25">
      <c r="A20" s="2186"/>
      <c r="B20" s="97"/>
      <c r="C20" s="75"/>
      <c r="D20" s="75"/>
      <c r="E20" s="97"/>
      <c r="F20" s="94"/>
      <c r="G20" s="97"/>
      <c r="H20" s="80" t="s">
        <v>2</v>
      </c>
      <c r="I20" s="94"/>
      <c r="J20" s="97"/>
      <c r="K20" s="97"/>
      <c r="L20" s="97"/>
      <c r="M20" s="97"/>
      <c r="N20" s="97"/>
      <c r="O20" s="97"/>
      <c r="P20" s="80" t="s">
        <v>2</v>
      </c>
      <c r="Q20" s="75"/>
      <c r="R20" s="97"/>
      <c r="S20" s="97"/>
      <c r="T20" s="97"/>
      <c r="U20" s="90"/>
      <c r="V20" s="97"/>
      <c r="W20" s="97"/>
      <c r="X20" s="97"/>
    </row>
    <row r="21" spans="1:24" ht="19.5" customHeight="1" x14ac:dyDescent="0.25">
      <c r="A21" s="2185"/>
      <c r="B21" s="97"/>
      <c r="C21" s="75"/>
      <c r="D21" s="75"/>
      <c r="E21" s="97"/>
      <c r="F21" s="94"/>
      <c r="G21" s="97"/>
      <c r="H21" s="80" t="s">
        <v>1</v>
      </c>
      <c r="I21" s="94"/>
      <c r="J21" s="97"/>
      <c r="K21" s="97"/>
      <c r="L21" s="97"/>
      <c r="M21" s="97"/>
      <c r="N21" s="97"/>
      <c r="O21" s="97"/>
      <c r="P21" s="80" t="s">
        <v>1</v>
      </c>
      <c r="Q21" s="75"/>
      <c r="R21" s="97"/>
      <c r="S21" s="97"/>
      <c r="T21" s="97"/>
      <c r="U21" s="90"/>
      <c r="V21" s="97"/>
      <c r="W21" s="97"/>
      <c r="X21" s="97"/>
    </row>
    <row r="22" spans="1:24" ht="19.5" customHeight="1" x14ac:dyDescent="0.25">
      <c r="A22" s="98"/>
      <c r="B22" s="98"/>
      <c r="C22" s="101"/>
      <c r="D22" s="101"/>
      <c r="E22" s="98"/>
      <c r="F22" s="98"/>
      <c r="G22" s="98"/>
      <c r="H22" s="98"/>
      <c r="I22" s="98"/>
      <c r="J22" s="98"/>
      <c r="K22" s="100"/>
      <c r="L22" s="100"/>
      <c r="M22" s="98"/>
      <c r="N22" s="98"/>
      <c r="O22" s="98"/>
      <c r="P22" s="98"/>
      <c r="Q22" s="101"/>
      <c r="R22" s="98"/>
      <c r="S22" s="98"/>
      <c r="T22" s="98"/>
      <c r="U22" s="84"/>
      <c r="V22" s="98"/>
      <c r="W22" s="98"/>
      <c r="X22" s="98"/>
    </row>
    <row r="23" spans="1:24" ht="19.5" customHeight="1" x14ac:dyDescent="0.25">
      <c r="A23" s="2186"/>
      <c r="B23" s="97"/>
      <c r="C23" s="75"/>
      <c r="D23" s="75"/>
      <c r="E23" s="97"/>
      <c r="F23" s="94"/>
      <c r="G23" s="97"/>
      <c r="H23" s="80" t="s">
        <v>2</v>
      </c>
      <c r="I23" s="94"/>
      <c r="J23" s="97"/>
      <c r="K23" s="97"/>
      <c r="L23" s="97"/>
      <c r="M23" s="97"/>
      <c r="N23" s="97"/>
      <c r="O23" s="97"/>
      <c r="P23" s="80" t="s">
        <v>2</v>
      </c>
      <c r="Q23" s="75"/>
      <c r="R23" s="97"/>
      <c r="S23" s="97"/>
      <c r="T23" s="97"/>
      <c r="U23" s="90"/>
      <c r="V23" s="97"/>
      <c r="W23" s="97"/>
      <c r="X23" s="97"/>
    </row>
    <row r="24" spans="1:24" ht="19.5" customHeight="1" x14ac:dyDescent="0.25">
      <c r="A24" s="2185"/>
      <c r="B24" s="97"/>
      <c r="C24" s="75"/>
      <c r="D24" s="75"/>
      <c r="E24" s="97"/>
      <c r="F24" s="94"/>
      <c r="G24" s="97"/>
      <c r="H24" s="80" t="s">
        <v>1</v>
      </c>
      <c r="I24" s="94"/>
      <c r="J24" s="97"/>
      <c r="K24" s="97"/>
      <c r="L24" s="97"/>
      <c r="M24" s="97"/>
      <c r="N24" s="97"/>
      <c r="O24" s="97"/>
      <c r="P24" s="80" t="s">
        <v>1</v>
      </c>
      <c r="Q24" s="75"/>
      <c r="R24" s="97"/>
      <c r="S24" s="97"/>
      <c r="T24" s="97"/>
      <c r="U24" s="90"/>
      <c r="V24" s="97"/>
      <c r="W24" s="97"/>
      <c r="X24" s="97"/>
    </row>
    <row r="25" spans="1:24" ht="19.5" customHeight="1" x14ac:dyDescent="0.25">
      <c r="A25" s="98"/>
      <c r="B25" s="98"/>
      <c r="C25" s="101"/>
      <c r="D25" s="101"/>
      <c r="E25" s="98"/>
      <c r="F25" s="98"/>
      <c r="G25" s="98"/>
      <c r="H25" s="98"/>
      <c r="I25" s="98"/>
      <c r="J25" s="98"/>
      <c r="K25" s="100"/>
      <c r="L25" s="100"/>
      <c r="M25" s="98"/>
      <c r="N25" s="98"/>
      <c r="O25" s="98"/>
      <c r="P25" s="98"/>
      <c r="Q25" s="101"/>
      <c r="R25" s="98"/>
      <c r="S25" s="98"/>
      <c r="T25" s="98"/>
      <c r="U25" s="84"/>
      <c r="V25" s="98"/>
      <c r="W25" s="98"/>
      <c r="X25" s="98"/>
    </row>
    <row r="26" spans="1:24" ht="19.5" customHeight="1" x14ac:dyDescent="0.25">
      <c r="A26" s="2186"/>
      <c r="B26" s="97"/>
      <c r="C26" s="75"/>
      <c r="D26" s="75"/>
      <c r="E26" s="97"/>
      <c r="F26" s="94"/>
      <c r="G26" s="97"/>
      <c r="H26" s="80" t="s">
        <v>2</v>
      </c>
      <c r="I26" s="94"/>
      <c r="J26" s="97"/>
      <c r="K26" s="97"/>
      <c r="L26" s="97"/>
      <c r="M26" s="97"/>
      <c r="N26" s="97"/>
      <c r="O26" s="97"/>
      <c r="P26" s="80" t="s">
        <v>2</v>
      </c>
      <c r="Q26" s="75"/>
      <c r="R26" s="97"/>
      <c r="S26" s="97"/>
      <c r="T26" s="97"/>
      <c r="U26" s="90"/>
      <c r="V26" s="97"/>
      <c r="W26" s="97"/>
      <c r="X26" s="97"/>
    </row>
    <row r="27" spans="1:24" ht="19.5" customHeight="1" x14ac:dyDescent="0.25">
      <c r="A27" s="2185"/>
      <c r="B27" s="97"/>
      <c r="C27" s="75"/>
      <c r="D27" s="75"/>
      <c r="E27" s="97"/>
      <c r="F27" s="94"/>
      <c r="G27" s="97"/>
      <c r="H27" s="80" t="s">
        <v>1</v>
      </c>
      <c r="I27" s="94"/>
      <c r="J27" s="97"/>
      <c r="K27" s="97"/>
      <c r="L27" s="97"/>
      <c r="M27" s="97"/>
      <c r="N27" s="97"/>
      <c r="O27" s="97"/>
      <c r="P27" s="80" t="s">
        <v>1</v>
      </c>
      <c r="Q27" s="75"/>
      <c r="R27" s="97"/>
      <c r="S27" s="97"/>
      <c r="T27" s="97"/>
      <c r="U27" s="90"/>
      <c r="V27" s="97"/>
      <c r="W27" s="97"/>
      <c r="X27" s="97"/>
    </row>
    <row r="28" spans="1:24" ht="19.5" customHeight="1" x14ac:dyDescent="0.25">
      <c r="A28" s="98"/>
      <c r="B28" s="98"/>
      <c r="C28" s="101"/>
      <c r="D28" s="101"/>
      <c r="E28" s="98"/>
      <c r="F28" s="98"/>
      <c r="G28" s="98"/>
      <c r="H28" s="98"/>
      <c r="I28" s="98"/>
      <c r="J28" s="98"/>
      <c r="K28" s="100"/>
      <c r="L28" s="100"/>
      <c r="M28" s="98"/>
      <c r="N28" s="98"/>
      <c r="O28" s="98"/>
      <c r="P28" s="98"/>
      <c r="Q28" s="101"/>
      <c r="R28" s="98"/>
      <c r="S28" s="98"/>
      <c r="T28" s="98"/>
      <c r="U28" s="84"/>
      <c r="V28" s="98"/>
      <c r="W28" s="98"/>
      <c r="X28" s="98"/>
    </row>
    <row r="29" spans="1:24" ht="19.5" customHeight="1" x14ac:dyDescent="0.25">
      <c r="A29" s="2186"/>
      <c r="B29" s="97"/>
      <c r="C29" s="75"/>
      <c r="D29" s="75"/>
      <c r="E29" s="97"/>
      <c r="F29" s="94"/>
      <c r="G29" s="97"/>
      <c r="H29" s="80" t="s">
        <v>2</v>
      </c>
      <c r="I29" s="94"/>
      <c r="J29" s="97"/>
      <c r="K29" s="97"/>
      <c r="L29" s="97"/>
      <c r="M29" s="97"/>
      <c r="N29" s="97"/>
      <c r="O29" s="97"/>
      <c r="P29" s="80" t="s">
        <v>2</v>
      </c>
      <c r="Q29" s="75"/>
      <c r="R29" s="97"/>
      <c r="S29" s="97"/>
      <c r="T29" s="97"/>
      <c r="U29" s="90"/>
      <c r="V29" s="97"/>
      <c r="W29" s="97"/>
      <c r="X29" s="97"/>
    </row>
    <row r="30" spans="1:24" ht="19.5" customHeight="1" x14ac:dyDescent="0.25">
      <c r="A30" s="2185"/>
      <c r="B30" s="97"/>
      <c r="C30" s="75"/>
      <c r="D30" s="75"/>
      <c r="E30" s="97"/>
      <c r="F30" s="94"/>
      <c r="G30" s="97"/>
      <c r="H30" s="80" t="s">
        <v>1</v>
      </c>
      <c r="I30" s="94"/>
      <c r="J30" s="97"/>
      <c r="K30" s="97"/>
      <c r="L30" s="97"/>
      <c r="M30" s="97"/>
      <c r="N30" s="97"/>
      <c r="O30" s="97"/>
      <c r="P30" s="80" t="s">
        <v>1</v>
      </c>
      <c r="Q30" s="75"/>
      <c r="R30" s="97"/>
      <c r="S30" s="97"/>
      <c r="T30" s="97"/>
      <c r="U30" s="90"/>
      <c r="V30" s="97"/>
      <c r="W30" s="97"/>
      <c r="X30" s="97"/>
    </row>
    <row r="31" spans="1:24" ht="19.5" customHeight="1" x14ac:dyDescent="0.25">
      <c r="A31" s="98"/>
      <c r="B31" s="98"/>
      <c r="C31" s="101"/>
      <c r="D31" s="101"/>
      <c r="E31" s="98"/>
      <c r="F31" s="98"/>
      <c r="G31" s="98"/>
      <c r="H31" s="98"/>
      <c r="I31" s="98"/>
      <c r="J31" s="98"/>
      <c r="K31" s="100"/>
      <c r="L31" s="100"/>
      <c r="M31" s="98"/>
      <c r="N31" s="98"/>
      <c r="O31" s="98"/>
      <c r="P31" s="98"/>
      <c r="Q31" s="101"/>
      <c r="R31" s="98"/>
      <c r="S31" s="98"/>
      <c r="T31" s="98"/>
      <c r="U31" s="84"/>
      <c r="V31" s="98"/>
      <c r="W31" s="98"/>
      <c r="X31" s="98"/>
    </row>
    <row r="32" spans="1:24" ht="19.5" customHeight="1" x14ac:dyDescent="0.25">
      <c r="A32" s="2186"/>
      <c r="B32" s="97"/>
      <c r="C32" s="75"/>
      <c r="D32" s="75"/>
      <c r="E32" s="97"/>
      <c r="F32" s="94"/>
      <c r="G32" s="97"/>
      <c r="H32" s="80" t="s">
        <v>2</v>
      </c>
      <c r="I32" s="94"/>
      <c r="J32" s="97"/>
      <c r="K32" s="97"/>
      <c r="L32" s="97"/>
      <c r="M32" s="97"/>
      <c r="N32" s="97"/>
      <c r="O32" s="97"/>
      <c r="P32" s="80" t="s">
        <v>2</v>
      </c>
      <c r="Q32" s="75"/>
      <c r="R32" s="97"/>
      <c r="S32" s="97"/>
      <c r="T32" s="97"/>
      <c r="U32" s="90"/>
      <c r="V32" s="94"/>
      <c r="W32" s="94"/>
      <c r="X32" s="94"/>
    </row>
    <row r="33" spans="1:28" ht="19.5" customHeight="1" thickBot="1" x14ac:dyDescent="0.3">
      <c r="A33" s="2187"/>
      <c r="B33" s="92"/>
      <c r="C33" s="88"/>
      <c r="D33" s="88"/>
      <c r="E33" s="154"/>
      <c r="F33" s="94"/>
      <c r="G33" s="92"/>
      <c r="H33" s="93" t="s">
        <v>1</v>
      </c>
      <c r="I33" s="94"/>
      <c r="J33" s="92"/>
      <c r="K33" s="92"/>
      <c r="L33" s="92"/>
      <c r="M33" s="92"/>
      <c r="N33" s="92"/>
      <c r="O33" s="92"/>
      <c r="P33" s="93" t="s">
        <v>1</v>
      </c>
      <c r="Q33" s="88"/>
      <c r="R33" s="92"/>
      <c r="S33" s="92"/>
      <c r="T33" s="92"/>
      <c r="U33" s="90"/>
      <c r="V33" s="154"/>
      <c r="W33" s="154"/>
      <c r="X33" s="154"/>
      <c r="Z33" s="4"/>
      <c r="AA33" s="4"/>
      <c r="AB33" s="4"/>
    </row>
    <row r="34" spans="1:28" ht="19.5" customHeight="1" thickTop="1" x14ac:dyDescent="0.25">
      <c r="A34" s="87" t="s">
        <v>3</v>
      </c>
      <c r="B34" s="82"/>
      <c r="C34" s="81">
        <f>C8+C11+C14+C17+C20+C23+C26+C29+C32</f>
        <v>0</v>
      </c>
      <c r="D34" s="81">
        <f>D8+D11+D14+D17+D20+D23+D26+D29+D32</f>
        <v>0</v>
      </c>
      <c r="E34" s="151"/>
      <c r="F34" s="86"/>
      <c r="G34" s="82"/>
      <c r="H34" s="86" t="s">
        <v>2</v>
      </c>
      <c r="I34" s="86"/>
      <c r="J34" s="82"/>
      <c r="K34" s="82"/>
      <c r="L34" s="82"/>
      <c r="M34" s="82"/>
      <c r="N34" s="82"/>
      <c r="O34" s="82"/>
      <c r="P34" s="86" t="s">
        <v>2</v>
      </c>
      <c r="Q34" s="81">
        <f>Q8+Q11+Q14+Q17+Q20+Q23+Q26+Q29+Q32</f>
        <v>0</v>
      </c>
      <c r="R34" s="82"/>
      <c r="S34" s="82"/>
      <c r="T34" s="82"/>
      <c r="U34" s="84"/>
      <c r="V34" s="214"/>
      <c r="W34" s="214"/>
      <c r="X34" s="214"/>
      <c r="Z34" s="4"/>
      <c r="AA34" s="5"/>
      <c r="AB34" s="4"/>
    </row>
    <row r="35" spans="1:28" ht="19.5" customHeight="1" x14ac:dyDescent="0.25">
      <c r="A35" s="76"/>
      <c r="B35" s="76"/>
      <c r="C35" s="75">
        <f>C9+C12+C15+C18+C21+C24+C27+C30+C33</f>
        <v>0</v>
      </c>
      <c r="D35" s="75">
        <f>D9+D12+D15+D18+D21+D24+D27+D30+D33</f>
        <v>0</v>
      </c>
      <c r="E35" s="76"/>
      <c r="F35" s="80"/>
      <c r="G35" s="76"/>
      <c r="H35" s="80" t="s">
        <v>1</v>
      </c>
      <c r="I35" s="80"/>
      <c r="J35" s="76"/>
      <c r="K35" s="76"/>
      <c r="L35" s="76"/>
      <c r="M35" s="76"/>
      <c r="N35" s="76"/>
      <c r="O35" s="76"/>
      <c r="P35" s="80" t="s">
        <v>1</v>
      </c>
      <c r="Q35" s="75">
        <f>Q9+Q12+Q15+Q18+Q21+Q24+Q27+Q30+Q33</f>
        <v>0</v>
      </c>
      <c r="R35" s="76"/>
      <c r="S35" s="76"/>
      <c r="T35" s="76"/>
      <c r="U35" s="78"/>
      <c r="V35" s="213"/>
      <c r="W35" s="213"/>
      <c r="X35" s="213"/>
      <c r="Z35" s="4"/>
      <c r="AA35" s="4"/>
      <c r="AB35" s="4"/>
    </row>
    <row r="36" spans="1:28" x14ac:dyDescent="0.25">
      <c r="A36" s="74" t="s">
        <v>0</v>
      </c>
      <c r="T36" s="3"/>
      <c r="U36" s="3"/>
      <c r="V36" s="5"/>
    </row>
    <row r="37" spans="1:28" x14ac:dyDescent="0.25">
      <c r="Q37" s="6"/>
      <c r="T37" s="5"/>
      <c r="U37" s="3"/>
      <c r="V37" s="4"/>
    </row>
    <row r="38" spans="1:28" x14ac:dyDescent="0.25">
      <c r="T38" s="3"/>
      <c r="U38" s="3"/>
    </row>
    <row r="39" spans="1:28" x14ac:dyDescent="0.25">
      <c r="U39" s="3"/>
    </row>
    <row r="40" spans="1:28" x14ac:dyDescent="0.25">
      <c r="U40" s="3"/>
    </row>
    <row r="41" spans="1:28" x14ac:dyDescent="0.25">
      <c r="U41" s="3"/>
    </row>
    <row r="42" spans="1:28" x14ac:dyDescent="0.25">
      <c r="U42" s="3"/>
    </row>
    <row r="43" spans="1:28" x14ac:dyDescent="0.25">
      <c r="U43" s="3"/>
    </row>
    <row r="44" spans="1:28" x14ac:dyDescent="0.25">
      <c r="U44" s="3"/>
    </row>
    <row r="45" spans="1:28" x14ac:dyDescent="0.25">
      <c r="U45" s="3"/>
    </row>
    <row r="46" spans="1:28" x14ac:dyDescent="0.25">
      <c r="U46" s="3"/>
    </row>
    <row r="47" spans="1:28" x14ac:dyDescent="0.25">
      <c r="U47" s="3"/>
    </row>
    <row r="48" spans="1:28"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row r="1128" spans="21:21" x14ac:dyDescent="0.25">
      <c r="U1128" s="3"/>
    </row>
    <row r="1129" spans="21:21" x14ac:dyDescent="0.25">
      <c r="U1129" s="3"/>
    </row>
    <row r="1130" spans="21:21" x14ac:dyDescent="0.25">
      <c r="U1130" s="3"/>
    </row>
    <row r="1131" spans="21:21" x14ac:dyDescent="0.25">
      <c r="U1131" s="3"/>
    </row>
    <row r="1132" spans="21:21" x14ac:dyDescent="0.25">
      <c r="U1132" s="3"/>
    </row>
    <row r="1133" spans="21:21" x14ac:dyDescent="0.25">
      <c r="U1133" s="3"/>
    </row>
    <row r="1134" spans="21:21" x14ac:dyDescent="0.25">
      <c r="U1134" s="3"/>
    </row>
    <row r="1135" spans="21:21" x14ac:dyDescent="0.25">
      <c r="U1135" s="3"/>
    </row>
    <row r="1136" spans="21:21" x14ac:dyDescent="0.25">
      <c r="U1136" s="3"/>
    </row>
  </sheetData>
  <mergeCells count="15">
    <mergeCell ref="A32:A33"/>
    <mergeCell ref="A17:A18"/>
    <mergeCell ref="A20:A21"/>
    <mergeCell ref="A23:A24"/>
    <mergeCell ref="A26:A27"/>
    <mergeCell ref="A5:A6"/>
    <mergeCell ref="A8:A9"/>
    <mergeCell ref="A11:A12"/>
    <mergeCell ref="A14:A15"/>
    <mergeCell ref="A29:A30"/>
    <mergeCell ref="N3:O3"/>
    <mergeCell ref="Q3:T3"/>
    <mergeCell ref="C3:G3"/>
    <mergeCell ref="L3:M3"/>
    <mergeCell ref="I2:J3"/>
  </mergeCells>
  <pageMargins left="0.5" right="0.5" top="0.3" bottom="0.25"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7" max="1048575" man="1"/>
    <brk id="15" max="1048575" man="1"/>
    <brk id="24"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zoomScale="75" workbookViewId="0">
      <selection activeCell="B4" sqref="B4"/>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92</v>
      </c>
      <c r="B1" s="144"/>
      <c r="V1" s="3"/>
    </row>
    <row r="2" spans="1:26" x14ac:dyDescent="0.25">
      <c r="A2" s="143" t="s">
        <v>550</v>
      </c>
      <c r="B2" s="142"/>
      <c r="J2" s="2178" t="s">
        <v>77</v>
      </c>
      <c r="K2" s="2179"/>
      <c r="L2" s="141" t="s">
        <v>76</v>
      </c>
      <c r="M2" s="140"/>
      <c r="N2" s="139"/>
      <c r="V2" s="3"/>
    </row>
    <row r="3" spans="1:26" ht="33.75" customHeight="1" x14ac:dyDescent="0.25">
      <c r="A3" s="138" t="s">
        <v>91</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328</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184"/>
      <c r="B8" s="94"/>
      <c r="C8" s="94"/>
      <c r="D8" s="94"/>
      <c r="E8" s="94"/>
      <c r="F8" s="105"/>
      <c r="G8" s="94"/>
      <c r="H8" s="94"/>
      <c r="I8" s="106" t="s">
        <v>2</v>
      </c>
      <c r="J8" s="94"/>
      <c r="K8" s="94"/>
      <c r="L8" s="94"/>
      <c r="M8" s="94"/>
      <c r="N8" s="94"/>
      <c r="O8" s="94"/>
      <c r="P8" s="94"/>
      <c r="Q8" s="106" t="s">
        <v>2</v>
      </c>
      <c r="R8" s="105"/>
      <c r="S8" s="94"/>
      <c r="T8" s="104"/>
      <c r="U8" s="104"/>
      <c r="V8" s="90"/>
      <c r="W8" s="103"/>
      <c r="X8" s="94"/>
      <c r="Y8" s="94"/>
      <c r="Z8" s="94"/>
    </row>
    <row r="9" spans="1:26" ht="19.5" customHeight="1" x14ac:dyDescent="0.25">
      <c r="A9" s="2185"/>
      <c r="B9" s="97"/>
      <c r="C9" s="97"/>
      <c r="D9" s="97"/>
      <c r="E9" s="97"/>
      <c r="F9" s="75"/>
      <c r="G9" s="94"/>
      <c r="H9" s="97"/>
      <c r="I9" s="80" t="s">
        <v>1</v>
      </c>
      <c r="J9" s="94"/>
      <c r="K9" s="94"/>
      <c r="L9" s="94"/>
      <c r="M9" s="94"/>
      <c r="N9" s="94"/>
      <c r="O9" s="94"/>
      <c r="P9" s="94"/>
      <c r="Q9" s="80" t="s">
        <v>1</v>
      </c>
      <c r="R9" s="105"/>
      <c r="S9" s="94"/>
      <c r="T9" s="104"/>
      <c r="U9" s="104"/>
      <c r="V9" s="90"/>
      <c r="W9" s="103"/>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186"/>
      <c r="B11" s="97"/>
      <c r="C11" s="97"/>
      <c r="D11" s="97"/>
      <c r="E11" s="97"/>
      <c r="F11" s="75"/>
      <c r="G11" s="94"/>
      <c r="H11" s="97"/>
      <c r="I11" s="80" t="s">
        <v>2</v>
      </c>
      <c r="J11" s="94"/>
      <c r="K11" s="97"/>
      <c r="L11" s="97"/>
      <c r="M11" s="97"/>
      <c r="N11" s="97"/>
      <c r="O11" s="97"/>
      <c r="P11" s="97"/>
      <c r="Q11" s="80" t="s">
        <v>2</v>
      </c>
      <c r="R11" s="75"/>
      <c r="S11" s="97"/>
      <c r="T11" s="102"/>
      <c r="U11" s="102"/>
      <c r="V11" s="90"/>
      <c r="W11" s="95"/>
      <c r="X11" s="97"/>
      <c r="Y11" s="97"/>
      <c r="Z11" s="97"/>
    </row>
    <row r="12" spans="1:26" ht="19.5" customHeight="1" x14ac:dyDescent="0.25">
      <c r="A12" s="2185"/>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9.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0</v>
      </c>
      <c r="G34" s="86"/>
      <c r="H34" s="82"/>
      <c r="I34" s="86" t="s">
        <v>2</v>
      </c>
      <c r="J34" s="82"/>
      <c r="K34" s="82"/>
      <c r="L34" s="82"/>
      <c r="M34" s="82"/>
      <c r="N34" s="82"/>
      <c r="O34" s="82"/>
      <c r="P34" s="82"/>
      <c r="Q34" s="86" t="s">
        <v>2</v>
      </c>
      <c r="R34" s="81">
        <f>R8+R11+R14+R17+R20+R23+R26+R29+R32</f>
        <v>0</v>
      </c>
      <c r="S34" s="82"/>
      <c r="T34" s="85"/>
      <c r="U34" s="85"/>
      <c r="V34" s="84"/>
      <c r="W34" s="83"/>
      <c r="X34" s="82"/>
      <c r="Y34" s="82"/>
      <c r="Z34" s="81">
        <f>Z8+Z11+Z14+Z17+Z20+Z23+Z26+Z29+Z32</f>
        <v>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2"/>
  <sheetViews>
    <sheetView topLeftCell="N1" workbookViewId="0">
      <selection activeCell="AI9" sqref="AI9"/>
    </sheetView>
  </sheetViews>
  <sheetFormatPr defaultRowHeight="15" x14ac:dyDescent="0.25"/>
  <cols>
    <col min="1" max="1" width="40" style="3413" customWidth="1"/>
    <col min="2" max="5" width="18" style="3413" customWidth="1"/>
    <col min="6" max="6" width="18" style="3432" customWidth="1"/>
    <col min="7" max="29" width="18" style="3413" customWidth="1"/>
    <col min="30" max="16384" width="9.140625" style="3413"/>
  </cols>
  <sheetData>
    <row r="1" spans="1:29" ht="45" x14ac:dyDescent="0.25">
      <c r="A1" s="3431" t="s">
        <v>3411</v>
      </c>
    </row>
    <row r="2" spans="1:29" x14ac:dyDescent="0.25">
      <c r="A2" s="3430" t="s">
        <v>3410</v>
      </c>
      <c r="B2" s="3429"/>
      <c r="C2" s="3428"/>
      <c r="D2" s="3428"/>
      <c r="E2" s="3428"/>
      <c r="F2" s="3428"/>
      <c r="G2" s="3428"/>
      <c r="H2" s="3428"/>
      <c r="I2" s="3428"/>
      <c r="J2" s="3428"/>
      <c r="K2" s="3428"/>
      <c r="L2" s="3428"/>
      <c r="M2" s="3428"/>
      <c r="N2" s="3428"/>
      <c r="O2" s="3428"/>
      <c r="P2" s="3428"/>
      <c r="Q2" s="3428"/>
      <c r="R2" s="3428"/>
      <c r="S2" s="3428"/>
      <c r="T2" s="3428"/>
      <c r="U2" s="3428"/>
      <c r="V2" s="3428"/>
      <c r="W2" s="3428"/>
      <c r="X2" s="3428"/>
      <c r="Y2" s="3428"/>
      <c r="Z2" s="3428"/>
      <c r="AA2" s="3428"/>
      <c r="AB2" s="3428"/>
      <c r="AC2" s="3428"/>
    </row>
    <row r="3" spans="1:29" ht="45" x14ac:dyDescent="0.25">
      <c r="A3" s="3427"/>
      <c r="B3" s="3427"/>
      <c r="C3" s="3426" t="s">
        <v>3409</v>
      </c>
      <c r="D3" s="3425"/>
      <c r="E3" s="3425"/>
      <c r="F3" s="3425"/>
      <c r="G3" s="3425"/>
      <c r="H3" s="3425"/>
      <c r="I3" s="3425"/>
      <c r="J3" s="3425"/>
      <c r="K3" s="3424"/>
      <c r="L3" s="3426" t="s">
        <v>3488</v>
      </c>
      <c r="M3" s="3424"/>
      <c r="N3" s="3423" t="s">
        <v>3487</v>
      </c>
      <c r="O3" s="3426" t="s">
        <v>3486</v>
      </c>
      <c r="P3" s="3424"/>
      <c r="Q3" s="3426" t="s">
        <v>3485</v>
      </c>
      <c r="R3" s="3424"/>
      <c r="S3" s="3426" t="s">
        <v>3484</v>
      </c>
      <c r="T3" s="3424"/>
      <c r="U3" s="3426" t="s">
        <v>3403</v>
      </c>
      <c r="V3" s="3425"/>
      <c r="W3" s="3425"/>
      <c r="X3" s="3424"/>
      <c r="Y3" s="3426" t="s">
        <v>3483</v>
      </c>
      <c r="Z3" s="3425"/>
      <c r="AA3" s="3424"/>
      <c r="AB3" s="3423" t="s">
        <v>3401</v>
      </c>
      <c r="AC3" s="3423" t="s">
        <v>3400</v>
      </c>
    </row>
    <row r="4" spans="1:29" ht="45.75" thickBot="1" x14ac:dyDescent="0.3">
      <c r="A4" s="3421" t="s">
        <v>3399</v>
      </c>
      <c r="B4" s="3422"/>
      <c r="C4" s="3421" t="s">
        <v>3398</v>
      </c>
      <c r="D4" s="3421" t="s">
        <v>3397</v>
      </c>
      <c r="E4" s="3421" t="s">
        <v>3396</v>
      </c>
      <c r="F4" s="3438" t="s">
        <v>3395</v>
      </c>
      <c r="G4" s="3421" t="s">
        <v>3394</v>
      </c>
      <c r="H4" s="3421" t="s">
        <v>3393</v>
      </c>
      <c r="I4" s="3421" t="s">
        <v>3392</v>
      </c>
      <c r="J4" s="3421" t="s">
        <v>3391</v>
      </c>
      <c r="K4" s="3421" t="s">
        <v>3390</v>
      </c>
      <c r="L4" s="3421" t="s">
        <v>3389</v>
      </c>
      <c r="M4" s="3421" t="s">
        <v>3382</v>
      </c>
      <c r="N4" s="3421" t="s">
        <v>3482</v>
      </c>
      <c r="O4" s="3421" t="s">
        <v>3481</v>
      </c>
      <c r="P4" s="3421" t="s">
        <v>3378</v>
      </c>
      <c r="Q4" s="3421" t="s">
        <v>3480</v>
      </c>
      <c r="R4" s="3421" t="s">
        <v>3479</v>
      </c>
      <c r="S4" s="3421" t="s">
        <v>3478</v>
      </c>
      <c r="T4" s="3421" t="s">
        <v>3477</v>
      </c>
      <c r="U4" s="3421" t="s">
        <v>3377</v>
      </c>
      <c r="V4" s="3421" t="s">
        <v>3376</v>
      </c>
      <c r="W4" s="3421" t="s">
        <v>3375</v>
      </c>
      <c r="X4" s="3421" t="s">
        <v>3374</v>
      </c>
      <c r="Y4" s="3421" t="s">
        <v>3373</v>
      </c>
      <c r="Z4" s="3421" t="s">
        <v>3476</v>
      </c>
      <c r="AA4" s="3421" t="s">
        <v>3475</v>
      </c>
      <c r="AB4" s="3421" t="s">
        <v>3369</v>
      </c>
      <c r="AC4" s="3421" t="s">
        <v>3369</v>
      </c>
    </row>
    <row r="5" spans="1:29" ht="45.75" thickTop="1" x14ac:dyDescent="0.25">
      <c r="A5" s="3420" t="s">
        <v>3368</v>
      </c>
      <c r="B5" s="3419"/>
      <c r="C5" s="3419"/>
      <c r="D5" s="3419"/>
      <c r="E5" s="3419"/>
      <c r="F5" s="3437"/>
      <c r="G5" s="3419"/>
      <c r="H5" s="3419"/>
      <c r="I5" s="3419"/>
      <c r="J5" s="3419" t="s">
        <v>3367</v>
      </c>
      <c r="K5" s="3419"/>
      <c r="L5" s="3419" t="s">
        <v>3362</v>
      </c>
      <c r="M5" s="3419" t="s">
        <v>3363</v>
      </c>
      <c r="N5" s="3419" t="s">
        <v>3365</v>
      </c>
      <c r="O5" s="3419" t="s">
        <v>3363</v>
      </c>
      <c r="P5" s="3419" t="s">
        <v>3365</v>
      </c>
      <c r="Q5" s="3419" t="s">
        <v>3474</v>
      </c>
      <c r="R5" s="3419" t="s">
        <v>3474</v>
      </c>
      <c r="S5" s="3419" t="s">
        <v>3362</v>
      </c>
      <c r="T5" s="3419" t="s">
        <v>3365</v>
      </c>
      <c r="U5" s="3419"/>
      <c r="V5" s="3419" t="s">
        <v>3363</v>
      </c>
      <c r="W5" s="3419" t="s">
        <v>3364</v>
      </c>
      <c r="X5" s="3419" t="s">
        <v>3363</v>
      </c>
      <c r="Y5" s="3419" t="s">
        <v>3362</v>
      </c>
      <c r="Z5" s="3419"/>
      <c r="AA5" s="3419" t="s">
        <v>3363</v>
      </c>
      <c r="AB5" s="3419"/>
      <c r="AC5" s="3419"/>
    </row>
    <row r="6" spans="1:29" ht="15.75" thickBot="1" x14ac:dyDescent="0.3">
      <c r="A6" s="3418"/>
      <c r="B6" s="3418" t="s">
        <v>3361</v>
      </c>
      <c r="C6" s="3418"/>
      <c r="D6" s="3418"/>
      <c r="E6" s="3418"/>
      <c r="F6" s="3436"/>
      <c r="G6" s="3418"/>
      <c r="H6" s="3418"/>
      <c r="I6" s="3418"/>
      <c r="J6" s="3418"/>
      <c r="K6" s="3418"/>
      <c r="L6" s="3418"/>
      <c r="M6" s="3418"/>
      <c r="N6" s="3418"/>
      <c r="O6" s="3418"/>
      <c r="P6" s="3418"/>
      <c r="Q6" s="3418"/>
      <c r="R6" s="3418"/>
      <c r="S6" s="3418"/>
      <c r="T6" s="3418"/>
      <c r="U6" s="3418"/>
      <c r="V6" s="3418"/>
      <c r="W6" s="3418"/>
      <c r="X6" s="3418"/>
      <c r="Y6" s="3418"/>
      <c r="Z6" s="3418"/>
      <c r="AA6" s="3418"/>
      <c r="AB6" s="3418"/>
      <c r="AC6" s="3418"/>
    </row>
    <row r="7" spans="1:29" ht="45.75" thickTop="1" x14ac:dyDescent="0.25">
      <c r="A7" s="3415" t="s">
        <v>3473</v>
      </c>
      <c r="B7" s="3415" t="s">
        <v>3345</v>
      </c>
      <c r="C7" s="3415" t="s">
        <v>3450</v>
      </c>
      <c r="D7" s="3417" t="s">
        <v>3472</v>
      </c>
      <c r="E7" s="3415"/>
      <c r="F7" s="3435">
        <v>15000000</v>
      </c>
      <c r="G7" s="3415" t="s">
        <v>3341</v>
      </c>
      <c r="H7" s="3415" t="s">
        <v>3350</v>
      </c>
      <c r="I7" s="3415" t="s">
        <v>3416</v>
      </c>
      <c r="J7" s="3415"/>
      <c r="K7" s="3415"/>
      <c r="L7" s="3415"/>
      <c r="M7" s="3415"/>
      <c r="N7" s="3415"/>
      <c r="O7" s="3415"/>
      <c r="P7" s="3415"/>
      <c r="Q7" s="3415"/>
      <c r="R7" s="3415"/>
      <c r="S7" s="3415"/>
      <c r="T7" s="3415"/>
      <c r="U7" s="3415"/>
      <c r="V7" s="3415"/>
      <c r="W7" s="3415"/>
      <c r="X7" s="3415"/>
      <c r="Y7" s="3415"/>
      <c r="Z7" s="3415"/>
      <c r="AA7" s="3415"/>
      <c r="AB7" s="3415"/>
      <c r="AC7" s="3415"/>
    </row>
    <row r="8" spans="1:29" x14ac:dyDescent="0.25">
      <c r="A8" s="3415"/>
      <c r="B8" s="3415" t="s">
        <v>3317</v>
      </c>
      <c r="C8" s="3415"/>
      <c r="D8" s="3415"/>
      <c r="E8" s="3415"/>
      <c r="F8" s="3434"/>
      <c r="G8" s="3415"/>
      <c r="H8" s="3415"/>
      <c r="I8" s="3415"/>
      <c r="J8" s="3415"/>
      <c r="K8" s="3415"/>
      <c r="L8" s="3415"/>
      <c r="M8" s="3415"/>
      <c r="N8" s="3415"/>
      <c r="O8" s="3415"/>
      <c r="P8" s="3415"/>
      <c r="Q8" s="3415"/>
      <c r="R8" s="3415"/>
      <c r="S8" s="3415"/>
      <c r="T8" s="3415"/>
      <c r="U8" s="3415"/>
      <c r="V8" s="3415"/>
      <c r="W8" s="3415"/>
      <c r="X8" s="3415"/>
      <c r="Y8" s="3415"/>
      <c r="Z8" s="3415"/>
      <c r="AA8" s="3415"/>
      <c r="AB8" s="3415"/>
      <c r="AC8" s="3415"/>
    </row>
    <row r="9" spans="1:29" ht="60" x14ac:dyDescent="0.25">
      <c r="A9" s="3415" t="s">
        <v>3471</v>
      </c>
      <c r="B9" s="3415" t="s">
        <v>3345</v>
      </c>
      <c r="C9" s="3415" t="s">
        <v>3450</v>
      </c>
      <c r="D9" s="3417" t="s">
        <v>3470</v>
      </c>
      <c r="E9" s="3415" t="s">
        <v>3417</v>
      </c>
      <c r="F9" s="3435">
        <v>14350000</v>
      </c>
      <c r="G9" s="3415" t="s">
        <v>3341</v>
      </c>
      <c r="H9" s="3415" t="s">
        <v>3350</v>
      </c>
      <c r="I9" s="3415" t="s">
        <v>3416</v>
      </c>
      <c r="J9" s="3415"/>
      <c r="K9" s="3415"/>
      <c r="L9" s="3415" t="s">
        <v>3337</v>
      </c>
      <c r="M9" s="3415" t="s">
        <v>3336</v>
      </c>
      <c r="N9" s="3415" t="s">
        <v>3335</v>
      </c>
      <c r="O9" s="3415" t="s">
        <v>3469</v>
      </c>
      <c r="P9" s="3415" t="s">
        <v>3332</v>
      </c>
      <c r="Q9" s="3415" t="s">
        <v>3415</v>
      </c>
      <c r="R9" s="3415" t="s">
        <v>3414</v>
      </c>
      <c r="S9" s="3415" t="s">
        <v>3330</v>
      </c>
      <c r="T9" s="3415" t="s">
        <v>3329</v>
      </c>
      <c r="U9" s="3416">
        <v>14350000</v>
      </c>
      <c r="V9" s="3415" t="s">
        <v>3323</v>
      </c>
      <c r="W9" s="3415" t="s">
        <v>3328</v>
      </c>
      <c r="X9" s="3415" t="s">
        <v>3327</v>
      </c>
      <c r="Y9" s="3415" t="s">
        <v>3323</v>
      </c>
      <c r="Z9" s="3415" t="s">
        <v>3413</v>
      </c>
      <c r="AA9" s="3415" t="s">
        <v>3412</v>
      </c>
      <c r="AB9" s="3415" t="s">
        <v>3316</v>
      </c>
      <c r="AC9" s="3415" t="s">
        <v>3315</v>
      </c>
    </row>
    <row r="10" spans="1:29" ht="60" x14ac:dyDescent="0.25">
      <c r="A10" s="3415"/>
      <c r="B10" s="3415" t="s">
        <v>3317</v>
      </c>
      <c r="C10" s="3415"/>
      <c r="D10" s="3415"/>
      <c r="E10" s="3415"/>
      <c r="F10" s="3434"/>
      <c r="G10" s="3415"/>
      <c r="H10" s="3415"/>
      <c r="I10" s="3415"/>
      <c r="J10" s="3415"/>
      <c r="K10" s="3415"/>
      <c r="L10" s="3415" t="s">
        <v>3323</v>
      </c>
      <c r="M10" s="3415" t="s">
        <v>3323</v>
      </c>
      <c r="N10" s="3415" t="s">
        <v>3323</v>
      </c>
      <c r="O10" s="3415" t="s">
        <v>3323</v>
      </c>
      <c r="P10" s="3415" t="s">
        <v>3323</v>
      </c>
      <c r="Q10" s="3415" t="s">
        <v>3323</v>
      </c>
      <c r="R10" s="3415" t="s">
        <v>3323</v>
      </c>
      <c r="S10" s="3415" t="s">
        <v>3323</v>
      </c>
      <c r="T10" s="3415" t="s">
        <v>3323</v>
      </c>
      <c r="U10" s="3415" t="s">
        <v>3323</v>
      </c>
      <c r="V10" s="3415" t="s">
        <v>3323</v>
      </c>
      <c r="W10" s="3415" t="s">
        <v>3323</v>
      </c>
      <c r="X10" s="3415" t="s">
        <v>3323</v>
      </c>
      <c r="Y10" s="3415" t="s">
        <v>3323</v>
      </c>
      <c r="Z10" s="3415" t="s">
        <v>3323</v>
      </c>
      <c r="AA10" s="3415" t="s">
        <v>3323</v>
      </c>
      <c r="AB10" s="3415" t="s">
        <v>3316</v>
      </c>
      <c r="AC10" s="3415" t="s">
        <v>3315</v>
      </c>
    </row>
    <row r="11" spans="1:29" ht="60" x14ac:dyDescent="0.25">
      <c r="A11" s="3415" t="s">
        <v>3468</v>
      </c>
      <c r="B11" s="3415" t="s">
        <v>3345</v>
      </c>
      <c r="C11" s="3415" t="s">
        <v>3450</v>
      </c>
      <c r="D11" s="3417" t="s">
        <v>3467</v>
      </c>
      <c r="E11" s="3415" t="s">
        <v>3417</v>
      </c>
      <c r="F11" s="3435">
        <v>283000000</v>
      </c>
      <c r="G11" s="3415" t="s">
        <v>3341</v>
      </c>
      <c r="H11" s="3415" t="s">
        <v>3340</v>
      </c>
      <c r="I11" s="3415" t="s">
        <v>3416</v>
      </c>
      <c r="J11" s="3415" t="s">
        <v>3466</v>
      </c>
      <c r="K11" s="3415"/>
      <c r="L11" s="3415" t="s">
        <v>3337</v>
      </c>
      <c r="M11" s="3415" t="s">
        <v>3336</v>
      </c>
      <c r="N11" s="3415" t="s">
        <v>3335</v>
      </c>
      <c r="O11" s="3415" t="s">
        <v>3334</v>
      </c>
      <c r="P11" s="3415" t="s">
        <v>3332</v>
      </c>
      <c r="Q11" s="3415" t="s">
        <v>3415</v>
      </c>
      <c r="R11" s="3415" t="s">
        <v>3414</v>
      </c>
      <c r="S11" s="3415" t="s">
        <v>3330</v>
      </c>
      <c r="T11" s="3415" t="s">
        <v>3329</v>
      </c>
      <c r="U11" s="3416">
        <v>283000000</v>
      </c>
      <c r="V11" s="3415" t="s">
        <v>3328</v>
      </c>
      <c r="W11" s="3415" t="s">
        <v>3327</v>
      </c>
      <c r="X11" s="3415" t="s">
        <v>3326</v>
      </c>
      <c r="Y11" s="3415" t="s">
        <v>3325</v>
      </c>
      <c r="Z11" s="3415" t="s">
        <v>3465</v>
      </c>
      <c r="AA11" s="3415" t="s">
        <v>3464</v>
      </c>
      <c r="AB11" s="3415" t="s">
        <v>3316</v>
      </c>
      <c r="AC11" s="3415" t="s">
        <v>3315</v>
      </c>
    </row>
    <row r="12" spans="1:29" ht="60" x14ac:dyDescent="0.25">
      <c r="A12" s="3415"/>
      <c r="B12" s="3415" t="s">
        <v>3317</v>
      </c>
      <c r="C12" s="3415"/>
      <c r="D12" s="3415"/>
      <c r="E12" s="3415"/>
      <c r="F12" s="3434"/>
      <c r="G12" s="3415"/>
      <c r="H12" s="3415"/>
      <c r="I12" s="3415"/>
      <c r="J12" s="3415"/>
      <c r="K12" s="3415"/>
      <c r="L12" s="3415" t="s">
        <v>3323</v>
      </c>
      <c r="M12" s="3415" t="s">
        <v>3323</v>
      </c>
      <c r="N12" s="3415" t="s">
        <v>3323</v>
      </c>
      <c r="O12" s="3415" t="s">
        <v>3323</v>
      </c>
      <c r="P12" s="3415" t="s">
        <v>3323</v>
      </c>
      <c r="Q12" s="3415" t="s">
        <v>3323</v>
      </c>
      <c r="R12" s="3415" t="s">
        <v>3323</v>
      </c>
      <c r="S12" s="3415" t="s">
        <v>3323</v>
      </c>
      <c r="T12" s="3415" t="s">
        <v>3323</v>
      </c>
      <c r="U12" s="3415" t="s">
        <v>3323</v>
      </c>
      <c r="V12" s="3415" t="s">
        <v>3323</v>
      </c>
      <c r="W12" s="3415" t="s">
        <v>3323</v>
      </c>
      <c r="X12" s="3415" t="s">
        <v>3323</v>
      </c>
      <c r="Y12" s="3415" t="s">
        <v>3323</v>
      </c>
      <c r="Z12" s="3415" t="s">
        <v>3323</v>
      </c>
      <c r="AA12" s="3415" t="s">
        <v>3323</v>
      </c>
      <c r="AB12" s="3415" t="s">
        <v>3316</v>
      </c>
      <c r="AC12" s="3415" t="s">
        <v>3315</v>
      </c>
    </row>
    <row r="13" spans="1:29" ht="60" x14ac:dyDescent="0.25">
      <c r="A13" s="3415" t="s">
        <v>3463</v>
      </c>
      <c r="B13" s="3415" t="s">
        <v>3345</v>
      </c>
      <c r="C13" s="3415" t="s">
        <v>3450</v>
      </c>
      <c r="D13" s="3417" t="s">
        <v>3462</v>
      </c>
      <c r="E13" s="3415" t="s">
        <v>3417</v>
      </c>
      <c r="F13" s="3435">
        <v>12370000</v>
      </c>
      <c r="G13" s="3415" t="s">
        <v>3341</v>
      </c>
      <c r="H13" s="3415" t="s">
        <v>3350</v>
      </c>
      <c r="I13" s="3415" t="s">
        <v>3416</v>
      </c>
      <c r="J13" s="3415"/>
      <c r="K13" s="3415"/>
      <c r="L13" s="3415" t="s">
        <v>3337</v>
      </c>
      <c r="M13" s="3415" t="s">
        <v>3336</v>
      </c>
      <c r="N13" s="3415" t="s">
        <v>3335</v>
      </c>
      <c r="O13" s="3415" t="s">
        <v>3334</v>
      </c>
      <c r="P13" s="3415" t="s">
        <v>3332</v>
      </c>
      <c r="Q13" s="3415" t="s">
        <v>3415</v>
      </c>
      <c r="R13" s="3415" t="s">
        <v>3414</v>
      </c>
      <c r="S13" s="3415" t="s">
        <v>3330</v>
      </c>
      <c r="T13" s="3415" t="s">
        <v>3329</v>
      </c>
      <c r="U13" s="3416">
        <v>12370000</v>
      </c>
      <c r="V13" s="3415" t="s">
        <v>3323</v>
      </c>
      <c r="W13" s="3415" t="s">
        <v>3328</v>
      </c>
      <c r="X13" s="3415" t="s">
        <v>3327</v>
      </c>
      <c r="Y13" s="3415" t="s">
        <v>3323</v>
      </c>
      <c r="Z13" s="3415" t="s">
        <v>3413</v>
      </c>
      <c r="AA13" s="3415" t="s">
        <v>3412</v>
      </c>
      <c r="AB13" s="3415" t="s">
        <v>3316</v>
      </c>
      <c r="AC13" s="3415" t="s">
        <v>3315</v>
      </c>
    </row>
    <row r="14" spans="1:29" ht="60" x14ac:dyDescent="0.25">
      <c r="A14" s="3415"/>
      <c r="B14" s="3415" t="s">
        <v>3317</v>
      </c>
      <c r="C14" s="3415"/>
      <c r="D14" s="3415"/>
      <c r="E14" s="3415"/>
      <c r="F14" s="3434"/>
      <c r="G14" s="3415"/>
      <c r="H14" s="3415"/>
      <c r="I14" s="3415"/>
      <c r="J14" s="3415"/>
      <c r="K14" s="3415"/>
      <c r="L14" s="3415" t="s">
        <v>3323</v>
      </c>
      <c r="M14" s="3415" t="s">
        <v>3323</v>
      </c>
      <c r="N14" s="3415" t="s">
        <v>3323</v>
      </c>
      <c r="O14" s="3415" t="s">
        <v>3323</v>
      </c>
      <c r="P14" s="3415" t="s">
        <v>3323</v>
      </c>
      <c r="Q14" s="3415" t="s">
        <v>3323</v>
      </c>
      <c r="R14" s="3415" t="s">
        <v>3323</v>
      </c>
      <c r="S14" s="3415" t="s">
        <v>3323</v>
      </c>
      <c r="T14" s="3415" t="s">
        <v>3323</v>
      </c>
      <c r="U14" s="3415" t="s">
        <v>3323</v>
      </c>
      <c r="V14" s="3415" t="s">
        <v>3323</v>
      </c>
      <c r="W14" s="3415" t="s">
        <v>3323</v>
      </c>
      <c r="X14" s="3415" t="s">
        <v>3323</v>
      </c>
      <c r="Y14" s="3415" t="s">
        <v>3323</v>
      </c>
      <c r="Z14" s="3415" t="s">
        <v>3323</v>
      </c>
      <c r="AA14" s="3415" t="s">
        <v>3323</v>
      </c>
      <c r="AB14" s="3415" t="s">
        <v>3316</v>
      </c>
      <c r="AC14" s="3415" t="s">
        <v>3315</v>
      </c>
    </row>
    <row r="15" spans="1:29" ht="60" x14ac:dyDescent="0.25">
      <c r="A15" s="3415" t="s">
        <v>3461</v>
      </c>
      <c r="B15" s="3415" t="s">
        <v>3345</v>
      </c>
      <c r="C15" s="3415" t="s">
        <v>3450</v>
      </c>
      <c r="D15" s="3417" t="s">
        <v>3460</v>
      </c>
      <c r="E15" s="3415" t="s">
        <v>3417</v>
      </c>
      <c r="F15" s="3435">
        <v>4950000</v>
      </c>
      <c r="G15" s="3415" t="s">
        <v>3341</v>
      </c>
      <c r="H15" s="3415" t="s">
        <v>3428</v>
      </c>
      <c r="I15" s="3415" t="s">
        <v>3416</v>
      </c>
      <c r="J15" s="3415"/>
      <c r="K15" s="3415"/>
      <c r="L15" s="3415" t="s">
        <v>3337</v>
      </c>
      <c r="M15" s="3415" t="s">
        <v>3336</v>
      </c>
      <c r="N15" s="3415" t="s">
        <v>3335</v>
      </c>
      <c r="O15" s="3415" t="s">
        <v>3334</v>
      </c>
      <c r="P15" s="3415" t="s">
        <v>3332</v>
      </c>
      <c r="Q15" s="3415" t="s">
        <v>3415</v>
      </c>
      <c r="R15" s="3415" t="s">
        <v>3414</v>
      </c>
      <c r="S15" s="3415" t="s">
        <v>3330</v>
      </c>
      <c r="T15" s="3415" t="s">
        <v>3329</v>
      </c>
      <c r="U15" s="3416">
        <v>4950000</v>
      </c>
      <c r="V15" s="3415" t="s">
        <v>3323</v>
      </c>
      <c r="W15" s="3415" t="s">
        <v>3328</v>
      </c>
      <c r="X15" s="3415" t="s">
        <v>3327</v>
      </c>
      <c r="Y15" s="3415" t="s">
        <v>3323</v>
      </c>
      <c r="Z15" s="3415" t="s">
        <v>3413</v>
      </c>
      <c r="AA15" s="3415" t="s">
        <v>3412</v>
      </c>
      <c r="AB15" s="3415" t="s">
        <v>3316</v>
      </c>
      <c r="AC15" s="3415" t="s">
        <v>3315</v>
      </c>
    </row>
    <row r="16" spans="1:29" ht="60" x14ac:dyDescent="0.25">
      <c r="A16" s="3415"/>
      <c r="B16" s="3415" t="s">
        <v>3317</v>
      </c>
      <c r="C16" s="3415"/>
      <c r="D16" s="3415"/>
      <c r="E16" s="3415"/>
      <c r="F16" s="3434"/>
      <c r="G16" s="3415"/>
      <c r="H16" s="3415"/>
      <c r="I16" s="3415"/>
      <c r="J16" s="3415"/>
      <c r="K16" s="3415"/>
      <c r="L16" s="3415" t="s">
        <v>3323</v>
      </c>
      <c r="M16" s="3415" t="s">
        <v>3323</v>
      </c>
      <c r="N16" s="3415" t="s">
        <v>3323</v>
      </c>
      <c r="O16" s="3415" t="s">
        <v>3323</v>
      </c>
      <c r="P16" s="3415" t="s">
        <v>3323</v>
      </c>
      <c r="Q16" s="3415" t="s">
        <v>3323</v>
      </c>
      <c r="R16" s="3415" t="s">
        <v>3323</v>
      </c>
      <c r="S16" s="3415" t="s">
        <v>3323</v>
      </c>
      <c r="T16" s="3415" t="s">
        <v>3323</v>
      </c>
      <c r="U16" s="3415" t="s">
        <v>3323</v>
      </c>
      <c r="V16" s="3415" t="s">
        <v>3323</v>
      </c>
      <c r="W16" s="3415" t="s">
        <v>3323</v>
      </c>
      <c r="X16" s="3415" t="s">
        <v>3323</v>
      </c>
      <c r="Y16" s="3415" t="s">
        <v>3323</v>
      </c>
      <c r="Z16" s="3415" t="s">
        <v>3323</v>
      </c>
      <c r="AA16" s="3415" t="s">
        <v>3323</v>
      </c>
      <c r="AB16" s="3415" t="s">
        <v>3316</v>
      </c>
      <c r="AC16" s="3415" t="s">
        <v>3315</v>
      </c>
    </row>
    <row r="17" spans="1:29" ht="60" x14ac:dyDescent="0.25">
      <c r="A17" s="3415" t="s">
        <v>3459</v>
      </c>
      <c r="B17" s="3415" t="s">
        <v>3345</v>
      </c>
      <c r="C17" s="3415" t="s">
        <v>3450</v>
      </c>
      <c r="D17" s="3417" t="s">
        <v>3458</v>
      </c>
      <c r="E17" s="3415" t="s">
        <v>3417</v>
      </c>
      <c r="F17" s="3435">
        <v>25800000</v>
      </c>
      <c r="G17" s="3415" t="s">
        <v>3341</v>
      </c>
      <c r="H17" s="3415" t="s">
        <v>3350</v>
      </c>
      <c r="I17" s="3415" t="s">
        <v>3416</v>
      </c>
      <c r="J17" s="3415"/>
      <c r="K17" s="3415"/>
      <c r="L17" s="3415" t="s">
        <v>3337</v>
      </c>
      <c r="M17" s="3415" t="s">
        <v>3336</v>
      </c>
      <c r="N17" s="3415" t="s">
        <v>3335</v>
      </c>
      <c r="O17" s="3415" t="s">
        <v>3334</v>
      </c>
      <c r="P17" s="3415" t="s">
        <v>3332</v>
      </c>
      <c r="Q17" s="3415" t="s">
        <v>3415</v>
      </c>
      <c r="R17" s="3415" t="s">
        <v>3414</v>
      </c>
      <c r="S17" s="3415" t="s">
        <v>3330</v>
      </c>
      <c r="T17" s="3415" t="s">
        <v>3329</v>
      </c>
      <c r="U17" s="3416">
        <v>25800000</v>
      </c>
      <c r="V17" s="3415" t="s">
        <v>3323</v>
      </c>
      <c r="W17" s="3415" t="s">
        <v>3328</v>
      </c>
      <c r="X17" s="3415" t="s">
        <v>3327</v>
      </c>
      <c r="Y17" s="3415" t="s">
        <v>3323</v>
      </c>
      <c r="Z17" s="3415" t="s">
        <v>3413</v>
      </c>
      <c r="AA17" s="3415" t="s">
        <v>3412</v>
      </c>
      <c r="AB17" s="3415" t="s">
        <v>3316</v>
      </c>
      <c r="AC17" s="3415" t="s">
        <v>3315</v>
      </c>
    </row>
    <row r="18" spans="1:29" ht="60" x14ac:dyDescent="0.25">
      <c r="A18" s="3415"/>
      <c r="B18" s="3415" t="s">
        <v>3317</v>
      </c>
      <c r="C18" s="3415"/>
      <c r="D18" s="3415"/>
      <c r="E18" s="3415"/>
      <c r="F18" s="3434"/>
      <c r="G18" s="3415"/>
      <c r="H18" s="3415"/>
      <c r="I18" s="3415"/>
      <c r="J18" s="3415"/>
      <c r="K18" s="3415"/>
      <c r="L18" s="3415" t="s">
        <v>3323</v>
      </c>
      <c r="M18" s="3415" t="s">
        <v>3323</v>
      </c>
      <c r="N18" s="3415" t="s">
        <v>3323</v>
      </c>
      <c r="O18" s="3415" t="s">
        <v>3323</v>
      </c>
      <c r="P18" s="3415" t="s">
        <v>3323</v>
      </c>
      <c r="Q18" s="3415" t="s">
        <v>3323</v>
      </c>
      <c r="R18" s="3415" t="s">
        <v>3323</v>
      </c>
      <c r="S18" s="3415" t="s">
        <v>3323</v>
      </c>
      <c r="T18" s="3415" t="s">
        <v>3323</v>
      </c>
      <c r="U18" s="3415" t="s">
        <v>3323</v>
      </c>
      <c r="V18" s="3415" t="s">
        <v>3323</v>
      </c>
      <c r="W18" s="3415" t="s">
        <v>3323</v>
      </c>
      <c r="X18" s="3415" t="s">
        <v>3323</v>
      </c>
      <c r="Y18" s="3415" t="s">
        <v>3323</v>
      </c>
      <c r="Z18" s="3415" t="s">
        <v>3323</v>
      </c>
      <c r="AA18" s="3415" t="s">
        <v>3323</v>
      </c>
      <c r="AB18" s="3415" t="s">
        <v>3316</v>
      </c>
      <c r="AC18" s="3415" t="s">
        <v>3315</v>
      </c>
    </row>
    <row r="19" spans="1:29" ht="60" x14ac:dyDescent="0.25">
      <c r="A19" s="3415" t="s">
        <v>3457</v>
      </c>
      <c r="B19" s="3415" t="s">
        <v>3345</v>
      </c>
      <c r="C19" s="3415" t="s">
        <v>3450</v>
      </c>
      <c r="D19" s="3417" t="s">
        <v>3456</v>
      </c>
      <c r="E19" s="3415" t="s">
        <v>3417</v>
      </c>
      <c r="F19" s="3435">
        <v>27000000</v>
      </c>
      <c r="G19" s="3415" t="s">
        <v>3341</v>
      </c>
      <c r="H19" s="3415" t="s">
        <v>3350</v>
      </c>
      <c r="I19" s="3415" t="s">
        <v>3416</v>
      </c>
      <c r="J19" s="3415"/>
      <c r="K19" s="3415"/>
      <c r="L19" s="3415" t="s">
        <v>3337</v>
      </c>
      <c r="M19" s="3415" t="s">
        <v>3336</v>
      </c>
      <c r="N19" s="3415" t="s">
        <v>3335</v>
      </c>
      <c r="O19" s="3415" t="s">
        <v>3334</v>
      </c>
      <c r="P19" s="3415" t="s">
        <v>3332</v>
      </c>
      <c r="Q19" s="3415" t="s">
        <v>3415</v>
      </c>
      <c r="R19" s="3415" t="s">
        <v>3414</v>
      </c>
      <c r="S19" s="3415" t="s">
        <v>3330</v>
      </c>
      <c r="T19" s="3415" t="s">
        <v>3329</v>
      </c>
      <c r="U19" s="3416">
        <v>27000000</v>
      </c>
      <c r="V19" s="3415" t="s">
        <v>3323</v>
      </c>
      <c r="W19" s="3415" t="s">
        <v>3328</v>
      </c>
      <c r="X19" s="3415" t="s">
        <v>3327</v>
      </c>
      <c r="Y19" s="3415" t="s">
        <v>3413</v>
      </c>
      <c r="Z19" s="3415" t="s">
        <v>3412</v>
      </c>
      <c r="AA19" s="3415" t="s">
        <v>3322</v>
      </c>
      <c r="AB19" s="3415" t="s">
        <v>3316</v>
      </c>
      <c r="AC19" s="3415" t="s">
        <v>3315</v>
      </c>
    </row>
    <row r="20" spans="1:29" ht="60" x14ac:dyDescent="0.25">
      <c r="A20" s="3415"/>
      <c r="B20" s="3415" t="s">
        <v>3317</v>
      </c>
      <c r="C20" s="3415"/>
      <c r="D20" s="3415"/>
      <c r="E20" s="3415"/>
      <c r="F20" s="3434"/>
      <c r="G20" s="3415"/>
      <c r="H20" s="3415"/>
      <c r="I20" s="3415"/>
      <c r="J20" s="3415"/>
      <c r="K20" s="3415"/>
      <c r="L20" s="3415" t="s">
        <v>3323</v>
      </c>
      <c r="M20" s="3415" t="s">
        <v>3323</v>
      </c>
      <c r="N20" s="3415" t="s">
        <v>3323</v>
      </c>
      <c r="O20" s="3415" t="s">
        <v>3323</v>
      </c>
      <c r="P20" s="3415" t="s">
        <v>3323</v>
      </c>
      <c r="Q20" s="3415" t="s">
        <v>3323</v>
      </c>
      <c r="R20" s="3415" t="s">
        <v>3323</v>
      </c>
      <c r="S20" s="3415" t="s">
        <v>3323</v>
      </c>
      <c r="T20" s="3415" t="s">
        <v>3323</v>
      </c>
      <c r="U20" s="3415" t="s">
        <v>3323</v>
      </c>
      <c r="V20" s="3415" t="s">
        <v>3323</v>
      </c>
      <c r="W20" s="3415" t="s">
        <v>3323</v>
      </c>
      <c r="X20" s="3415" t="s">
        <v>3323</v>
      </c>
      <c r="Y20" s="3415" t="s">
        <v>3323</v>
      </c>
      <c r="Z20" s="3415" t="s">
        <v>3323</v>
      </c>
      <c r="AA20" s="3415" t="s">
        <v>3323</v>
      </c>
      <c r="AB20" s="3415" t="s">
        <v>3316</v>
      </c>
      <c r="AC20" s="3415" t="s">
        <v>3315</v>
      </c>
    </row>
    <row r="21" spans="1:29" ht="60" x14ac:dyDescent="0.25">
      <c r="A21" s="3415" t="s">
        <v>3455</v>
      </c>
      <c r="B21" s="3415" t="s">
        <v>3345</v>
      </c>
      <c r="C21" s="3415" t="s">
        <v>3450</v>
      </c>
      <c r="D21" s="3417" t="s">
        <v>3454</v>
      </c>
      <c r="E21" s="3415" t="s">
        <v>3417</v>
      </c>
      <c r="F21" s="3435">
        <v>16500000</v>
      </c>
      <c r="G21" s="3415" t="s">
        <v>3341</v>
      </c>
      <c r="H21" s="3415" t="s">
        <v>3350</v>
      </c>
      <c r="I21" s="3415" t="s">
        <v>3416</v>
      </c>
      <c r="J21" s="3415"/>
      <c r="K21" s="3415"/>
      <c r="L21" s="3415" t="s">
        <v>3337</v>
      </c>
      <c r="M21" s="3415" t="s">
        <v>3336</v>
      </c>
      <c r="N21" s="3415" t="s">
        <v>3335</v>
      </c>
      <c r="O21" s="3415" t="s">
        <v>3334</v>
      </c>
      <c r="P21" s="3415" t="s">
        <v>3332</v>
      </c>
      <c r="Q21" s="3415" t="s">
        <v>3415</v>
      </c>
      <c r="R21" s="3415" t="s">
        <v>3414</v>
      </c>
      <c r="S21" s="3415" t="s">
        <v>3330</v>
      </c>
      <c r="T21" s="3415" t="s">
        <v>3329</v>
      </c>
      <c r="U21" s="3416">
        <v>16500000</v>
      </c>
      <c r="V21" s="3415" t="s">
        <v>3323</v>
      </c>
      <c r="W21" s="3415" t="s">
        <v>3328</v>
      </c>
      <c r="X21" s="3415" t="s">
        <v>3327</v>
      </c>
      <c r="Y21" s="3415" t="s">
        <v>3323</v>
      </c>
      <c r="Z21" s="3415" t="s">
        <v>3413</v>
      </c>
      <c r="AA21" s="3415" t="s">
        <v>3412</v>
      </c>
      <c r="AB21" s="3415" t="s">
        <v>3316</v>
      </c>
      <c r="AC21" s="3415" t="s">
        <v>3315</v>
      </c>
    </row>
    <row r="22" spans="1:29" ht="60" x14ac:dyDescent="0.25">
      <c r="A22" s="3415"/>
      <c r="B22" s="3415" t="s">
        <v>3317</v>
      </c>
      <c r="C22" s="3415"/>
      <c r="D22" s="3415"/>
      <c r="E22" s="3415"/>
      <c r="F22" s="3434"/>
      <c r="G22" s="3415"/>
      <c r="H22" s="3415"/>
      <c r="I22" s="3415"/>
      <c r="J22" s="3415"/>
      <c r="K22" s="3415"/>
      <c r="L22" s="3415" t="s">
        <v>3323</v>
      </c>
      <c r="M22" s="3415" t="s">
        <v>3323</v>
      </c>
      <c r="N22" s="3415" t="s">
        <v>3323</v>
      </c>
      <c r="O22" s="3415" t="s">
        <v>3323</v>
      </c>
      <c r="P22" s="3415" t="s">
        <v>3323</v>
      </c>
      <c r="Q22" s="3415" t="s">
        <v>3323</v>
      </c>
      <c r="R22" s="3415" t="s">
        <v>3323</v>
      </c>
      <c r="S22" s="3415" t="s">
        <v>3323</v>
      </c>
      <c r="T22" s="3415" t="s">
        <v>3323</v>
      </c>
      <c r="U22" s="3415" t="s">
        <v>3323</v>
      </c>
      <c r="V22" s="3415" t="s">
        <v>3323</v>
      </c>
      <c r="W22" s="3415" t="s">
        <v>3323</v>
      </c>
      <c r="X22" s="3415" t="s">
        <v>3323</v>
      </c>
      <c r="Y22" s="3415" t="s">
        <v>3323</v>
      </c>
      <c r="Z22" s="3415" t="s">
        <v>3323</v>
      </c>
      <c r="AA22" s="3415" t="s">
        <v>3323</v>
      </c>
      <c r="AB22" s="3415" t="s">
        <v>3316</v>
      </c>
      <c r="AC22" s="3415" t="s">
        <v>3315</v>
      </c>
    </row>
    <row r="23" spans="1:29" ht="60" x14ac:dyDescent="0.25">
      <c r="A23" s="3415" t="s">
        <v>3453</v>
      </c>
      <c r="B23" s="3415" t="s">
        <v>3345</v>
      </c>
      <c r="C23" s="3415" t="s">
        <v>3450</v>
      </c>
      <c r="D23" s="3417" t="s">
        <v>3452</v>
      </c>
      <c r="E23" s="3415" t="s">
        <v>3417</v>
      </c>
      <c r="F23" s="3435">
        <v>35000000</v>
      </c>
      <c r="G23" s="3415" t="s">
        <v>3341</v>
      </c>
      <c r="H23" s="3415" t="s">
        <v>3350</v>
      </c>
      <c r="I23" s="3415" t="s">
        <v>3416</v>
      </c>
      <c r="J23" s="3415"/>
      <c r="K23" s="3415"/>
      <c r="L23" s="3415" t="s">
        <v>3337</v>
      </c>
      <c r="M23" s="3415" t="s">
        <v>3336</v>
      </c>
      <c r="N23" s="3415" t="s">
        <v>3335</v>
      </c>
      <c r="O23" s="3415" t="s">
        <v>3334</v>
      </c>
      <c r="P23" s="3415" t="s">
        <v>3332</v>
      </c>
      <c r="Q23" s="3415" t="s">
        <v>3415</v>
      </c>
      <c r="R23" s="3415" t="s">
        <v>3414</v>
      </c>
      <c r="S23" s="3415" t="s">
        <v>3330</v>
      </c>
      <c r="T23" s="3415" t="s">
        <v>3329</v>
      </c>
      <c r="U23" s="3416">
        <v>35000000</v>
      </c>
      <c r="V23" s="3415" t="s">
        <v>3323</v>
      </c>
      <c r="W23" s="3415" t="s">
        <v>3328</v>
      </c>
      <c r="X23" s="3415" t="s">
        <v>3327</v>
      </c>
      <c r="Y23" s="3415" t="s">
        <v>3323</v>
      </c>
      <c r="Z23" s="3415" t="s">
        <v>3413</v>
      </c>
      <c r="AA23" s="3415" t="s">
        <v>3412</v>
      </c>
      <c r="AB23" s="3415" t="s">
        <v>3316</v>
      </c>
      <c r="AC23" s="3415" t="s">
        <v>3315</v>
      </c>
    </row>
    <row r="24" spans="1:29" ht="60" x14ac:dyDescent="0.25">
      <c r="A24" s="3415"/>
      <c r="B24" s="3415" t="s">
        <v>3317</v>
      </c>
      <c r="C24" s="3415"/>
      <c r="D24" s="3415"/>
      <c r="E24" s="3415"/>
      <c r="F24" s="3434"/>
      <c r="G24" s="3415"/>
      <c r="H24" s="3415"/>
      <c r="I24" s="3415"/>
      <c r="J24" s="3415"/>
      <c r="K24" s="3415"/>
      <c r="L24" s="3415" t="s">
        <v>3323</v>
      </c>
      <c r="M24" s="3415" t="s">
        <v>3323</v>
      </c>
      <c r="N24" s="3415" t="s">
        <v>3323</v>
      </c>
      <c r="O24" s="3415" t="s">
        <v>3323</v>
      </c>
      <c r="P24" s="3415" t="s">
        <v>3323</v>
      </c>
      <c r="Q24" s="3415" t="s">
        <v>3323</v>
      </c>
      <c r="R24" s="3415" t="s">
        <v>3323</v>
      </c>
      <c r="S24" s="3415" t="s">
        <v>3323</v>
      </c>
      <c r="T24" s="3415" t="s">
        <v>3323</v>
      </c>
      <c r="U24" s="3415" t="s">
        <v>3323</v>
      </c>
      <c r="V24" s="3415" t="s">
        <v>3323</v>
      </c>
      <c r="W24" s="3415" t="s">
        <v>3323</v>
      </c>
      <c r="X24" s="3415" t="s">
        <v>3323</v>
      </c>
      <c r="Y24" s="3415" t="s">
        <v>3323</v>
      </c>
      <c r="Z24" s="3415" t="s">
        <v>3323</v>
      </c>
      <c r="AA24" s="3415" t="s">
        <v>3323</v>
      </c>
      <c r="AB24" s="3415" t="s">
        <v>3316</v>
      </c>
      <c r="AC24" s="3415" t="s">
        <v>3315</v>
      </c>
    </row>
    <row r="25" spans="1:29" ht="60" x14ac:dyDescent="0.25">
      <c r="A25" s="3415" t="s">
        <v>3451</v>
      </c>
      <c r="B25" s="3415" t="s">
        <v>3345</v>
      </c>
      <c r="C25" s="3415" t="s">
        <v>3450</v>
      </c>
      <c r="D25" s="3417" t="s">
        <v>3449</v>
      </c>
      <c r="E25" s="3415" t="s">
        <v>3417</v>
      </c>
      <c r="F25" s="3435">
        <v>5625000</v>
      </c>
      <c r="G25" s="3415" t="s">
        <v>3341</v>
      </c>
      <c r="H25" s="3415" t="s">
        <v>3350</v>
      </c>
      <c r="I25" s="3415" t="s">
        <v>3416</v>
      </c>
      <c r="J25" s="3415"/>
      <c r="K25" s="3415"/>
      <c r="L25" s="3415" t="s">
        <v>3337</v>
      </c>
      <c r="M25" s="3415" t="s">
        <v>3336</v>
      </c>
      <c r="N25" s="3415" t="s">
        <v>3335</v>
      </c>
      <c r="O25" s="3415" t="s">
        <v>3334</v>
      </c>
      <c r="P25" s="3415" t="s">
        <v>3332</v>
      </c>
      <c r="Q25" s="3415" t="s">
        <v>3415</v>
      </c>
      <c r="R25" s="3415" t="s">
        <v>3414</v>
      </c>
      <c r="S25" s="3415" t="s">
        <v>3330</v>
      </c>
      <c r="T25" s="3415" t="s">
        <v>3329</v>
      </c>
      <c r="U25" s="3416">
        <v>5625000</v>
      </c>
      <c r="V25" s="3415" t="s">
        <v>3323</v>
      </c>
      <c r="W25" s="3415" t="s">
        <v>3328</v>
      </c>
      <c r="X25" s="3415" t="s">
        <v>3327</v>
      </c>
      <c r="Y25" s="3415" t="s">
        <v>3323</v>
      </c>
      <c r="Z25" s="3415" t="s">
        <v>3413</v>
      </c>
      <c r="AA25" s="3415" t="s">
        <v>3412</v>
      </c>
      <c r="AB25" s="3415" t="s">
        <v>3316</v>
      </c>
      <c r="AC25" s="3415" t="s">
        <v>3315</v>
      </c>
    </row>
    <row r="26" spans="1:29" ht="60" x14ac:dyDescent="0.25">
      <c r="A26" s="3415"/>
      <c r="B26" s="3415" t="s">
        <v>3317</v>
      </c>
      <c r="C26" s="3415"/>
      <c r="D26" s="3415"/>
      <c r="E26" s="3415"/>
      <c r="F26" s="3434"/>
      <c r="G26" s="3415"/>
      <c r="H26" s="3415"/>
      <c r="I26" s="3415"/>
      <c r="J26" s="3415"/>
      <c r="K26" s="3415"/>
      <c r="L26" s="3415" t="s">
        <v>3323</v>
      </c>
      <c r="M26" s="3415" t="s">
        <v>3323</v>
      </c>
      <c r="N26" s="3415" t="s">
        <v>3323</v>
      </c>
      <c r="O26" s="3415" t="s">
        <v>3323</v>
      </c>
      <c r="P26" s="3415" t="s">
        <v>3323</v>
      </c>
      <c r="Q26" s="3415" t="s">
        <v>3323</v>
      </c>
      <c r="R26" s="3415" t="s">
        <v>3323</v>
      </c>
      <c r="S26" s="3415" t="s">
        <v>3323</v>
      </c>
      <c r="T26" s="3415" t="s">
        <v>3323</v>
      </c>
      <c r="U26" s="3415" t="s">
        <v>3323</v>
      </c>
      <c r="V26" s="3415" t="s">
        <v>3323</v>
      </c>
      <c r="W26" s="3415" t="s">
        <v>3323</v>
      </c>
      <c r="X26" s="3415" t="s">
        <v>3323</v>
      </c>
      <c r="Y26" s="3415" t="s">
        <v>3323</v>
      </c>
      <c r="Z26" s="3415" t="s">
        <v>3323</v>
      </c>
      <c r="AA26" s="3415" t="s">
        <v>3323</v>
      </c>
      <c r="AB26" s="3415" t="s">
        <v>3316</v>
      </c>
      <c r="AC26" s="3415" t="s">
        <v>3315</v>
      </c>
    </row>
    <row r="27" spans="1:29" ht="60" x14ac:dyDescent="0.25">
      <c r="A27" s="3415" t="s">
        <v>3448</v>
      </c>
      <c r="B27" s="3415" t="s">
        <v>3345</v>
      </c>
      <c r="C27" s="3415" t="s">
        <v>3447</v>
      </c>
      <c r="D27" s="3417" t="s">
        <v>3446</v>
      </c>
      <c r="E27" s="3415" t="s">
        <v>3417</v>
      </c>
      <c r="F27" s="3435">
        <v>150000000</v>
      </c>
      <c r="G27" s="3415" t="s">
        <v>3341</v>
      </c>
      <c r="H27" s="3415" t="s">
        <v>3340</v>
      </c>
      <c r="I27" s="3415" t="s">
        <v>3416</v>
      </c>
      <c r="J27" s="3415"/>
      <c r="K27" s="3415"/>
      <c r="L27" s="3415" t="s">
        <v>3337</v>
      </c>
      <c r="M27" s="3415" t="s">
        <v>3336</v>
      </c>
      <c r="N27" s="3415" t="s">
        <v>3335</v>
      </c>
      <c r="O27" s="3415" t="s">
        <v>3334</v>
      </c>
      <c r="P27" s="3415" t="s">
        <v>3332</v>
      </c>
      <c r="Q27" s="3415" t="s">
        <v>3415</v>
      </c>
      <c r="R27" s="3415" t="s">
        <v>3414</v>
      </c>
      <c r="S27" s="3415" t="s">
        <v>3330</v>
      </c>
      <c r="T27" s="3415" t="s">
        <v>3329</v>
      </c>
      <c r="U27" s="3416">
        <v>150000000</v>
      </c>
      <c r="V27" s="3415" t="s">
        <v>3445</v>
      </c>
      <c r="W27" s="3415" t="s">
        <v>3444</v>
      </c>
      <c r="X27" s="3415" t="s">
        <v>3327</v>
      </c>
      <c r="Y27" s="3415" t="s">
        <v>3435</v>
      </c>
      <c r="Z27" s="3415" t="s">
        <v>3434</v>
      </c>
      <c r="AA27" s="3415" t="s">
        <v>3412</v>
      </c>
      <c r="AB27" s="3415" t="s">
        <v>3316</v>
      </c>
      <c r="AC27" s="3415" t="s">
        <v>3315</v>
      </c>
    </row>
    <row r="28" spans="1:29" ht="60" x14ac:dyDescent="0.25">
      <c r="A28" s="3415"/>
      <c r="B28" s="3415" t="s">
        <v>3317</v>
      </c>
      <c r="C28" s="3415"/>
      <c r="D28" s="3415"/>
      <c r="E28" s="3415"/>
      <c r="F28" s="3434"/>
      <c r="G28" s="3415"/>
      <c r="H28" s="3415"/>
      <c r="I28" s="3415"/>
      <c r="J28" s="3415"/>
      <c r="K28" s="3415"/>
      <c r="L28" s="3415" t="s">
        <v>3323</v>
      </c>
      <c r="M28" s="3415" t="s">
        <v>3323</v>
      </c>
      <c r="N28" s="3415" t="s">
        <v>3323</v>
      </c>
      <c r="O28" s="3415" t="s">
        <v>3323</v>
      </c>
      <c r="P28" s="3415" t="s">
        <v>3323</v>
      </c>
      <c r="Q28" s="3415" t="s">
        <v>3323</v>
      </c>
      <c r="R28" s="3415" t="s">
        <v>3323</v>
      </c>
      <c r="S28" s="3415" t="s">
        <v>3323</v>
      </c>
      <c r="T28" s="3415" t="s">
        <v>3323</v>
      </c>
      <c r="U28" s="3415" t="s">
        <v>3323</v>
      </c>
      <c r="V28" s="3415" t="s">
        <v>3323</v>
      </c>
      <c r="W28" s="3415" t="s">
        <v>3323</v>
      </c>
      <c r="X28" s="3415" t="s">
        <v>3323</v>
      </c>
      <c r="Y28" s="3415" t="s">
        <v>3323</v>
      </c>
      <c r="Z28" s="3415" t="s">
        <v>3323</v>
      </c>
      <c r="AA28" s="3415" t="s">
        <v>3323</v>
      </c>
      <c r="AB28" s="3415" t="s">
        <v>3316</v>
      </c>
      <c r="AC28" s="3415" t="s">
        <v>3315</v>
      </c>
    </row>
    <row r="29" spans="1:29" ht="60" x14ac:dyDescent="0.25">
      <c r="A29" s="3415" t="s">
        <v>3443</v>
      </c>
      <c r="B29" s="3415" t="s">
        <v>3345</v>
      </c>
      <c r="C29" s="3415" t="s">
        <v>3442</v>
      </c>
      <c r="D29" s="3417" t="s">
        <v>3441</v>
      </c>
      <c r="E29" s="3415" t="s">
        <v>3417</v>
      </c>
      <c r="F29" s="3435">
        <v>50073420</v>
      </c>
      <c r="G29" s="3415" t="s">
        <v>3341</v>
      </c>
      <c r="H29" s="3415" t="s">
        <v>3350</v>
      </c>
      <c r="I29" s="3415" t="s">
        <v>3416</v>
      </c>
      <c r="J29" s="3415"/>
      <c r="K29" s="3415"/>
      <c r="L29" s="3415" t="s">
        <v>3337</v>
      </c>
      <c r="M29" s="3415" t="s">
        <v>3336</v>
      </c>
      <c r="N29" s="3415" t="s">
        <v>3335</v>
      </c>
      <c r="O29" s="3415" t="s">
        <v>3334</v>
      </c>
      <c r="P29" s="3415" t="s">
        <v>3332</v>
      </c>
      <c r="Q29" s="3415" t="s">
        <v>3415</v>
      </c>
      <c r="R29" s="3415" t="s">
        <v>3414</v>
      </c>
      <c r="S29" s="3415" t="s">
        <v>3330</v>
      </c>
      <c r="T29" s="3415" t="s">
        <v>3329</v>
      </c>
      <c r="U29" s="3416">
        <v>50073420</v>
      </c>
      <c r="V29" s="3415" t="s">
        <v>3323</v>
      </c>
      <c r="W29" s="3415" t="s">
        <v>3328</v>
      </c>
      <c r="X29" s="3415" t="s">
        <v>3327</v>
      </c>
      <c r="Y29" s="3415" t="s">
        <v>3323</v>
      </c>
      <c r="Z29" s="3415" t="s">
        <v>3413</v>
      </c>
      <c r="AA29" s="3415" t="s">
        <v>3412</v>
      </c>
      <c r="AB29" s="3415" t="s">
        <v>3316</v>
      </c>
      <c r="AC29" s="3415" t="s">
        <v>3315</v>
      </c>
    </row>
    <row r="30" spans="1:29" ht="60" x14ac:dyDescent="0.25">
      <c r="A30" s="3415"/>
      <c r="B30" s="3415" t="s">
        <v>3317</v>
      </c>
      <c r="C30" s="3415"/>
      <c r="D30" s="3415"/>
      <c r="E30" s="3415"/>
      <c r="F30" s="3434"/>
      <c r="G30" s="3415"/>
      <c r="H30" s="3415"/>
      <c r="I30" s="3415"/>
      <c r="J30" s="3415"/>
      <c r="K30" s="3415"/>
      <c r="L30" s="3415" t="s">
        <v>3323</v>
      </c>
      <c r="M30" s="3415" t="s">
        <v>3323</v>
      </c>
      <c r="N30" s="3415" t="s">
        <v>3323</v>
      </c>
      <c r="O30" s="3415" t="s">
        <v>3323</v>
      </c>
      <c r="P30" s="3415" t="s">
        <v>3323</v>
      </c>
      <c r="Q30" s="3415" t="s">
        <v>3323</v>
      </c>
      <c r="R30" s="3415" t="s">
        <v>3323</v>
      </c>
      <c r="S30" s="3415" t="s">
        <v>3323</v>
      </c>
      <c r="T30" s="3415" t="s">
        <v>3323</v>
      </c>
      <c r="U30" s="3415"/>
      <c r="V30" s="3415" t="s">
        <v>3323</v>
      </c>
      <c r="W30" s="3415" t="s">
        <v>3323</v>
      </c>
      <c r="X30" s="3415" t="s">
        <v>3323</v>
      </c>
      <c r="Y30" s="3415" t="s">
        <v>3323</v>
      </c>
      <c r="Z30" s="3415" t="s">
        <v>3323</v>
      </c>
      <c r="AA30" s="3415" t="s">
        <v>3323</v>
      </c>
      <c r="AB30" s="3415" t="s">
        <v>3316</v>
      </c>
      <c r="AC30" s="3415" t="s">
        <v>3315</v>
      </c>
    </row>
    <row r="31" spans="1:29" ht="60" x14ac:dyDescent="0.25">
      <c r="A31" s="3415" t="s">
        <v>3440</v>
      </c>
      <c r="B31" s="3415" t="s">
        <v>3345</v>
      </c>
      <c r="C31" s="3415" t="s">
        <v>3439</v>
      </c>
      <c r="D31" s="3417" t="s">
        <v>3438</v>
      </c>
      <c r="E31" s="3415" t="s">
        <v>3417</v>
      </c>
      <c r="F31" s="3435">
        <v>1161356582</v>
      </c>
      <c r="G31" s="3415" t="s">
        <v>3341</v>
      </c>
      <c r="H31" s="3415" t="s">
        <v>3340</v>
      </c>
      <c r="I31" s="3415" t="s">
        <v>3416</v>
      </c>
      <c r="J31" s="3415"/>
      <c r="K31" s="3415"/>
      <c r="L31" s="3415" t="s">
        <v>3337</v>
      </c>
      <c r="M31" s="3415" t="s">
        <v>3336</v>
      </c>
      <c r="N31" s="3415" t="s">
        <v>3323</v>
      </c>
      <c r="O31" s="3415" t="s">
        <v>3334</v>
      </c>
      <c r="P31" s="3415" t="s">
        <v>3332</v>
      </c>
      <c r="Q31" s="3415" t="s">
        <v>3415</v>
      </c>
      <c r="R31" s="3415" t="s">
        <v>3414</v>
      </c>
      <c r="S31" s="3415" t="s">
        <v>3330</v>
      </c>
      <c r="T31" s="3415" t="s">
        <v>3329</v>
      </c>
      <c r="U31" s="3416">
        <v>1161356582</v>
      </c>
      <c r="V31" s="3415" t="s">
        <v>3437</v>
      </c>
      <c r="W31" s="3415" t="s">
        <v>3436</v>
      </c>
      <c r="X31" s="3415" t="s">
        <v>3327</v>
      </c>
      <c r="Y31" s="3415" t="s">
        <v>3435</v>
      </c>
      <c r="Z31" s="3415" t="s">
        <v>3434</v>
      </c>
      <c r="AA31" s="3415" t="s">
        <v>3433</v>
      </c>
      <c r="AB31" s="3415" t="s">
        <v>3316</v>
      </c>
      <c r="AC31" s="3415" t="s">
        <v>3315</v>
      </c>
    </row>
    <row r="32" spans="1:29" ht="60" x14ac:dyDescent="0.25">
      <c r="A32" s="3415"/>
      <c r="B32" s="3415" t="s">
        <v>3317</v>
      </c>
      <c r="C32" s="3415"/>
      <c r="D32" s="3415"/>
      <c r="E32" s="3415"/>
      <c r="F32" s="3434"/>
      <c r="G32" s="3415"/>
      <c r="H32" s="3415"/>
      <c r="I32" s="3415"/>
      <c r="J32" s="3415"/>
      <c r="K32" s="3415"/>
      <c r="L32" s="3415" t="s">
        <v>3323</v>
      </c>
      <c r="M32" s="3415" t="s">
        <v>3323</v>
      </c>
      <c r="N32" s="3415" t="s">
        <v>3323</v>
      </c>
      <c r="O32" s="3415" t="s">
        <v>3323</v>
      </c>
      <c r="P32" s="3415" t="s">
        <v>3323</v>
      </c>
      <c r="Q32" s="3415" t="s">
        <v>3323</v>
      </c>
      <c r="R32" s="3415" t="s">
        <v>3323</v>
      </c>
      <c r="S32" s="3415" t="s">
        <v>3323</v>
      </c>
      <c r="T32" s="3415" t="s">
        <v>3323</v>
      </c>
      <c r="U32" s="3415" t="s">
        <v>3323</v>
      </c>
      <c r="V32" s="3415" t="s">
        <v>3323</v>
      </c>
      <c r="W32" s="3415" t="s">
        <v>3323</v>
      </c>
      <c r="X32" s="3415" t="s">
        <v>3323</v>
      </c>
      <c r="Y32" s="3415" t="s">
        <v>3323</v>
      </c>
      <c r="Z32" s="3415" t="s">
        <v>3323</v>
      </c>
      <c r="AA32" s="3415" t="s">
        <v>3323</v>
      </c>
      <c r="AB32" s="3415" t="s">
        <v>3316</v>
      </c>
      <c r="AC32" s="3415" t="s">
        <v>3315</v>
      </c>
    </row>
    <row r="33" spans="1:29" ht="60" x14ac:dyDescent="0.25">
      <c r="A33" s="3415" t="s">
        <v>3432</v>
      </c>
      <c r="B33" s="3415" t="s">
        <v>3345</v>
      </c>
      <c r="C33" s="3415" t="s">
        <v>3431</v>
      </c>
      <c r="D33" s="3417" t="s">
        <v>3430</v>
      </c>
      <c r="E33" s="3415" t="s">
        <v>3417</v>
      </c>
      <c r="F33" s="3435">
        <v>900000</v>
      </c>
      <c r="G33" s="3415" t="s">
        <v>3429</v>
      </c>
      <c r="H33" s="3415" t="s">
        <v>3428</v>
      </c>
      <c r="I33" s="3415" t="s">
        <v>3416</v>
      </c>
      <c r="J33" s="3415" t="s">
        <v>3357</v>
      </c>
      <c r="K33" s="3415" t="s">
        <v>3348</v>
      </c>
      <c r="L33" s="3415" t="s">
        <v>3337</v>
      </c>
      <c r="M33" s="3415" t="s">
        <v>3336</v>
      </c>
      <c r="N33" s="3415" t="s">
        <v>3335</v>
      </c>
      <c r="O33" s="3415" t="s">
        <v>3334</v>
      </c>
      <c r="P33" s="3415" t="s">
        <v>3332</v>
      </c>
      <c r="Q33" s="3415" t="s">
        <v>3415</v>
      </c>
      <c r="R33" s="3415" t="s">
        <v>3414</v>
      </c>
      <c r="S33" s="3415" t="s">
        <v>3330</v>
      </c>
      <c r="T33" s="3415" t="s">
        <v>3329</v>
      </c>
      <c r="U33" s="3416">
        <v>900000</v>
      </c>
      <c r="V33" s="3415" t="s">
        <v>3323</v>
      </c>
      <c r="W33" s="3415" t="s">
        <v>3328</v>
      </c>
      <c r="X33" s="3415" t="s">
        <v>3327</v>
      </c>
      <c r="Y33" s="3415" t="s">
        <v>3323</v>
      </c>
      <c r="Z33" s="3415" t="s">
        <v>3413</v>
      </c>
      <c r="AA33" s="3415" t="s">
        <v>3412</v>
      </c>
      <c r="AB33" s="3415" t="s">
        <v>3316</v>
      </c>
      <c r="AC33" s="3415" t="s">
        <v>3315</v>
      </c>
    </row>
    <row r="34" spans="1:29" ht="60" x14ac:dyDescent="0.25">
      <c r="A34" s="3415"/>
      <c r="B34" s="3415" t="s">
        <v>3317</v>
      </c>
      <c r="C34" s="3415"/>
      <c r="D34" s="3415"/>
      <c r="E34" s="3415"/>
      <c r="F34" s="3434"/>
      <c r="G34" s="3415"/>
      <c r="H34" s="3415"/>
      <c r="I34" s="3415"/>
      <c r="J34" s="3415"/>
      <c r="K34" s="3415"/>
      <c r="L34" s="3415" t="s">
        <v>3323</v>
      </c>
      <c r="M34" s="3415" t="s">
        <v>3323</v>
      </c>
      <c r="N34" s="3415" t="s">
        <v>3323</v>
      </c>
      <c r="O34" s="3415" t="s">
        <v>3323</v>
      </c>
      <c r="P34" s="3415" t="s">
        <v>3323</v>
      </c>
      <c r="Q34" s="3415" t="s">
        <v>3323</v>
      </c>
      <c r="R34" s="3415" t="s">
        <v>3323</v>
      </c>
      <c r="S34" s="3415" t="s">
        <v>3323</v>
      </c>
      <c r="T34" s="3415" t="s">
        <v>3323</v>
      </c>
      <c r="U34" s="3415" t="s">
        <v>3323</v>
      </c>
      <c r="V34" s="3415" t="s">
        <v>3323</v>
      </c>
      <c r="W34" s="3415" t="s">
        <v>3323</v>
      </c>
      <c r="X34" s="3415" t="s">
        <v>3323</v>
      </c>
      <c r="Y34" s="3415" t="s">
        <v>3323</v>
      </c>
      <c r="Z34" s="3415" t="s">
        <v>3323</v>
      </c>
      <c r="AA34" s="3415" t="s">
        <v>3323</v>
      </c>
      <c r="AB34" s="3415" t="s">
        <v>3316</v>
      </c>
      <c r="AC34" s="3415" t="s">
        <v>3315</v>
      </c>
    </row>
    <row r="35" spans="1:29" ht="60" x14ac:dyDescent="0.25">
      <c r="A35" s="3415" t="s">
        <v>3427</v>
      </c>
      <c r="B35" s="3415" t="s">
        <v>3345</v>
      </c>
      <c r="C35" s="3415" t="s">
        <v>3419</v>
      </c>
      <c r="D35" s="3417" t="s">
        <v>3426</v>
      </c>
      <c r="E35" s="3415" t="s">
        <v>3417</v>
      </c>
      <c r="F35" s="3435">
        <v>70000000</v>
      </c>
      <c r="G35" s="3415" t="s">
        <v>3341</v>
      </c>
      <c r="H35" s="3415" t="s">
        <v>3350</v>
      </c>
      <c r="I35" s="3415" t="s">
        <v>3416</v>
      </c>
      <c r="J35" s="3415"/>
      <c r="K35" s="3415"/>
      <c r="L35" s="3415" t="s">
        <v>3337</v>
      </c>
      <c r="M35" s="3415" t="s">
        <v>3336</v>
      </c>
      <c r="N35" s="3415" t="s">
        <v>3335</v>
      </c>
      <c r="O35" s="3415" t="s">
        <v>3334</v>
      </c>
      <c r="P35" s="3415" t="s">
        <v>3332</v>
      </c>
      <c r="Q35" s="3415" t="s">
        <v>3415</v>
      </c>
      <c r="R35" s="3415" t="s">
        <v>3414</v>
      </c>
      <c r="S35" s="3415" t="s">
        <v>3330</v>
      </c>
      <c r="T35" s="3415" t="s">
        <v>3329</v>
      </c>
      <c r="U35" s="3416">
        <v>70000000</v>
      </c>
      <c r="V35" s="3415" t="s">
        <v>3323</v>
      </c>
      <c r="W35" s="3415" t="s">
        <v>3328</v>
      </c>
      <c r="X35" s="3415" t="s">
        <v>3327</v>
      </c>
      <c r="Y35" s="3415" t="s">
        <v>3323</v>
      </c>
      <c r="Z35" s="3415" t="s">
        <v>3413</v>
      </c>
      <c r="AA35" s="3415" t="s">
        <v>3412</v>
      </c>
      <c r="AB35" s="3415" t="s">
        <v>3316</v>
      </c>
      <c r="AC35" s="3415" t="s">
        <v>3315</v>
      </c>
    </row>
    <row r="36" spans="1:29" ht="60" x14ac:dyDescent="0.25">
      <c r="A36" s="3415"/>
      <c r="B36" s="3415" t="s">
        <v>3317</v>
      </c>
      <c r="C36" s="3415"/>
      <c r="D36" s="3415"/>
      <c r="E36" s="3415"/>
      <c r="F36" s="3434"/>
      <c r="G36" s="3415"/>
      <c r="H36" s="3415"/>
      <c r="I36" s="3415"/>
      <c r="J36" s="3415"/>
      <c r="K36" s="3415"/>
      <c r="L36" s="3415" t="s">
        <v>3323</v>
      </c>
      <c r="M36" s="3415" t="s">
        <v>3323</v>
      </c>
      <c r="N36" s="3415" t="s">
        <v>3323</v>
      </c>
      <c r="O36" s="3415" t="s">
        <v>3323</v>
      </c>
      <c r="P36" s="3415" t="s">
        <v>3323</v>
      </c>
      <c r="Q36" s="3415" t="s">
        <v>3323</v>
      </c>
      <c r="R36" s="3415" t="s">
        <v>3323</v>
      </c>
      <c r="S36" s="3415" t="s">
        <v>3323</v>
      </c>
      <c r="T36" s="3415" t="s">
        <v>3323</v>
      </c>
      <c r="U36" s="3415" t="s">
        <v>3323</v>
      </c>
      <c r="V36" s="3415" t="s">
        <v>3323</v>
      </c>
      <c r="W36" s="3415" t="s">
        <v>3323</v>
      </c>
      <c r="X36" s="3415" t="s">
        <v>3323</v>
      </c>
      <c r="Y36" s="3415" t="s">
        <v>3323</v>
      </c>
      <c r="Z36" s="3415" t="s">
        <v>3323</v>
      </c>
      <c r="AA36" s="3415" t="s">
        <v>3323</v>
      </c>
      <c r="AB36" s="3415" t="s">
        <v>3316</v>
      </c>
      <c r="AC36" s="3415" t="s">
        <v>3315</v>
      </c>
    </row>
    <row r="37" spans="1:29" ht="60" x14ac:dyDescent="0.25">
      <c r="A37" s="3415" t="s">
        <v>3425</v>
      </c>
      <c r="B37" s="3415" t="s">
        <v>3345</v>
      </c>
      <c r="C37" s="3415" t="s">
        <v>3419</v>
      </c>
      <c r="D37" s="3417" t="s">
        <v>3424</v>
      </c>
      <c r="E37" s="3415" t="s">
        <v>3417</v>
      </c>
      <c r="F37" s="3435">
        <v>78000000</v>
      </c>
      <c r="G37" s="3415" t="s">
        <v>3341</v>
      </c>
      <c r="H37" s="3415" t="s">
        <v>3350</v>
      </c>
      <c r="I37" s="3415" t="s">
        <v>3416</v>
      </c>
      <c r="J37" s="3415"/>
      <c r="K37" s="3415"/>
      <c r="L37" s="3415" t="s">
        <v>3337</v>
      </c>
      <c r="M37" s="3415" t="s">
        <v>3336</v>
      </c>
      <c r="N37" s="3415" t="s">
        <v>3335</v>
      </c>
      <c r="O37" s="3415" t="s">
        <v>3423</v>
      </c>
      <c r="P37" s="3415" t="s">
        <v>3422</v>
      </c>
      <c r="Q37" s="3415" t="s">
        <v>3421</v>
      </c>
      <c r="R37" s="3415" t="s">
        <v>3414</v>
      </c>
      <c r="S37" s="3415" t="s">
        <v>3330</v>
      </c>
      <c r="T37" s="3415" t="s">
        <v>3329</v>
      </c>
      <c r="U37" s="3416">
        <v>78000000</v>
      </c>
      <c r="V37" s="3415" t="s">
        <v>3323</v>
      </c>
      <c r="W37" s="3415" t="s">
        <v>3328</v>
      </c>
      <c r="X37" s="3415" t="s">
        <v>3327</v>
      </c>
      <c r="Y37" s="3415" t="s">
        <v>3323</v>
      </c>
      <c r="Z37" s="3415" t="s">
        <v>3413</v>
      </c>
      <c r="AA37" s="3415" t="s">
        <v>3412</v>
      </c>
      <c r="AB37" s="3415" t="s">
        <v>3316</v>
      </c>
      <c r="AC37" s="3415" t="s">
        <v>3315</v>
      </c>
    </row>
    <row r="38" spans="1:29" ht="60" x14ac:dyDescent="0.25">
      <c r="A38" s="3415"/>
      <c r="B38" s="3415" t="s">
        <v>3317</v>
      </c>
      <c r="C38" s="3415"/>
      <c r="D38" s="3415"/>
      <c r="E38" s="3415"/>
      <c r="F38" s="3434"/>
      <c r="G38" s="3415"/>
      <c r="H38" s="3415"/>
      <c r="I38" s="3415"/>
      <c r="J38" s="3415"/>
      <c r="K38" s="3415"/>
      <c r="L38" s="3415" t="s">
        <v>3323</v>
      </c>
      <c r="M38" s="3415" t="s">
        <v>3323</v>
      </c>
      <c r="N38" s="3415" t="s">
        <v>3323</v>
      </c>
      <c r="O38" s="3415" t="s">
        <v>3323</v>
      </c>
      <c r="P38" s="3415" t="s">
        <v>3323</v>
      </c>
      <c r="Q38" s="3415" t="s">
        <v>3323</v>
      </c>
      <c r="R38" s="3415" t="s">
        <v>3323</v>
      </c>
      <c r="S38" s="3415" t="s">
        <v>3323</v>
      </c>
      <c r="T38" s="3415" t="s">
        <v>3323</v>
      </c>
      <c r="U38" s="3415" t="s">
        <v>3323</v>
      </c>
      <c r="V38" s="3415" t="s">
        <v>3323</v>
      </c>
      <c r="W38" s="3415" t="s">
        <v>3323</v>
      </c>
      <c r="X38" s="3415" t="s">
        <v>3323</v>
      </c>
      <c r="Y38" s="3415" t="s">
        <v>3323</v>
      </c>
      <c r="Z38" s="3415" t="s">
        <v>3323</v>
      </c>
      <c r="AA38" s="3415" t="s">
        <v>3323</v>
      </c>
      <c r="AB38" s="3415" t="s">
        <v>3316</v>
      </c>
      <c r="AC38" s="3415" t="s">
        <v>3315</v>
      </c>
    </row>
    <row r="39" spans="1:29" ht="60" x14ac:dyDescent="0.25">
      <c r="A39" s="3415" t="s">
        <v>3420</v>
      </c>
      <c r="B39" s="3415" t="s">
        <v>3345</v>
      </c>
      <c r="C39" s="3415" t="s">
        <v>3419</v>
      </c>
      <c r="D39" s="3417" t="s">
        <v>3418</v>
      </c>
      <c r="E39" s="3415" t="s">
        <v>3417</v>
      </c>
      <c r="F39" s="3435">
        <v>36000000</v>
      </c>
      <c r="G39" s="3415" t="s">
        <v>3341</v>
      </c>
      <c r="H39" s="3415" t="s">
        <v>3350</v>
      </c>
      <c r="I39" s="3415" t="s">
        <v>3416</v>
      </c>
      <c r="J39" s="3415"/>
      <c r="K39" s="3415"/>
      <c r="L39" s="3415" t="s">
        <v>3337</v>
      </c>
      <c r="M39" s="3415" t="s">
        <v>3336</v>
      </c>
      <c r="N39" s="3415" t="s">
        <v>3335</v>
      </c>
      <c r="O39" s="3415" t="s">
        <v>3334</v>
      </c>
      <c r="P39" s="3415" t="s">
        <v>3332</v>
      </c>
      <c r="Q39" s="3415" t="s">
        <v>3415</v>
      </c>
      <c r="R39" s="3415" t="s">
        <v>3414</v>
      </c>
      <c r="S39" s="3415" t="s">
        <v>3330</v>
      </c>
      <c r="T39" s="3415" t="s">
        <v>3329</v>
      </c>
      <c r="U39" s="3416">
        <v>36000000</v>
      </c>
      <c r="V39" s="3415" t="s">
        <v>3323</v>
      </c>
      <c r="W39" s="3415" t="s">
        <v>3328</v>
      </c>
      <c r="X39" s="3415" t="s">
        <v>3327</v>
      </c>
      <c r="Y39" s="3415" t="s">
        <v>3323</v>
      </c>
      <c r="Z39" s="3415" t="s">
        <v>3413</v>
      </c>
      <c r="AA39" s="3415" t="s">
        <v>3412</v>
      </c>
      <c r="AB39" s="3415" t="s">
        <v>3316</v>
      </c>
      <c r="AC39" s="3415" t="s">
        <v>3315</v>
      </c>
    </row>
    <row r="40" spans="1:29" ht="60.75" thickBot="1" x14ac:dyDescent="0.3">
      <c r="A40" s="3415"/>
      <c r="B40" s="3415" t="s">
        <v>3317</v>
      </c>
      <c r="C40" s="3415"/>
      <c r="D40" s="3415"/>
      <c r="E40" s="3415"/>
      <c r="F40" s="3434"/>
      <c r="G40" s="3415"/>
      <c r="H40" s="3415"/>
      <c r="I40" s="3415"/>
      <c r="J40" s="3415"/>
      <c r="K40" s="3415"/>
      <c r="L40" s="3415" t="s">
        <v>3323</v>
      </c>
      <c r="M40" s="3415" t="s">
        <v>3323</v>
      </c>
      <c r="N40" s="3415" t="s">
        <v>3323</v>
      </c>
      <c r="O40" s="3415" t="s">
        <v>3323</v>
      </c>
      <c r="P40" s="3415" t="s">
        <v>3323</v>
      </c>
      <c r="Q40" s="3415" t="s">
        <v>3323</v>
      </c>
      <c r="R40" s="3415" t="s">
        <v>3323</v>
      </c>
      <c r="S40" s="3415" t="s">
        <v>3323</v>
      </c>
      <c r="T40" s="3415" t="s">
        <v>3323</v>
      </c>
      <c r="U40" s="3415" t="s">
        <v>3323</v>
      </c>
      <c r="V40" s="3415" t="s">
        <v>3323</v>
      </c>
      <c r="W40" s="3415" t="s">
        <v>3323</v>
      </c>
      <c r="X40" s="3415" t="s">
        <v>3323</v>
      </c>
      <c r="Y40" s="3415" t="s">
        <v>3323</v>
      </c>
      <c r="Z40" s="3415" t="s">
        <v>3323</v>
      </c>
      <c r="AA40" s="3415" t="s">
        <v>3323</v>
      </c>
      <c r="AB40" s="3415" t="s">
        <v>3316</v>
      </c>
      <c r="AC40" s="3415" t="s">
        <v>3315</v>
      </c>
    </row>
    <row r="41" spans="1:29" ht="15.75" thickTop="1" x14ac:dyDescent="0.25">
      <c r="A41" s="3414" t="s">
        <v>3314</v>
      </c>
      <c r="B41" s="3414"/>
      <c r="C41" s="3414"/>
      <c r="D41" s="3414"/>
      <c r="E41" s="3414"/>
      <c r="F41" s="3433">
        <f>SUM(F7,F9,F11,F13,F15,F17,F19,F21,F23,F25,F27,F29,F31,F33,F35,F37,F39)</f>
        <v>1985925002</v>
      </c>
      <c r="G41" s="3414"/>
      <c r="H41" s="3414"/>
      <c r="I41" s="3414"/>
      <c r="J41" s="3414"/>
      <c r="K41" s="3414"/>
      <c r="L41" s="3414"/>
      <c r="M41" s="3414"/>
      <c r="N41" s="3414"/>
      <c r="O41" s="3414"/>
      <c r="P41" s="3414"/>
      <c r="Q41" s="3414"/>
      <c r="R41" s="3414"/>
      <c r="S41" s="3414"/>
      <c r="T41" s="3414"/>
      <c r="U41" s="3414">
        <f>SUM(U9,U11,U13,U15,U17,U19,U21,U23,U25,U27,U29,U31,U33,U35,U37,U39)</f>
        <v>1970925002</v>
      </c>
      <c r="V41" s="3414"/>
      <c r="W41" s="3414"/>
      <c r="X41" s="3414"/>
      <c r="Y41" s="3414"/>
      <c r="Z41" s="3414"/>
      <c r="AA41" s="3414"/>
      <c r="AB41" s="3414"/>
      <c r="AC41" s="3414"/>
    </row>
    <row r="42" spans="1:29" x14ac:dyDescent="0.25">
      <c r="A42" s="3413" t="s">
        <v>3313</v>
      </c>
    </row>
  </sheetData>
  <sheetProtection formatCells="0" formatColumns="0" formatRows="0" insertColumns="0" insertRows="0" insertHyperlinks="0" deleteColumns="0" deleteRows="0" sort="0" autoFilter="0" pivotTables="0"/>
  <mergeCells count="8">
    <mergeCell ref="B2:AC2"/>
    <mergeCell ref="C3:K3"/>
    <mergeCell ref="L3:M3"/>
    <mergeCell ref="O3:P3"/>
    <mergeCell ref="Q3:R3"/>
    <mergeCell ref="S3:T3"/>
    <mergeCell ref="U3:X3"/>
    <mergeCell ref="Y3:AA3"/>
  </mergeCells>
  <pageMargins left="0.7" right="0.7" top="0.75" bottom="0.75" header="0.3" footer="0.3"/>
  <pageSetup paperSize="9" orientation="landscape"/>
  <headerFooter>
    <oddHeader>&amp;L&amp;B&amp;G&amp;C&amp;HProcurement Plan - Goods</oddHeader>
    <oddFooter>&amp;L&amp;FBPP Procurement Plan2014&amp;C&amp;P of &amp;N &amp;R&amp;D &amp;T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workbookViewId="0">
      <selection activeCell="B4" sqref="B4"/>
    </sheetView>
  </sheetViews>
  <sheetFormatPr defaultRowHeight="15.75" x14ac:dyDescent="0.25"/>
  <cols>
    <col min="1" max="1" width="31.5703125" style="1" customWidth="1"/>
    <col min="2" max="2" width="10.85546875" style="1" bestFit="1" customWidth="1"/>
    <col min="3" max="3" width="13.7109375" style="1" customWidth="1"/>
    <col min="4" max="4" width="14.5703125" style="1" customWidth="1"/>
    <col min="5" max="5" width="11.140625" style="1" bestFit="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1238</v>
      </c>
      <c r="B1" s="144"/>
      <c r="C1" s="179"/>
      <c r="D1" s="4"/>
      <c r="E1" s="4"/>
      <c r="F1" s="4"/>
      <c r="G1" s="4"/>
      <c r="H1" s="3"/>
      <c r="T1" s="146"/>
      <c r="U1" s="146"/>
      <c r="AB1" s="146"/>
    </row>
    <row r="2" spans="1:32" ht="15.75" customHeight="1" x14ac:dyDescent="0.25">
      <c r="A2" s="143" t="s">
        <v>1195</v>
      </c>
      <c r="B2" s="142"/>
      <c r="C2" s="141" t="s">
        <v>76</v>
      </c>
      <c r="D2" s="140"/>
      <c r="E2" s="139"/>
      <c r="F2" s="139"/>
      <c r="H2" s="177"/>
      <c r="I2" s="2178" t="s">
        <v>122</v>
      </c>
      <c r="J2" s="2179"/>
      <c r="T2" s="146"/>
      <c r="U2" s="176"/>
      <c r="AB2" s="176"/>
    </row>
    <row r="3" spans="1:32" s="57" customFormat="1" ht="28.5" customHeight="1" x14ac:dyDescent="0.2">
      <c r="A3" s="138" t="s">
        <v>1237</v>
      </c>
      <c r="B3" s="584"/>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7.25" customHeight="1" thickBot="1" x14ac:dyDescent="0.3">
      <c r="A4" s="173" t="s">
        <v>68</v>
      </c>
      <c r="B4" s="126" t="s">
        <v>115</v>
      </c>
      <c r="C4" s="131" t="s">
        <v>114</v>
      </c>
      <c r="D4" s="126" t="s">
        <v>113</v>
      </c>
      <c r="E4" s="126" t="s">
        <v>369</v>
      </c>
      <c r="F4" s="126" t="s">
        <v>55</v>
      </c>
      <c r="G4" s="126" t="s">
        <v>61</v>
      </c>
      <c r="H4" s="130" t="s">
        <v>56</v>
      </c>
      <c r="I4" s="126" t="s">
        <v>368</v>
      </c>
      <c r="J4" s="131" t="s">
        <v>367</v>
      </c>
      <c r="K4" s="126" t="s">
        <v>105</v>
      </c>
      <c r="L4" s="130" t="s">
        <v>56</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24"/>
      <c r="F5" s="171"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19.5" customHeight="1" x14ac:dyDescent="0.25">
      <c r="A8" s="2194" t="s">
        <v>1236</v>
      </c>
      <c r="B8" s="94" t="s">
        <v>18</v>
      </c>
      <c r="C8" s="94" t="s">
        <v>340</v>
      </c>
      <c r="D8" s="105">
        <v>30500000</v>
      </c>
      <c r="E8" s="94" t="s">
        <v>1231</v>
      </c>
      <c r="F8" s="106" t="s">
        <v>2</v>
      </c>
      <c r="G8" s="94" t="s">
        <v>1211</v>
      </c>
      <c r="H8" s="104" t="s">
        <v>9</v>
      </c>
      <c r="I8" s="104" t="s">
        <v>9</v>
      </c>
      <c r="J8" s="104" t="s">
        <v>9</v>
      </c>
      <c r="K8" s="104" t="s">
        <v>9</v>
      </c>
      <c r="L8" s="104" t="s">
        <v>9</v>
      </c>
      <c r="M8" s="106" t="s">
        <v>2</v>
      </c>
      <c r="N8" s="94" t="s">
        <v>1230</v>
      </c>
      <c r="O8" s="94" t="s">
        <v>1229</v>
      </c>
      <c r="P8" s="94" t="s">
        <v>1228</v>
      </c>
      <c r="Q8" s="94" t="s">
        <v>9</v>
      </c>
      <c r="R8" s="94" t="s">
        <v>1227</v>
      </c>
      <c r="S8" s="94" t="s">
        <v>1226</v>
      </c>
      <c r="T8" s="94" t="s">
        <v>1225</v>
      </c>
      <c r="U8" s="164" t="s">
        <v>2</v>
      </c>
      <c r="V8" s="103" t="s">
        <v>1224</v>
      </c>
      <c r="W8" s="94" t="s">
        <v>1223</v>
      </c>
      <c r="X8" s="105">
        <v>30500000</v>
      </c>
      <c r="Y8" s="103" t="s">
        <v>1222</v>
      </c>
      <c r="Z8" s="103" t="s">
        <v>9</v>
      </c>
      <c r="AA8" s="94" t="s">
        <v>1235</v>
      </c>
      <c r="AB8" s="164" t="s">
        <v>2</v>
      </c>
      <c r="AC8" s="94" t="s">
        <v>1234</v>
      </c>
      <c r="AD8" s="94" t="s">
        <v>1198</v>
      </c>
      <c r="AE8" s="94" t="s">
        <v>1221</v>
      </c>
      <c r="AF8" s="94" t="s">
        <v>1233</v>
      </c>
    </row>
    <row r="9" spans="1:32" ht="67.5" customHeight="1" x14ac:dyDescent="0.25">
      <c r="A9" s="2195"/>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19.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19.5" customHeight="1" x14ac:dyDescent="0.25">
      <c r="A11" s="2197" t="s">
        <v>1232</v>
      </c>
      <c r="B11" s="94" t="s">
        <v>18</v>
      </c>
      <c r="C11" s="94" t="s">
        <v>340</v>
      </c>
      <c r="D11" s="75">
        <v>10000000</v>
      </c>
      <c r="E11" s="94" t="s">
        <v>1231</v>
      </c>
      <c r="F11" s="80" t="s">
        <v>2</v>
      </c>
      <c r="G11" s="94" t="s">
        <v>1211</v>
      </c>
      <c r="H11" s="104" t="s">
        <v>9</v>
      </c>
      <c r="I11" s="104" t="s">
        <v>9</v>
      </c>
      <c r="J11" s="104" t="s">
        <v>9</v>
      </c>
      <c r="K11" s="104" t="s">
        <v>9</v>
      </c>
      <c r="L11" s="104" t="s">
        <v>9</v>
      </c>
      <c r="M11" s="80" t="s">
        <v>2</v>
      </c>
      <c r="N11" s="94" t="s">
        <v>1230</v>
      </c>
      <c r="O11" s="94" t="s">
        <v>1229</v>
      </c>
      <c r="P11" s="94" t="s">
        <v>1228</v>
      </c>
      <c r="Q11" s="94" t="s">
        <v>9</v>
      </c>
      <c r="R11" s="94" t="s">
        <v>1227</v>
      </c>
      <c r="S11" s="94" t="s">
        <v>1226</v>
      </c>
      <c r="T11" s="94" t="s">
        <v>1225</v>
      </c>
      <c r="U11" s="149" t="s">
        <v>2</v>
      </c>
      <c r="V11" s="103" t="s">
        <v>1224</v>
      </c>
      <c r="W11" s="94" t="s">
        <v>1223</v>
      </c>
      <c r="X11" s="75">
        <v>10000000</v>
      </c>
      <c r="Y11" s="103" t="s">
        <v>1222</v>
      </c>
      <c r="Z11" s="95" t="s">
        <v>9</v>
      </c>
      <c r="AA11" s="97"/>
      <c r="AB11" s="149" t="s">
        <v>2</v>
      </c>
      <c r="AC11" s="97" t="s">
        <v>1192</v>
      </c>
      <c r="AD11" s="94" t="s">
        <v>1198</v>
      </c>
      <c r="AE11" s="94" t="s">
        <v>1221</v>
      </c>
      <c r="AF11" s="97" t="s">
        <v>390</v>
      </c>
    </row>
    <row r="12" spans="1:32" ht="51.75" customHeight="1" x14ac:dyDescent="0.25">
      <c r="A12" s="2195"/>
      <c r="B12" s="97"/>
      <c r="C12" s="97"/>
      <c r="D12" s="75"/>
      <c r="E12" s="97"/>
      <c r="F12" s="80" t="s">
        <v>1</v>
      </c>
      <c r="G12" s="97"/>
      <c r="H12" s="102"/>
      <c r="I12" s="102"/>
      <c r="J12" s="102"/>
      <c r="K12" s="97"/>
      <c r="L12" s="95"/>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2.75" customHeight="1" x14ac:dyDescent="0.25">
      <c r="A13" s="98"/>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19.5" customHeight="1" x14ac:dyDescent="0.25">
      <c r="A14" s="2186"/>
      <c r="B14" s="97"/>
      <c r="C14" s="97"/>
      <c r="D14" s="75"/>
      <c r="E14" s="97"/>
      <c r="F14" s="80" t="s">
        <v>2</v>
      </c>
      <c r="G14" s="97"/>
      <c r="H14" s="102"/>
      <c r="I14" s="102"/>
      <c r="J14" s="102"/>
      <c r="K14" s="97"/>
      <c r="L14" s="95"/>
      <c r="M14" s="80" t="s">
        <v>2</v>
      </c>
      <c r="N14" s="97"/>
      <c r="O14" s="97"/>
      <c r="P14" s="97"/>
      <c r="Q14" s="97"/>
      <c r="R14" s="97"/>
      <c r="S14" s="97"/>
      <c r="T14" s="97"/>
      <c r="U14" s="149" t="s">
        <v>2</v>
      </c>
      <c r="V14" s="95"/>
      <c r="W14" s="97"/>
      <c r="X14" s="75"/>
      <c r="Y14" s="95"/>
      <c r="Z14" s="95"/>
      <c r="AA14" s="97"/>
      <c r="AB14" s="149" t="s">
        <v>2</v>
      </c>
      <c r="AC14" s="95"/>
      <c r="AD14" s="95"/>
      <c r="AE14" s="95"/>
      <c r="AF14" s="95"/>
    </row>
    <row r="15" spans="1:32" ht="19.5" customHeight="1" x14ac:dyDescent="0.25">
      <c r="A15" s="2188"/>
      <c r="B15" s="97"/>
      <c r="C15" s="97"/>
      <c r="D15" s="75"/>
      <c r="E15" s="97"/>
      <c r="F15" s="80" t="s">
        <v>1</v>
      </c>
      <c r="G15" s="97"/>
      <c r="H15" s="102"/>
      <c r="I15" s="102"/>
      <c r="J15" s="102"/>
      <c r="K15" s="97"/>
      <c r="L15" s="95"/>
      <c r="M15" s="80" t="s">
        <v>1</v>
      </c>
      <c r="N15" s="97"/>
      <c r="O15" s="97"/>
      <c r="P15" s="97"/>
      <c r="Q15" s="97"/>
      <c r="R15" s="97"/>
      <c r="S15" s="97"/>
      <c r="T15" s="97"/>
      <c r="U15" s="149" t="s">
        <v>1</v>
      </c>
      <c r="V15" s="95"/>
      <c r="W15" s="97"/>
      <c r="X15" s="75"/>
      <c r="Y15" s="95"/>
      <c r="Z15" s="95"/>
      <c r="AA15" s="97"/>
      <c r="AB15" s="149" t="s">
        <v>1</v>
      </c>
      <c r="AC15" s="95"/>
      <c r="AD15" s="95"/>
      <c r="AE15" s="95"/>
      <c r="AF15" s="95"/>
    </row>
    <row r="16" spans="1:32" ht="9"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186"/>
      <c r="B17" s="97"/>
      <c r="C17" s="97"/>
      <c r="D17" s="75"/>
      <c r="E17" s="97"/>
      <c r="F17" s="80" t="s">
        <v>2</v>
      </c>
      <c r="G17" s="97"/>
      <c r="H17" s="102"/>
      <c r="I17" s="102"/>
      <c r="J17" s="102"/>
      <c r="K17" s="97"/>
      <c r="L17" s="95"/>
      <c r="M17" s="80" t="s">
        <v>2</v>
      </c>
      <c r="N17" s="97"/>
      <c r="O17" s="97"/>
      <c r="P17" s="97"/>
      <c r="Q17" s="97"/>
      <c r="R17" s="97"/>
      <c r="S17" s="97"/>
      <c r="T17" s="97"/>
      <c r="U17" s="149" t="s">
        <v>2</v>
      </c>
      <c r="V17" s="95"/>
      <c r="W17" s="97"/>
      <c r="X17" s="75"/>
      <c r="Y17" s="95"/>
      <c r="Z17" s="95"/>
      <c r="AA17" s="97"/>
      <c r="AB17" s="149" t="s">
        <v>2</v>
      </c>
      <c r="AC17" s="95"/>
      <c r="AD17" s="95"/>
      <c r="AE17" s="95"/>
      <c r="AF17" s="95"/>
    </row>
    <row r="18" spans="1:32" ht="19.5" customHeight="1" x14ac:dyDescent="0.25">
      <c r="A18" s="2188"/>
      <c r="B18" s="97"/>
      <c r="C18" s="97"/>
      <c r="D18" s="75"/>
      <c r="E18" s="97"/>
      <c r="F18" s="80" t="s">
        <v>1</v>
      </c>
      <c r="G18" s="97"/>
      <c r="H18" s="102"/>
      <c r="I18" s="102"/>
      <c r="J18" s="102"/>
      <c r="K18" s="97"/>
      <c r="L18" s="95"/>
      <c r="M18" s="80" t="s">
        <v>1</v>
      </c>
      <c r="N18" s="97"/>
      <c r="O18" s="97"/>
      <c r="P18" s="97"/>
      <c r="Q18" s="97"/>
      <c r="R18" s="97"/>
      <c r="S18" s="97"/>
      <c r="T18" s="97"/>
      <c r="U18" s="149" t="s">
        <v>1</v>
      </c>
      <c r="V18" s="95"/>
      <c r="W18" s="97"/>
      <c r="X18" s="75"/>
      <c r="Y18" s="95"/>
      <c r="Z18" s="95"/>
      <c r="AA18" s="97"/>
      <c r="AB18" s="149" t="s">
        <v>1</v>
      </c>
      <c r="AC18" s="95"/>
      <c r="AD18" s="95"/>
      <c r="AE18" s="95"/>
      <c r="AF18" s="95"/>
    </row>
    <row r="19" spans="1:32" ht="9.75"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19.5" customHeight="1" x14ac:dyDescent="0.25">
      <c r="A20" s="2186"/>
      <c r="B20" s="97"/>
      <c r="C20" s="97"/>
      <c r="D20" s="75"/>
      <c r="E20" s="97"/>
      <c r="F20" s="80" t="s">
        <v>2</v>
      </c>
      <c r="G20" s="97"/>
      <c r="H20" s="102"/>
      <c r="I20" s="102"/>
      <c r="J20" s="102"/>
      <c r="K20" s="97"/>
      <c r="L20" s="95"/>
      <c r="M20" s="80" t="s">
        <v>2</v>
      </c>
      <c r="N20" s="97"/>
      <c r="O20" s="97"/>
      <c r="P20" s="97"/>
      <c r="Q20" s="97"/>
      <c r="R20" s="97"/>
      <c r="S20" s="97"/>
      <c r="T20" s="97"/>
      <c r="U20" s="149" t="s">
        <v>2</v>
      </c>
      <c r="V20" s="95"/>
      <c r="W20" s="97"/>
      <c r="X20" s="75"/>
      <c r="Y20" s="95"/>
      <c r="Z20" s="95"/>
      <c r="AA20" s="97"/>
      <c r="AB20" s="149" t="s">
        <v>2</v>
      </c>
      <c r="AC20" s="95"/>
      <c r="AD20" s="95"/>
      <c r="AE20" s="95"/>
      <c r="AF20" s="95"/>
    </row>
    <row r="21" spans="1:32" ht="19.5" customHeight="1" x14ac:dyDescent="0.25">
      <c r="A21" s="2188"/>
      <c r="B21" s="97"/>
      <c r="C21" s="97"/>
      <c r="D21" s="75"/>
      <c r="E21" s="97"/>
      <c r="F21" s="80" t="s">
        <v>1</v>
      </c>
      <c r="G21" s="97"/>
      <c r="H21" s="102"/>
      <c r="I21" s="102"/>
      <c r="J21" s="102"/>
      <c r="K21" s="97"/>
      <c r="L21" s="95"/>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1.2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9.5"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9.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9.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9.5"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9.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9.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9.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1.25"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9.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9.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f>D8+D11+D14+D17+D20+D23+D26+D29+D32</f>
        <v>40500000</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40500000</v>
      </c>
      <c r="Y34" s="82"/>
      <c r="Z34" s="82"/>
      <c r="AA34" s="82"/>
      <c r="AB34" s="150" t="s">
        <v>2</v>
      </c>
      <c r="AC34" s="82"/>
      <c r="AD34" s="82"/>
      <c r="AE34" s="82"/>
      <c r="AF34" s="81">
        <f>AF8+AF11+AF14+AF17+AF20+AF23+AF26+AF29+AF32</f>
        <v>40500000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 ref="V3:W3"/>
    <mergeCell ref="I2:J3"/>
  </mergeCells>
  <pageMargins left="0.5" right="0.5" top="0.3" bottom="0.25"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36"/>
  <sheetViews>
    <sheetView zoomScale="75" workbookViewId="0">
      <selection activeCell="AC17" sqref="AC17"/>
    </sheetView>
  </sheetViews>
  <sheetFormatPr defaultRowHeight="15.75" x14ac:dyDescent="0.25"/>
  <cols>
    <col min="1" max="1" width="41.85546875" style="1" customWidth="1"/>
    <col min="2" max="7" width="17.28515625" style="1" customWidth="1"/>
    <col min="8" max="8" width="7.7109375" style="1" bestFit="1" customWidth="1"/>
    <col min="9" max="10" width="17" style="1" customWidth="1"/>
    <col min="11" max="11" width="17.7109375" style="1" customWidth="1"/>
    <col min="12" max="15" width="17" style="1" customWidth="1"/>
    <col min="16" max="16" width="7.7109375" style="1" bestFit="1" customWidth="1"/>
    <col min="17" max="20" width="17" style="1" customWidth="1"/>
    <col min="21" max="21" width="3.140625" style="2" customWidth="1"/>
    <col min="22" max="24" width="16.140625" style="1" customWidth="1"/>
    <col min="25" max="16384" width="9.140625" style="1"/>
  </cols>
  <sheetData>
    <row r="1" spans="1:24" x14ac:dyDescent="0.25">
      <c r="A1" s="145" t="s">
        <v>92</v>
      </c>
      <c r="B1" s="144"/>
      <c r="U1" s="3"/>
    </row>
    <row r="2" spans="1:24" x14ac:dyDescent="0.25">
      <c r="A2" s="143" t="s">
        <v>550</v>
      </c>
      <c r="B2" s="142"/>
      <c r="I2" s="2178" t="s">
        <v>77</v>
      </c>
      <c r="J2" s="2179"/>
      <c r="K2" s="141" t="s">
        <v>76</v>
      </c>
      <c r="L2" s="140"/>
      <c r="M2" s="139"/>
      <c r="U2" s="3"/>
    </row>
    <row r="3" spans="1:24" s="57" customFormat="1" ht="31.5" customHeight="1" x14ac:dyDescent="0.25">
      <c r="A3" s="138" t="s">
        <v>91</v>
      </c>
      <c r="B3" s="584"/>
      <c r="C3" s="2175" t="s">
        <v>74</v>
      </c>
      <c r="D3" s="2177"/>
      <c r="E3" s="2177"/>
      <c r="F3" s="2177"/>
      <c r="G3" s="2176"/>
      <c r="I3" s="2180"/>
      <c r="J3" s="2181"/>
      <c r="K3" s="128" t="s">
        <v>73</v>
      </c>
      <c r="L3" s="2177" t="s">
        <v>72</v>
      </c>
      <c r="M3" s="2176"/>
      <c r="N3" s="2175" t="s">
        <v>71</v>
      </c>
      <c r="O3" s="2176"/>
      <c r="Q3" s="2175" t="s">
        <v>70</v>
      </c>
      <c r="R3" s="2177"/>
      <c r="S3" s="2177"/>
      <c r="T3" s="2177"/>
      <c r="U3" s="61"/>
      <c r="V3" s="60"/>
      <c r="W3" s="59" t="s">
        <v>69</v>
      </c>
      <c r="X3" s="58"/>
    </row>
    <row r="4" spans="1:24" s="57" customFormat="1" ht="50.25" customHeight="1" thickBot="1" x14ac:dyDescent="0.3">
      <c r="A4" s="173" t="s">
        <v>68</v>
      </c>
      <c r="B4" s="126" t="s">
        <v>67</v>
      </c>
      <c r="C4" s="126" t="s">
        <v>66</v>
      </c>
      <c r="D4" s="126" t="s">
        <v>65</v>
      </c>
      <c r="E4" s="126" t="s">
        <v>64</v>
      </c>
      <c r="F4" s="126" t="s">
        <v>63</v>
      </c>
      <c r="G4" s="131" t="s">
        <v>328</v>
      </c>
      <c r="H4" s="126" t="s">
        <v>55</v>
      </c>
      <c r="I4" s="130" t="s">
        <v>61</v>
      </c>
      <c r="J4" s="130" t="s">
        <v>56</v>
      </c>
      <c r="K4" s="126" t="s">
        <v>60</v>
      </c>
      <c r="L4" s="126" t="s">
        <v>59</v>
      </c>
      <c r="M4" s="126" t="s">
        <v>58</v>
      </c>
      <c r="N4" s="126" t="s">
        <v>57</v>
      </c>
      <c r="O4" s="130" t="s">
        <v>56</v>
      </c>
      <c r="P4" s="126" t="s">
        <v>55</v>
      </c>
      <c r="Q4" s="130" t="s">
        <v>86</v>
      </c>
      <c r="R4" s="130" t="s">
        <v>53</v>
      </c>
      <c r="S4" s="130" t="s">
        <v>52</v>
      </c>
      <c r="T4" s="129" t="s">
        <v>51</v>
      </c>
      <c r="U4" s="127"/>
      <c r="V4" s="259" t="s">
        <v>50</v>
      </c>
      <c r="W4" s="258" t="s">
        <v>49</v>
      </c>
      <c r="X4" s="258" t="s">
        <v>48</v>
      </c>
    </row>
    <row r="5" spans="1:24" ht="19.5" customHeight="1" thickTop="1" x14ac:dyDescent="0.25">
      <c r="A5" s="2182" t="s">
        <v>47</v>
      </c>
      <c r="B5" s="117"/>
      <c r="C5" s="123"/>
      <c r="D5" s="123"/>
      <c r="E5" s="117"/>
      <c r="F5" s="117" t="s">
        <v>46</v>
      </c>
      <c r="G5" s="117"/>
      <c r="H5" s="122" t="s">
        <v>2</v>
      </c>
      <c r="I5" s="117" t="s">
        <v>43</v>
      </c>
      <c r="J5" s="117" t="s">
        <v>41</v>
      </c>
      <c r="K5" s="117" t="s">
        <v>42</v>
      </c>
      <c r="L5" s="121" t="s">
        <v>45</v>
      </c>
      <c r="M5" s="121" t="s">
        <v>44</v>
      </c>
      <c r="N5" s="121" t="s">
        <v>43</v>
      </c>
      <c r="O5" s="121" t="s">
        <v>41</v>
      </c>
      <c r="P5" s="122" t="s">
        <v>2</v>
      </c>
      <c r="Q5" s="123"/>
      <c r="R5" s="121" t="s">
        <v>42</v>
      </c>
      <c r="S5" s="121" t="s">
        <v>41</v>
      </c>
      <c r="T5" s="121" t="s">
        <v>40</v>
      </c>
      <c r="U5" s="90"/>
      <c r="V5" s="117"/>
      <c r="W5" s="117"/>
      <c r="X5" s="117"/>
    </row>
    <row r="6" spans="1:24" ht="19.5" customHeight="1" x14ac:dyDescent="0.25">
      <c r="A6" s="2183"/>
      <c r="B6" s="112"/>
      <c r="C6" s="115"/>
      <c r="D6" s="115"/>
      <c r="E6" s="112"/>
      <c r="F6" s="117" t="s">
        <v>39</v>
      </c>
      <c r="G6" s="112"/>
      <c r="H6" s="116" t="s">
        <v>1</v>
      </c>
      <c r="I6" s="117"/>
      <c r="J6" s="112"/>
      <c r="K6" s="112"/>
      <c r="L6" s="112"/>
      <c r="M6" s="112"/>
      <c r="N6" s="112"/>
      <c r="O6" s="112"/>
      <c r="P6" s="116" t="s">
        <v>1</v>
      </c>
      <c r="Q6" s="115"/>
      <c r="R6" s="112"/>
      <c r="S6" s="112"/>
      <c r="T6" s="112"/>
      <c r="U6" s="90"/>
      <c r="V6" s="117"/>
      <c r="W6" s="117"/>
      <c r="X6" s="117"/>
    </row>
    <row r="7" spans="1:24" ht="19.5" customHeight="1" thickBot="1" x14ac:dyDescent="0.3">
      <c r="A7" s="111" t="s">
        <v>38</v>
      </c>
      <c r="B7" s="107"/>
      <c r="C7" s="110"/>
      <c r="D7" s="110"/>
      <c r="E7" s="107"/>
      <c r="F7" s="107"/>
      <c r="G7" s="107"/>
      <c r="H7" s="107"/>
      <c r="I7" s="107"/>
      <c r="J7" s="107"/>
      <c r="K7" s="109"/>
      <c r="L7" s="109"/>
      <c r="M7" s="107"/>
      <c r="N7" s="107"/>
      <c r="O7" s="107"/>
      <c r="P7" s="107"/>
      <c r="Q7" s="110"/>
      <c r="R7" s="107"/>
      <c r="S7" s="107"/>
      <c r="T7" s="107"/>
      <c r="U7" s="84"/>
      <c r="V7" s="107"/>
      <c r="W7" s="107"/>
      <c r="X7" s="107"/>
    </row>
    <row r="8" spans="1:24" ht="19.5" customHeight="1" x14ac:dyDescent="0.25">
      <c r="A8" s="2184"/>
      <c r="B8" s="94"/>
      <c r="C8" s="105"/>
      <c r="D8" s="105"/>
      <c r="E8" s="94"/>
      <c r="F8" s="94"/>
      <c r="G8" s="94"/>
      <c r="H8" s="106" t="s">
        <v>2</v>
      </c>
      <c r="I8" s="94"/>
      <c r="J8" s="94"/>
      <c r="K8" s="94"/>
      <c r="L8" s="94"/>
      <c r="M8" s="94"/>
      <c r="N8" s="94"/>
      <c r="O8" s="94"/>
      <c r="P8" s="106" t="s">
        <v>2</v>
      </c>
      <c r="Q8" s="105"/>
      <c r="R8" s="94"/>
      <c r="S8" s="94"/>
      <c r="T8" s="94"/>
      <c r="U8" s="90"/>
      <c r="V8" s="94"/>
      <c r="W8" s="94"/>
      <c r="X8" s="94"/>
    </row>
    <row r="9" spans="1:24" ht="19.5" customHeight="1" x14ac:dyDescent="0.25">
      <c r="A9" s="2185"/>
      <c r="B9" s="97"/>
      <c r="C9" s="75"/>
      <c r="D9" s="75"/>
      <c r="E9" s="97"/>
      <c r="F9" s="94"/>
      <c r="G9" s="97"/>
      <c r="H9" s="80" t="s">
        <v>1</v>
      </c>
      <c r="I9" s="94"/>
      <c r="J9" s="97"/>
      <c r="K9" s="97"/>
      <c r="L9" s="97"/>
      <c r="M9" s="97"/>
      <c r="N9" s="97"/>
      <c r="O9" s="97"/>
      <c r="P9" s="80" t="s">
        <v>1</v>
      </c>
      <c r="Q9" s="75"/>
      <c r="R9" s="97"/>
      <c r="S9" s="97"/>
      <c r="T9" s="97"/>
      <c r="U9" s="90"/>
      <c r="V9" s="97"/>
      <c r="W9" s="97"/>
      <c r="X9" s="97"/>
    </row>
    <row r="10" spans="1:24" ht="19.5" customHeight="1" x14ac:dyDescent="0.25">
      <c r="A10" s="98"/>
      <c r="B10" s="98"/>
      <c r="C10" s="101"/>
      <c r="D10" s="101"/>
      <c r="E10" s="98"/>
      <c r="F10" s="98"/>
      <c r="G10" s="98"/>
      <c r="H10" s="98"/>
      <c r="I10" s="98"/>
      <c r="J10" s="98"/>
      <c r="K10" s="100"/>
      <c r="L10" s="100"/>
      <c r="M10" s="98"/>
      <c r="N10" s="98"/>
      <c r="O10" s="98"/>
      <c r="P10" s="98"/>
      <c r="Q10" s="101"/>
      <c r="R10" s="583" t="s">
        <v>35</v>
      </c>
      <c r="S10" s="583"/>
      <c r="T10" s="98"/>
      <c r="U10" s="84"/>
      <c r="V10" s="98"/>
      <c r="W10" s="98"/>
      <c r="X10" s="98"/>
    </row>
    <row r="11" spans="1:24" ht="19.5" customHeight="1" x14ac:dyDescent="0.25">
      <c r="A11" s="2186"/>
      <c r="B11" s="97"/>
      <c r="C11" s="75"/>
      <c r="D11" s="75"/>
      <c r="E11" s="97"/>
      <c r="F11" s="94"/>
      <c r="G11" s="97"/>
      <c r="H11" s="80" t="s">
        <v>2</v>
      </c>
      <c r="I11" s="94"/>
      <c r="J11" s="97"/>
      <c r="K11" s="97"/>
      <c r="L11" s="97"/>
      <c r="M11" s="97"/>
      <c r="N11" s="97"/>
      <c r="O11" s="97"/>
      <c r="P11" s="80" t="s">
        <v>2</v>
      </c>
      <c r="Q11" s="75"/>
      <c r="R11" s="97"/>
      <c r="S11" s="97"/>
      <c r="T11" s="97"/>
      <c r="U11" s="90"/>
      <c r="V11" s="97"/>
      <c r="W11" s="97"/>
      <c r="X11" s="97"/>
    </row>
    <row r="12" spans="1:24" ht="19.5" customHeight="1" x14ac:dyDescent="0.25">
      <c r="A12" s="2185"/>
      <c r="B12" s="97"/>
      <c r="C12" s="75"/>
      <c r="D12" s="75"/>
      <c r="E12" s="97"/>
      <c r="F12" s="94"/>
      <c r="G12" s="97"/>
      <c r="H12" s="80" t="s">
        <v>1</v>
      </c>
      <c r="I12" s="94"/>
      <c r="J12" s="97"/>
      <c r="K12" s="97"/>
      <c r="L12" s="97"/>
      <c r="M12" s="97"/>
      <c r="N12" s="97"/>
      <c r="O12" s="97"/>
      <c r="P12" s="80" t="s">
        <v>1</v>
      </c>
      <c r="Q12" s="75"/>
      <c r="R12" s="97"/>
      <c r="S12" s="97"/>
      <c r="T12" s="97"/>
      <c r="U12" s="90"/>
      <c r="V12" s="97"/>
      <c r="W12" s="97"/>
      <c r="X12" s="97"/>
    </row>
    <row r="13" spans="1:24" ht="19.5" customHeight="1" x14ac:dyDescent="0.25">
      <c r="A13" s="98"/>
      <c r="B13" s="98"/>
      <c r="C13" s="101"/>
      <c r="D13" s="101"/>
      <c r="E13" s="98"/>
      <c r="F13" s="98"/>
      <c r="G13" s="98"/>
      <c r="H13" s="98"/>
      <c r="I13" s="98"/>
      <c r="J13" s="98"/>
      <c r="K13" s="100"/>
      <c r="L13" s="100"/>
      <c r="M13" s="98"/>
      <c r="N13" s="98"/>
      <c r="O13" s="98"/>
      <c r="P13" s="98"/>
      <c r="Q13" s="101"/>
      <c r="R13" s="98"/>
      <c r="S13" s="98"/>
      <c r="T13" s="98"/>
      <c r="U13" s="84"/>
      <c r="V13" s="98"/>
      <c r="W13" s="98"/>
      <c r="X13" s="98"/>
    </row>
    <row r="14" spans="1:24" ht="19.5" customHeight="1" x14ac:dyDescent="0.25">
      <c r="A14" s="2186"/>
      <c r="B14" s="97"/>
      <c r="C14" s="75"/>
      <c r="D14" s="75"/>
      <c r="E14" s="97"/>
      <c r="F14" s="94"/>
      <c r="G14" s="97"/>
      <c r="H14" s="80" t="s">
        <v>2</v>
      </c>
      <c r="I14" s="94"/>
      <c r="J14" s="97"/>
      <c r="K14" s="97"/>
      <c r="L14" s="97"/>
      <c r="M14" s="97"/>
      <c r="N14" s="97"/>
      <c r="O14" s="97"/>
      <c r="P14" s="80" t="s">
        <v>2</v>
      </c>
      <c r="Q14" s="75"/>
      <c r="R14" s="97"/>
      <c r="S14" s="97"/>
      <c r="T14" s="97"/>
      <c r="U14" s="90"/>
      <c r="V14" s="97"/>
      <c r="W14" s="97"/>
      <c r="X14" s="97"/>
    </row>
    <row r="15" spans="1:24" ht="19.5" customHeight="1" x14ac:dyDescent="0.25">
      <c r="A15" s="2185"/>
      <c r="B15" s="97"/>
      <c r="C15" s="75"/>
      <c r="D15" s="75"/>
      <c r="E15" s="97"/>
      <c r="F15" s="94"/>
      <c r="G15" s="97"/>
      <c r="H15" s="80" t="s">
        <v>1</v>
      </c>
      <c r="I15" s="94"/>
      <c r="J15" s="97"/>
      <c r="K15" s="97"/>
      <c r="L15" s="97"/>
      <c r="M15" s="97"/>
      <c r="N15" s="97"/>
      <c r="O15" s="97"/>
      <c r="P15" s="80" t="s">
        <v>1</v>
      </c>
      <c r="Q15" s="75"/>
      <c r="R15" s="97"/>
      <c r="S15" s="97"/>
      <c r="T15" s="97"/>
      <c r="U15" s="90"/>
      <c r="V15" s="97"/>
      <c r="W15" s="97"/>
      <c r="X15" s="97"/>
    </row>
    <row r="16" spans="1:24" ht="19.5" customHeight="1" x14ac:dyDescent="0.25">
      <c r="A16" s="98"/>
      <c r="B16" s="98"/>
      <c r="C16" s="101"/>
      <c r="D16" s="101"/>
      <c r="E16" s="98"/>
      <c r="F16" s="98"/>
      <c r="G16" s="98"/>
      <c r="H16" s="98"/>
      <c r="I16" s="98"/>
      <c r="J16" s="98"/>
      <c r="K16" s="100"/>
      <c r="L16" s="100"/>
      <c r="M16" s="98"/>
      <c r="N16" s="98"/>
      <c r="O16" s="98"/>
      <c r="P16" s="98"/>
      <c r="Q16" s="101"/>
      <c r="R16" s="98"/>
      <c r="S16" s="98"/>
      <c r="T16" s="98"/>
      <c r="U16" s="84"/>
      <c r="V16" s="98"/>
      <c r="W16" s="98"/>
      <c r="X16" s="98"/>
    </row>
    <row r="17" spans="1:24" ht="19.5" customHeight="1" x14ac:dyDescent="0.25">
      <c r="A17" s="2186"/>
      <c r="B17" s="97"/>
      <c r="C17" s="75"/>
      <c r="D17" s="75"/>
      <c r="E17" s="97"/>
      <c r="F17" s="94"/>
      <c r="G17" s="97"/>
      <c r="H17" s="80" t="s">
        <v>2</v>
      </c>
      <c r="I17" s="94"/>
      <c r="J17" s="97"/>
      <c r="K17" s="97"/>
      <c r="L17" s="97"/>
      <c r="M17" s="97"/>
      <c r="N17" s="97"/>
      <c r="O17" s="97"/>
      <c r="P17" s="80" t="s">
        <v>2</v>
      </c>
      <c r="Q17" s="75"/>
      <c r="R17" s="97"/>
      <c r="S17" s="97"/>
      <c r="T17" s="97"/>
      <c r="U17" s="90"/>
      <c r="V17" s="97"/>
      <c r="W17" s="97"/>
      <c r="X17" s="97"/>
    </row>
    <row r="18" spans="1:24" ht="19.5" customHeight="1" x14ac:dyDescent="0.25">
      <c r="A18" s="2185"/>
      <c r="B18" s="97"/>
      <c r="C18" s="75"/>
      <c r="D18" s="75"/>
      <c r="E18" s="97"/>
      <c r="F18" s="94"/>
      <c r="G18" s="97"/>
      <c r="H18" s="80" t="s">
        <v>1</v>
      </c>
      <c r="I18" s="94"/>
      <c r="J18" s="97"/>
      <c r="K18" s="97"/>
      <c r="L18" s="97"/>
      <c r="M18" s="97"/>
      <c r="N18" s="97"/>
      <c r="O18" s="97"/>
      <c r="P18" s="80" t="s">
        <v>1</v>
      </c>
      <c r="Q18" s="75"/>
      <c r="R18" s="97"/>
      <c r="S18" s="97"/>
      <c r="T18" s="97"/>
      <c r="U18" s="90"/>
      <c r="V18" s="97"/>
      <c r="W18" s="97"/>
      <c r="X18" s="97"/>
    </row>
    <row r="19" spans="1:24" ht="19.5" customHeight="1" x14ac:dyDescent="0.25">
      <c r="A19" s="98"/>
      <c r="B19" s="98"/>
      <c r="C19" s="101"/>
      <c r="D19" s="101"/>
      <c r="E19" s="98"/>
      <c r="F19" s="98"/>
      <c r="G19" s="98"/>
      <c r="H19" s="98"/>
      <c r="I19" s="98"/>
      <c r="J19" s="98"/>
      <c r="K19" s="100"/>
      <c r="L19" s="100"/>
      <c r="M19" s="98"/>
      <c r="N19" s="98"/>
      <c r="O19" s="98"/>
      <c r="P19" s="98"/>
      <c r="Q19" s="101"/>
      <c r="R19" s="98"/>
      <c r="S19" s="98"/>
      <c r="T19" s="98"/>
      <c r="U19" s="84"/>
      <c r="V19" s="98"/>
      <c r="W19" s="98"/>
      <c r="X19" s="98"/>
    </row>
    <row r="20" spans="1:24" ht="19.5" customHeight="1" x14ac:dyDescent="0.25">
      <c r="A20" s="2186"/>
      <c r="B20" s="97"/>
      <c r="C20" s="75"/>
      <c r="D20" s="75"/>
      <c r="E20" s="97"/>
      <c r="F20" s="94"/>
      <c r="G20" s="97"/>
      <c r="H20" s="80" t="s">
        <v>2</v>
      </c>
      <c r="I20" s="94"/>
      <c r="J20" s="97"/>
      <c r="K20" s="97"/>
      <c r="L20" s="97"/>
      <c r="M20" s="97"/>
      <c r="N20" s="97"/>
      <c r="O20" s="97"/>
      <c r="P20" s="80" t="s">
        <v>2</v>
      </c>
      <c r="Q20" s="75"/>
      <c r="R20" s="97"/>
      <c r="S20" s="97"/>
      <c r="T20" s="97"/>
      <c r="U20" s="90"/>
      <c r="V20" s="97"/>
      <c r="W20" s="97"/>
      <c r="X20" s="97"/>
    </row>
    <row r="21" spans="1:24" ht="19.5" customHeight="1" x14ac:dyDescent="0.25">
      <c r="A21" s="2185"/>
      <c r="B21" s="97"/>
      <c r="C21" s="75"/>
      <c r="D21" s="75"/>
      <c r="E21" s="97"/>
      <c r="F21" s="94"/>
      <c r="G21" s="97"/>
      <c r="H21" s="80" t="s">
        <v>1</v>
      </c>
      <c r="I21" s="94"/>
      <c r="J21" s="97"/>
      <c r="K21" s="97"/>
      <c r="L21" s="97"/>
      <c r="M21" s="97"/>
      <c r="N21" s="97"/>
      <c r="O21" s="97"/>
      <c r="P21" s="80" t="s">
        <v>1</v>
      </c>
      <c r="Q21" s="75"/>
      <c r="R21" s="97"/>
      <c r="S21" s="97"/>
      <c r="T21" s="97"/>
      <c r="U21" s="90"/>
      <c r="V21" s="97"/>
      <c r="W21" s="97"/>
      <c r="X21" s="97"/>
    </row>
    <row r="22" spans="1:24" ht="19.5" customHeight="1" x14ac:dyDescent="0.25">
      <c r="A22" s="98"/>
      <c r="B22" s="98"/>
      <c r="C22" s="101"/>
      <c r="D22" s="101"/>
      <c r="E22" s="98"/>
      <c r="F22" s="98"/>
      <c r="G22" s="98"/>
      <c r="H22" s="98"/>
      <c r="I22" s="98"/>
      <c r="J22" s="98"/>
      <c r="K22" s="100"/>
      <c r="L22" s="100"/>
      <c r="M22" s="98"/>
      <c r="N22" s="98"/>
      <c r="O22" s="98"/>
      <c r="P22" s="98"/>
      <c r="Q22" s="101"/>
      <c r="R22" s="98"/>
      <c r="S22" s="98"/>
      <c r="T22" s="98"/>
      <c r="U22" s="84"/>
      <c r="V22" s="98"/>
      <c r="W22" s="98"/>
      <c r="X22" s="98"/>
    </row>
    <row r="23" spans="1:24" ht="19.5" customHeight="1" x14ac:dyDescent="0.25">
      <c r="A23" s="2186"/>
      <c r="B23" s="97"/>
      <c r="C23" s="75"/>
      <c r="D23" s="75"/>
      <c r="E23" s="97"/>
      <c r="F23" s="94"/>
      <c r="G23" s="97"/>
      <c r="H23" s="80" t="s">
        <v>2</v>
      </c>
      <c r="I23" s="94"/>
      <c r="J23" s="97"/>
      <c r="K23" s="97"/>
      <c r="L23" s="97"/>
      <c r="M23" s="97"/>
      <c r="N23" s="97"/>
      <c r="O23" s="97"/>
      <c r="P23" s="80" t="s">
        <v>2</v>
      </c>
      <c r="Q23" s="75"/>
      <c r="R23" s="97"/>
      <c r="S23" s="97"/>
      <c r="T23" s="97"/>
      <c r="U23" s="90"/>
      <c r="V23" s="97"/>
      <c r="W23" s="97"/>
      <c r="X23" s="97"/>
    </row>
    <row r="24" spans="1:24" ht="19.5" customHeight="1" x14ac:dyDescent="0.25">
      <c r="A24" s="2185"/>
      <c r="B24" s="97"/>
      <c r="C24" s="75"/>
      <c r="D24" s="75"/>
      <c r="E24" s="97"/>
      <c r="F24" s="94"/>
      <c r="G24" s="97"/>
      <c r="H24" s="80" t="s">
        <v>1</v>
      </c>
      <c r="I24" s="94"/>
      <c r="J24" s="97"/>
      <c r="K24" s="97"/>
      <c r="L24" s="97"/>
      <c r="M24" s="97"/>
      <c r="N24" s="97"/>
      <c r="O24" s="97"/>
      <c r="P24" s="80" t="s">
        <v>1</v>
      </c>
      <c r="Q24" s="75"/>
      <c r="R24" s="97"/>
      <c r="S24" s="97"/>
      <c r="T24" s="97"/>
      <c r="U24" s="90"/>
      <c r="V24" s="97"/>
      <c r="W24" s="97"/>
      <c r="X24" s="97"/>
    </row>
    <row r="25" spans="1:24" ht="19.5" customHeight="1" x14ac:dyDescent="0.25">
      <c r="A25" s="98"/>
      <c r="B25" s="98"/>
      <c r="C25" s="101"/>
      <c r="D25" s="101"/>
      <c r="E25" s="98"/>
      <c r="F25" s="98"/>
      <c r="G25" s="98"/>
      <c r="H25" s="98"/>
      <c r="I25" s="98"/>
      <c r="J25" s="98"/>
      <c r="K25" s="100"/>
      <c r="L25" s="100"/>
      <c r="M25" s="98"/>
      <c r="N25" s="98"/>
      <c r="O25" s="98"/>
      <c r="P25" s="98"/>
      <c r="Q25" s="101"/>
      <c r="R25" s="98"/>
      <c r="S25" s="98"/>
      <c r="T25" s="98"/>
      <c r="U25" s="84"/>
      <c r="V25" s="98"/>
      <c r="W25" s="98"/>
      <c r="X25" s="98"/>
    </row>
    <row r="26" spans="1:24" ht="19.5" customHeight="1" x14ac:dyDescent="0.25">
      <c r="A26" s="2186"/>
      <c r="B26" s="97"/>
      <c r="C26" s="75"/>
      <c r="D26" s="75"/>
      <c r="E26" s="97"/>
      <c r="F26" s="94"/>
      <c r="G26" s="97"/>
      <c r="H26" s="80" t="s">
        <v>2</v>
      </c>
      <c r="I26" s="94"/>
      <c r="J26" s="97"/>
      <c r="K26" s="97"/>
      <c r="L26" s="97"/>
      <c r="M26" s="97"/>
      <c r="N26" s="97"/>
      <c r="O26" s="97"/>
      <c r="P26" s="80" t="s">
        <v>2</v>
      </c>
      <c r="Q26" s="75"/>
      <c r="R26" s="97"/>
      <c r="S26" s="97"/>
      <c r="T26" s="97"/>
      <c r="U26" s="90"/>
      <c r="V26" s="97"/>
      <c r="W26" s="97"/>
      <c r="X26" s="97"/>
    </row>
    <row r="27" spans="1:24" ht="19.5" customHeight="1" x14ac:dyDescent="0.25">
      <c r="A27" s="2185"/>
      <c r="B27" s="97"/>
      <c r="C27" s="75"/>
      <c r="D27" s="75"/>
      <c r="E27" s="97"/>
      <c r="F27" s="94"/>
      <c r="G27" s="97"/>
      <c r="H27" s="80" t="s">
        <v>1</v>
      </c>
      <c r="I27" s="94"/>
      <c r="J27" s="97"/>
      <c r="K27" s="97"/>
      <c r="L27" s="97"/>
      <c r="M27" s="97"/>
      <c r="N27" s="97"/>
      <c r="O27" s="97"/>
      <c r="P27" s="80" t="s">
        <v>1</v>
      </c>
      <c r="Q27" s="75"/>
      <c r="R27" s="97"/>
      <c r="S27" s="97"/>
      <c r="T27" s="97"/>
      <c r="U27" s="90"/>
      <c r="V27" s="97"/>
      <c r="W27" s="97"/>
      <c r="X27" s="97"/>
    </row>
    <row r="28" spans="1:24" ht="19.5" customHeight="1" x14ac:dyDescent="0.25">
      <c r="A28" s="98"/>
      <c r="B28" s="98"/>
      <c r="C28" s="101"/>
      <c r="D28" s="101"/>
      <c r="E28" s="98"/>
      <c r="F28" s="98"/>
      <c r="G28" s="98"/>
      <c r="H28" s="98"/>
      <c r="I28" s="98"/>
      <c r="J28" s="98"/>
      <c r="K28" s="100"/>
      <c r="L28" s="100"/>
      <c r="M28" s="98"/>
      <c r="N28" s="98"/>
      <c r="O28" s="98"/>
      <c r="P28" s="98"/>
      <c r="Q28" s="101"/>
      <c r="R28" s="98"/>
      <c r="S28" s="98"/>
      <c r="T28" s="98"/>
      <c r="U28" s="84"/>
      <c r="V28" s="98"/>
      <c r="W28" s="98"/>
      <c r="X28" s="98"/>
    </row>
    <row r="29" spans="1:24" ht="19.5" customHeight="1" x14ac:dyDescent="0.25">
      <c r="A29" s="2186"/>
      <c r="B29" s="97"/>
      <c r="C29" s="75"/>
      <c r="D29" s="75"/>
      <c r="E29" s="97"/>
      <c r="F29" s="94"/>
      <c r="G29" s="97"/>
      <c r="H29" s="80" t="s">
        <v>2</v>
      </c>
      <c r="I29" s="94"/>
      <c r="J29" s="97"/>
      <c r="K29" s="97"/>
      <c r="L29" s="97"/>
      <c r="M29" s="97"/>
      <c r="N29" s="97"/>
      <c r="O29" s="97"/>
      <c r="P29" s="80" t="s">
        <v>2</v>
      </c>
      <c r="Q29" s="75"/>
      <c r="R29" s="97"/>
      <c r="S29" s="97"/>
      <c r="T29" s="97"/>
      <c r="U29" s="90"/>
      <c r="V29" s="97"/>
      <c r="W29" s="97"/>
      <c r="X29" s="97"/>
    </row>
    <row r="30" spans="1:24" ht="19.5" customHeight="1" x14ac:dyDescent="0.25">
      <c r="A30" s="2185"/>
      <c r="B30" s="97"/>
      <c r="C30" s="75"/>
      <c r="D30" s="75"/>
      <c r="E30" s="97"/>
      <c r="F30" s="94"/>
      <c r="G30" s="97"/>
      <c r="H30" s="80" t="s">
        <v>1</v>
      </c>
      <c r="I30" s="94"/>
      <c r="J30" s="97"/>
      <c r="K30" s="97"/>
      <c r="L30" s="97"/>
      <c r="M30" s="97"/>
      <c r="N30" s="97"/>
      <c r="O30" s="97"/>
      <c r="P30" s="80" t="s">
        <v>1</v>
      </c>
      <c r="Q30" s="75"/>
      <c r="R30" s="97"/>
      <c r="S30" s="97"/>
      <c r="T30" s="97"/>
      <c r="U30" s="90"/>
      <c r="V30" s="97"/>
      <c r="W30" s="97"/>
      <c r="X30" s="97"/>
    </row>
    <row r="31" spans="1:24" ht="19.5" customHeight="1" x14ac:dyDescent="0.25">
      <c r="A31" s="98"/>
      <c r="B31" s="98"/>
      <c r="C31" s="101"/>
      <c r="D31" s="101"/>
      <c r="E31" s="98"/>
      <c r="F31" s="98"/>
      <c r="G31" s="98"/>
      <c r="H31" s="98"/>
      <c r="I31" s="98"/>
      <c r="J31" s="98"/>
      <c r="K31" s="100"/>
      <c r="L31" s="100"/>
      <c r="M31" s="98"/>
      <c r="N31" s="98"/>
      <c r="O31" s="98"/>
      <c r="P31" s="98"/>
      <c r="Q31" s="101"/>
      <c r="R31" s="98"/>
      <c r="S31" s="98"/>
      <c r="T31" s="98"/>
      <c r="U31" s="84"/>
      <c r="V31" s="98"/>
      <c r="W31" s="98"/>
      <c r="X31" s="98"/>
    </row>
    <row r="32" spans="1:24" ht="19.5" customHeight="1" x14ac:dyDescent="0.25">
      <c r="A32" s="2186"/>
      <c r="B32" s="97"/>
      <c r="C32" s="75"/>
      <c r="D32" s="75"/>
      <c r="E32" s="97"/>
      <c r="F32" s="94"/>
      <c r="G32" s="97"/>
      <c r="H32" s="80" t="s">
        <v>2</v>
      </c>
      <c r="I32" s="94"/>
      <c r="J32" s="97"/>
      <c r="K32" s="97"/>
      <c r="L32" s="97"/>
      <c r="M32" s="97"/>
      <c r="N32" s="97"/>
      <c r="O32" s="97"/>
      <c r="P32" s="80" t="s">
        <v>2</v>
      </c>
      <c r="Q32" s="75"/>
      <c r="R32" s="97"/>
      <c r="S32" s="97"/>
      <c r="T32" s="97"/>
      <c r="U32" s="90"/>
      <c r="V32" s="94"/>
      <c r="W32" s="94"/>
      <c r="X32" s="94"/>
    </row>
    <row r="33" spans="1:28" ht="19.5" customHeight="1" thickBot="1" x14ac:dyDescent="0.3">
      <c r="A33" s="2187"/>
      <c r="B33" s="92"/>
      <c r="C33" s="88"/>
      <c r="D33" s="88"/>
      <c r="E33" s="154"/>
      <c r="F33" s="94"/>
      <c r="G33" s="92"/>
      <c r="H33" s="93" t="s">
        <v>1</v>
      </c>
      <c r="I33" s="94"/>
      <c r="J33" s="92"/>
      <c r="K33" s="92"/>
      <c r="L33" s="92"/>
      <c r="M33" s="92"/>
      <c r="N33" s="92"/>
      <c r="O33" s="92"/>
      <c r="P33" s="93" t="s">
        <v>1</v>
      </c>
      <c r="Q33" s="88"/>
      <c r="R33" s="92"/>
      <c r="S33" s="92"/>
      <c r="T33" s="92"/>
      <c r="U33" s="90"/>
      <c r="V33" s="154"/>
      <c r="W33" s="154"/>
      <c r="X33" s="154"/>
      <c r="Z33" s="4"/>
      <c r="AA33" s="4"/>
      <c r="AB33" s="4"/>
    </row>
    <row r="34" spans="1:28" ht="19.5" customHeight="1" thickTop="1" x14ac:dyDescent="0.25">
      <c r="A34" s="87" t="s">
        <v>3</v>
      </c>
      <c r="B34" s="82"/>
      <c r="C34" s="81">
        <f>C8+C11+C14+C17+C20+C23+C26+C29+C32</f>
        <v>0</v>
      </c>
      <c r="D34" s="81">
        <f>D8+D11+D14+D17+D20+D23+D26+D29+D32</f>
        <v>0</v>
      </c>
      <c r="E34" s="151"/>
      <c r="F34" s="86"/>
      <c r="G34" s="82"/>
      <c r="H34" s="86" t="s">
        <v>2</v>
      </c>
      <c r="I34" s="86"/>
      <c r="J34" s="82"/>
      <c r="K34" s="82"/>
      <c r="L34" s="82"/>
      <c r="M34" s="82"/>
      <c r="N34" s="82"/>
      <c r="O34" s="82"/>
      <c r="P34" s="86" t="s">
        <v>2</v>
      </c>
      <c r="Q34" s="81">
        <f>Q8+Q11+Q14+Q17+Q20+Q23+Q26+Q29+Q32</f>
        <v>0</v>
      </c>
      <c r="R34" s="82"/>
      <c r="S34" s="82"/>
      <c r="T34" s="82"/>
      <c r="U34" s="84"/>
      <c r="V34" s="214"/>
      <c r="W34" s="214"/>
      <c r="X34" s="214"/>
      <c r="Z34" s="4"/>
      <c r="AA34" s="5"/>
      <c r="AB34" s="4"/>
    </row>
    <row r="35" spans="1:28" ht="19.5" customHeight="1" x14ac:dyDescent="0.25">
      <c r="A35" s="76"/>
      <c r="B35" s="76"/>
      <c r="C35" s="75">
        <f>C9+C12+C15+C18+C21+C24+C27+C30+C33</f>
        <v>0</v>
      </c>
      <c r="D35" s="75">
        <f>D9+D12+D15+D18+D21+D24+D27+D30+D33</f>
        <v>0</v>
      </c>
      <c r="E35" s="76"/>
      <c r="F35" s="80"/>
      <c r="G35" s="76"/>
      <c r="H35" s="80" t="s">
        <v>1</v>
      </c>
      <c r="I35" s="80"/>
      <c r="J35" s="76"/>
      <c r="K35" s="76"/>
      <c r="L35" s="76"/>
      <c r="M35" s="76"/>
      <c r="N35" s="76"/>
      <c r="O35" s="76"/>
      <c r="P35" s="80" t="s">
        <v>1</v>
      </c>
      <c r="Q35" s="75">
        <f>Q9+Q12+Q15+Q18+Q21+Q24+Q27+Q30+Q33</f>
        <v>0</v>
      </c>
      <c r="R35" s="76"/>
      <c r="S35" s="76"/>
      <c r="T35" s="76"/>
      <c r="U35" s="78"/>
      <c r="V35" s="213"/>
      <c r="W35" s="213"/>
      <c r="X35" s="213"/>
      <c r="Z35" s="4"/>
      <c r="AA35" s="4"/>
      <c r="AB35" s="4"/>
    </row>
    <row r="36" spans="1:28" x14ac:dyDescent="0.25">
      <c r="A36" s="74" t="s">
        <v>0</v>
      </c>
      <c r="T36" s="3"/>
      <c r="U36" s="3"/>
      <c r="V36" s="5"/>
    </row>
    <row r="37" spans="1:28" x14ac:dyDescent="0.25">
      <c r="Q37" s="6"/>
      <c r="T37" s="5"/>
      <c r="U37" s="3"/>
      <c r="V37" s="4"/>
    </row>
    <row r="38" spans="1:28" x14ac:dyDescent="0.25">
      <c r="T38" s="3"/>
      <c r="U38" s="3"/>
    </row>
    <row r="39" spans="1:28" x14ac:dyDescent="0.25">
      <c r="U39" s="3"/>
    </row>
    <row r="40" spans="1:28" x14ac:dyDescent="0.25">
      <c r="U40" s="3"/>
    </row>
    <row r="41" spans="1:28" x14ac:dyDescent="0.25">
      <c r="U41" s="3"/>
    </row>
    <row r="42" spans="1:28" x14ac:dyDescent="0.25">
      <c r="U42" s="3"/>
    </row>
    <row r="43" spans="1:28" x14ac:dyDescent="0.25">
      <c r="U43" s="3"/>
    </row>
    <row r="44" spans="1:28" x14ac:dyDescent="0.25">
      <c r="U44" s="3"/>
    </row>
    <row r="45" spans="1:28" x14ac:dyDescent="0.25">
      <c r="U45" s="3"/>
    </row>
    <row r="46" spans="1:28" x14ac:dyDescent="0.25">
      <c r="U46" s="3"/>
    </row>
    <row r="47" spans="1:28" x14ac:dyDescent="0.25">
      <c r="U47" s="3"/>
    </row>
    <row r="48" spans="1:28" x14ac:dyDescent="0.25">
      <c r="U48" s="3"/>
    </row>
    <row r="49" spans="21:21" x14ac:dyDescent="0.25">
      <c r="U49" s="3"/>
    </row>
    <row r="50" spans="21:21" x14ac:dyDescent="0.25">
      <c r="U50" s="3"/>
    </row>
    <row r="51" spans="21:21" x14ac:dyDescent="0.25">
      <c r="U51" s="3"/>
    </row>
    <row r="52" spans="21:21" x14ac:dyDescent="0.25">
      <c r="U52" s="3"/>
    </row>
    <row r="53" spans="21:21" x14ac:dyDescent="0.25">
      <c r="U53" s="3"/>
    </row>
    <row r="54" spans="21:21" x14ac:dyDescent="0.25">
      <c r="U54" s="3"/>
    </row>
    <row r="55" spans="21:21" x14ac:dyDescent="0.25">
      <c r="U55" s="3"/>
    </row>
    <row r="56" spans="21:21" x14ac:dyDescent="0.25">
      <c r="U56" s="3"/>
    </row>
    <row r="57" spans="21:21" x14ac:dyDescent="0.25">
      <c r="U57" s="3"/>
    </row>
    <row r="58" spans="21:21" x14ac:dyDescent="0.25">
      <c r="U58" s="3"/>
    </row>
    <row r="59" spans="21:21" x14ac:dyDescent="0.25">
      <c r="U59" s="3"/>
    </row>
    <row r="60" spans="21:21" x14ac:dyDescent="0.25">
      <c r="U60" s="3"/>
    </row>
    <row r="61" spans="21:21" x14ac:dyDescent="0.25">
      <c r="U61" s="3"/>
    </row>
    <row r="62" spans="21:21" x14ac:dyDescent="0.25">
      <c r="U62" s="3"/>
    </row>
    <row r="63" spans="21:21" x14ac:dyDescent="0.25">
      <c r="U63" s="3"/>
    </row>
    <row r="64" spans="21:21" x14ac:dyDescent="0.25">
      <c r="U64" s="3"/>
    </row>
    <row r="65" spans="21:21" x14ac:dyDescent="0.25">
      <c r="U65" s="3"/>
    </row>
    <row r="66" spans="21:21" x14ac:dyDescent="0.25">
      <c r="U66" s="3"/>
    </row>
    <row r="67" spans="21:21" x14ac:dyDescent="0.25">
      <c r="U67" s="3"/>
    </row>
    <row r="68" spans="21:21" x14ac:dyDescent="0.25">
      <c r="U68" s="3"/>
    </row>
    <row r="69" spans="21:21" x14ac:dyDescent="0.25">
      <c r="U69" s="3"/>
    </row>
    <row r="70" spans="21:21" x14ac:dyDescent="0.25">
      <c r="U70" s="3"/>
    </row>
    <row r="71" spans="21:21" x14ac:dyDescent="0.25">
      <c r="U71" s="3"/>
    </row>
    <row r="72" spans="21:21" x14ac:dyDescent="0.25">
      <c r="U72" s="3"/>
    </row>
    <row r="73" spans="21:21" x14ac:dyDescent="0.25">
      <c r="U73" s="3"/>
    </row>
    <row r="74" spans="21:21" x14ac:dyDescent="0.25">
      <c r="U74" s="3"/>
    </row>
    <row r="75" spans="21:21" x14ac:dyDescent="0.25">
      <c r="U75" s="3"/>
    </row>
    <row r="76" spans="21:21" x14ac:dyDescent="0.25">
      <c r="U76" s="3"/>
    </row>
    <row r="77" spans="21:21" x14ac:dyDescent="0.25">
      <c r="U77" s="3"/>
    </row>
    <row r="78" spans="21:21" x14ac:dyDescent="0.25">
      <c r="U78" s="3"/>
    </row>
    <row r="79" spans="21:21" x14ac:dyDescent="0.25">
      <c r="U79" s="3"/>
    </row>
    <row r="80" spans="21:21" x14ac:dyDescent="0.25">
      <c r="U80" s="3"/>
    </row>
    <row r="81" spans="21:21" x14ac:dyDescent="0.25">
      <c r="U81" s="3"/>
    </row>
    <row r="82" spans="21:21" x14ac:dyDescent="0.25">
      <c r="U82" s="3"/>
    </row>
    <row r="83" spans="21:21" x14ac:dyDescent="0.25">
      <c r="U83" s="3"/>
    </row>
    <row r="84" spans="21:21" x14ac:dyDescent="0.25">
      <c r="U84" s="3"/>
    </row>
    <row r="85" spans="21:21" x14ac:dyDescent="0.25">
      <c r="U85" s="3"/>
    </row>
    <row r="86" spans="21:21" x14ac:dyDescent="0.25">
      <c r="U86" s="3"/>
    </row>
    <row r="87" spans="21:21" x14ac:dyDescent="0.25">
      <c r="U87" s="3"/>
    </row>
    <row r="88" spans="21:21" x14ac:dyDescent="0.25">
      <c r="U88" s="3"/>
    </row>
    <row r="89" spans="21:21" x14ac:dyDescent="0.25">
      <c r="U89" s="3"/>
    </row>
    <row r="90" spans="21:21" x14ac:dyDescent="0.25">
      <c r="U90" s="3"/>
    </row>
    <row r="91" spans="21:21" x14ac:dyDescent="0.25">
      <c r="U91" s="3"/>
    </row>
    <row r="92" spans="21:21" x14ac:dyDescent="0.25">
      <c r="U92" s="3"/>
    </row>
    <row r="93" spans="21:21" x14ac:dyDescent="0.25">
      <c r="U93" s="3"/>
    </row>
    <row r="94" spans="21:21" x14ac:dyDescent="0.25">
      <c r="U94" s="3"/>
    </row>
    <row r="95" spans="21:21" x14ac:dyDescent="0.25">
      <c r="U95" s="3"/>
    </row>
    <row r="96" spans="21:21" x14ac:dyDescent="0.25">
      <c r="U96" s="3"/>
    </row>
    <row r="97" spans="21:21" x14ac:dyDescent="0.25">
      <c r="U97" s="3"/>
    </row>
    <row r="98" spans="21:21" x14ac:dyDescent="0.25">
      <c r="U98" s="3"/>
    </row>
    <row r="99" spans="21:21" x14ac:dyDescent="0.25">
      <c r="U99" s="3"/>
    </row>
    <row r="100" spans="21:21" x14ac:dyDescent="0.25">
      <c r="U100" s="3"/>
    </row>
    <row r="101" spans="21:21" x14ac:dyDescent="0.25">
      <c r="U101" s="3"/>
    </row>
    <row r="102" spans="21:21" x14ac:dyDescent="0.25">
      <c r="U102" s="3"/>
    </row>
    <row r="103" spans="21:21" x14ac:dyDescent="0.25">
      <c r="U103" s="3"/>
    </row>
    <row r="104" spans="21:21" x14ac:dyDescent="0.25">
      <c r="U104" s="3"/>
    </row>
    <row r="105" spans="21:21" x14ac:dyDescent="0.25">
      <c r="U105" s="3"/>
    </row>
    <row r="106" spans="21:21" x14ac:dyDescent="0.25">
      <c r="U106" s="3"/>
    </row>
    <row r="107" spans="21:21" x14ac:dyDescent="0.25">
      <c r="U107" s="3"/>
    </row>
    <row r="108" spans="21:21" x14ac:dyDescent="0.25">
      <c r="U108" s="3"/>
    </row>
    <row r="109" spans="21:21" x14ac:dyDescent="0.25">
      <c r="U109" s="3"/>
    </row>
    <row r="110" spans="21:21" x14ac:dyDescent="0.25">
      <c r="U110" s="3"/>
    </row>
    <row r="111" spans="21:21" x14ac:dyDescent="0.25">
      <c r="U111" s="3"/>
    </row>
    <row r="112" spans="21:21" x14ac:dyDescent="0.25">
      <c r="U112" s="3"/>
    </row>
    <row r="113" spans="21:21" x14ac:dyDescent="0.25">
      <c r="U113" s="3"/>
    </row>
    <row r="114" spans="21:21" x14ac:dyDescent="0.25">
      <c r="U114" s="3"/>
    </row>
    <row r="115" spans="21:21" x14ac:dyDescent="0.25">
      <c r="U115" s="3"/>
    </row>
    <row r="116" spans="21:21" x14ac:dyDescent="0.25">
      <c r="U116" s="3"/>
    </row>
    <row r="117" spans="21:21" x14ac:dyDescent="0.25">
      <c r="U117" s="3"/>
    </row>
    <row r="118" spans="21:21" x14ac:dyDescent="0.25">
      <c r="U118" s="3"/>
    </row>
    <row r="119" spans="21:21" x14ac:dyDescent="0.25">
      <c r="U119" s="3"/>
    </row>
    <row r="120" spans="21:21" x14ac:dyDescent="0.25">
      <c r="U120" s="3"/>
    </row>
    <row r="121" spans="21:21" x14ac:dyDescent="0.25">
      <c r="U121" s="3"/>
    </row>
    <row r="122" spans="21:21" x14ac:dyDescent="0.25">
      <c r="U122" s="3"/>
    </row>
    <row r="123" spans="21:21" x14ac:dyDescent="0.25">
      <c r="U123" s="3"/>
    </row>
    <row r="124" spans="21:21" x14ac:dyDescent="0.25">
      <c r="U124" s="3"/>
    </row>
    <row r="125" spans="21:21" x14ac:dyDescent="0.25">
      <c r="U125" s="3"/>
    </row>
    <row r="126" spans="21:21" x14ac:dyDescent="0.25">
      <c r="U126" s="3"/>
    </row>
    <row r="127" spans="21:21" x14ac:dyDescent="0.25">
      <c r="U127" s="3"/>
    </row>
    <row r="128" spans="21:21" x14ac:dyDescent="0.25">
      <c r="U128" s="3"/>
    </row>
    <row r="129" spans="21:21" x14ac:dyDescent="0.25">
      <c r="U129" s="3"/>
    </row>
    <row r="130" spans="21:21" x14ac:dyDescent="0.25">
      <c r="U130" s="3"/>
    </row>
    <row r="131" spans="21:21" x14ac:dyDescent="0.25">
      <c r="U131" s="3"/>
    </row>
    <row r="132" spans="21:21" x14ac:dyDescent="0.25">
      <c r="U132" s="3"/>
    </row>
    <row r="133" spans="21:21" x14ac:dyDescent="0.25">
      <c r="U133" s="3"/>
    </row>
    <row r="134" spans="21:21" x14ac:dyDescent="0.25">
      <c r="U134" s="3"/>
    </row>
    <row r="135" spans="21:21" x14ac:dyDescent="0.25">
      <c r="U135" s="3"/>
    </row>
    <row r="136" spans="21:21" x14ac:dyDescent="0.25">
      <c r="U136" s="3"/>
    </row>
    <row r="137" spans="21:21" x14ac:dyDescent="0.25">
      <c r="U137" s="3"/>
    </row>
    <row r="138" spans="21:21" x14ac:dyDescent="0.25">
      <c r="U138" s="3"/>
    </row>
    <row r="139" spans="21:21" x14ac:dyDescent="0.25">
      <c r="U139" s="3"/>
    </row>
    <row r="140" spans="21:21" x14ac:dyDescent="0.25">
      <c r="U140" s="3"/>
    </row>
    <row r="141" spans="21:21" x14ac:dyDescent="0.25">
      <c r="U141" s="3"/>
    </row>
    <row r="142" spans="21:21" x14ac:dyDescent="0.25">
      <c r="U142" s="3"/>
    </row>
    <row r="143" spans="21:21" x14ac:dyDescent="0.25">
      <c r="U143" s="3"/>
    </row>
    <row r="144" spans="21:21" x14ac:dyDescent="0.25">
      <c r="U144" s="3"/>
    </row>
    <row r="145" spans="21:21" x14ac:dyDescent="0.25">
      <c r="U145" s="3"/>
    </row>
    <row r="146" spans="21:21" x14ac:dyDescent="0.25">
      <c r="U146" s="3"/>
    </row>
    <row r="147" spans="21:21" x14ac:dyDescent="0.25">
      <c r="U147" s="3"/>
    </row>
    <row r="148" spans="21:21" x14ac:dyDescent="0.25">
      <c r="U148" s="3"/>
    </row>
    <row r="149" spans="21:21" x14ac:dyDescent="0.25">
      <c r="U149" s="3"/>
    </row>
    <row r="150" spans="21:21" x14ac:dyDescent="0.25">
      <c r="U150" s="3"/>
    </row>
    <row r="151" spans="21:21" x14ac:dyDescent="0.25">
      <c r="U151" s="3"/>
    </row>
    <row r="152" spans="21:21" x14ac:dyDescent="0.25">
      <c r="U152" s="3"/>
    </row>
    <row r="153" spans="21:21" x14ac:dyDescent="0.25">
      <c r="U153" s="3"/>
    </row>
    <row r="154" spans="21:21" x14ac:dyDescent="0.25">
      <c r="U154" s="3"/>
    </row>
    <row r="155" spans="21:21" x14ac:dyDescent="0.25">
      <c r="U155" s="3"/>
    </row>
    <row r="156" spans="21:21" x14ac:dyDescent="0.25">
      <c r="U156" s="3"/>
    </row>
    <row r="157" spans="21:21" x14ac:dyDescent="0.25">
      <c r="U157" s="3"/>
    </row>
    <row r="158" spans="21:21" x14ac:dyDescent="0.25">
      <c r="U158" s="3"/>
    </row>
    <row r="159" spans="21:21" x14ac:dyDescent="0.25">
      <c r="U159" s="3"/>
    </row>
    <row r="160" spans="21:21" x14ac:dyDescent="0.25">
      <c r="U160" s="3"/>
    </row>
    <row r="161" spans="21:21" x14ac:dyDescent="0.25">
      <c r="U161" s="3"/>
    </row>
    <row r="162" spans="21:21" x14ac:dyDescent="0.25">
      <c r="U162" s="3"/>
    </row>
    <row r="163" spans="21:21" x14ac:dyDescent="0.25">
      <c r="U163" s="3"/>
    </row>
    <row r="164" spans="21:21" x14ac:dyDescent="0.25">
      <c r="U164" s="3"/>
    </row>
    <row r="165" spans="21:21" x14ac:dyDescent="0.25">
      <c r="U165" s="3"/>
    </row>
    <row r="166" spans="21:21" x14ac:dyDescent="0.25">
      <c r="U166" s="3"/>
    </row>
    <row r="167" spans="21:21" x14ac:dyDescent="0.25">
      <c r="U167" s="3"/>
    </row>
    <row r="168" spans="21:21" x14ac:dyDescent="0.25">
      <c r="U168" s="3"/>
    </row>
    <row r="169" spans="21:21" x14ac:dyDescent="0.25">
      <c r="U169" s="3"/>
    </row>
    <row r="170" spans="21:21" x14ac:dyDescent="0.25">
      <c r="U170" s="3"/>
    </row>
    <row r="171" spans="21:21" x14ac:dyDescent="0.25">
      <c r="U171" s="3"/>
    </row>
    <row r="172" spans="21:21" x14ac:dyDescent="0.25">
      <c r="U172" s="3"/>
    </row>
    <row r="173" spans="21:21" x14ac:dyDescent="0.25">
      <c r="U173" s="3"/>
    </row>
    <row r="174" spans="21:21" x14ac:dyDescent="0.25">
      <c r="U174" s="3"/>
    </row>
    <row r="175" spans="21:21" x14ac:dyDescent="0.25">
      <c r="U175" s="3"/>
    </row>
    <row r="176" spans="21:21" x14ac:dyDescent="0.25">
      <c r="U176" s="3"/>
    </row>
    <row r="177" spans="21:21" x14ac:dyDescent="0.25">
      <c r="U177" s="3"/>
    </row>
    <row r="178" spans="21:21" x14ac:dyDescent="0.25">
      <c r="U178" s="3"/>
    </row>
    <row r="179" spans="21:21" x14ac:dyDescent="0.25">
      <c r="U179" s="3"/>
    </row>
    <row r="180" spans="21:21" x14ac:dyDescent="0.25">
      <c r="U180" s="3"/>
    </row>
    <row r="181" spans="21:21" x14ac:dyDescent="0.25">
      <c r="U181" s="3"/>
    </row>
    <row r="182" spans="21:21" x14ac:dyDescent="0.25">
      <c r="U182" s="3"/>
    </row>
    <row r="183" spans="21:21" x14ac:dyDescent="0.25">
      <c r="U183" s="3"/>
    </row>
    <row r="184" spans="21:21" x14ac:dyDescent="0.25">
      <c r="U184" s="3"/>
    </row>
    <row r="185" spans="21:21" x14ac:dyDescent="0.25">
      <c r="U185" s="3"/>
    </row>
    <row r="186" spans="21:21" x14ac:dyDescent="0.25">
      <c r="U186" s="3"/>
    </row>
    <row r="187" spans="21:21" x14ac:dyDescent="0.25">
      <c r="U187" s="3"/>
    </row>
    <row r="188" spans="21:21" x14ac:dyDescent="0.25">
      <c r="U188" s="3"/>
    </row>
    <row r="189" spans="21:21" x14ac:dyDescent="0.25">
      <c r="U189" s="3"/>
    </row>
    <row r="190" spans="21:21" x14ac:dyDescent="0.25">
      <c r="U190" s="3"/>
    </row>
    <row r="191" spans="21:21" x14ac:dyDescent="0.25">
      <c r="U191" s="3"/>
    </row>
    <row r="192" spans="21:21" x14ac:dyDescent="0.25">
      <c r="U192" s="3"/>
    </row>
    <row r="193" spans="21:21" x14ac:dyDescent="0.25">
      <c r="U193" s="3"/>
    </row>
    <row r="194" spans="21:21" x14ac:dyDescent="0.25">
      <c r="U194" s="3"/>
    </row>
    <row r="195" spans="21:21" x14ac:dyDescent="0.25">
      <c r="U195" s="3"/>
    </row>
    <row r="196" spans="21:21" x14ac:dyDescent="0.25">
      <c r="U196" s="3"/>
    </row>
    <row r="197" spans="21:21" x14ac:dyDescent="0.25">
      <c r="U197" s="3"/>
    </row>
    <row r="198" spans="21:21" x14ac:dyDescent="0.25">
      <c r="U198" s="3"/>
    </row>
    <row r="199" spans="21:21" x14ac:dyDescent="0.25">
      <c r="U199" s="3"/>
    </row>
    <row r="200" spans="21:21" x14ac:dyDescent="0.25">
      <c r="U200" s="3"/>
    </row>
    <row r="201" spans="21:21" x14ac:dyDescent="0.25">
      <c r="U201" s="3"/>
    </row>
    <row r="202" spans="21:21" x14ac:dyDescent="0.25">
      <c r="U202" s="3"/>
    </row>
    <row r="203" spans="21:21" x14ac:dyDescent="0.25">
      <c r="U203" s="3"/>
    </row>
    <row r="204" spans="21:21" x14ac:dyDescent="0.25">
      <c r="U204" s="3"/>
    </row>
    <row r="205" spans="21:21" x14ac:dyDescent="0.25">
      <c r="U205" s="3"/>
    </row>
    <row r="206" spans="21:21" x14ac:dyDescent="0.25">
      <c r="U206" s="3"/>
    </row>
    <row r="207" spans="21:21" x14ac:dyDescent="0.25">
      <c r="U207" s="3"/>
    </row>
    <row r="208" spans="21:21" x14ac:dyDescent="0.25">
      <c r="U208" s="3"/>
    </row>
    <row r="209" spans="21:21" x14ac:dyDescent="0.25">
      <c r="U209" s="3"/>
    </row>
    <row r="210" spans="21:21" x14ac:dyDescent="0.25">
      <c r="U210" s="3"/>
    </row>
    <row r="211" spans="21:21" x14ac:dyDescent="0.25">
      <c r="U211" s="3"/>
    </row>
    <row r="212" spans="21:21" x14ac:dyDescent="0.25">
      <c r="U212" s="3"/>
    </row>
    <row r="213" spans="21:21" x14ac:dyDescent="0.25">
      <c r="U213" s="3"/>
    </row>
    <row r="214" spans="21:21" x14ac:dyDescent="0.25">
      <c r="U214" s="3"/>
    </row>
    <row r="215" spans="21:21" x14ac:dyDescent="0.25">
      <c r="U215" s="3"/>
    </row>
    <row r="216" spans="21:21" x14ac:dyDescent="0.25">
      <c r="U216" s="3"/>
    </row>
    <row r="217" spans="21:21" x14ac:dyDescent="0.25">
      <c r="U217" s="3"/>
    </row>
    <row r="218" spans="21:21" x14ac:dyDescent="0.25">
      <c r="U218" s="3"/>
    </row>
    <row r="219" spans="21:21" x14ac:dyDescent="0.25">
      <c r="U219" s="3"/>
    </row>
    <row r="220" spans="21:21" x14ac:dyDescent="0.25">
      <c r="U220" s="3"/>
    </row>
    <row r="221" spans="21:21" x14ac:dyDescent="0.25">
      <c r="U221" s="3"/>
    </row>
    <row r="222" spans="21:21" x14ac:dyDescent="0.25">
      <c r="U222" s="3"/>
    </row>
    <row r="223" spans="21:21" x14ac:dyDescent="0.25">
      <c r="U223" s="3"/>
    </row>
    <row r="224" spans="21:21" x14ac:dyDescent="0.25">
      <c r="U224" s="3"/>
    </row>
    <row r="225" spans="21:21" x14ac:dyDescent="0.25">
      <c r="U225" s="3"/>
    </row>
    <row r="226" spans="21:21" x14ac:dyDescent="0.25">
      <c r="U226" s="3"/>
    </row>
    <row r="227" spans="21:21" x14ac:dyDescent="0.25">
      <c r="U227" s="3"/>
    </row>
    <row r="228" spans="21:21" x14ac:dyDescent="0.25">
      <c r="U228" s="3"/>
    </row>
    <row r="229" spans="21:21" x14ac:dyDescent="0.25">
      <c r="U229" s="3"/>
    </row>
    <row r="230" spans="21:21" x14ac:dyDescent="0.25">
      <c r="U230" s="3"/>
    </row>
    <row r="231" spans="21:21" x14ac:dyDescent="0.25">
      <c r="U231" s="3"/>
    </row>
    <row r="232" spans="21:21" x14ac:dyDescent="0.25">
      <c r="U232" s="3"/>
    </row>
    <row r="233" spans="21:21" x14ac:dyDescent="0.25">
      <c r="U233" s="3"/>
    </row>
    <row r="234" spans="21:21" x14ac:dyDescent="0.25">
      <c r="U234" s="3"/>
    </row>
    <row r="235" spans="21:21" x14ac:dyDescent="0.25">
      <c r="U235" s="3"/>
    </row>
    <row r="236" spans="21:21" x14ac:dyDescent="0.25">
      <c r="U236" s="3"/>
    </row>
    <row r="237" spans="21:21" x14ac:dyDescent="0.25">
      <c r="U237" s="3"/>
    </row>
    <row r="238" spans="21:21" x14ac:dyDescent="0.25">
      <c r="U238" s="3"/>
    </row>
    <row r="239" spans="21:21" x14ac:dyDescent="0.25">
      <c r="U239" s="3"/>
    </row>
    <row r="240" spans="21:21" x14ac:dyDescent="0.25">
      <c r="U240" s="3"/>
    </row>
    <row r="241" spans="21:21" x14ac:dyDescent="0.25">
      <c r="U241" s="3"/>
    </row>
    <row r="242" spans="21:21" x14ac:dyDescent="0.25">
      <c r="U242" s="3"/>
    </row>
    <row r="243" spans="21:21" x14ac:dyDescent="0.25">
      <c r="U243" s="3"/>
    </row>
    <row r="244" spans="21:21" x14ac:dyDescent="0.25">
      <c r="U244" s="3"/>
    </row>
    <row r="245" spans="21:21" x14ac:dyDescent="0.25">
      <c r="U245" s="3"/>
    </row>
    <row r="246" spans="21:21" x14ac:dyDescent="0.25">
      <c r="U246" s="3"/>
    </row>
    <row r="247" spans="21:21" x14ac:dyDescent="0.25">
      <c r="U247" s="3"/>
    </row>
    <row r="248" spans="21:21" x14ac:dyDescent="0.25">
      <c r="U248" s="3"/>
    </row>
    <row r="249" spans="21:21" x14ac:dyDescent="0.25">
      <c r="U249" s="3"/>
    </row>
    <row r="250" spans="21:21" x14ac:dyDescent="0.25">
      <c r="U250" s="3"/>
    </row>
    <row r="251" spans="21:21" x14ac:dyDescent="0.25">
      <c r="U251" s="3"/>
    </row>
    <row r="252" spans="21:21" x14ac:dyDescent="0.25">
      <c r="U252" s="3"/>
    </row>
    <row r="253" spans="21:21" x14ac:dyDescent="0.25">
      <c r="U253" s="3"/>
    </row>
    <row r="254" spans="21:21" x14ac:dyDescent="0.25">
      <c r="U254" s="3"/>
    </row>
    <row r="255" spans="21:21" x14ac:dyDescent="0.25">
      <c r="U255" s="3"/>
    </row>
    <row r="256" spans="21:21" x14ac:dyDescent="0.25">
      <c r="U256" s="3"/>
    </row>
    <row r="257" spans="21:21" x14ac:dyDescent="0.25">
      <c r="U257" s="3"/>
    </row>
    <row r="258" spans="21:21" x14ac:dyDescent="0.25">
      <c r="U258" s="3"/>
    </row>
    <row r="259" spans="21:21" x14ac:dyDescent="0.25">
      <c r="U259" s="3"/>
    </row>
    <row r="260" spans="21:21" x14ac:dyDescent="0.25">
      <c r="U260" s="3"/>
    </row>
    <row r="261" spans="21:21" x14ac:dyDescent="0.25">
      <c r="U261" s="3"/>
    </row>
    <row r="262" spans="21:21" x14ac:dyDescent="0.25">
      <c r="U262" s="3"/>
    </row>
    <row r="263" spans="21:21" x14ac:dyDescent="0.25">
      <c r="U263" s="3"/>
    </row>
    <row r="264" spans="21:21" x14ac:dyDescent="0.25">
      <c r="U264" s="3"/>
    </row>
    <row r="265" spans="21:21" x14ac:dyDescent="0.25">
      <c r="U265" s="3"/>
    </row>
    <row r="266" spans="21:21" x14ac:dyDescent="0.25">
      <c r="U266" s="3"/>
    </row>
    <row r="267" spans="21:21" x14ac:dyDescent="0.25">
      <c r="U267" s="3"/>
    </row>
    <row r="268" spans="21:21" x14ac:dyDescent="0.25">
      <c r="U268" s="3"/>
    </row>
    <row r="269" spans="21:21" x14ac:dyDescent="0.25">
      <c r="U269" s="3"/>
    </row>
    <row r="270" spans="21:21" x14ac:dyDescent="0.25">
      <c r="U270" s="3"/>
    </row>
    <row r="271" spans="21:21" x14ac:dyDescent="0.25">
      <c r="U271" s="3"/>
    </row>
    <row r="272" spans="21:21" x14ac:dyDescent="0.25">
      <c r="U272" s="3"/>
    </row>
    <row r="273" spans="21:21" x14ac:dyDescent="0.25">
      <c r="U273" s="3"/>
    </row>
    <row r="274" spans="21:21" x14ac:dyDescent="0.25">
      <c r="U274" s="3"/>
    </row>
    <row r="275" spans="21:21" x14ac:dyDescent="0.25">
      <c r="U275" s="3"/>
    </row>
    <row r="276" spans="21:21" x14ac:dyDescent="0.25">
      <c r="U276" s="3"/>
    </row>
    <row r="277" spans="21:21" x14ac:dyDescent="0.25">
      <c r="U277" s="3"/>
    </row>
    <row r="278" spans="21:21" x14ac:dyDescent="0.25">
      <c r="U278" s="3"/>
    </row>
    <row r="279" spans="21:21" x14ac:dyDescent="0.25">
      <c r="U279" s="3"/>
    </row>
    <row r="280" spans="21:21" x14ac:dyDescent="0.25">
      <c r="U280" s="3"/>
    </row>
    <row r="281" spans="21:21" x14ac:dyDescent="0.25">
      <c r="U281" s="3"/>
    </row>
    <row r="282" spans="21:21" x14ac:dyDescent="0.25">
      <c r="U282" s="3"/>
    </row>
    <row r="283" spans="21:21" x14ac:dyDescent="0.25">
      <c r="U283" s="3"/>
    </row>
    <row r="284" spans="21:21" x14ac:dyDescent="0.25">
      <c r="U284" s="3"/>
    </row>
    <row r="285" spans="21:21" x14ac:dyDescent="0.25">
      <c r="U285" s="3"/>
    </row>
    <row r="286" spans="21:21" x14ac:dyDescent="0.25">
      <c r="U286" s="3"/>
    </row>
    <row r="287" spans="21:21" x14ac:dyDescent="0.25">
      <c r="U287" s="3"/>
    </row>
    <row r="288" spans="21:21" x14ac:dyDescent="0.25">
      <c r="U288" s="3"/>
    </row>
    <row r="289" spans="21:21" x14ac:dyDescent="0.25">
      <c r="U289" s="3"/>
    </row>
    <row r="290" spans="21:21" x14ac:dyDescent="0.25">
      <c r="U290" s="3"/>
    </row>
    <row r="291" spans="21:21" x14ac:dyDescent="0.25">
      <c r="U291" s="3"/>
    </row>
    <row r="292" spans="21:21" x14ac:dyDescent="0.25">
      <c r="U292" s="3"/>
    </row>
    <row r="293" spans="21:21" x14ac:dyDescent="0.25">
      <c r="U293" s="3"/>
    </row>
    <row r="294" spans="21:21" x14ac:dyDescent="0.25">
      <c r="U294" s="3"/>
    </row>
    <row r="295" spans="21:21" x14ac:dyDescent="0.25">
      <c r="U295" s="3"/>
    </row>
    <row r="296" spans="21:21" x14ac:dyDescent="0.25">
      <c r="U296" s="3"/>
    </row>
    <row r="297" spans="21:21" x14ac:dyDescent="0.25">
      <c r="U297" s="3"/>
    </row>
    <row r="298" spans="21:21" x14ac:dyDescent="0.25">
      <c r="U298" s="3"/>
    </row>
    <row r="299" spans="21:21" x14ac:dyDescent="0.25">
      <c r="U299" s="3"/>
    </row>
    <row r="300" spans="21:21" x14ac:dyDescent="0.25">
      <c r="U300" s="3"/>
    </row>
    <row r="301" spans="21:21" x14ac:dyDescent="0.25">
      <c r="U301" s="3"/>
    </row>
    <row r="302" spans="21:21" x14ac:dyDescent="0.25">
      <c r="U302" s="3"/>
    </row>
    <row r="303" spans="21:21" x14ac:dyDescent="0.25">
      <c r="U303" s="3"/>
    </row>
    <row r="304" spans="21:21" x14ac:dyDescent="0.25">
      <c r="U304" s="3"/>
    </row>
    <row r="305" spans="21:21" x14ac:dyDescent="0.25">
      <c r="U305" s="3"/>
    </row>
    <row r="306" spans="21:21" x14ac:dyDescent="0.25">
      <c r="U306" s="3"/>
    </row>
    <row r="307" spans="21:21" x14ac:dyDescent="0.25">
      <c r="U307" s="3"/>
    </row>
    <row r="308" spans="21:21" x14ac:dyDescent="0.25">
      <c r="U308" s="3"/>
    </row>
    <row r="309" spans="21:21" x14ac:dyDescent="0.25">
      <c r="U309" s="3"/>
    </row>
    <row r="310" spans="21:21" x14ac:dyDescent="0.25">
      <c r="U310" s="3"/>
    </row>
    <row r="311" spans="21:21" x14ac:dyDescent="0.25">
      <c r="U311" s="3"/>
    </row>
    <row r="312" spans="21:21" x14ac:dyDescent="0.25">
      <c r="U312" s="3"/>
    </row>
    <row r="313" spans="21:21" x14ac:dyDescent="0.25">
      <c r="U313" s="3"/>
    </row>
    <row r="314" spans="21:21" x14ac:dyDescent="0.25">
      <c r="U314" s="3"/>
    </row>
    <row r="315" spans="21:21" x14ac:dyDescent="0.25">
      <c r="U315" s="3"/>
    </row>
    <row r="316" spans="21:21" x14ac:dyDescent="0.25">
      <c r="U316" s="3"/>
    </row>
    <row r="317" spans="21:21" x14ac:dyDescent="0.25">
      <c r="U317" s="3"/>
    </row>
    <row r="318" spans="21:21" x14ac:dyDescent="0.25">
      <c r="U318" s="3"/>
    </row>
    <row r="319" spans="21:21" x14ac:dyDescent="0.25">
      <c r="U319" s="3"/>
    </row>
    <row r="320" spans="21:21" x14ac:dyDescent="0.25">
      <c r="U320" s="3"/>
    </row>
    <row r="321" spans="21:21" x14ac:dyDescent="0.25">
      <c r="U321" s="3"/>
    </row>
    <row r="322" spans="21:21" x14ac:dyDescent="0.25">
      <c r="U322" s="3"/>
    </row>
    <row r="323" spans="21:21" x14ac:dyDescent="0.25">
      <c r="U323" s="3"/>
    </row>
    <row r="324" spans="21:21" x14ac:dyDescent="0.25">
      <c r="U324" s="3"/>
    </row>
    <row r="325" spans="21:21" x14ac:dyDescent="0.25">
      <c r="U325" s="3"/>
    </row>
    <row r="326" spans="21:21" x14ac:dyDescent="0.25">
      <c r="U326" s="3"/>
    </row>
    <row r="327" spans="21:21" x14ac:dyDescent="0.25">
      <c r="U327" s="3"/>
    </row>
    <row r="328" spans="21:21" x14ac:dyDescent="0.25">
      <c r="U328" s="3"/>
    </row>
    <row r="329" spans="21:21" x14ac:dyDescent="0.25">
      <c r="U329" s="3"/>
    </row>
    <row r="330" spans="21:21" x14ac:dyDescent="0.25">
      <c r="U330" s="3"/>
    </row>
    <row r="331" spans="21:21" x14ac:dyDescent="0.25">
      <c r="U331" s="3"/>
    </row>
    <row r="332" spans="21:21" x14ac:dyDescent="0.25">
      <c r="U332" s="3"/>
    </row>
    <row r="333" spans="21:21" x14ac:dyDescent="0.25">
      <c r="U333" s="3"/>
    </row>
    <row r="334" spans="21:21" x14ac:dyDescent="0.25">
      <c r="U334" s="3"/>
    </row>
    <row r="335" spans="21:21" x14ac:dyDescent="0.25">
      <c r="U335" s="3"/>
    </row>
    <row r="336" spans="21:21" x14ac:dyDescent="0.25">
      <c r="U336" s="3"/>
    </row>
    <row r="337" spans="21:21" x14ac:dyDescent="0.25">
      <c r="U337" s="3"/>
    </row>
    <row r="338" spans="21:21" x14ac:dyDescent="0.25">
      <c r="U338" s="3"/>
    </row>
    <row r="339" spans="21:21" x14ac:dyDescent="0.25">
      <c r="U339" s="3"/>
    </row>
    <row r="340" spans="21:21" x14ac:dyDescent="0.25">
      <c r="U340" s="3"/>
    </row>
    <row r="341" spans="21:21" x14ac:dyDescent="0.25">
      <c r="U341" s="3"/>
    </row>
    <row r="342" spans="21:21" x14ac:dyDescent="0.25">
      <c r="U342" s="3"/>
    </row>
    <row r="343" spans="21:21" x14ac:dyDescent="0.25">
      <c r="U343" s="3"/>
    </row>
    <row r="344" spans="21:21" x14ac:dyDescent="0.25">
      <c r="U344" s="3"/>
    </row>
    <row r="345" spans="21:21" x14ac:dyDescent="0.25">
      <c r="U345" s="3"/>
    </row>
    <row r="346" spans="21:21" x14ac:dyDescent="0.25">
      <c r="U346" s="3"/>
    </row>
    <row r="347" spans="21:21" x14ac:dyDescent="0.25">
      <c r="U347" s="3"/>
    </row>
    <row r="348" spans="21:21" x14ac:dyDescent="0.25">
      <c r="U348" s="3"/>
    </row>
    <row r="349" spans="21:21" x14ac:dyDescent="0.25">
      <c r="U349" s="3"/>
    </row>
    <row r="350" spans="21:21" x14ac:dyDescent="0.25">
      <c r="U350" s="3"/>
    </row>
    <row r="351" spans="21:21" x14ac:dyDescent="0.25">
      <c r="U351" s="3"/>
    </row>
    <row r="352" spans="21:21" x14ac:dyDescent="0.25">
      <c r="U352" s="3"/>
    </row>
    <row r="353" spans="21:21" x14ac:dyDescent="0.25">
      <c r="U353" s="3"/>
    </row>
    <row r="354" spans="21:21" x14ac:dyDescent="0.25">
      <c r="U354" s="3"/>
    </row>
    <row r="355" spans="21:21" x14ac:dyDescent="0.25">
      <c r="U355" s="3"/>
    </row>
    <row r="356" spans="21:21" x14ac:dyDescent="0.25">
      <c r="U356" s="3"/>
    </row>
    <row r="357" spans="21:21" x14ac:dyDescent="0.25">
      <c r="U357" s="3"/>
    </row>
    <row r="358" spans="21:21" x14ac:dyDescent="0.25">
      <c r="U358" s="3"/>
    </row>
    <row r="359" spans="21:21" x14ac:dyDescent="0.25">
      <c r="U359" s="3"/>
    </row>
    <row r="360" spans="21:21" x14ac:dyDescent="0.25">
      <c r="U360" s="3"/>
    </row>
    <row r="361" spans="21:21" x14ac:dyDescent="0.25">
      <c r="U361" s="3"/>
    </row>
    <row r="362" spans="21:21" x14ac:dyDescent="0.25">
      <c r="U362" s="3"/>
    </row>
    <row r="363" spans="21:21" x14ac:dyDescent="0.25">
      <c r="U363" s="3"/>
    </row>
    <row r="364" spans="21:21" x14ac:dyDescent="0.25">
      <c r="U364" s="3"/>
    </row>
    <row r="365" spans="21:21" x14ac:dyDescent="0.25">
      <c r="U365" s="3"/>
    </row>
    <row r="366" spans="21:21" x14ac:dyDescent="0.25">
      <c r="U366" s="3"/>
    </row>
    <row r="367" spans="21:21" x14ac:dyDescent="0.25">
      <c r="U367" s="3"/>
    </row>
    <row r="368" spans="21:21" x14ac:dyDescent="0.25">
      <c r="U368" s="3"/>
    </row>
    <row r="369" spans="21:21" x14ac:dyDescent="0.25">
      <c r="U369" s="3"/>
    </row>
    <row r="370" spans="21:21" x14ac:dyDescent="0.25">
      <c r="U370" s="3"/>
    </row>
    <row r="371" spans="21:21" x14ac:dyDescent="0.25">
      <c r="U371" s="3"/>
    </row>
    <row r="372" spans="21:21" x14ac:dyDescent="0.25">
      <c r="U372" s="3"/>
    </row>
    <row r="373" spans="21:21" x14ac:dyDescent="0.25">
      <c r="U373" s="3"/>
    </row>
    <row r="374" spans="21:21" x14ac:dyDescent="0.25">
      <c r="U374" s="3"/>
    </row>
    <row r="375" spans="21:21" x14ac:dyDescent="0.25">
      <c r="U375" s="3"/>
    </row>
    <row r="376" spans="21:21" x14ac:dyDescent="0.25">
      <c r="U376" s="3"/>
    </row>
    <row r="377" spans="21:21" x14ac:dyDescent="0.25">
      <c r="U377" s="3"/>
    </row>
    <row r="378" spans="21:21" x14ac:dyDescent="0.25">
      <c r="U378" s="3"/>
    </row>
    <row r="379" spans="21:21" x14ac:dyDescent="0.25">
      <c r="U379" s="3"/>
    </row>
    <row r="380" spans="21:21" x14ac:dyDescent="0.25">
      <c r="U380" s="3"/>
    </row>
    <row r="381" spans="21:21" x14ac:dyDescent="0.25">
      <c r="U381" s="3"/>
    </row>
    <row r="382" spans="21:21" x14ac:dyDescent="0.25">
      <c r="U382" s="3"/>
    </row>
    <row r="383" spans="21:21" x14ac:dyDescent="0.25">
      <c r="U383" s="3"/>
    </row>
    <row r="384" spans="21:21" x14ac:dyDescent="0.25">
      <c r="U384" s="3"/>
    </row>
    <row r="385" spans="21:21" x14ac:dyDescent="0.25">
      <c r="U385" s="3"/>
    </row>
    <row r="386" spans="21:21" x14ac:dyDescent="0.25">
      <c r="U386" s="3"/>
    </row>
    <row r="387" spans="21:21" x14ac:dyDescent="0.25">
      <c r="U387" s="3"/>
    </row>
    <row r="388" spans="21:21" x14ac:dyDescent="0.25">
      <c r="U388" s="3"/>
    </row>
    <row r="389" spans="21:21" x14ac:dyDescent="0.25">
      <c r="U389" s="3"/>
    </row>
    <row r="390" spans="21:21" x14ac:dyDescent="0.25">
      <c r="U390" s="3"/>
    </row>
    <row r="391" spans="21:21" x14ac:dyDescent="0.25">
      <c r="U391" s="3"/>
    </row>
    <row r="392" spans="21:21" x14ac:dyDescent="0.25">
      <c r="U392" s="3"/>
    </row>
    <row r="393" spans="21:21" x14ac:dyDescent="0.25">
      <c r="U393" s="3"/>
    </row>
    <row r="394" spans="21:21" x14ac:dyDescent="0.25">
      <c r="U394" s="3"/>
    </row>
    <row r="395" spans="21:21" x14ac:dyDescent="0.25">
      <c r="U395" s="3"/>
    </row>
    <row r="396" spans="21:21" x14ac:dyDescent="0.25">
      <c r="U396" s="3"/>
    </row>
    <row r="397" spans="21:21" x14ac:dyDescent="0.25">
      <c r="U397" s="3"/>
    </row>
    <row r="398" spans="21:21" x14ac:dyDescent="0.25">
      <c r="U398" s="3"/>
    </row>
    <row r="399" spans="21:21" x14ac:dyDescent="0.25">
      <c r="U399" s="3"/>
    </row>
    <row r="400" spans="21:21" x14ac:dyDescent="0.25">
      <c r="U400" s="3"/>
    </row>
    <row r="401" spans="21:21" x14ac:dyDescent="0.25">
      <c r="U401" s="3"/>
    </row>
    <row r="402" spans="21:21" x14ac:dyDescent="0.25">
      <c r="U402" s="3"/>
    </row>
    <row r="403" spans="21:21" x14ac:dyDescent="0.25">
      <c r="U403" s="3"/>
    </row>
    <row r="404" spans="21:21" x14ac:dyDescent="0.25">
      <c r="U404" s="3"/>
    </row>
    <row r="405" spans="21:21" x14ac:dyDescent="0.25">
      <c r="U405" s="3"/>
    </row>
    <row r="406" spans="21:21" x14ac:dyDescent="0.25">
      <c r="U406" s="3"/>
    </row>
    <row r="407" spans="21:21" x14ac:dyDescent="0.25">
      <c r="U407" s="3"/>
    </row>
    <row r="408" spans="21:21" x14ac:dyDescent="0.25">
      <c r="U408" s="3"/>
    </row>
    <row r="409" spans="21:21" x14ac:dyDescent="0.25">
      <c r="U409" s="3"/>
    </row>
    <row r="410" spans="21:21" x14ac:dyDescent="0.25">
      <c r="U410" s="3"/>
    </row>
    <row r="411" spans="21:21" x14ac:dyDescent="0.25">
      <c r="U411" s="3"/>
    </row>
    <row r="412" spans="21:21" x14ac:dyDescent="0.25">
      <c r="U412" s="3"/>
    </row>
    <row r="413" spans="21:21" x14ac:dyDescent="0.25">
      <c r="U413" s="3"/>
    </row>
    <row r="414" spans="21:21" x14ac:dyDescent="0.25">
      <c r="U414" s="3"/>
    </row>
    <row r="415" spans="21:21" x14ac:dyDescent="0.25">
      <c r="U415" s="3"/>
    </row>
    <row r="416" spans="21:21" x14ac:dyDescent="0.25">
      <c r="U416" s="3"/>
    </row>
    <row r="417" spans="21:21" x14ac:dyDescent="0.25">
      <c r="U417" s="3"/>
    </row>
    <row r="418" spans="21:21" x14ac:dyDescent="0.25">
      <c r="U418" s="3"/>
    </row>
    <row r="419" spans="21:21" x14ac:dyDescent="0.25">
      <c r="U419" s="3"/>
    </row>
    <row r="420" spans="21:21" x14ac:dyDescent="0.25">
      <c r="U420" s="3"/>
    </row>
    <row r="421" spans="21:21" x14ac:dyDescent="0.25">
      <c r="U421" s="3"/>
    </row>
    <row r="422" spans="21:21" x14ac:dyDescent="0.25">
      <c r="U422" s="3"/>
    </row>
    <row r="423" spans="21:21" x14ac:dyDescent="0.25">
      <c r="U423" s="3"/>
    </row>
    <row r="424" spans="21:21" x14ac:dyDescent="0.25">
      <c r="U424" s="3"/>
    </row>
    <row r="425" spans="21:21" x14ac:dyDescent="0.25">
      <c r="U425" s="3"/>
    </row>
    <row r="426" spans="21:21" x14ac:dyDescent="0.25">
      <c r="U426" s="3"/>
    </row>
    <row r="427" spans="21:21" x14ac:dyDescent="0.25">
      <c r="U427" s="3"/>
    </row>
    <row r="428" spans="21:21" x14ac:dyDescent="0.25">
      <c r="U428" s="3"/>
    </row>
    <row r="429" spans="21:21" x14ac:dyDescent="0.25">
      <c r="U429" s="3"/>
    </row>
    <row r="430" spans="21:21" x14ac:dyDescent="0.25">
      <c r="U430" s="3"/>
    </row>
    <row r="431" spans="21:21" x14ac:dyDescent="0.25">
      <c r="U431" s="3"/>
    </row>
    <row r="432" spans="21:21" x14ac:dyDescent="0.25">
      <c r="U432" s="3"/>
    </row>
    <row r="433" spans="21:21" x14ac:dyDescent="0.25">
      <c r="U433" s="3"/>
    </row>
    <row r="434" spans="21:21" x14ac:dyDescent="0.25">
      <c r="U434" s="3"/>
    </row>
    <row r="435" spans="21:21" x14ac:dyDescent="0.25">
      <c r="U435" s="3"/>
    </row>
    <row r="436" spans="21:21" x14ac:dyDescent="0.25">
      <c r="U436" s="3"/>
    </row>
    <row r="437" spans="21:21" x14ac:dyDescent="0.25">
      <c r="U437" s="3"/>
    </row>
    <row r="438" spans="21:21" x14ac:dyDescent="0.25">
      <c r="U438" s="3"/>
    </row>
    <row r="439" spans="21:21" x14ac:dyDescent="0.25">
      <c r="U439" s="3"/>
    </row>
    <row r="440" spans="21:21" x14ac:dyDescent="0.25">
      <c r="U440" s="3"/>
    </row>
    <row r="441" spans="21:21" x14ac:dyDescent="0.25">
      <c r="U441" s="3"/>
    </row>
    <row r="442" spans="21:21" x14ac:dyDescent="0.25">
      <c r="U442" s="3"/>
    </row>
    <row r="443" spans="21:21" x14ac:dyDescent="0.25">
      <c r="U443" s="3"/>
    </row>
    <row r="444" spans="21:21" x14ac:dyDescent="0.25">
      <c r="U444" s="3"/>
    </row>
    <row r="445" spans="21:21" x14ac:dyDescent="0.25">
      <c r="U445" s="3"/>
    </row>
    <row r="446" spans="21:21" x14ac:dyDescent="0.25">
      <c r="U446" s="3"/>
    </row>
    <row r="447" spans="21:21" x14ac:dyDescent="0.25">
      <c r="U447" s="3"/>
    </row>
    <row r="448" spans="21:21" x14ac:dyDescent="0.25">
      <c r="U448" s="3"/>
    </row>
    <row r="449" spans="21:21" x14ac:dyDescent="0.25">
      <c r="U449" s="3"/>
    </row>
    <row r="450" spans="21:21" x14ac:dyDescent="0.25">
      <c r="U450" s="3"/>
    </row>
    <row r="451" spans="21:21" x14ac:dyDescent="0.25">
      <c r="U451" s="3"/>
    </row>
    <row r="452" spans="21:21" x14ac:dyDescent="0.25">
      <c r="U452" s="3"/>
    </row>
    <row r="453" spans="21:21" x14ac:dyDescent="0.25">
      <c r="U453" s="3"/>
    </row>
    <row r="454" spans="21:21" x14ac:dyDescent="0.25">
      <c r="U454" s="3"/>
    </row>
    <row r="455" spans="21:21" x14ac:dyDescent="0.25">
      <c r="U455" s="3"/>
    </row>
    <row r="456" spans="21:21" x14ac:dyDescent="0.25">
      <c r="U456" s="3"/>
    </row>
    <row r="457" spans="21:21" x14ac:dyDescent="0.25">
      <c r="U457" s="3"/>
    </row>
    <row r="458" spans="21:21" x14ac:dyDescent="0.25">
      <c r="U458" s="3"/>
    </row>
    <row r="459" spans="21:21" x14ac:dyDescent="0.25">
      <c r="U459" s="3"/>
    </row>
    <row r="460" spans="21:21" x14ac:dyDescent="0.25">
      <c r="U460" s="3"/>
    </row>
    <row r="461" spans="21:21" x14ac:dyDescent="0.25">
      <c r="U461" s="3"/>
    </row>
    <row r="462" spans="21:21" x14ac:dyDescent="0.25">
      <c r="U462" s="3"/>
    </row>
    <row r="463" spans="21:21" x14ac:dyDescent="0.25">
      <c r="U463" s="3"/>
    </row>
    <row r="464" spans="21:21" x14ac:dyDescent="0.25">
      <c r="U464" s="3"/>
    </row>
    <row r="465" spans="21:21" x14ac:dyDescent="0.25">
      <c r="U465" s="3"/>
    </row>
    <row r="466" spans="21:21" x14ac:dyDescent="0.25">
      <c r="U466" s="3"/>
    </row>
    <row r="467" spans="21:21" x14ac:dyDescent="0.25">
      <c r="U467" s="3"/>
    </row>
    <row r="468" spans="21:21" x14ac:dyDescent="0.25">
      <c r="U468" s="3"/>
    </row>
    <row r="469" spans="21:21" x14ac:dyDescent="0.25">
      <c r="U469" s="3"/>
    </row>
    <row r="470" spans="21:21" x14ac:dyDescent="0.25">
      <c r="U470" s="3"/>
    </row>
    <row r="471" spans="21:21" x14ac:dyDescent="0.25">
      <c r="U471" s="3"/>
    </row>
    <row r="472" spans="21:21" x14ac:dyDescent="0.25">
      <c r="U472" s="3"/>
    </row>
    <row r="473" spans="21:21" x14ac:dyDescent="0.25">
      <c r="U473" s="3"/>
    </row>
    <row r="474" spans="21:21" x14ac:dyDescent="0.25">
      <c r="U474" s="3"/>
    </row>
    <row r="475" spans="21:21" x14ac:dyDescent="0.25">
      <c r="U475" s="3"/>
    </row>
    <row r="476" spans="21:21" x14ac:dyDescent="0.25">
      <c r="U476" s="3"/>
    </row>
    <row r="477" spans="21:21" x14ac:dyDescent="0.25">
      <c r="U477" s="3"/>
    </row>
    <row r="478" spans="21:21" x14ac:dyDescent="0.25">
      <c r="U478" s="3"/>
    </row>
    <row r="479" spans="21:21" x14ac:dyDescent="0.25">
      <c r="U479" s="3"/>
    </row>
    <row r="480" spans="21:21" x14ac:dyDescent="0.25">
      <c r="U480" s="3"/>
    </row>
    <row r="481" spans="21:21" x14ac:dyDescent="0.25">
      <c r="U481" s="3"/>
    </row>
    <row r="482" spans="21:21" x14ac:dyDescent="0.25">
      <c r="U482" s="3"/>
    </row>
    <row r="483" spans="21:21" x14ac:dyDescent="0.25">
      <c r="U483" s="3"/>
    </row>
    <row r="484" spans="21:21" x14ac:dyDescent="0.25">
      <c r="U484" s="3"/>
    </row>
    <row r="485" spans="21:21" x14ac:dyDescent="0.25">
      <c r="U485" s="3"/>
    </row>
    <row r="486" spans="21:21" x14ac:dyDescent="0.25">
      <c r="U486" s="3"/>
    </row>
    <row r="487" spans="21:21" x14ac:dyDescent="0.25">
      <c r="U487" s="3"/>
    </row>
    <row r="488" spans="21:21" x14ac:dyDescent="0.25">
      <c r="U488" s="3"/>
    </row>
    <row r="489" spans="21:21" x14ac:dyDescent="0.25">
      <c r="U489" s="3"/>
    </row>
    <row r="490" spans="21:21" x14ac:dyDescent="0.25">
      <c r="U490" s="3"/>
    </row>
    <row r="491" spans="21:21" x14ac:dyDescent="0.25">
      <c r="U491" s="3"/>
    </row>
    <row r="492" spans="21:21" x14ac:dyDescent="0.25">
      <c r="U492" s="3"/>
    </row>
    <row r="493" spans="21:21" x14ac:dyDescent="0.25">
      <c r="U493" s="3"/>
    </row>
    <row r="494" spans="21:21" x14ac:dyDescent="0.25">
      <c r="U494" s="3"/>
    </row>
    <row r="495" spans="21:21" x14ac:dyDescent="0.25">
      <c r="U495" s="3"/>
    </row>
    <row r="496" spans="21:21" x14ac:dyDescent="0.25">
      <c r="U496" s="3"/>
    </row>
    <row r="497" spans="21:21" x14ac:dyDescent="0.25">
      <c r="U497" s="3"/>
    </row>
    <row r="498" spans="21:21" x14ac:dyDescent="0.25">
      <c r="U498" s="3"/>
    </row>
    <row r="499" spans="21:21" x14ac:dyDescent="0.25">
      <c r="U499" s="3"/>
    </row>
    <row r="500" spans="21:21" x14ac:dyDescent="0.25">
      <c r="U500" s="3"/>
    </row>
    <row r="501" spans="21:21" x14ac:dyDescent="0.25">
      <c r="U501" s="3"/>
    </row>
    <row r="502" spans="21:21" x14ac:dyDescent="0.25">
      <c r="U502" s="3"/>
    </row>
    <row r="503" spans="21:21" x14ac:dyDescent="0.25">
      <c r="U503" s="3"/>
    </row>
    <row r="504" spans="21:21" x14ac:dyDescent="0.25">
      <c r="U504" s="3"/>
    </row>
    <row r="505" spans="21:21" x14ac:dyDescent="0.25">
      <c r="U505" s="3"/>
    </row>
    <row r="506" spans="21:21" x14ac:dyDescent="0.25">
      <c r="U506" s="3"/>
    </row>
    <row r="507" spans="21:21" x14ac:dyDescent="0.25">
      <c r="U507" s="3"/>
    </row>
    <row r="508" spans="21:21" x14ac:dyDescent="0.25">
      <c r="U508" s="3"/>
    </row>
    <row r="509" spans="21:21" x14ac:dyDescent="0.25">
      <c r="U509" s="3"/>
    </row>
    <row r="510" spans="21:21" x14ac:dyDescent="0.25">
      <c r="U510" s="3"/>
    </row>
    <row r="511" spans="21:21" x14ac:dyDescent="0.25">
      <c r="U511" s="3"/>
    </row>
    <row r="512" spans="21:21" x14ac:dyDescent="0.25">
      <c r="U512" s="3"/>
    </row>
    <row r="513" spans="21:21" x14ac:dyDescent="0.25">
      <c r="U513" s="3"/>
    </row>
    <row r="514" spans="21:21" x14ac:dyDescent="0.25">
      <c r="U514" s="3"/>
    </row>
    <row r="515" spans="21:21" x14ac:dyDescent="0.25">
      <c r="U515" s="3"/>
    </row>
    <row r="516" spans="21:21" x14ac:dyDescent="0.25">
      <c r="U516" s="3"/>
    </row>
    <row r="517" spans="21:21" x14ac:dyDescent="0.25">
      <c r="U517" s="3"/>
    </row>
    <row r="518" spans="21:21" x14ac:dyDescent="0.25">
      <c r="U518" s="3"/>
    </row>
    <row r="519" spans="21:21" x14ac:dyDescent="0.25">
      <c r="U519" s="3"/>
    </row>
    <row r="520" spans="21:21" x14ac:dyDescent="0.25">
      <c r="U520" s="3"/>
    </row>
    <row r="521" spans="21:21" x14ac:dyDescent="0.25">
      <c r="U521" s="3"/>
    </row>
    <row r="522" spans="21:21" x14ac:dyDescent="0.25">
      <c r="U522" s="3"/>
    </row>
    <row r="523" spans="21:21" x14ac:dyDescent="0.25">
      <c r="U523" s="3"/>
    </row>
    <row r="524" spans="21:21" x14ac:dyDescent="0.25">
      <c r="U524" s="3"/>
    </row>
    <row r="525" spans="21:21" x14ac:dyDescent="0.25">
      <c r="U525" s="3"/>
    </row>
    <row r="526" spans="21:21" x14ac:dyDescent="0.25">
      <c r="U526" s="3"/>
    </row>
    <row r="527" spans="21:21" x14ac:dyDescent="0.25">
      <c r="U527" s="3"/>
    </row>
    <row r="528" spans="21:21" x14ac:dyDescent="0.25">
      <c r="U528" s="3"/>
    </row>
    <row r="529" spans="21:21" x14ac:dyDescent="0.25">
      <c r="U529" s="3"/>
    </row>
    <row r="530" spans="21:21" x14ac:dyDescent="0.25">
      <c r="U530" s="3"/>
    </row>
    <row r="531" spans="21:21" x14ac:dyDescent="0.25">
      <c r="U531" s="3"/>
    </row>
    <row r="532" spans="21:21" x14ac:dyDescent="0.25">
      <c r="U532" s="3"/>
    </row>
    <row r="533" spans="21:21" x14ac:dyDescent="0.25">
      <c r="U533" s="3"/>
    </row>
    <row r="534" spans="21:21" x14ac:dyDescent="0.25">
      <c r="U534" s="3"/>
    </row>
    <row r="535" spans="21:21" x14ac:dyDescent="0.25">
      <c r="U535" s="3"/>
    </row>
    <row r="536" spans="21:21" x14ac:dyDescent="0.25">
      <c r="U536" s="3"/>
    </row>
    <row r="537" spans="21:21" x14ac:dyDescent="0.25">
      <c r="U537" s="3"/>
    </row>
    <row r="538" spans="21:21" x14ac:dyDescent="0.25">
      <c r="U538" s="3"/>
    </row>
    <row r="539" spans="21:21" x14ac:dyDescent="0.25">
      <c r="U539" s="3"/>
    </row>
    <row r="540" spans="21:21" x14ac:dyDescent="0.25">
      <c r="U540" s="3"/>
    </row>
    <row r="541" spans="21:21" x14ac:dyDescent="0.25">
      <c r="U541" s="3"/>
    </row>
    <row r="542" spans="21:21" x14ac:dyDescent="0.25">
      <c r="U542" s="3"/>
    </row>
    <row r="543" spans="21:21" x14ac:dyDescent="0.25">
      <c r="U543" s="3"/>
    </row>
    <row r="544" spans="21:21" x14ac:dyDescent="0.25">
      <c r="U544" s="3"/>
    </row>
    <row r="545" spans="21:21" x14ac:dyDescent="0.25">
      <c r="U545" s="3"/>
    </row>
    <row r="546" spans="21:21" x14ac:dyDescent="0.25">
      <c r="U546" s="3"/>
    </row>
    <row r="547" spans="21:21" x14ac:dyDescent="0.25">
      <c r="U547" s="3"/>
    </row>
    <row r="548" spans="21:21" x14ac:dyDescent="0.25">
      <c r="U548" s="3"/>
    </row>
    <row r="549" spans="21:21" x14ac:dyDescent="0.25">
      <c r="U549" s="3"/>
    </row>
    <row r="550" spans="21:21" x14ac:dyDescent="0.25">
      <c r="U550" s="3"/>
    </row>
    <row r="551" spans="21:21" x14ac:dyDescent="0.25">
      <c r="U551" s="3"/>
    </row>
    <row r="552" spans="21:21" x14ac:dyDescent="0.25">
      <c r="U552" s="3"/>
    </row>
    <row r="553" spans="21:21" x14ac:dyDescent="0.25">
      <c r="U553" s="3"/>
    </row>
    <row r="554" spans="21:21" x14ac:dyDescent="0.25">
      <c r="U554" s="3"/>
    </row>
    <row r="555" spans="21:21" x14ac:dyDescent="0.25">
      <c r="U555" s="3"/>
    </row>
    <row r="556" spans="21:21" x14ac:dyDescent="0.25">
      <c r="U556" s="3"/>
    </row>
    <row r="557" spans="21:21" x14ac:dyDescent="0.25">
      <c r="U557" s="3"/>
    </row>
    <row r="558" spans="21:21" x14ac:dyDescent="0.25">
      <c r="U558" s="3"/>
    </row>
    <row r="559" spans="21:21" x14ac:dyDescent="0.25">
      <c r="U559" s="3"/>
    </row>
    <row r="560" spans="21:21" x14ac:dyDescent="0.25">
      <c r="U560" s="3"/>
    </row>
    <row r="561" spans="21:21" x14ac:dyDescent="0.25">
      <c r="U561" s="3"/>
    </row>
    <row r="562" spans="21:21" x14ac:dyDescent="0.25">
      <c r="U562" s="3"/>
    </row>
    <row r="563" spans="21:21" x14ac:dyDescent="0.25">
      <c r="U563" s="3"/>
    </row>
    <row r="564" spans="21:21" x14ac:dyDescent="0.25">
      <c r="U564" s="3"/>
    </row>
    <row r="565" spans="21:21" x14ac:dyDescent="0.25">
      <c r="U565" s="3"/>
    </row>
    <row r="566" spans="21:21" x14ac:dyDescent="0.25">
      <c r="U566" s="3"/>
    </row>
    <row r="567" spans="21:21" x14ac:dyDescent="0.25">
      <c r="U567" s="3"/>
    </row>
    <row r="568" spans="21:21" x14ac:dyDescent="0.25">
      <c r="U568" s="3"/>
    </row>
    <row r="569" spans="21:21" x14ac:dyDescent="0.25">
      <c r="U569" s="3"/>
    </row>
    <row r="570" spans="21:21" x14ac:dyDescent="0.25">
      <c r="U570" s="3"/>
    </row>
    <row r="571" spans="21:21" x14ac:dyDescent="0.25">
      <c r="U571" s="3"/>
    </row>
    <row r="572" spans="21:21" x14ac:dyDescent="0.25">
      <c r="U572" s="3"/>
    </row>
    <row r="573" spans="21:21" x14ac:dyDescent="0.25">
      <c r="U573" s="3"/>
    </row>
    <row r="574" spans="21:21" x14ac:dyDescent="0.25">
      <c r="U574" s="3"/>
    </row>
    <row r="575" spans="21:21" x14ac:dyDescent="0.25">
      <c r="U575" s="3"/>
    </row>
    <row r="576" spans="21:21" x14ac:dyDescent="0.25">
      <c r="U576" s="3"/>
    </row>
    <row r="577" spans="21:21" x14ac:dyDescent="0.25">
      <c r="U577" s="3"/>
    </row>
    <row r="578" spans="21:21" x14ac:dyDescent="0.25">
      <c r="U578" s="3"/>
    </row>
    <row r="579" spans="21:21" x14ac:dyDescent="0.25">
      <c r="U579" s="3"/>
    </row>
    <row r="580" spans="21:21" x14ac:dyDescent="0.25">
      <c r="U580" s="3"/>
    </row>
    <row r="581" spans="21:21" x14ac:dyDescent="0.25">
      <c r="U581" s="3"/>
    </row>
    <row r="582" spans="21:21" x14ac:dyDescent="0.25">
      <c r="U582" s="3"/>
    </row>
    <row r="583" spans="21:21" x14ac:dyDescent="0.25">
      <c r="U583" s="3"/>
    </row>
    <row r="584" spans="21:21" x14ac:dyDescent="0.25">
      <c r="U584" s="3"/>
    </row>
    <row r="585" spans="21:21" x14ac:dyDescent="0.25">
      <c r="U585" s="3"/>
    </row>
    <row r="586" spans="21:21" x14ac:dyDescent="0.25">
      <c r="U586" s="3"/>
    </row>
    <row r="587" spans="21:21" x14ac:dyDescent="0.25">
      <c r="U587" s="3"/>
    </row>
    <row r="588" spans="21:21" x14ac:dyDescent="0.25">
      <c r="U588" s="3"/>
    </row>
    <row r="589" spans="21:21" x14ac:dyDescent="0.25">
      <c r="U589" s="3"/>
    </row>
    <row r="590" spans="21:21" x14ac:dyDescent="0.25">
      <c r="U590" s="3"/>
    </row>
    <row r="591" spans="21:21" x14ac:dyDescent="0.25">
      <c r="U591" s="3"/>
    </row>
    <row r="592" spans="21:21" x14ac:dyDescent="0.25">
      <c r="U592" s="3"/>
    </row>
    <row r="593" spans="21:21" x14ac:dyDescent="0.25">
      <c r="U593" s="3"/>
    </row>
    <row r="594" spans="21:21" x14ac:dyDescent="0.25">
      <c r="U594" s="3"/>
    </row>
    <row r="595" spans="21:21" x14ac:dyDescent="0.25">
      <c r="U595" s="3"/>
    </row>
    <row r="596" spans="21:21" x14ac:dyDescent="0.25">
      <c r="U596" s="3"/>
    </row>
    <row r="597" spans="21:21" x14ac:dyDescent="0.25">
      <c r="U597" s="3"/>
    </row>
    <row r="598" spans="21:21" x14ac:dyDescent="0.25">
      <c r="U598" s="3"/>
    </row>
    <row r="599" spans="21:21" x14ac:dyDescent="0.25">
      <c r="U599" s="3"/>
    </row>
    <row r="600" spans="21:21" x14ac:dyDescent="0.25">
      <c r="U600" s="3"/>
    </row>
    <row r="601" spans="21:21" x14ac:dyDescent="0.25">
      <c r="U601" s="3"/>
    </row>
    <row r="602" spans="21:21" x14ac:dyDescent="0.25">
      <c r="U602" s="3"/>
    </row>
    <row r="603" spans="21:21" x14ac:dyDescent="0.25">
      <c r="U603" s="3"/>
    </row>
    <row r="604" spans="21:21" x14ac:dyDescent="0.25">
      <c r="U604" s="3"/>
    </row>
    <row r="605" spans="21:21" x14ac:dyDescent="0.25">
      <c r="U605" s="3"/>
    </row>
    <row r="606" spans="21:21" x14ac:dyDescent="0.25">
      <c r="U606" s="3"/>
    </row>
    <row r="607" spans="21:21" x14ac:dyDescent="0.25">
      <c r="U607" s="3"/>
    </row>
    <row r="608" spans="21:21" x14ac:dyDescent="0.25">
      <c r="U608" s="3"/>
    </row>
    <row r="609" spans="21:21" x14ac:dyDescent="0.25">
      <c r="U609" s="3"/>
    </row>
    <row r="610" spans="21:21" x14ac:dyDescent="0.25">
      <c r="U610" s="3"/>
    </row>
    <row r="611" spans="21:21" x14ac:dyDescent="0.25">
      <c r="U611" s="3"/>
    </row>
    <row r="612" spans="21:21" x14ac:dyDescent="0.25">
      <c r="U612" s="3"/>
    </row>
    <row r="613" spans="21:21" x14ac:dyDescent="0.25">
      <c r="U613" s="3"/>
    </row>
    <row r="614" spans="21:21" x14ac:dyDescent="0.25">
      <c r="U614" s="3"/>
    </row>
    <row r="615" spans="21:21" x14ac:dyDescent="0.25">
      <c r="U615" s="3"/>
    </row>
    <row r="616" spans="21:21" x14ac:dyDescent="0.25">
      <c r="U616" s="3"/>
    </row>
    <row r="617" spans="21:21" x14ac:dyDescent="0.25">
      <c r="U617" s="3"/>
    </row>
    <row r="618" spans="21:21" x14ac:dyDescent="0.25">
      <c r="U618" s="3"/>
    </row>
    <row r="619" spans="21:21" x14ac:dyDescent="0.25">
      <c r="U619" s="3"/>
    </row>
    <row r="620" spans="21:21" x14ac:dyDescent="0.25">
      <c r="U620" s="3"/>
    </row>
    <row r="621" spans="21:21" x14ac:dyDescent="0.25">
      <c r="U621" s="3"/>
    </row>
    <row r="622" spans="21:21" x14ac:dyDescent="0.25">
      <c r="U622" s="3"/>
    </row>
    <row r="623" spans="21:21" x14ac:dyDescent="0.25">
      <c r="U623" s="3"/>
    </row>
    <row r="624" spans="21:21" x14ac:dyDescent="0.25">
      <c r="U624" s="3"/>
    </row>
    <row r="625" spans="21:21" x14ac:dyDescent="0.25">
      <c r="U625" s="3"/>
    </row>
    <row r="626" spans="21:21" x14ac:dyDescent="0.25">
      <c r="U626" s="3"/>
    </row>
    <row r="627" spans="21:21" x14ac:dyDescent="0.25">
      <c r="U627" s="3"/>
    </row>
    <row r="628" spans="21:21" x14ac:dyDescent="0.25">
      <c r="U628" s="3"/>
    </row>
    <row r="629" spans="21:21" x14ac:dyDescent="0.25">
      <c r="U629" s="3"/>
    </row>
    <row r="630" spans="21:21" x14ac:dyDescent="0.25">
      <c r="U630" s="3"/>
    </row>
    <row r="631" spans="21:21" x14ac:dyDescent="0.25">
      <c r="U631" s="3"/>
    </row>
    <row r="632" spans="21:21" x14ac:dyDescent="0.25">
      <c r="U632" s="3"/>
    </row>
    <row r="633" spans="21:21" x14ac:dyDescent="0.25">
      <c r="U633" s="3"/>
    </row>
    <row r="634" spans="21:21" x14ac:dyDescent="0.25">
      <c r="U634" s="3"/>
    </row>
    <row r="635" spans="21:21" x14ac:dyDescent="0.25">
      <c r="U635" s="3"/>
    </row>
    <row r="636" spans="21:21" x14ac:dyDescent="0.25">
      <c r="U636" s="3"/>
    </row>
    <row r="637" spans="21:21" x14ac:dyDescent="0.25">
      <c r="U637" s="3"/>
    </row>
    <row r="638" spans="21:21" x14ac:dyDescent="0.25">
      <c r="U638" s="3"/>
    </row>
    <row r="639" spans="21:21" x14ac:dyDescent="0.25">
      <c r="U639" s="3"/>
    </row>
    <row r="640" spans="21:21" x14ac:dyDescent="0.25">
      <c r="U640" s="3"/>
    </row>
    <row r="641" spans="21:21" x14ac:dyDescent="0.25">
      <c r="U641" s="3"/>
    </row>
    <row r="642" spans="21:21" x14ac:dyDescent="0.25">
      <c r="U642" s="3"/>
    </row>
    <row r="643" spans="21:21" x14ac:dyDescent="0.25">
      <c r="U643" s="3"/>
    </row>
    <row r="644" spans="21:21" x14ac:dyDescent="0.25">
      <c r="U644" s="3"/>
    </row>
    <row r="645" spans="21:21" x14ac:dyDescent="0.25">
      <c r="U645" s="3"/>
    </row>
    <row r="646" spans="21:21" x14ac:dyDescent="0.25">
      <c r="U646" s="3"/>
    </row>
    <row r="647" spans="21:21" x14ac:dyDescent="0.25">
      <c r="U647" s="3"/>
    </row>
    <row r="648" spans="21:21" x14ac:dyDescent="0.25">
      <c r="U648" s="3"/>
    </row>
    <row r="649" spans="21:21" x14ac:dyDescent="0.25">
      <c r="U649" s="3"/>
    </row>
    <row r="650" spans="21:21" x14ac:dyDescent="0.25">
      <c r="U650" s="3"/>
    </row>
    <row r="651" spans="21:21" x14ac:dyDescent="0.25">
      <c r="U651" s="3"/>
    </row>
    <row r="652" spans="21:21" x14ac:dyDescent="0.25">
      <c r="U652" s="3"/>
    </row>
    <row r="653" spans="21:21" x14ac:dyDescent="0.25">
      <c r="U653" s="3"/>
    </row>
    <row r="654" spans="21:21" x14ac:dyDescent="0.25">
      <c r="U654" s="3"/>
    </row>
    <row r="655" spans="21:21" x14ac:dyDescent="0.25">
      <c r="U655" s="3"/>
    </row>
    <row r="656" spans="21:21" x14ac:dyDescent="0.25">
      <c r="U656" s="3"/>
    </row>
    <row r="657" spans="21:21" x14ac:dyDescent="0.25">
      <c r="U657" s="3"/>
    </row>
    <row r="658" spans="21:21" x14ac:dyDescent="0.25">
      <c r="U658" s="3"/>
    </row>
    <row r="659" spans="21:21" x14ac:dyDescent="0.25">
      <c r="U659" s="3"/>
    </row>
    <row r="660" spans="21:21" x14ac:dyDescent="0.25">
      <c r="U660" s="3"/>
    </row>
    <row r="661" spans="21:21" x14ac:dyDescent="0.25">
      <c r="U661" s="3"/>
    </row>
    <row r="662" spans="21:21" x14ac:dyDescent="0.25">
      <c r="U662" s="3"/>
    </row>
    <row r="663" spans="21:21" x14ac:dyDescent="0.25">
      <c r="U663" s="3"/>
    </row>
    <row r="664" spans="21:21" x14ac:dyDescent="0.25">
      <c r="U664" s="3"/>
    </row>
    <row r="665" spans="21:21" x14ac:dyDescent="0.25">
      <c r="U665" s="3"/>
    </row>
    <row r="666" spans="21:21" x14ac:dyDescent="0.25">
      <c r="U666" s="3"/>
    </row>
    <row r="667" spans="21:21" x14ac:dyDescent="0.25">
      <c r="U667" s="3"/>
    </row>
    <row r="668" spans="21:21" x14ac:dyDescent="0.25">
      <c r="U668" s="3"/>
    </row>
    <row r="669" spans="21:21" x14ac:dyDescent="0.25">
      <c r="U669" s="3"/>
    </row>
    <row r="670" spans="21:21" x14ac:dyDescent="0.25">
      <c r="U670" s="3"/>
    </row>
    <row r="671" spans="21:21" x14ac:dyDescent="0.25">
      <c r="U671" s="3"/>
    </row>
    <row r="672" spans="21:21" x14ac:dyDescent="0.25">
      <c r="U672" s="3"/>
    </row>
    <row r="673" spans="21:21" x14ac:dyDescent="0.25">
      <c r="U673" s="3"/>
    </row>
    <row r="674" spans="21:21" x14ac:dyDescent="0.25">
      <c r="U674" s="3"/>
    </row>
    <row r="675" spans="21:21" x14ac:dyDescent="0.25">
      <c r="U675" s="3"/>
    </row>
    <row r="676" spans="21:21" x14ac:dyDescent="0.25">
      <c r="U676" s="3"/>
    </row>
    <row r="677" spans="21:21" x14ac:dyDescent="0.25">
      <c r="U677" s="3"/>
    </row>
    <row r="678" spans="21:21" x14ac:dyDescent="0.25">
      <c r="U678" s="3"/>
    </row>
    <row r="679" spans="21:21" x14ac:dyDescent="0.25">
      <c r="U679" s="3"/>
    </row>
    <row r="680" spans="21:21" x14ac:dyDescent="0.25">
      <c r="U680" s="3"/>
    </row>
    <row r="681" spans="21:21" x14ac:dyDescent="0.25">
      <c r="U681" s="3"/>
    </row>
    <row r="682" spans="21:21" x14ac:dyDescent="0.25">
      <c r="U682" s="3"/>
    </row>
    <row r="683" spans="21:21" x14ac:dyDescent="0.25">
      <c r="U683" s="3"/>
    </row>
    <row r="684" spans="21:21" x14ac:dyDescent="0.25">
      <c r="U684" s="3"/>
    </row>
    <row r="685" spans="21:21" x14ac:dyDescent="0.25">
      <c r="U685" s="3"/>
    </row>
    <row r="686" spans="21:21" x14ac:dyDescent="0.25">
      <c r="U686" s="3"/>
    </row>
    <row r="687" spans="21:21" x14ac:dyDescent="0.25">
      <c r="U687" s="3"/>
    </row>
    <row r="688" spans="21:21" x14ac:dyDescent="0.25">
      <c r="U688" s="3"/>
    </row>
    <row r="689" spans="21:21" x14ac:dyDescent="0.25">
      <c r="U689" s="3"/>
    </row>
    <row r="690" spans="21:21" x14ac:dyDescent="0.25">
      <c r="U690" s="3"/>
    </row>
    <row r="691" spans="21:21" x14ac:dyDescent="0.25">
      <c r="U691" s="3"/>
    </row>
    <row r="692" spans="21:21" x14ac:dyDescent="0.25">
      <c r="U692" s="3"/>
    </row>
    <row r="693" spans="21:21" x14ac:dyDescent="0.25">
      <c r="U693" s="3"/>
    </row>
    <row r="694" spans="21:21" x14ac:dyDescent="0.25">
      <c r="U694" s="3"/>
    </row>
    <row r="695" spans="21:21" x14ac:dyDescent="0.25">
      <c r="U695" s="3"/>
    </row>
    <row r="696" spans="21:21" x14ac:dyDescent="0.25">
      <c r="U696" s="3"/>
    </row>
    <row r="697" spans="21:21" x14ac:dyDescent="0.25">
      <c r="U697" s="3"/>
    </row>
    <row r="698" spans="21:21" x14ac:dyDescent="0.25">
      <c r="U698" s="3"/>
    </row>
    <row r="699" spans="21:21" x14ac:dyDescent="0.25">
      <c r="U699" s="3"/>
    </row>
    <row r="700" spans="21:21" x14ac:dyDescent="0.25">
      <c r="U700" s="3"/>
    </row>
    <row r="701" spans="21:21" x14ac:dyDescent="0.25">
      <c r="U701" s="3"/>
    </row>
    <row r="702" spans="21:21" x14ac:dyDescent="0.25">
      <c r="U702" s="3"/>
    </row>
    <row r="703" spans="21:21" x14ac:dyDescent="0.25">
      <c r="U703" s="3"/>
    </row>
    <row r="704" spans="21:21" x14ac:dyDescent="0.25">
      <c r="U704" s="3"/>
    </row>
    <row r="705" spans="21:21" x14ac:dyDescent="0.25">
      <c r="U705" s="3"/>
    </row>
    <row r="706" spans="21:21" x14ac:dyDescent="0.25">
      <c r="U706" s="3"/>
    </row>
    <row r="707" spans="21:21" x14ac:dyDescent="0.25">
      <c r="U707" s="3"/>
    </row>
    <row r="708" spans="21:21" x14ac:dyDescent="0.25">
      <c r="U708" s="3"/>
    </row>
    <row r="709" spans="21:21" x14ac:dyDescent="0.25">
      <c r="U709" s="3"/>
    </row>
    <row r="710" spans="21:21" x14ac:dyDescent="0.25">
      <c r="U710" s="3"/>
    </row>
    <row r="711" spans="21:21" x14ac:dyDescent="0.25">
      <c r="U711" s="3"/>
    </row>
    <row r="712" spans="21:21" x14ac:dyDescent="0.25">
      <c r="U712" s="3"/>
    </row>
    <row r="713" spans="21:21" x14ac:dyDescent="0.25">
      <c r="U713" s="3"/>
    </row>
    <row r="714" spans="21:21" x14ac:dyDescent="0.25">
      <c r="U714" s="3"/>
    </row>
    <row r="715" spans="21:21" x14ac:dyDescent="0.25">
      <c r="U715" s="3"/>
    </row>
    <row r="716" spans="21:21" x14ac:dyDescent="0.25">
      <c r="U716" s="3"/>
    </row>
    <row r="717" spans="21:21" x14ac:dyDescent="0.25">
      <c r="U717" s="3"/>
    </row>
    <row r="718" spans="21:21" x14ac:dyDescent="0.25">
      <c r="U718" s="3"/>
    </row>
    <row r="719" spans="21:21" x14ac:dyDescent="0.25">
      <c r="U719" s="3"/>
    </row>
    <row r="720" spans="21:21" x14ac:dyDescent="0.25">
      <c r="U720" s="3"/>
    </row>
    <row r="721" spans="21:21" x14ac:dyDescent="0.25">
      <c r="U721" s="3"/>
    </row>
    <row r="722" spans="21:21" x14ac:dyDescent="0.25">
      <c r="U722" s="3"/>
    </row>
    <row r="723" spans="21:21" x14ac:dyDescent="0.25">
      <c r="U723" s="3"/>
    </row>
    <row r="724" spans="21:21" x14ac:dyDescent="0.25">
      <c r="U724" s="3"/>
    </row>
    <row r="725" spans="21:21" x14ac:dyDescent="0.25">
      <c r="U725" s="3"/>
    </row>
    <row r="726" spans="21:21" x14ac:dyDescent="0.25">
      <c r="U726" s="3"/>
    </row>
    <row r="727" spans="21:21" x14ac:dyDescent="0.25">
      <c r="U727" s="3"/>
    </row>
    <row r="728" spans="21:21" x14ac:dyDescent="0.25">
      <c r="U728" s="3"/>
    </row>
    <row r="729" spans="21:21" x14ac:dyDescent="0.25">
      <c r="U729" s="3"/>
    </row>
    <row r="730" spans="21:21" x14ac:dyDescent="0.25">
      <c r="U730" s="3"/>
    </row>
    <row r="731" spans="21:21" x14ac:dyDescent="0.25">
      <c r="U731" s="3"/>
    </row>
    <row r="732" spans="21:21" x14ac:dyDescent="0.25">
      <c r="U732" s="3"/>
    </row>
    <row r="733" spans="21:21" x14ac:dyDescent="0.25">
      <c r="U733" s="3"/>
    </row>
    <row r="734" spans="21:21" x14ac:dyDescent="0.25">
      <c r="U734" s="3"/>
    </row>
    <row r="735" spans="21:21" x14ac:dyDescent="0.25">
      <c r="U735" s="3"/>
    </row>
    <row r="736" spans="21:21" x14ac:dyDescent="0.25">
      <c r="U736" s="3"/>
    </row>
    <row r="737" spans="21:21" x14ac:dyDescent="0.25">
      <c r="U737" s="3"/>
    </row>
    <row r="738" spans="21:21" x14ac:dyDescent="0.25">
      <c r="U738" s="3"/>
    </row>
    <row r="739" spans="21:21" x14ac:dyDescent="0.25">
      <c r="U739" s="3"/>
    </row>
    <row r="740" spans="21:21" x14ac:dyDescent="0.25">
      <c r="U740" s="3"/>
    </row>
    <row r="741" spans="21:21" x14ac:dyDescent="0.25">
      <c r="U741" s="3"/>
    </row>
    <row r="742" spans="21:21" x14ac:dyDescent="0.25">
      <c r="U742" s="3"/>
    </row>
    <row r="743" spans="21:21" x14ac:dyDescent="0.25">
      <c r="U743" s="3"/>
    </row>
    <row r="744" spans="21:21" x14ac:dyDescent="0.25">
      <c r="U744" s="3"/>
    </row>
    <row r="745" spans="21:21" x14ac:dyDescent="0.25">
      <c r="U745" s="3"/>
    </row>
    <row r="746" spans="21:21" x14ac:dyDescent="0.25">
      <c r="U746" s="3"/>
    </row>
    <row r="747" spans="21:21" x14ac:dyDescent="0.25">
      <c r="U747" s="3"/>
    </row>
    <row r="748" spans="21:21" x14ac:dyDescent="0.25">
      <c r="U748" s="3"/>
    </row>
    <row r="749" spans="21:21" x14ac:dyDescent="0.25">
      <c r="U749" s="3"/>
    </row>
    <row r="750" spans="21:21" x14ac:dyDescent="0.25">
      <c r="U750" s="3"/>
    </row>
    <row r="751" spans="21:21" x14ac:dyDescent="0.25">
      <c r="U751" s="3"/>
    </row>
    <row r="752" spans="21:21" x14ac:dyDescent="0.25">
      <c r="U752" s="3"/>
    </row>
    <row r="753" spans="21:21" x14ac:dyDescent="0.25">
      <c r="U753" s="3"/>
    </row>
    <row r="754" spans="21:21" x14ac:dyDescent="0.25">
      <c r="U754" s="3"/>
    </row>
    <row r="755" spans="21:21" x14ac:dyDescent="0.25">
      <c r="U755" s="3"/>
    </row>
    <row r="756" spans="21:21" x14ac:dyDescent="0.25">
      <c r="U756" s="3"/>
    </row>
    <row r="757" spans="21:21" x14ac:dyDescent="0.25">
      <c r="U757" s="3"/>
    </row>
    <row r="758" spans="21:21" x14ac:dyDescent="0.25">
      <c r="U758" s="3"/>
    </row>
    <row r="759" spans="21:21" x14ac:dyDescent="0.25">
      <c r="U759" s="3"/>
    </row>
    <row r="760" spans="21:21" x14ac:dyDescent="0.25">
      <c r="U760" s="3"/>
    </row>
    <row r="761" spans="21:21" x14ac:dyDescent="0.25">
      <c r="U761" s="3"/>
    </row>
    <row r="762" spans="21:21" x14ac:dyDescent="0.25">
      <c r="U762" s="3"/>
    </row>
    <row r="763" spans="21:21" x14ac:dyDescent="0.25">
      <c r="U763" s="3"/>
    </row>
    <row r="764" spans="21:21" x14ac:dyDescent="0.25">
      <c r="U764" s="3"/>
    </row>
    <row r="765" spans="21:21" x14ac:dyDescent="0.25">
      <c r="U765" s="3"/>
    </row>
    <row r="766" spans="21:21" x14ac:dyDescent="0.25">
      <c r="U766" s="3"/>
    </row>
    <row r="767" spans="21:21" x14ac:dyDescent="0.25">
      <c r="U767" s="3"/>
    </row>
    <row r="768" spans="21:21" x14ac:dyDescent="0.25">
      <c r="U768" s="3"/>
    </row>
    <row r="769" spans="21:21" x14ac:dyDescent="0.25">
      <c r="U769" s="3"/>
    </row>
    <row r="770" spans="21:21" x14ac:dyDescent="0.25">
      <c r="U770" s="3"/>
    </row>
    <row r="771" spans="21:21" x14ac:dyDescent="0.25">
      <c r="U771" s="3"/>
    </row>
    <row r="772" spans="21:21" x14ac:dyDescent="0.25">
      <c r="U772" s="3"/>
    </row>
    <row r="773" spans="21:21" x14ac:dyDescent="0.25">
      <c r="U773" s="3"/>
    </row>
    <row r="774" spans="21:21" x14ac:dyDescent="0.25">
      <c r="U774" s="3"/>
    </row>
    <row r="775" spans="21:21" x14ac:dyDescent="0.25">
      <c r="U775" s="3"/>
    </row>
    <row r="776" spans="21:21" x14ac:dyDescent="0.25">
      <c r="U776" s="3"/>
    </row>
    <row r="777" spans="21:21" x14ac:dyDescent="0.25">
      <c r="U777" s="3"/>
    </row>
    <row r="778" spans="21:21" x14ac:dyDescent="0.25">
      <c r="U778" s="3"/>
    </row>
    <row r="779" spans="21:21" x14ac:dyDescent="0.25">
      <c r="U779" s="3"/>
    </row>
    <row r="780" spans="21:21" x14ac:dyDescent="0.25">
      <c r="U780" s="3"/>
    </row>
    <row r="781" spans="21:21" x14ac:dyDescent="0.25">
      <c r="U781" s="3"/>
    </row>
    <row r="782" spans="21:21" x14ac:dyDescent="0.25">
      <c r="U782" s="3"/>
    </row>
    <row r="783" spans="21:21" x14ac:dyDescent="0.25">
      <c r="U783" s="3"/>
    </row>
    <row r="784" spans="21:21" x14ac:dyDescent="0.25">
      <c r="U784" s="3"/>
    </row>
    <row r="785" spans="21:21" x14ac:dyDescent="0.25">
      <c r="U785" s="3"/>
    </row>
    <row r="786" spans="21:21" x14ac:dyDescent="0.25">
      <c r="U786" s="3"/>
    </row>
    <row r="787" spans="21:21" x14ac:dyDescent="0.25">
      <c r="U787" s="3"/>
    </row>
    <row r="788" spans="21:21" x14ac:dyDescent="0.25">
      <c r="U788" s="3"/>
    </row>
    <row r="789" spans="21:21" x14ac:dyDescent="0.25">
      <c r="U789" s="3"/>
    </row>
    <row r="790" spans="21:21" x14ac:dyDescent="0.25">
      <c r="U790" s="3"/>
    </row>
    <row r="791" spans="21:21" x14ac:dyDescent="0.25">
      <c r="U791" s="3"/>
    </row>
    <row r="792" spans="21:21" x14ac:dyDescent="0.25">
      <c r="U792" s="3"/>
    </row>
    <row r="793" spans="21:21" x14ac:dyDescent="0.25">
      <c r="U793" s="3"/>
    </row>
    <row r="794" spans="21:21" x14ac:dyDescent="0.25">
      <c r="U794" s="3"/>
    </row>
    <row r="795" spans="21:21" x14ac:dyDescent="0.25">
      <c r="U795" s="3"/>
    </row>
    <row r="796" spans="21:21" x14ac:dyDescent="0.25">
      <c r="U796" s="3"/>
    </row>
    <row r="797" spans="21:21" x14ac:dyDescent="0.25">
      <c r="U797" s="3"/>
    </row>
    <row r="798" spans="21:21" x14ac:dyDescent="0.25">
      <c r="U798" s="3"/>
    </row>
    <row r="799" spans="21:21" x14ac:dyDescent="0.25">
      <c r="U799" s="3"/>
    </row>
    <row r="800" spans="21:21" x14ac:dyDescent="0.25">
      <c r="U800" s="3"/>
    </row>
    <row r="801" spans="21:21" x14ac:dyDescent="0.25">
      <c r="U801" s="3"/>
    </row>
    <row r="802" spans="21:21" x14ac:dyDescent="0.25">
      <c r="U802" s="3"/>
    </row>
    <row r="803" spans="21:21" x14ac:dyDescent="0.25">
      <c r="U803" s="3"/>
    </row>
    <row r="804" spans="21:21" x14ac:dyDescent="0.25">
      <c r="U804" s="3"/>
    </row>
    <row r="805" spans="21:21" x14ac:dyDescent="0.25">
      <c r="U805" s="3"/>
    </row>
    <row r="806" spans="21:21" x14ac:dyDescent="0.25">
      <c r="U806" s="3"/>
    </row>
    <row r="807" spans="21:21" x14ac:dyDescent="0.25">
      <c r="U807" s="3"/>
    </row>
    <row r="808" spans="21:21" x14ac:dyDescent="0.25">
      <c r="U808" s="3"/>
    </row>
    <row r="809" spans="21:21" x14ac:dyDescent="0.25">
      <c r="U809" s="3"/>
    </row>
    <row r="810" spans="21:21" x14ac:dyDescent="0.25">
      <c r="U810" s="3"/>
    </row>
    <row r="811" spans="21:21" x14ac:dyDescent="0.25">
      <c r="U811" s="3"/>
    </row>
    <row r="812" spans="21:21" x14ac:dyDescent="0.25">
      <c r="U812" s="3"/>
    </row>
    <row r="813" spans="21:21" x14ac:dyDescent="0.25">
      <c r="U813" s="3"/>
    </row>
    <row r="814" spans="21:21" x14ac:dyDescent="0.25">
      <c r="U814" s="3"/>
    </row>
    <row r="815" spans="21:21" x14ac:dyDescent="0.25">
      <c r="U815" s="3"/>
    </row>
    <row r="816" spans="21:21" x14ac:dyDescent="0.25">
      <c r="U816" s="3"/>
    </row>
    <row r="817" spans="21:21" x14ac:dyDescent="0.25">
      <c r="U817" s="3"/>
    </row>
    <row r="818" spans="21:21" x14ac:dyDescent="0.25">
      <c r="U818" s="3"/>
    </row>
    <row r="819" spans="21:21" x14ac:dyDescent="0.25">
      <c r="U819" s="3"/>
    </row>
    <row r="820" spans="21:21" x14ac:dyDescent="0.25">
      <c r="U820" s="3"/>
    </row>
    <row r="821" spans="21:21" x14ac:dyDescent="0.25">
      <c r="U821" s="3"/>
    </row>
    <row r="822" spans="21:21" x14ac:dyDescent="0.25">
      <c r="U822" s="3"/>
    </row>
    <row r="823" spans="21:21" x14ac:dyDescent="0.25">
      <c r="U823" s="3"/>
    </row>
    <row r="824" spans="21:21" x14ac:dyDescent="0.25">
      <c r="U824" s="3"/>
    </row>
    <row r="825" spans="21:21" x14ac:dyDescent="0.25">
      <c r="U825" s="3"/>
    </row>
    <row r="826" spans="21:21" x14ac:dyDescent="0.25">
      <c r="U826" s="3"/>
    </row>
    <row r="827" spans="21:21" x14ac:dyDescent="0.25">
      <c r="U827" s="3"/>
    </row>
    <row r="828" spans="21:21" x14ac:dyDescent="0.25">
      <c r="U828" s="3"/>
    </row>
    <row r="829" spans="21:21" x14ac:dyDescent="0.25">
      <c r="U829" s="3"/>
    </row>
    <row r="830" spans="21:21" x14ac:dyDescent="0.25">
      <c r="U830" s="3"/>
    </row>
    <row r="831" spans="21:21" x14ac:dyDescent="0.25">
      <c r="U831" s="3"/>
    </row>
    <row r="832" spans="21:21" x14ac:dyDescent="0.25">
      <c r="U832" s="3"/>
    </row>
    <row r="833" spans="21:21" x14ac:dyDescent="0.25">
      <c r="U833" s="3"/>
    </row>
    <row r="834" spans="21:21" x14ac:dyDescent="0.25">
      <c r="U834" s="3"/>
    </row>
    <row r="835" spans="21:21" x14ac:dyDescent="0.25">
      <c r="U835" s="3"/>
    </row>
    <row r="836" spans="21:21" x14ac:dyDescent="0.25">
      <c r="U836" s="3"/>
    </row>
    <row r="837" spans="21:21" x14ac:dyDescent="0.25">
      <c r="U837" s="3"/>
    </row>
    <row r="838" spans="21:21" x14ac:dyDescent="0.25">
      <c r="U838" s="3"/>
    </row>
    <row r="839" spans="21:21" x14ac:dyDescent="0.25">
      <c r="U839" s="3"/>
    </row>
    <row r="840" spans="21:21" x14ac:dyDescent="0.25">
      <c r="U840" s="3"/>
    </row>
    <row r="841" spans="21:21" x14ac:dyDescent="0.25">
      <c r="U841" s="3"/>
    </row>
    <row r="842" spans="21:21" x14ac:dyDescent="0.25">
      <c r="U842" s="3"/>
    </row>
    <row r="843" spans="21:21" x14ac:dyDescent="0.25">
      <c r="U843" s="3"/>
    </row>
    <row r="844" spans="21:21" x14ac:dyDescent="0.25">
      <c r="U844" s="3"/>
    </row>
    <row r="845" spans="21:21" x14ac:dyDescent="0.25">
      <c r="U845" s="3"/>
    </row>
    <row r="846" spans="21:21" x14ac:dyDescent="0.25">
      <c r="U846" s="3"/>
    </row>
    <row r="847" spans="21:21" x14ac:dyDescent="0.25">
      <c r="U847" s="3"/>
    </row>
    <row r="848" spans="21:21" x14ac:dyDescent="0.25">
      <c r="U848" s="3"/>
    </row>
    <row r="849" spans="21:21" x14ac:dyDescent="0.25">
      <c r="U849" s="3"/>
    </row>
    <row r="850" spans="21:21" x14ac:dyDescent="0.25">
      <c r="U850" s="3"/>
    </row>
    <row r="851" spans="21:21" x14ac:dyDescent="0.25">
      <c r="U851" s="3"/>
    </row>
    <row r="852" spans="21:21" x14ac:dyDescent="0.25">
      <c r="U852" s="3"/>
    </row>
    <row r="853" spans="21:21" x14ac:dyDescent="0.25">
      <c r="U853" s="3"/>
    </row>
    <row r="854" spans="21:21" x14ac:dyDescent="0.25">
      <c r="U854" s="3"/>
    </row>
    <row r="855" spans="21:21" x14ac:dyDescent="0.25">
      <c r="U855" s="3"/>
    </row>
    <row r="856" spans="21:21" x14ac:dyDescent="0.25">
      <c r="U856" s="3"/>
    </row>
    <row r="857" spans="21:21" x14ac:dyDescent="0.25">
      <c r="U857" s="3"/>
    </row>
    <row r="858" spans="21:21" x14ac:dyDescent="0.25">
      <c r="U858" s="3"/>
    </row>
    <row r="859" spans="21:21" x14ac:dyDescent="0.25">
      <c r="U859" s="3"/>
    </row>
    <row r="860" spans="21:21" x14ac:dyDescent="0.25">
      <c r="U860" s="3"/>
    </row>
    <row r="861" spans="21:21" x14ac:dyDescent="0.25">
      <c r="U861" s="3"/>
    </row>
    <row r="862" spans="21:21" x14ac:dyDescent="0.25">
      <c r="U862" s="3"/>
    </row>
    <row r="863" spans="21:21" x14ac:dyDescent="0.25">
      <c r="U863" s="3"/>
    </row>
    <row r="864" spans="21:21" x14ac:dyDescent="0.25">
      <c r="U864" s="3"/>
    </row>
    <row r="865" spans="21:21" x14ac:dyDescent="0.25">
      <c r="U865" s="3"/>
    </row>
    <row r="866" spans="21:21" x14ac:dyDescent="0.25">
      <c r="U866" s="3"/>
    </row>
    <row r="867" spans="21:21" x14ac:dyDescent="0.25">
      <c r="U867" s="3"/>
    </row>
    <row r="868" spans="21:21" x14ac:dyDescent="0.25">
      <c r="U868" s="3"/>
    </row>
    <row r="869" spans="21:21" x14ac:dyDescent="0.25">
      <c r="U869" s="3"/>
    </row>
    <row r="870" spans="21:21" x14ac:dyDescent="0.25">
      <c r="U870" s="3"/>
    </row>
    <row r="871" spans="21:21" x14ac:dyDescent="0.25">
      <c r="U871" s="3"/>
    </row>
    <row r="872" spans="21:21" x14ac:dyDescent="0.25">
      <c r="U872" s="3"/>
    </row>
    <row r="873" spans="21:21" x14ac:dyDescent="0.25">
      <c r="U873" s="3"/>
    </row>
    <row r="874" spans="21:21" x14ac:dyDescent="0.25">
      <c r="U874" s="3"/>
    </row>
    <row r="875" spans="21:21" x14ac:dyDescent="0.25">
      <c r="U875" s="3"/>
    </row>
    <row r="876" spans="21:21" x14ac:dyDescent="0.25">
      <c r="U876" s="3"/>
    </row>
    <row r="877" spans="21:21" x14ac:dyDescent="0.25">
      <c r="U877" s="3"/>
    </row>
    <row r="878" spans="21:21" x14ac:dyDescent="0.25">
      <c r="U878" s="3"/>
    </row>
    <row r="879" spans="21:21" x14ac:dyDescent="0.25">
      <c r="U879" s="3"/>
    </row>
    <row r="880" spans="21:21" x14ac:dyDescent="0.25">
      <c r="U880" s="3"/>
    </row>
    <row r="881" spans="21:21" x14ac:dyDescent="0.25">
      <c r="U881" s="3"/>
    </row>
    <row r="882" spans="21:21" x14ac:dyDescent="0.25">
      <c r="U882" s="3"/>
    </row>
    <row r="883" spans="21:21" x14ac:dyDescent="0.25">
      <c r="U883" s="3"/>
    </row>
    <row r="884" spans="21:21" x14ac:dyDescent="0.25">
      <c r="U884" s="3"/>
    </row>
    <row r="885" spans="21:21" x14ac:dyDescent="0.25">
      <c r="U885" s="3"/>
    </row>
    <row r="886" spans="21:21" x14ac:dyDescent="0.25">
      <c r="U886" s="3"/>
    </row>
    <row r="887" spans="21:21" x14ac:dyDescent="0.25">
      <c r="U887" s="3"/>
    </row>
    <row r="888" spans="21:21" x14ac:dyDescent="0.25">
      <c r="U888" s="3"/>
    </row>
    <row r="889" spans="21:21" x14ac:dyDescent="0.25">
      <c r="U889" s="3"/>
    </row>
    <row r="890" spans="21:21" x14ac:dyDescent="0.25">
      <c r="U890" s="3"/>
    </row>
    <row r="891" spans="21:21" x14ac:dyDescent="0.25">
      <c r="U891" s="3"/>
    </row>
    <row r="892" spans="21:21" x14ac:dyDescent="0.25">
      <c r="U892" s="3"/>
    </row>
    <row r="893" spans="21:21" x14ac:dyDescent="0.25">
      <c r="U893" s="3"/>
    </row>
    <row r="894" spans="21:21" x14ac:dyDescent="0.25">
      <c r="U894" s="3"/>
    </row>
    <row r="895" spans="21:21" x14ac:dyDescent="0.25">
      <c r="U895" s="3"/>
    </row>
    <row r="896" spans="21:21" x14ac:dyDescent="0.25">
      <c r="U896" s="3"/>
    </row>
    <row r="897" spans="21:21" x14ac:dyDescent="0.25">
      <c r="U897" s="3"/>
    </row>
    <row r="898" spans="21:21" x14ac:dyDescent="0.25">
      <c r="U898" s="3"/>
    </row>
    <row r="899" spans="21:21" x14ac:dyDescent="0.25">
      <c r="U899" s="3"/>
    </row>
    <row r="900" spans="21:21" x14ac:dyDescent="0.25">
      <c r="U900" s="3"/>
    </row>
    <row r="901" spans="21:21" x14ac:dyDescent="0.25">
      <c r="U901" s="3"/>
    </row>
    <row r="902" spans="21:21" x14ac:dyDescent="0.25">
      <c r="U902" s="3"/>
    </row>
    <row r="903" spans="21:21" x14ac:dyDescent="0.25">
      <c r="U903" s="3"/>
    </row>
    <row r="904" spans="21:21" x14ac:dyDescent="0.25">
      <c r="U904" s="3"/>
    </row>
    <row r="905" spans="21:21" x14ac:dyDescent="0.25">
      <c r="U905" s="3"/>
    </row>
    <row r="906" spans="21:21" x14ac:dyDescent="0.25">
      <c r="U906" s="3"/>
    </row>
    <row r="907" spans="21:21" x14ac:dyDescent="0.25">
      <c r="U907" s="3"/>
    </row>
    <row r="908" spans="21:21" x14ac:dyDescent="0.25">
      <c r="U908" s="3"/>
    </row>
    <row r="909" spans="21:21" x14ac:dyDescent="0.25">
      <c r="U909" s="3"/>
    </row>
    <row r="910" spans="21:21" x14ac:dyDescent="0.25">
      <c r="U910" s="3"/>
    </row>
    <row r="911" spans="21:21" x14ac:dyDescent="0.25">
      <c r="U911" s="3"/>
    </row>
    <row r="912" spans="21:21" x14ac:dyDescent="0.25">
      <c r="U912" s="3"/>
    </row>
    <row r="913" spans="21:21" x14ac:dyDescent="0.25">
      <c r="U913" s="3"/>
    </row>
    <row r="914" spans="21:21" x14ac:dyDescent="0.25">
      <c r="U914" s="3"/>
    </row>
    <row r="915" spans="21:21" x14ac:dyDescent="0.25">
      <c r="U915" s="3"/>
    </row>
    <row r="916" spans="21:21" x14ac:dyDescent="0.25">
      <c r="U916" s="3"/>
    </row>
    <row r="917" spans="21:21" x14ac:dyDescent="0.25">
      <c r="U917" s="3"/>
    </row>
    <row r="918" spans="21:21" x14ac:dyDescent="0.25">
      <c r="U918" s="3"/>
    </row>
    <row r="919" spans="21:21" x14ac:dyDescent="0.25">
      <c r="U919" s="3"/>
    </row>
    <row r="920" spans="21:21" x14ac:dyDescent="0.25">
      <c r="U920" s="3"/>
    </row>
    <row r="921" spans="21:21" x14ac:dyDescent="0.25">
      <c r="U921" s="3"/>
    </row>
    <row r="922" spans="21:21" x14ac:dyDescent="0.25">
      <c r="U922" s="3"/>
    </row>
    <row r="923" spans="21:21" x14ac:dyDescent="0.25">
      <c r="U923" s="3"/>
    </row>
    <row r="924" spans="21:21" x14ac:dyDescent="0.25">
      <c r="U924" s="3"/>
    </row>
    <row r="925" spans="21:21" x14ac:dyDescent="0.25">
      <c r="U925" s="3"/>
    </row>
    <row r="926" spans="21:21" x14ac:dyDescent="0.25">
      <c r="U926" s="3"/>
    </row>
    <row r="927" spans="21:21" x14ac:dyDescent="0.25">
      <c r="U927" s="3"/>
    </row>
    <row r="928" spans="21:21" x14ac:dyDescent="0.25">
      <c r="U928" s="3"/>
    </row>
    <row r="929" spans="21:21" x14ac:dyDescent="0.25">
      <c r="U929" s="3"/>
    </row>
    <row r="930" spans="21:21" x14ac:dyDescent="0.25">
      <c r="U930" s="3"/>
    </row>
    <row r="931" spans="21:21" x14ac:dyDescent="0.25">
      <c r="U931" s="3"/>
    </row>
    <row r="932" spans="21:21" x14ac:dyDescent="0.25">
      <c r="U932" s="3"/>
    </row>
    <row r="933" spans="21:21" x14ac:dyDescent="0.25">
      <c r="U933" s="3"/>
    </row>
    <row r="934" spans="21:21" x14ac:dyDescent="0.25">
      <c r="U934" s="3"/>
    </row>
    <row r="935" spans="21:21" x14ac:dyDescent="0.25">
      <c r="U935" s="3"/>
    </row>
    <row r="936" spans="21:21" x14ac:dyDescent="0.25">
      <c r="U936" s="3"/>
    </row>
    <row r="937" spans="21:21" x14ac:dyDescent="0.25">
      <c r="U937" s="3"/>
    </row>
    <row r="938" spans="21:21" x14ac:dyDescent="0.25">
      <c r="U938" s="3"/>
    </row>
    <row r="939" spans="21:21" x14ac:dyDescent="0.25">
      <c r="U939" s="3"/>
    </row>
    <row r="940" spans="21:21" x14ac:dyDescent="0.25">
      <c r="U940" s="3"/>
    </row>
    <row r="941" spans="21:21" x14ac:dyDescent="0.25">
      <c r="U941" s="3"/>
    </row>
    <row r="942" spans="21:21" x14ac:dyDescent="0.25">
      <c r="U942" s="3"/>
    </row>
    <row r="943" spans="21:21" x14ac:dyDescent="0.25">
      <c r="U943" s="3"/>
    </row>
    <row r="944" spans="21:21" x14ac:dyDescent="0.25">
      <c r="U944" s="3"/>
    </row>
    <row r="945" spans="21:21" x14ac:dyDescent="0.25">
      <c r="U945" s="3"/>
    </row>
    <row r="946" spans="21:21" x14ac:dyDescent="0.25">
      <c r="U946" s="3"/>
    </row>
    <row r="947" spans="21:21" x14ac:dyDescent="0.25">
      <c r="U947" s="3"/>
    </row>
    <row r="948" spans="21:21" x14ac:dyDescent="0.25">
      <c r="U948" s="3"/>
    </row>
    <row r="949" spans="21:21" x14ac:dyDescent="0.25">
      <c r="U949" s="3"/>
    </row>
    <row r="950" spans="21:21" x14ac:dyDescent="0.25">
      <c r="U950" s="3"/>
    </row>
    <row r="951" spans="21:21" x14ac:dyDescent="0.25">
      <c r="U951" s="3"/>
    </row>
    <row r="952" spans="21:21" x14ac:dyDescent="0.25">
      <c r="U952" s="3"/>
    </row>
    <row r="953" spans="21:21" x14ac:dyDescent="0.25">
      <c r="U953" s="3"/>
    </row>
    <row r="954" spans="21:21" x14ac:dyDescent="0.25">
      <c r="U954" s="3"/>
    </row>
    <row r="955" spans="21:21" x14ac:dyDescent="0.25">
      <c r="U955" s="3"/>
    </row>
    <row r="956" spans="21:21" x14ac:dyDescent="0.25">
      <c r="U956" s="3"/>
    </row>
    <row r="957" spans="21:21" x14ac:dyDescent="0.25">
      <c r="U957" s="3"/>
    </row>
    <row r="958" spans="21:21" x14ac:dyDescent="0.25">
      <c r="U958" s="3"/>
    </row>
    <row r="959" spans="21:21" x14ac:dyDescent="0.25">
      <c r="U959" s="3"/>
    </row>
    <row r="960" spans="21:21" x14ac:dyDescent="0.25">
      <c r="U960" s="3"/>
    </row>
    <row r="961" spans="21:21" x14ac:dyDescent="0.25">
      <c r="U961" s="3"/>
    </row>
    <row r="962" spans="21:21" x14ac:dyDescent="0.25">
      <c r="U962" s="3"/>
    </row>
    <row r="963" spans="21:21" x14ac:dyDescent="0.25">
      <c r="U963" s="3"/>
    </row>
    <row r="964" spans="21:21" x14ac:dyDescent="0.25">
      <c r="U964" s="3"/>
    </row>
    <row r="965" spans="21:21" x14ac:dyDescent="0.25">
      <c r="U965" s="3"/>
    </row>
    <row r="966" spans="21:21" x14ac:dyDescent="0.25">
      <c r="U966" s="3"/>
    </row>
    <row r="967" spans="21:21" x14ac:dyDescent="0.25">
      <c r="U967" s="3"/>
    </row>
    <row r="968" spans="21:21" x14ac:dyDescent="0.25">
      <c r="U968" s="3"/>
    </row>
    <row r="969" spans="21:21" x14ac:dyDescent="0.25">
      <c r="U969" s="3"/>
    </row>
    <row r="970" spans="21:21" x14ac:dyDescent="0.25">
      <c r="U970" s="3"/>
    </row>
    <row r="971" spans="21:21" x14ac:dyDescent="0.25">
      <c r="U971" s="3"/>
    </row>
    <row r="972" spans="21:21" x14ac:dyDescent="0.25">
      <c r="U972" s="3"/>
    </row>
    <row r="973" spans="21:21" x14ac:dyDescent="0.25">
      <c r="U973" s="3"/>
    </row>
    <row r="974" spans="21:21" x14ac:dyDescent="0.25">
      <c r="U974" s="3"/>
    </row>
    <row r="975" spans="21:21" x14ac:dyDescent="0.25">
      <c r="U975" s="3"/>
    </row>
    <row r="976" spans="21:21" x14ac:dyDescent="0.25">
      <c r="U976" s="3"/>
    </row>
    <row r="977" spans="21:21" x14ac:dyDescent="0.25">
      <c r="U977" s="3"/>
    </row>
    <row r="978" spans="21:21" x14ac:dyDescent="0.25">
      <c r="U978" s="3"/>
    </row>
    <row r="979" spans="21:21" x14ac:dyDescent="0.25">
      <c r="U979" s="3"/>
    </row>
    <row r="980" spans="21:21" x14ac:dyDescent="0.25">
      <c r="U980" s="3"/>
    </row>
    <row r="981" spans="21:21" x14ac:dyDescent="0.25">
      <c r="U981" s="3"/>
    </row>
    <row r="982" spans="21:21" x14ac:dyDescent="0.25">
      <c r="U982" s="3"/>
    </row>
    <row r="983" spans="21:21" x14ac:dyDescent="0.25">
      <c r="U983" s="3"/>
    </row>
    <row r="984" spans="21:21" x14ac:dyDescent="0.25">
      <c r="U984" s="3"/>
    </row>
    <row r="985" spans="21:21" x14ac:dyDescent="0.25">
      <c r="U985" s="3"/>
    </row>
    <row r="986" spans="21:21" x14ac:dyDescent="0.25">
      <c r="U986" s="3"/>
    </row>
    <row r="987" spans="21:21" x14ac:dyDescent="0.25">
      <c r="U987" s="3"/>
    </row>
    <row r="988" spans="21:21" x14ac:dyDescent="0.25">
      <c r="U988" s="3"/>
    </row>
    <row r="989" spans="21:21" x14ac:dyDescent="0.25">
      <c r="U989" s="3"/>
    </row>
    <row r="990" spans="21:21" x14ac:dyDescent="0.25">
      <c r="U990" s="3"/>
    </row>
    <row r="991" spans="21:21" x14ac:dyDescent="0.25">
      <c r="U991" s="3"/>
    </row>
    <row r="992" spans="21:21" x14ac:dyDescent="0.25">
      <c r="U992" s="3"/>
    </row>
    <row r="993" spans="21:21" x14ac:dyDescent="0.25">
      <c r="U993" s="3"/>
    </row>
    <row r="994" spans="21:21" x14ac:dyDescent="0.25">
      <c r="U994" s="3"/>
    </row>
    <row r="995" spans="21:21" x14ac:dyDescent="0.25">
      <c r="U995" s="3"/>
    </row>
    <row r="996" spans="21:21" x14ac:dyDescent="0.25">
      <c r="U996" s="3"/>
    </row>
    <row r="997" spans="21:21" x14ac:dyDescent="0.25">
      <c r="U997" s="3"/>
    </row>
    <row r="998" spans="21:21" x14ac:dyDescent="0.25">
      <c r="U998" s="3"/>
    </row>
    <row r="999" spans="21:21" x14ac:dyDescent="0.25">
      <c r="U999" s="3"/>
    </row>
    <row r="1000" spans="21:21" x14ac:dyDescent="0.25">
      <c r="U1000" s="3"/>
    </row>
    <row r="1001" spans="21:21" x14ac:dyDescent="0.25">
      <c r="U1001" s="3"/>
    </row>
    <row r="1002" spans="21:21" x14ac:dyDescent="0.25">
      <c r="U1002" s="3"/>
    </row>
    <row r="1003" spans="21:21" x14ac:dyDescent="0.25">
      <c r="U1003" s="3"/>
    </row>
    <row r="1004" spans="21:21" x14ac:dyDescent="0.25">
      <c r="U1004" s="3"/>
    </row>
    <row r="1005" spans="21:21" x14ac:dyDescent="0.25">
      <c r="U1005" s="3"/>
    </row>
    <row r="1006" spans="21:21" x14ac:dyDescent="0.25">
      <c r="U1006" s="3"/>
    </row>
    <row r="1007" spans="21:21" x14ac:dyDescent="0.25">
      <c r="U1007" s="3"/>
    </row>
    <row r="1008" spans="21:21" x14ac:dyDescent="0.25">
      <c r="U1008" s="3"/>
    </row>
    <row r="1009" spans="21:21" x14ac:dyDescent="0.25">
      <c r="U1009" s="3"/>
    </row>
    <row r="1010" spans="21:21" x14ac:dyDescent="0.25">
      <c r="U1010" s="3"/>
    </row>
    <row r="1011" spans="21:21" x14ac:dyDescent="0.25">
      <c r="U1011" s="3"/>
    </row>
    <row r="1012" spans="21:21" x14ac:dyDescent="0.25">
      <c r="U1012" s="3"/>
    </row>
    <row r="1013" spans="21:21" x14ac:dyDescent="0.25">
      <c r="U1013" s="3"/>
    </row>
    <row r="1014" spans="21:21" x14ac:dyDescent="0.25">
      <c r="U1014" s="3"/>
    </row>
    <row r="1015" spans="21:21" x14ac:dyDescent="0.25">
      <c r="U1015" s="3"/>
    </row>
    <row r="1016" spans="21:21" x14ac:dyDescent="0.25">
      <c r="U1016" s="3"/>
    </row>
    <row r="1017" spans="21:21" x14ac:dyDescent="0.25">
      <c r="U1017" s="3"/>
    </row>
    <row r="1018" spans="21:21" x14ac:dyDescent="0.25">
      <c r="U1018" s="3"/>
    </row>
    <row r="1019" spans="21:21" x14ac:dyDescent="0.25">
      <c r="U1019" s="3"/>
    </row>
    <row r="1020" spans="21:21" x14ac:dyDescent="0.25">
      <c r="U1020" s="3"/>
    </row>
    <row r="1021" spans="21:21" x14ac:dyDescent="0.25">
      <c r="U1021" s="3"/>
    </row>
    <row r="1022" spans="21:21" x14ac:dyDescent="0.25">
      <c r="U1022" s="3"/>
    </row>
    <row r="1023" spans="21:21" x14ac:dyDescent="0.25">
      <c r="U1023" s="3"/>
    </row>
    <row r="1024" spans="21:21" x14ac:dyDescent="0.25">
      <c r="U1024" s="3"/>
    </row>
    <row r="1025" spans="21:21" x14ac:dyDescent="0.25">
      <c r="U1025" s="3"/>
    </row>
    <row r="1026" spans="21:21" x14ac:dyDescent="0.25">
      <c r="U1026" s="3"/>
    </row>
    <row r="1027" spans="21:21" x14ac:dyDescent="0.25">
      <c r="U1027" s="3"/>
    </row>
    <row r="1028" spans="21:21" x14ac:dyDescent="0.25">
      <c r="U1028" s="3"/>
    </row>
    <row r="1029" spans="21:21" x14ac:dyDescent="0.25">
      <c r="U1029" s="3"/>
    </row>
    <row r="1030" spans="21:21" x14ac:dyDescent="0.25">
      <c r="U1030" s="3"/>
    </row>
    <row r="1031" spans="21:21" x14ac:dyDescent="0.25">
      <c r="U1031" s="3"/>
    </row>
    <row r="1032" spans="21:21" x14ac:dyDescent="0.25">
      <c r="U1032" s="3"/>
    </row>
    <row r="1033" spans="21:21" x14ac:dyDescent="0.25">
      <c r="U1033" s="3"/>
    </row>
    <row r="1034" spans="21:21" x14ac:dyDescent="0.25">
      <c r="U1034" s="3"/>
    </row>
    <row r="1035" spans="21:21" x14ac:dyDescent="0.25">
      <c r="U1035" s="3"/>
    </row>
    <row r="1036" spans="21:21" x14ac:dyDescent="0.25">
      <c r="U1036" s="3"/>
    </row>
    <row r="1037" spans="21:21" x14ac:dyDescent="0.25">
      <c r="U1037" s="3"/>
    </row>
    <row r="1038" spans="21:21" x14ac:dyDescent="0.25">
      <c r="U1038" s="3"/>
    </row>
    <row r="1039" spans="21:21" x14ac:dyDescent="0.25">
      <c r="U1039" s="3"/>
    </row>
    <row r="1040" spans="21:21" x14ac:dyDescent="0.25">
      <c r="U1040" s="3"/>
    </row>
    <row r="1041" spans="21:21" x14ac:dyDescent="0.25">
      <c r="U1041" s="3"/>
    </row>
    <row r="1042" spans="21:21" x14ac:dyDescent="0.25">
      <c r="U1042" s="3"/>
    </row>
    <row r="1043" spans="21:21" x14ac:dyDescent="0.25">
      <c r="U1043" s="3"/>
    </row>
    <row r="1044" spans="21:21" x14ac:dyDescent="0.25">
      <c r="U1044" s="3"/>
    </row>
    <row r="1045" spans="21:21" x14ac:dyDescent="0.25">
      <c r="U1045" s="3"/>
    </row>
    <row r="1046" spans="21:21" x14ac:dyDescent="0.25">
      <c r="U1046" s="3"/>
    </row>
    <row r="1047" spans="21:21" x14ac:dyDescent="0.25">
      <c r="U1047" s="3"/>
    </row>
    <row r="1048" spans="21:21" x14ac:dyDescent="0.25">
      <c r="U1048" s="3"/>
    </row>
    <row r="1049" spans="21:21" x14ac:dyDescent="0.25">
      <c r="U1049" s="3"/>
    </row>
    <row r="1050" spans="21:21" x14ac:dyDescent="0.25">
      <c r="U1050" s="3"/>
    </row>
    <row r="1051" spans="21:21" x14ac:dyDescent="0.25">
      <c r="U1051" s="3"/>
    </row>
    <row r="1052" spans="21:21" x14ac:dyDescent="0.25">
      <c r="U1052" s="3"/>
    </row>
    <row r="1053" spans="21:21" x14ac:dyDescent="0.25">
      <c r="U1053" s="3"/>
    </row>
    <row r="1054" spans="21:21" x14ac:dyDescent="0.25">
      <c r="U1054" s="3"/>
    </row>
    <row r="1055" spans="21:21" x14ac:dyDescent="0.25">
      <c r="U1055" s="3"/>
    </row>
    <row r="1056" spans="21:21" x14ac:dyDescent="0.25">
      <c r="U1056" s="3"/>
    </row>
    <row r="1057" spans="21:21" x14ac:dyDescent="0.25">
      <c r="U1057" s="3"/>
    </row>
    <row r="1058" spans="21:21" x14ac:dyDescent="0.25">
      <c r="U1058" s="3"/>
    </row>
    <row r="1059" spans="21:21" x14ac:dyDescent="0.25">
      <c r="U1059" s="3"/>
    </row>
    <row r="1060" spans="21:21" x14ac:dyDescent="0.25">
      <c r="U1060" s="3"/>
    </row>
    <row r="1061" spans="21:21" x14ac:dyDescent="0.25">
      <c r="U1061" s="3"/>
    </row>
    <row r="1062" spans="21:21" x14ac:dyDescent="0.25">
      <c r="U1062" s="3"/>
    </row>
    <row r="1063" spans="21:21" x14ac:dyDescent="0.25">
      <c r="U1063" s="3"/>
    </row>
    <row r="1064" spans="21:21" x14ac:dyDescent="0.25">
      <c r="U1064" s="3"/>
    </row>
    <row r="1065" spans="21:21" x14ac:dyDescent="0.25">
      <c r="U1065" s="3"/>
    </row>
    <row r="1066" spans="21:21" x14ac:dyDescent="0.25">
      <c r="U1066" s="3"/>
    </row>
    <row r="1067" spans="21:21" x14ac:dyDescent="0.25">
      <c r="U1067" s="3"/>
    </row>
    <row r="1068" spans="21:21" x14ac:dyDescent="0.25">
      <c r="U1068" s="3"/>
    </row>
    <row r="1069" spans="21:21" x14ac:dyDescent="0.25">
      <c r="U1069" s="3"/>
    </row>
    <row r="1070" spans="21:21" x14ac:dyDescent="0.25">
      <c r="U1070" s="3"/>
    </row>
    <row r="1071" spans="21:21" x14ac:dyDescent="0.25">
      <c r="U1071" s="3"/>
    </row>
    <row r="1072" spans="21:21" x14ac:dyDescent="0.25">
      <c r="U1072" s="3"/>
    </row>
    <row r="1073" spans="21:21" x14ac:dyDescent="0.25">
      <c r="U1073" s="3"/>
    </row>
    <row r="1074" spans="21:21" x14ac:dyDescent="0.25">
      <c r="U1074" s="3"/>
    </row>
    <row r="1075" spans="21:21" x14ac:dyDescent="0.25">
      <c r="U1075" s="3"/>
    </row>
    <row r="1076" spans="21:21" x14ac:dyDescent="0.25">
      <c r="U1076" s="3"/>
    </row>
    <row r="1077" spans="21:21" x14ac:dyDescent="0.25">
      <c r="U1077" s="3"/>
    </row>
    <row r="1078" spans="21:21" x14ac:dyDescent="0.25">
      <c r="U1078" s="3"/>
    </row>
    <row r="1079" spans="21:21" x14ac:dyDescent="0.25">
      <c r="U1079" s="3"/>
    </row>
    <row r="1080" spans="21:21" x14ac:dyDescent="0.25">
      <c r="U1080" s="3"/>
    </row>
    <row r="1081" spans="21:21" x14ac:dyDescent="0.25">
      <c r="U1081" s="3"/>
    </row>
    <row r="1082" spans="21:21" x14ac:dyDescent="0.25">
      <c r="U1082" s="3"/>
    </row>
    <row r="1083" spans="21:21" x14ac:dyDescent="0.25">
      <c r="U1083" s="3"/>
    </row>
    <row r="1084" spans="21:21" x14ac:dyDescent="0.25">
      <c r="U1084" s="3"/>
    </row>
    <row r="1085" spans="21:21" x14ac:dyDescent="0.25">
      <c r="U1085" s="3"/>
    </row>
    <row r="1086" spans="21:21" x14ac:dyDescent="0.25">
      <c r="U1086" s="3"/>
    </row>
    <row r="1087" spans="21:21" x14ac:dyDescent="0.25">
      <c r="U1087" s="3"/>
    </row>
    <row r="1088" spans="21:21" x14ac:dyDescent="0.25">
      <c r="U1088" s="3"/>
    </row>
    <row r="1089" spans="21:21" x14ac:dyDescent="0.25">
      <c r="U1089" s="3"/>
    </row>
    <row r="1090" spans="21:21" x14ac:dyDescent="0.25">
      <c r="U1090" s="3"/>
    </row>
    <row r="1091" spans="21:21" x14ac:dyDescent="0.25">
      <c r="U1091" s="3"/>
    </row>
    <row r="1092" spans="21:21" x14ac:dyDescent="0.25">
      <c r="U1092" s="3"/>
    </row>
    <row r="1093" spans="21:21" x14ac:dyDescent="0.25">
      <c r="U1093" s="3"/>
    </row>
    <row r="1094" spans="21:21" x14ac:dyDescent="0.25">
      <c r="U1094" s="3"/>
    </row>
    <row r="1095" spans="21:21" x14ac:dyDescent="0.25">
      <c r="U1095" s="3"/>
    </row>
    <row r="1096" spans="21:21" x14ac:dyDescent="0.25">
      <c r="U1096" s="3"/>
    </row>
    <row r="1097" spans="21:21" x14ac:dyDescent="0.25">
      <c r="U1097" s="3"/>
    </row>
    <row r="1098" spans="21:21" x14ac:dyDescent="0.25">
      <c r="U1098" s="3"/>
    </row>
    <row r="1099" spans="21:21" x14ac:dyDescent="0.25">
      <c r="U1099" s="3"/>
    </row>
    <row r="1100" spans="21:21" x14ac:dyDescent="0.25">
      <c r="U1100" s="3"/>
    </row>
    <row r="1101" spans="21:21" x14ac:dyDescent="0.25">
      <c r="U1101" s="3"/>
    </row>
    <row r="1102" spans="21:21" x14ac:dyDescent="0.25">
      <c r="U1102" s="3"/>
    </row>
    <row r="1103" spans="21:21" x14ac:dyDescent="0.25">
      <c r="U1103" s="3"/>
    </row>
    <row r="1104" spans="21:21" x14ac:dyDescent="0.25">
      <c r="U1104" s="3"/>
    </row>
    <row r="1105" spans="21:21" x14ac:dyDescent="0.25">
      <c r="U1105" s="3"/>
    </row>
    <row r="1106" spans="21:21" x14ac:dyDescent="0.25">
      <c r="U1106" s="3"/>
    </row>
    <row r="1107" spans="21:21" x14ac:dyDescent="0.25">
      <c r="U1107" s="3"/>
    </row>
    <row r="1108" spans="21:21" x14ac:dyDescent="0.25">
      <c r="U1108" s="3"/>
    </row>
    <row r="1109" spans="21:21" x14ac:dyDescent="0.25">
      <c r="U1109" s="3"/>
    </row>
    <row r="1110" spans="21:21" x14ac:dyDescent="0.25">
      <c r="U1110" s="3"/>
    </row>
    <row r="1111" spans="21:21" x14ac:dyDescent="0.25">
      <c r="U1111" s="3"/>
    </row>
    <row r="1112" spans="21:21" x14ac:dyDescent="0.25">
      <c r="U1112" s="3"/>
    </row>
    <row r="1113" spans="21:21" x14ac:dyDescent="0.25">
      <c r="U1113" s="3"/>
    </row>
    <row r="1114" spans="21:21" x14ac:dyDescent="0.25">
      <c r="U1114" s="3"/>
    </row>
    <row r="1115" spans="21:21" x14ac:dyDescent="0.25">
      <c r="U1115" s="3"/>
    </row>
    <row r="1116" spans="21:21" x14ac:dyDescent="0.25">
      <c r="U1116" s="3"/>
    </row>
    <row r="1117" spans="21:21" x14ac:dyDescent="0.25">
      <c r="U1117" s="3"/>
    </row>
    <row r="1118" spans="21:21" x14ac:dyDescent="0.25">
      <c r="U1118" s="3"/>
    </row>
    <row r="1119" spans="21:21" x14ac:dyDescent="0.25">
      <c r="U1119" s="3"/>
    </row>
    <row r="1120" spans="21:21" x14ac:dyDescent="0.25">
      <c r="U1120" s="3"/>
    </row>
    <row r="1121" spans="21:21" x14ac:dyDescent="0.25">
      <c r="U1121" s="3"/>
    </row>
    <row r="1122" spans="21:21" x14ac:dyDescent="0.25">
      <c r="U1122" s="3"/>
    </row>
    <row r="1123" spans="21:21" x14ac:dyDescent="0.25">
      <c r="U1123" s="3"/>
    </row>
    <row r="1124" spans="21:21" x14ac:dyDescent="0.25">
      <c r="U1124" s="3"/>
    </row>
    <row r="1125" spans="21:21" x14ac:dyDescent="0.25">
      <c r="U1125" s="3"/>
    </row>
    <row r="1126" spans="21:21" x14ac:dyDescent="0.25">
      <c r="U1126" s="3"/>
    </row>
    <row r="1127" spans="21:21" x14ac:dyDescent="0.25">
      <c r="U1127" s="3"/>
    </row>
    <row r="1128" spans="21:21" x14ac:dyDescent="0.25">
      <c r="U1128" s="3"/>
    </row>
    <row r="1129" spans="21:21" x14ac:dyDescent="0.25">
      <c r="U1129" s="3"/>
    </row>
    <row r="1130" spans="21:21" x14ac:dyDescent="0.25">
      <c r="U1130" s="3"/>
    </row>
    <row r="1131" spans="21:21" x14ac:dyDescent="0.25">
      <c r="U1131" s="3"/>
    </row>
    <row r="1132" spans="21:21" x14ac:dyDescent="0.25">
      <c r="U1132" s="3"/>
    </row>
    <row r="1133" spans="21:21" x14ac:dyDescent="0.25">
      <c r="U1133" s="3"/>
    </row>
    <row r="1134" spans="21:21" x14ac:dyDescent="0.25">
      <c r="U1134" s="3"/>
    </row>
    <row r="1135" spans="21:21" x14ac:dyDescent="0.25">
      <c r="U1135" s="3"/>
    </row>
    <row r="1136" spans="21:21" x14ac:dyDescent="0.25">
      <c r="U1136" s="3"/>
    </row>
  </sheetData>
  <mergeCells count="15">
    <mergeCell ref="A32:A33"/>
    <mergeCell ref="A17:A18"/>
    <mergeCell ref="A20:A21"/>
    <mergeCell ref="A23:A24"/>
    <mergeCell ref="A26:A27"/>
    <mergeCell ref="A5:A6"/>
    <mergeCell ref="A8:A9"/>
    <mergeCell ref="A11:A12"/>
    <mergeCell ref="A14:A15"/>
    <mergeCell ref="A29:A30"/>
    <mergeCell ref="N3:O3"/>
    <mergeCell ref="Q3:T3"/>
    <mergeCell ref="C3:G3"/>
    <mergeCell ref="L3:M3"/>
    <mergeCell ref="I2:J3"/>
  </mergeCells>
  <pageMargins left="0.5" right="0.5" top="0.3" bottom="0.25"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7" max="1048575" man="1"/>
    <brk id="15" max="1048575" man="1"/>
    <brk id="24"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topLeftCell="O1" zoomScale="75" workbookViewId="0">
      <selection activeCell="AC17" sqref="AC17"/>
    </sheetView>
  </sheetViews>
  <sheetFormatPr defaultRowHeight="15.75" x14ac:dyDescent="0.25"/>
  <cols>
    <col min="1" max="1" width="36.140625" style="1" customWidth="1"/>
    <col min="2" max="5" width="15.7109375" style="1" customWidth="1"/>
    <col min="6" max="6" width="15.5703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5703125" style="1" customWidth="1"/>
    <col min="20" max="20" width="18" style="1" customWidth="1"/>
    <col min="21" max="21" width="13.28515625" style="1" customWidth="1"/>
    <col min="22" max="22" width="3.140625" style="2" customWidth="1"/>
    <col min="23" max="23" width="14.42578125" style="1" customWidth="1"/>
    <col min="24" max="24" width="14.5703125" style="1" customWidth="1"/>
    <col min="25" max="26" width="18" style="1" customWidth="1"/>
    <col min="27" max="16384" width="9.140625" style="1"/>
  </cols>
  <sheetData>
    <row r="1" spans="1:26" x14ac:dyDescent="0.25">
      <c r="A1" s="145" t="s">
        <v>92</v>
      </c>
      <c r="B1" s="144" t="s">
        <v>1196</v>
      </c>
      <c r="V1" s="3"/>
    </row>
    <row r="2" spans="1:26" x14ac:dyDescent="0.25">
      <c r="A2" s="143" t="s">
        <v>1195</v>
      </c>
      <c r="B2" s="142"/>
      <c r="J2" s="2178" t="s">
        <v>77</v>
      </c>
      <c r="K2" s="2179"/>
      <c r="L2" s="141" t="s">
        <v>76</v>
      </c>
      <c r="M2" s="140"/>
      <c r="N2" s="139"/>
      <c r="V2" s="3"/>
    </row>
    <row r="3" spans="1:26" ht="33.75" customHeight="1" x14ac:dyDescent="0.25">
      <c r="A3" s="138" t="s">
        <v>1194</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134"/>
      <c r="W3" s="2177" t="s">
        <v>69</v>
      </c>
      <c r="X3" s="2177"/>
      <c r="Y3" s="2177"/>
      <c r="Z3" s="2176"/>
    </row>
    <row r="4" spans="1:26" s="125" customFormat="1" ht="55.5" customHeight="1" thickBot="1" x14ac:dyDescent="0.3">
      <c r="A4" s="133" t="s">
        <v>68</v>
      </c>
      <c r="B4" s="132" t="s">
        <v>67</v>
      </c>
      <c r="C4" s="131" t="s">
        <v>89</v>
      </c>
      <c r="D4" s="131" t="s">
        <v>88</v>
      </c>
      <c r="E4" s="131" t="s">
        <v>64</v>
      </c>
      <c r="F4" s="131" t="s">
        <v>87</v>
      </c>
      <c r="G4" s="131" t="s">
        <v>63</v>
      </c>
      <c r="H4" s="131" t="s">
        <v>328</v>
      </c>
      <c r="I4" s="131" t="s">
        <v>55</v>
      </c>
      <c r="J4" s="130" t="s">
        <v>61</v>
      </c>
      <c r="K4" s="130" t="s">
        <v>56</v>
      </c>
      <c r="L4" s="126" t="s">
        <v>60</v>
      </c>
      <c r="M4" s="126" t="s">
        <v>59</v>
      </c>
      <c r="N4" s="126" t="s">
        <v>58</v>
      </c>
      <c r="O4" s="126" t="s">
        <v>57</v>
      </c>
      <c r="P4" s="130" t="s">
        <v>56</v>
      </c>
      <c r="Q4" s="131" t="s">
        <v>55</v>
      </c>
      <c r="R4" s="130" t="s">
        <v>86</v>
      </c>
      <c r="S4" s="130" t="s">
        <v>53</v>
      </c>
      <c r="T4" s="129" t="s">
        <v>85</v>
      </c>
      <c r="U4" s="128" t="s">
        <v>51</v>
      </c>
      <c r="V4" s="127"/>
      <c r="W4" s="126" t="s">
        <v>84</v>
      </c>
      <c r="X4" s="126" t="s">
        <v>83</v>
      </c>
      <c r="Y4" s="126" t="s">
        <v>82</v>
      </c>
      <c r="Z4" s="126" t="s">
        <v>81</v>
      </c>
    </row>
    <row r="5" spans="1:26" ht="19.5" customHeight="1" thickTop="1" x14ac:dyDescent="0.25">
      <c r="A5" s="2182" t="s">
        <v>47</v>
      </c>
      <c r="B5" s="124"/>
      <c r="C5" s="117"/>
      <c r="D5" s="117"/>
      <c r="E5" s="117"/>
      <c r="F5" s="123"/>
      <c r="G5" s="117" t="s">
        <v>46</v>
      </c>
      <c r="H5" s="117"/>
      <c r="I5" s="122" t="s">
        <v>2</v>
      </c>
      <c r="J5" s="121" t="s">
        <v>43</v>
      </c>
      <c r="K5" s="121" t="s">
        <v>41</v>
      </c>
      <c r="L5" s="121" t="s">
        <v>42</v>
      </c>
      <c r="M5" s="121" t="s">
        <v>45</v>
      </c>
      <c r="N5" s="121" t="s">
        <v>44</v>
      </c>
      <c r="O5" s="121" t="s">
        <v>43</v>
      </c>
      <c r="P5" s="121" t="s">
        <v>41</v>
      </c>
      <c r="Q5" s="122" t="s">
        <v>2</v>
      </c>
      <c r="R5" s="117"/>
      <c r="S5" s="121" t="s">
        <v>80</v>
      </c>
      <c r="T5" s="120" t="s">
        <v>41</v>
      </c>
      <c r="U5" s="119" t="s">
        <v>40</v>
      </c>
      <c r="V5" s="90"/>
      <c r="W5" s="118"/>
      <c r="X5" s="117"/>
      <c r="Y5" s="117"/>
      <c r="Z5" s="117"/>
    </row>
    <row r="6" spans="1:26" ht="19.5" customHeight="1" x14ac:dyDescent="0.25">
      <c r="A6" s="2183"/>
      <c r="B6" s="112"/>
      <c r="C6" s="112"/>
      <c r="D6" s="112"/>
      <c r="E6" s="112"/>
      <c r="F6" s="115"/>
      <c r="G6" s="117" t="s">
        <v>39</v>
      </c>
      <c r="H6" s="112"/>
      <c r="I6" s="116" t="s">
        <v>1</v>
      </c>
      <c r="J6" s="117"/>
      <c r="K6" s="112"/>
      <c r="L6" s="112"/>
      <c r="M6" s="112"/>
      <c r="N6" s="112"/>
      <c r="O6" s="112"/>
      <c r="P6" s="112"/>
      <c r="Q6" s="116" t="s">
        <v>1</v>
      </c>
      <c r="R6" s="115"/>
      <c r="S6" s="112"/>
      <c r="T6" s="114"/>
      <c r="U6" s="114"/>
      <c r="V6" s="90"/>
      <c r="W6" s="113"/>
      <c r="X6" s="112"/>
      <c r="Y6" s="112"/>
      <c r="Z6" s="112"/>
    </row>
    <row r="7" spans="1:26" ht="19.5" customHeight="1" thickBot="1" x14ac:dyDescent="0.3">
      <c r="A7" s="111" t="s">
        <v>38</v>
      </c>
      <c r="B7" s="107"/>
      <c r="C7" s="107"/>
      <c r="D7" s="107"/>
      <c r="E7" s="107"/>
      <c r="F7" s="110"/>
      <c r="G7" s="107"/>
      <c r="H7" s="107"/>
      <c r="I7" s="107"/>
      <c r="J7" s="107"/>
      <c r="K7" s="107"/>
      <c r="L7" s="109"/>
      <c r="M7" s="109"/>
      <c r="N7" s="107"/>
      <c r="O7" s="107"/>
      <c r="P7" s="107"/>
      <c r="Q7" s="107"/>
      <c r="R7" s="110"/>
      <c r="S7" s="107"/>
      <c r="T7" s="109"/>
      <c r="U7" s="109"/>
      <c r="V7" s="84"/>
      <c r="W7" s="108"/>
      <c r="X7" s="107"/>
      <c r="Y7" s="107"/>
      <c r="Z7" s="107"/>
    </row>
    <row r="8" spans="1:26" ht="19.5" customHeight="1" x14ac:dyDescent="0.25">
      <c r="A8" s="2211" t="s">
        <v>1193</v>
      </c>
      <c r="B8" s="94" t="s">
        <v>1189</v>
      </c>
      <c r="C8" s="94" t="s">
        <v>1053</v>
      </c>
      <c r="D8" s="94" t="s">
        <v>1188</v>
      </c>
      <c r="E8" s="94" t="s">
        <v>18</v>
      </c>
      <c r="F8" s="105">
        <v>7000000</v>
      </c>
      <c r="G8" s="94" t="s">
        <v>1187</v>
      </c>
      <c r="H8" s="94" t="s">
        <v>1186</v>
      </c>
      <c r="I8" s="106" t="s">
        <v>2</v>
      </c>
      <c r="J8" s="94" t="s">
        <v>1185</v>
      </c>
      <c r="K8" s="94" t="s">
        <v>1184</v>
      </c>
      <c r="L8" s="94" t="s">
        <v>1183</v>
      </c>
      <c r="M8" s="94" t="s">
        <v>1182</v>
      </c>
      <c r="N8" s="94" t="s">
        <v>1181</v>
      </c>
      <c r="O8" s="94" t="s">
        <v>1180</v>
      </c>
      <c r="P8" s="94" t="s">
        <v>1179</v>
      </c>
      <c r="Q8" s="106" t="s">
        <v>2</v>
      </c>
      <c r="R8" s="105">
        <v>7000000</v>
      </c>
      <c r="S8" s="94" t="s">
        <v>9</v>
      </c>
      <c r="T8" s="104" t="s">
        <v>1178</v>
      </c>
      <c r="U8" s="104" t="s">
        <v>1177</v>
      </c>
      <c r="V8" s="90"/>
      <c r="W8" s="103" t="s">
        <v>1192</v>
      </c>
      <c r="X8" s="94" t="s">
        <v>1176</v>
      </c>
      <c r="Y8" s="94" t="s">
        <v>1175</v>
      </c>
      <c r="Z8" s="94" t="s">
        <v>1191</v>
      </c>
    </row>
    <row r="9" spans="1:26" ht="19.5" customHeight="1" x14ac:dyDescent="0.25">
      <c r="A9" s="2212"/>
      <c r="B9" s="97"/>
      <c r="C9" s="97"/>
      <c r="D9" s="97"/>
      <c r="E9" s="97"/>
      <c r="F9" s="75"/>
      <c r="G9" s="94"/>
      <c r="H9" s="97"/>
      <c r="I9" s="80" t="s">
        <v>1</v>
      </c>
      <c r="J9" s="94"/>
      <c r="K9" s="94"/>
      <c r="L9" s="94"/>
      <c r="M9" s="94"/>
      <c r="N9" s="94"/>
      <c r="O9" s="94"/>
      <c r="P9" s="94"/>
      <c r="Q9" s="80" t="s">
        <v>1</v>
      </c>
      <c r="R9" s="105"/>
      <c r="S9" s="94"/>
      <c r="T9" s="104"/>
      <c r="U9" s="104"/>
      <c r="V9" s="90"/>
      <c r="X9" s="94"/>
      <c r="Y9" s="94"/>
      <c r="Z9" s="94"/>
    </row>
    <row r="10" spans="1:26" ht="19.5" customHeight="1" x14ac:dyDescent="0.25">
      <c r="A10" s="98"/>
      <c r="B10" s="98"/>
      <c r="C10" s="98"/>
      <c r="D10" s="98"/>
      <c r="E10" s="98"/>
      <c r="F10" s="101"/>
      <c r="G10" s="98"/>
      <c r="H10" s="98"/>
      <c r="I10" s="98"/>
      <c r="J10" s="98"/>
      <c r="K10" s="98"/>
      <c r="L10" s="100"/>
      <c r="M10" s="100"/>
      <c r="N10" s="98"/>
      <c r="O10" s="98"/>
      <c r="P10" s="98"/>
      <c r="Q10" s="98"/>
      <c r="R10" s="101"/>
      <c r="S10" s="98"/>
      <c r="T10" s="100"/>
      <c r="U10" s="100"/>
      <c r="V10" s="84"/>
      <c r="W10" s="99"/>
      <c r="X10" s="98"/>
      <c r="Y10" s="98"/>
      <c r="Z10" s="98"/>
    </row>
    <row r="11" spans="1:26" ht="19.5" customHeight="1" x14ac:dyDescent="0.25">
      <c r="A11" s="2213" t="s">
        <v>1190</v>
      </c>
      <c r="B11" s="94" t="s">
        <v>1189</v>
      </c>
      <c r="C11" s="97" t="s">
        <v>1047</v>
      </c>
      <c r="D11" s="94" t="s">
        <v>1188</v>
      </c>
      <c r="E11" s="94" t="s">
        <v>18</v>
      </c>
      <c r="F11" s="75">
        <v>50000000</v>
      </c>
      <c r="G11" s="94" t="s">
        <v>1187</v>
      </c>
      <c r="H11" s="94" t="s">
        <v>1186</v>
      </c>
      <c r="I11" s="80" t="s">
        <v>2</v>
      </c>
      <c r="J11" s="94" t="s">
        <v>1185</v>
      </c>
      <c r="K11" s="94" t="s">
        <v>1184</v>
      </c>
      <c r="L11" s="94" t="s">
        <v>1183</v>
      </c>
      <c r="M11" s="94" t="s">
        <v>1182</v>
      </c>
      <c r="N11" s="94" t="s">
        <v>1181</v>
      </c>
      <c r="O11" s="94" t="s">
        <v>1180</v>
      </c>
      <c r="P11" s="94" t="s">
        <v>1179</v>
      </c>
      <c r="Q11" s="80" t="s">
        <v>2</v>
      </c>
      <c r="R11" s="75">
        <v>50000000</v>
      </c>
      <c r="S11" s="97" t="s">
        <v>9</v>
      </c>
      <c r="T11" s="104" t="s">
        <v>1178</v>
      </c>
      <c r="U11" s="104" t="s">
        <v>1177</v>
      </c>
      <c r="V11" s="90"/>
      <c r="W11" s="95" t="s">
        <v>1161</v>
      </c>
      <c r="X11" s="94" t="s">
        <v>1176</v>
      </c>
      <c r="Y11" s="94" t="s">
        <v>1175</v>
      </c>
      <c r="Z11" s="97" t="s">
        <v>1174</v>
      </c>
    </row>
    <row r="12" spans="1:26" ht="24.75" customHeight="1" x14ac:dyDescent="0.25">
      <c r="A12" s="2212"/>
      <c r="B12" s="97"/>
      <c r="C12" s="97"/>
      <c r="D12" s="97"/>
      <c r="E12" s="97"/>
      <c r="F12" s="75"/>
      <c r="G12" s="94"/>
      <c r="H12" s="97"/>
      <c r="I12" s="80" t="s">
        <v>1</v>
      </c>
      <c r="J12" s="94"/>
      <c r="K12" s="97"/>
      <c r="L12" s="97"/>
      <c r="M12" s="97"/>
      <c r="N12" s="97"/>
      <c r="O12" s="97"/>
      <c r="P12" s="97"/>
      <c r="Q12" s="80" t="s">
        <v>1</v>
      </c>
      <c r="R12" s="75"/>
      <c r="S12" s="97"/>
      <c r="T12" s="102"/>
      <c r="U12" s="102"/>
      <c r="V12" s="90"/>
      <c r="W12" s="95"/>
      <c r="X12" s="97"/>
      <c r="Y12" s="97"/>
      <c r="Z12" s="97"/>
    </row>
    <row r="13" spans="1:26" ht="19.5" customHeight="1" x14ac:dyDescent="0.25">
      <c r="A13" s="98"/>
      <c r="B13" s="98"/>
      <c r="C13" s="98"/>
      <c r="D13" s="98"/>
      <c r="E13" s="98"/>
      <c r="F13" s="101"/>
      <c r="G13" s="98"/>
      <c r="H13" s="98"/>
      <c r="I13" s="98"/>
      <c r="J13" s="98"/>
      <c r="K13" s="100"/>
      <c r="L13" s="100"/>
      <c r="M13" s="98"/>
      <c r="N13" s="98"/>
      <c r="O13" s="98"/>
      <c r="P13" s="98"/>
      <c r="Q13" s="98"/>
      <c r="R13" s="101"/>
      <c r="S13" s="98"/>
      <c r="T13" s="100"/>
      <c r="U13" s="100"/>
      <c r="V13" s="84"/>
      <c r="W13" s="99"/>
      <c r="X13" s="98"/>
      <c r="Y13" s="98"/>
      <c r="Z13" s="98"/>
    </row>
    <row r="14" spans="1:26" ht="15.75" customHeight="1" x14ac:dyDescent="0.25">
      <c r="A14" s="2186"/>
      <c r="B14" s="97"/>
      <c r="C14" s="97"/>
      <c r="D14" s="97"/>
      <c r="E14" s="97"/>
      <c r="F14" s="75"/>
      <c r="G14" s="94"/>
      <c r="H14" s="97"/>
      <c r="I14" s="80" t="s">
        <v>2</v>
      </c>
      <c r="J14" s="97"/>
      <c r="K14" s="97"/>
      <c r="L14" s="97"/>
      <c r="M14" s="97"/>
      <c r="N14" s="97"/>
      <c r="O14" s="97"/>
      <c r="P14" s="97"/>
      <c r="Q14" s="80" t="s">
        <v>2</v>
      </c>
      <c r="R14" s="75"/>
      <c r="S14" s="97"/>
      <c r="T14" s="96"/>
      <c r="U14" s="96"/>
      <c r="V14" s="90"/>
      <c r="W14" s="95"/>
      <c r="X14" s="95"/>
      <c r="Y14" s="95"/>
      <c r="Z14" s="95"/>
    </row>
    <row r="15" spans="1:26" ht="19.5" customHeight="1" x14ac:dyDescent="0.25">
      <c r="A15" s="2185"/>
      <c r="B15" s="97"/>
      <c r="C15" s="97"/>
      <c r="D15" s="97"/>
      <c r="E15" s="97"/>
      <c r="F15" s="75"/>
      <c r="G15" s="94"/>
      <c r="H15" s="97"/>
      <c r="I15" s="80" t="s">
        <v>1</v>
      </c>
      <c r="J15" s="97"/>
      <c r="K15" s="97"/>
      <c r="L15" s="97"/>
      <c r="M15" s="97"/>
      <c r="N15" s="97"/>
      <c r="O15" s="97"/>
      <c r="P15" s="97"/>
      <c r="Q15" s="80" t="s">
        <v>1</v>
      </c>
      <c r="R15" s="75"/>
      <c r="S15" s="97"/>
      <c r="T15" s="96"/>
      <c r="U15" s="96"/>
      <c r="V15" s="90"/>
      <c r="W15" s="95"/>
      <c r="X15" s="95"/>
      <c r="Y15" s="95"/>
      <c r="Z15" s="95"/>
    </row>
    <row r="16" spans="1:26" ht="19.5" customHeight="1" x14ac:dyDescent="0.25">
      <c r="A16" s="98"/>
      <c r="B16" s="98"/>
      <c r="C16" s="98"/>
      <c r="D16" s="98"/>
      <c r="E16" s="98"/>
      <c r="F16" s="101"/>
      <c r="G16" s="98"/>
      <c r="H16" s="98"/>
      <c r="I16" s="98"/>
      <c r="J16" s="98"/>
      <c r="K16" s="100"/>
      <c r="L16" s="100"/>
      <c r="M16" s="98"/>
      <c r="N16" s="98"/>
      <c r="O16" s="98"/>
      <c r="P16" s="98"/>
      <c r="Q16" s="98"/>
      <c r="R16" s="101"/>
      <c r="S16" s="98"/>
      <c r="T16" s="100"/>
      <c r="U16" s="100"/>
      <c r="V16" s="84"/>
      <c r="W16" s="99"/>
      <c r="X16" s="98"/>
      <c r="Y16" s="98"/>
      <c r="Z16" s="98"/>
    </row>
    <row r="17" spans="1:26" ht="19.5" customHeight="1" x14ac:dyDescent="0.25">
      <c r="A17" s="2186"/>
      <c r="B17" s="97"/>
      <c r="C17" s="97"/>
      <c r="D17" s="97"/>
      <c r="E17" s="97"/>
      <c r="F17" s="75"/>
      <c r="G17" s="94"/>
      <c r="H17" s="97"/>
      <c r="I17" s="80" t="s">
        <v>2</v>
      </c>
      <c r="J17" s="97"/>
      <c r="K17" s="97"/>
      <c r="L17" s="97"/>
      <c r="M17" s="97"/>
      <c r="N17" s="97"/>
      <c r="O17" s="97"/>
      <c r="P17" s="97"/>
      <c r="Q17" s="80" t="s">
        <v>2</v>
      </c>
      <c r="R17" s="75"/>
      <c r="S17" s="97"/>
      <c r="T17" s="96"/>
      <c r="U17" s="96"/>
      <c r="V17" s="90"/>
      <c r="W17" s="95"/>
      <c r="X17" s="95"/>
      <c r="Y17" s="95"/>
      <c r="Z17" s="95"/>
    </row>
    <row r="18" spans="1:26" ht="19.5" customHeight="1" x14ac:dyDescent="0.25">
      <c r="A18" s="2185"/>
      <c r="B18" s="97"/>
      <c r="C18" s="97"/>
      <c r="D18" s="97"/>
      <c r="E18" s="97"/>
      <c r="F18" s="75"/>
      <c r="G18" s="94"/>
      <c r="H18" s="97"/>
      <c r="I18" s="80" t="s">
        <v>1</v>
      </c>
      <c r="J18" s="97"/>
      <c r="K18" s="97"/>
      <c r="L18" s="97"/>
      <c r="M18" s="97"/>
      <c r="N18" s="97"/>
      <c r="O18" s="97"/>
      <c r="P18" s="97"/>
      <c r="Q18" s="80" t="s">
        <v>1</v>
      </c>
      <c r="R18" s="75"/>
      <c r="S18" s="97"/>
      <c r="T18" s="96"/>
      <c r="U18" s="96"/>
      <c r="V18" s="90"/>
      <c r="W18" s="95"/>
      <c r="X18" s="95"/>
      <c r="Y18" s="95"/>
      <c r="Z18" s="95"/>
    </row>
    <row r="19" spans="1:26" ht="19.5" customHeight="1" x14ac:dyDescent="0.25">
      <c r="A19" s="98"/>
      <c r="B19" s="98"/>
      <c r="C19" s="98"/>
      <c r="D19" s="98"/>
      <c r="E19" s="98"/>
      <c r="F19" s="101"/>
      <c r="G19" s="98"/>
      <c r="H19" s="98"/>
      <c r="I19" s="98"/>
      <c r="J19" s="98"/>
      <c r="K19" s="100"/>
      <c r="L19" s="100"/>
      <c r="M19" s="98"/>
      <c r="N19" s="98"/>
      <c r="O19" s="98"/>
      <c r="P19" s="98"/>
      <c r="Q19" s="98"/>
      <c r="R19" s="101"/>
      <c r="S19" s="98"/>
      <c r="T19" s="100"/>
      <c r="U19" s="100"/>
      <c r="V19" s="84"/>
      <c r="W19" s="99"/>
      <c r="X19" s="98"/>
      <c r="Y19" s="98"/>
      <c r="Z19" s="98"/>
    </row>
    <row r="20" spans="1:26" ht="19.5" customHeight="1" x14ac:dyDescent="0.25">
      <c r="A20" s="2186"/>
      <c r="B20" s="97"/>
      <c r="C20" s="97"/>
      <c r="D20" s="97"/>
      <c r="E20" s="97"/>
      <c r="F20" s="75"/>
      <c r="G20" s="94"/>
      <c r="H20" s="97"/>
      <c r="I20" s="80" t="s">
        <v>2</v>
      </c>
      <c r="J20" s="97"/>
      <c r="K20" s="97"/>
      <c r="L20" s="97"/>
      <c r="M20" s="97"/>
      <c r="N20" s="97"/>
      <c r="O20" s="97"/>
      <c r="P20" s="97"/>
      <c r="Q20" s="80" t="s">
        <v>2</v>
      </c>
      <c r="R20" s="75"/>
      <c r="S20" s="97"/>
      <c r="T20" s="96"/>
      <c r="U20" s="96"/>
      <c r="V20" s="90"/>
      <c r="W20" s="95"/>
      <c r="X20" s="95"/>
      <c r="Y20" s="95"/>
      <c r="Z20" s="95"/>
    </row>
    <row r="21" spans="1:26" ht="19.5" customHeight="1" x14ac:dyDescent="0.25">
      <c r="A21" s="2185"/>
      <c r="B21" s="97"/>
      <c r="C21" s="97"/>
      <c r="D21" s="97"/>
      <c r="E21" s="97"/>
      <c r="F21" s="75"/>
      <c r="G21" s="94"/>
      <c r="H21" s="97"/>
      <c r="I21" s="80" t="s">
        <v>1</v>
      </c>
      <c r="J21" s="97"/>
      <c r="K21" s="97"/>
      <c r="L21" s="97"/>
      <c r="M21" s="97"/>
      <c r="N21" s="97"/>
      <c r="O21" s="97"/>
      <c r="P21" s="97"/>
      <c r="Q21" s="80" t="s">
        <v>1</v>
      </c>
      <c r="R21" s="75"/>
      <c r="S21" s="97"/>
      <c r="T21" s="96"/>
      <c r="U21" s="96"/>
      <c r="V21" s="90"/>
      <c r="W21" s="95"/>
      <c r="X21" s="95"/>
      <c r="Y21" s="95"/>
      <c r="Z21" s="95"/>
    </row>
    <row r="22" spans="1:26" ht="19.5" customHeight="1" x14ac:dyDescent="0.25">
      <c r="A22" s="98"/>
      <c r="B22" s="98"/>
      <c r="C22" s="98"/>
      <c r="D22" s="98"/>
      <c r="E22" s="98"/>
      <c r="F22" s="101"/>
      <c r="G22" s="98"/>
      <c r="H22" s="98"/>
      <c r="I22" s="98"/>
      <c r="J22" s="98"/>
      <c r="K22" s="100"/>
      <c r="L22" s="100"/>
      <c r="M22" s="98"/>
      <c r="N22" s="98"/>
      <c r="O22" s="98"/>
      <c r="P22" s="98"/>
      <c r="Q22" s="98"/>
      <c r="R22" s="101"/>
      <c r="S22" s="98"/>
      <c r="T22" s="100"/>
      <c r="U22" s="100"/>
      <c r="V22" s="84"/>
      <c r="W22" s="99"/>
      <c r="X22" s="98"/>
      <c r="Y22" s="98"/>
      <c r="Z22" s="98"/>
    </row>
    <row r="23" spans="1:26" ht="19.5" customHeight="1" x14ac:dyDescent="0.25">
      <c r="A23" s="2186"/>
      <c r="B23" s="97"/>
      <c r="C23" s="97"/>
      <c r="D23" s="97"/>
      <c r="E23" s="97"/>
      <c r="F23" s="75"/>
      <c r="G23" s="94"/>
      <c r="H23" s="97"/>
      <c r="I23" s="80" t="s">
        <v>2</v>
      </c>
      <c r="J23" s="97"/>
      <c r="K23" s="97"/>
      <c r="L23" s="97"/>
      <c r="M23" s="97"/>
      <c r="N23" s="97"/>
      <c r="O23" s="97"/>
      <c r="P23" s="97"/>
      <c r="Q23" s="80" t="s">
        <v>2</v>
      </c>
      <c r="R23" s="75"/>
      <c r="S23" s="97"/>
      <c r="T23" s="96"/>
      <c r="U23" s="96"/>
      <c r="V23" s="90"/>
      <c r="W23" s="95"/>
      <c r="X23" s="95"/>
      <c r="Y23" s="95"/>
      <c r="Z23" s="95"/>
    </row>
    <row r="24" spans="1:26" ht="19.5" customHeight="1" x14ac:dyDescent="0.25">
      <c r="A24" s="2185"/>
      <c r="B24" s="97"/>
      <c r="C24" s="97"/>
      <c r="D24" s="97"/>
      <c r="E24" s="97"/>
      <c r="F24" s="75"/>
      <c r="G24" s="94"/>
      <c r="H24" s="97"/>
      <c r="I24" s="80" t="s">
        <v>1</v>
      </c>
      <c r="J24" s="97"/>
      <c r="K24" s="97"/>
      <c r="L24" s="97"/>
      <c r="M24" s="97"/>
      <c r="N24" s="97"/>
      <c r="O24" s="97"/>
      <c r="P24" s="97"/>
      <c r="Q24" s="80" t="s">
        <v>1</v>
      </c>
      <c r="R24" s="75"/>
      <c r="S24" s="97"/>
      <c r="T24" s="96"/>
      <c r="U24" s="96"/>
      <c r="V24" s="90"/>
      <c r="W24" s="95"/>
      <c r="X24" s="95"/>
      <c r="Y24" s="95"/>
      <c r="Z24" s="95"/>
    </row>
    <row r="25" spans="1:26" ht="19.5" customHeight="1" x14ac:dyDescent="0.25">
      <c r="A25" s="98"/>
      <c r="B25" s="98"/>
      <c r="C25" s="98"/>
      <c r="D25" s="98"/>
      <c r="E25" s="98"/>
      <c r="F25" s="101"/>
      <c r="G25" s="98"/>
      <c r="H25" s="98"/>
      <c r="I25" s="98"/>
      <c r="J25" s="98"/>
      <c r="K25" s="100"/>
      <c r="L25" s="100"/>
      <c r="M25" s="98"/>
      <c r="N25" s="98"/>
      <c r="O25" s="98"/>
      <c r="P25" s="98"/>
      <c r="Q25" s="98"/>
      <c r="R25" s="101"/>
      <c r="S25" s="98"/>
      <c r="T25" s="100"/>
      <c r="U25" s="100"/>
      <c r="V25" s="84"/>
      <c r="W25" s="99"/>
      <c r="X25" s="98"/>
      <c r="Y25" s="98"/>
      <c r="Z25" s="98"/>
    </row>
    <row r="26" spans="1:26" ht="19.5" customHeight="1" x14ac:dyDescent="0.25">
      <c r="A26" s="2186"/>
      <c r="B26" s="97"/>
      <c r="C26" s="97"/>
      <c r="D26" s="97"/>
      <c r="E26" s="97"/>
      <c r="F26" s="75"/>
      <c r="G26" s="94"/>
      <c r="H26" s="97"/>
      <c r="I26" s="80" t="s">
        <v>2</v>
      </c>
      <c r="J26" s="97"/>
      <c r="K26" s="97"/>
      <c r="L26" s="97"/>
      <c r="M26" s="97"/>
      <c r="N26" s="97"/>
      <c r="O26" s="97"/>
      <c r="P26" s="97"/>
      <c r="Q26" s="80" t="s">
        <v>2</v>
      </c>
      <c r="R26" s="75"/>
      <c r="S26" s="97"/>
      <c r="T26" s="96"/>
      <c r="U26" s="96"/>
      <c r="V26" s="90"/>
      <c r="W26" s="95"/>
      <c r="X26" s="95"/>
      <c r="Y26" s="95"/>
      <c r="Z26" s="95"/>
    </row>
    <row r="27" spans="1:26" ht="19.5" customHeight="1" x14ac:dyDescent="0.25">
      <c r="A27" s="2185"/>
      <c r="B27" s="97"/>
      <c r="C27" s="97"/>
      <c r="D27" s="97"/>
      <c r="E27" s="97"/>
      <c r="F27" s="75"/>
      <c r="G27" s="94"/>
      <c r="H27" s="97"/>
      <c r="I27" s="80" t="s">
        <v>1</v>
      </c>
      <c r="J27" s="97"/>
      <c r="K27" s="97"/>
      <c r="L27" s="97"/>
      <c r="M27" s="97"/>
      <c r="N27" s="97"/>
      <c r="O27" s="97"/>
      <c r="P27" s="97"/>
      <c r="Q27" s="80" t="s">
        <v>1</v>
      </c>
      <c r="R27" s="75"/>
      <c r="S27" s="97"/>
      <c r="T27" s="96"/>
      <c r="U27" s="96"/>
      <c r="V27" s="90"/>
      <c r="W27" s="95"/>
      <c r="X27" s="95"/>
      <c r="Y27" s="95"/>
      <c r="Z27" s="95"/>
    </row>
    <row r="28" spans="1:26" ht="19.5" customHeight="1" x14ac:dyDescent="0.25">
      <c r="A28" s="98"/>
      <c r="B28" s="98"/>
      <c r="C28" s="98"/>
      <c r="D28" s="98"/>
      <c r="E28" s="98"/>
      <c r="F28" s="101"/>
      <c r="G28" s="98"/>
      <c r="H28" s="98"/>
      <c r="I28" s="98"/>
      <c r="J28" s="98"/>
      <c r="K28" s="100"/>
      <c r="L28" s="100"/>
      <c r="M28" s="98"/>
      <c r="N28" s="98"/>
      <c r="O28" s="98"/>
      <c r="P28" s="98"/>
      <c r="Q28" s="98"/>
      <c r="R28" s="101"/>
      <c r="S28" s="98"/>
      <c r="T28" s="100"/>
      <c r="U28" s="100"/>
      <c r="V28" s="84"/>
      <c r="W28" s="99"/>
      <c r="X28" s="98"/>
      <c r="Y28" s="98"/>
      <c r="Z28" s="98"/>
    </row>
    <row r="29" spans="1:26" ht="19.5" customHeight="1" x14ac:dyDescent="0.25">
      <c r="A29" s="2186"/>
      <c r="B29" s="97"/>
      <c r="C29" s="97"/>
      <c r="D29" s="97"/>
      <c r="E29" s="97"/>
      <c r="F29" s="75"/>
      <c r="G29" s="94"/>
      <c r="H29" s="97"/>
      <c r="I29" s="80" t="s">
        <v>2</v>
      </c>
      <c r="J29" s="97"/>
      <c r="K29" s="97"/>
      <c r="L29" s="97"/>
      <c r="M29" s="97"/>
      <c r="N29" s="97"/>
      <c r="O29" s="97"/>
      <c r="P29" s="97"/>
      <c r="Q29" s="80" t="s">
        <v>2</v>
      </c>
      <c r="R29" s="75"/>
      <c r="S29" s="97"/>
      <c r="T29" s="96"/>
      <c r="U29" s="96"/>
      <c r="V29" s="90"/>
      <c r="W29" s="95"/>
      <c r="X29" s="95"/>
      <c r="Y29" s="95"/>
      <c r="Z29" s="95"/>
    </row>
    <row r="30" spans="1:26" ht="19.5" customHeight="1" x14ac:dyDescent="0.25">
      <c r="A30" s="2185"/>
      <c r="B30" s="97"/>
      <c r="C30" s="97"/>
      <c r="D30" s="97"/>
      <c r="E30" s="97"/>
      <c r="F30" s="75"/>
      <c r="G30" s="94"/>
      <c r="H30" s="97"/>
      <c r="I30" s="80" t="s">
        <v>1</v>
      </c>
      <c r="J30" s="97"/>
      <c r="K30" s="97"/>
      <c r="L30" s="97"/>
      <c r="M30" s="97"/>
      <c r="N30" s="97"/>
      <c r="O30" s="97"/>
      <c r="P30" s="97"/>
      <c r="Q30" s="80" t="s">
        <v>1</v>
      </c>
      <c r="R30" s="75"/>
      <c r="S30" s="97"/>
      <c r="T30" s="96"/>
      <c r="U30" s="96"/>
      <c r="V30" s="90"/>
      <c r="W30" s="95"/>
      <c r="X30" s="95"/>
      <c r="Y30" s="95"/>
      <c r="Z30" s="95"/>
    </row>
    <row r="31" spans="1:26" ht="19.5" customHeight="1" x14ac:dyDescent="0.25">
      <c r="A31" s="98"/>
      <c r="B31" s="98"/>
      <c r="C31" s="98"/>
      <c r="D31" s="98"/>
      <c r="E31" s="98"/>
      <c r="F31" s="101"/>
      <c r="G31" s="98"/>
      <c r="H31" s="98"/>
      <c r="I31" s="98"/>
      <c r="J31" s="98"/>
      <c r="K31" s="100"/>
      <c r="L31" s="100"/>
      <c r="M31" s="98"/>
      <c r="N31" s="98"/>
      <c r="O31" s="98"/>
      <c r="P31" s="98"/>
      <c r="Q31" s="98"/>
      <c r="R31" s="101"/>
      <c r="S31" s="98"/>
      <c r="T31" s="100"/>
      <c r="U31" s="100"/>
      <c r="V31" s="84"/>
      <c r="W31" s="99"/>
      <c r="X31" s="98"/>
      <c r="Y31" s="98"/>
      <c r="Z31" s="98"/>
    </row>
    <row r="32" spans="1:26" ht="19.5" customHeight="1" x14ac:dyDescent="0.25">
      <c r="A32" s="2186"/>
      <c r="B32" s="97"/>
      <c r="C32" s="97"/>
      <c r="D32" s="97"/>
      <c r="E32" s="97"/>
      <c r="F32" s="75"/>
      <c r="G32" s="94"/>
      <c r="H32" s="97"/>
      <c r="I32" s="80" t="s">
        <v>2</v>
      </c>
      <c r="J32" s="97"/>
      <c r="K32" s="97"/>
      <c r="L32" s="97"/>
      <c r="M32" s="97"/>
      <c r="N32" s="97"/>
      <c r="O32" s="97"/>
      <c r="P32" s="97"/>
      <c r="Q32" s="80" t="s">
        <v>2</v>
      </c>
      <c r="R32" s="75"/>
      <c r="S32" s="97"/>
      <c r="T32" s="96"/>
      <c r="U32" s="96"/>
      <c r="V32" s="90"/>
      <c r="W32" s="95"/>
      <c r="X32" s="95"/>
      <c r="Y32" s="95"/>
      <c r="Z32" s="95"/>
    </row>
    <row r="33" spans="1:26" ht="19.5" customHeight="1" thickBot="1" x14ac:dyDescent="0.3">
      <c r="A33" s="2187"/>
      <c r="B33" s="92"/>
      <c r="C33" s="92"/>
      <c r="D33" s="92"/>
      <c r="E33" s="92"/>
      <c r="F33" s="88"/>
      <c r="G33" s="94"/>
      <c r="H33" s="92"/>
      <c r="I33" s="93" t="s">
        <v>1</v>
      </c>
      <c r="J33" s="92"/>
      <c r="K33" s="92"/>
      <c r="L33" s="92"/>
      <c r="M33" s="92"/>
      <c r="N33" s="92"/>
      <c r="O33" s="92"/>
      <c r="P33" s="92"/>
      <c r="Q33" s="93" t="s">
        <v>1</v>
      </c>
      <c r="R33" s="88"/>
      <c r="S33" s="92"/>
      <c r="T33" s="91"/>
      <c r="U33" s="91"/>
      <c r="V33" s="90"/>
      <c r="W33" s="89"/>
      <c r="X33" s="89"/>
      <c r="Y33" s="89"/>
      <c r="Z33" s="88"/>
    </row>
    <row r="34" spans="1:26" ht="19.5" customHeight="1" thickTop="1" x14ac:dyDescent="0.25">
      <c r="A34" s="87" t="s">
        <v>3</v>
      </c>
      <c r="B34" s="82"/>
      <c r="C34" s="82"/>
      <c r="D34" s="82"/>
      <c r="E34" s="82"/>
      <c r="F34" s="81">
        <f>F8+F11+F14+F17+F20+F23+F26+F29+F32</f>
        <v>57000000</v>
      </c>
      <c r="G34" s="86"/>
      <c r="H34" s="82"/>
      <c r="I34" s="86" t="s">
        <v>2</v>
      </c>
      <c r="J34" s="82"/>
      <c r="K34" s="82"/>
      <c r="L34" s="82"/>
      <c r="M34" s="82"/>
      <c r="N34" s="82"/>
      <c r="O34" s="82"/>
      <c r="P34" s="82"/>
      <c r="Q34" s="86" t="s">
        <v>2</v>
      </c>
      <c r="R34" s="81">
        <f>R8+R11+R14+R17+R20+R23+R26+R29+R32</f>
        <v>57000000</v>
      </c>
      <c r="S34" s="82"/>
      <c r="T34" s="85"/>
      <c r="U34" s="85"/>
      <c r="V34" s="84"/>
      <c r="W34" s="83"/>
      <c r="X34" s="82"/>
      <c r="Y34" s="82"/>
      <c r="Z34" s="81">
        <f>Z8+Z11+Z14+Z17+Z20+Z23+Z26+Z29+Z32</f>
        <v>57000000</v>
      </c>
    </row>
    <row r="35" spans="1:26" ht="19.5" customHeight="1" x14ac:dyDescent="0.25">
      <c r="A35" s="76"/>
      <c r="B35" s="76"/>
      <c r="C35" s="76"/>
      <c r="D35" s="76"/>
      <c r="E35" s="76"/>
      <c r="F35" s="75">
        <f>F9+F12+F15+F18+F21+F24+F27+F30+F33</f>
        <v>0</v>
      </c>
      <c r="G35" s="80"/>
      <c r="H35" s="76"/>
      <c r="I35" s="80" t="s">
        <v>1</v>
      </c>
      <c r="J35" s="76"/>
      <c r="K35" s="76"/>
      <c r="L35" s="76"/>
      <c r="M35" s="76"/>
      <c r="N35" s="76"/>
      <c r="O35" s="76"/>
      <c r="P35" s="76"/>
      <c r="Q35" s="80" t="s">
        <v>1</v>
      </c>
      <c r="R35" s="75">
        <f>R9+R12+R15+R18+R21+R24+R27+R30+R33</f>
        <v>0</v>
      </c>
      <c r="S35" s="76"/>
      <c r="T35" s="79"/>
      <c r="U35" s="79"/>
      <c r="V35" s="78"/>
      <c r="W35" s="77"/>
      <c r="X35" s="76"/>
      <c r="Y35" s="76"/>
      <c r="Z35" s="75">
        <f>Z9+Z12+Z15+Z18+Z21+Z24+Z27+Z30+Z33</f>
        <v>0</v>
      </c>
    </row>
    <row r="36" spans="1:26" x14ac:dyDescent="0.25">
      <c r="A36" s="74" t="s">
        <v>0</v>
      </c>
      <c r="V36" s="3"/>
    </row>
    <row r="37" spans="1:26" x14ac:dyDescent="0.25">
      <c r="V37" s="3"/>
    </row>
    <row r="38" spans="1:26" x14ac:dyDescent="0.25">
      <c r="V38" s="3"/>
    </row>
    <row r="39" spans="1:26" x14ac:dyDescent="0.25">
      <c r="V39" s="3"/>
    </row>
    <row r="40" spans="1:26" x14ac:dyDescent="0.25">
      <c r="V40" s="3"/>
    </row>
    <row r="41" spans="1:26" x14ac:dyDescent="0.25">
      <c r="V41" s="3"/>
    </row>
    <row r="42" spans="1:26" x14ac:dyDescent="0.25">
      <c r="V42" s="3"/>
    </row>
    <row r="43" spans="1:26" x14ac:dyDescent="0.25">
      <c r="V43" s="3"/>
    </row>
    <row r="44" spans="1:26" x14ac:dyDescent="0.25">
      <c r="V44" s="3"/>
    </row>
    <row r="45" spans="1:26" x14ac:dyDescent="0.25">
      <c r="V45" s="3"/>
    </row>
    <row r="46" spans="1:26" x14ac:dyDescent="0.25">
      <c r="V46" s="3"/>
    </row>
    <row r="47" spans="1:26" x14ac:dyDescent="0.25">
      <c r="V47" s="3"/>
    </row>
    <row r="48" spans="1:26" x14ac:dyDescent="0.25">
      <c r="V48" s="3"/>
    </row>
    <row r="49" spans="22:22" x14ac:dyDescent="0.25">
      <c r="V49" s="3"/>
    </row>
    <row r="50" spans="22:22" x14ac:dyDescent="0.25">
      <c r="V50" s="3"/>
    </row>
    <row r="51" spans="22:22" x14ac:dyDescent="0.25">
      <c r="V51" s="3"/>
    </row>
    <row r="52" spans="22:22" x14ac:dyDescent="0.25">
      <c r="V52" s="3"/>
    </row>
    <row r="53" spans="22:22" x14ac:dyDescent="0.25">
      <c r="V53" s="3"/>
    </row>
    <row r="54" spans="22:22" x14ac:dyDescent="0.25">
      <c r="V54" s="3"/>
    </row>
    <row r="55" spans="22:22" x14ac:dyDescent="0.25">
      <c r="V55" s="3"/>
    </row>
    <row r="56" spans="22:22" x14ac:dyDescent="0.25">
      <c r="V56" s="3"/>
    </row>
    <row r="57" spans="22:22" x14ac:dyDescent="0.25">
      <c r="V57" s="3"/>
    </row>
    <row r="58" spans="22:22" x14ac:dyDescent="0.25">
      <c r="V58" s="3"/>
    </row>
    <row r="59" spans="22:22" x14ac:dyDescent="0.25">
      <c r="V59" s="3"/>
    </row>
    <row r="60" spans="22:22" x14ac:dyDescent="0.25">
      <c r="V60" s="3"/>
    </row>
    <row r="61" spans="22:22" x14ac:dyDescent="0.25">
      <c r="V61" s="3"/>
    </row>
    <row r="62" spans="22:22" x14ac:dyDescent="0.25">
      <c r="V62" s="3"/>
    </row>
    <row r="63" spans="22:22" x14ac:dyDescent="0.25">
      <c r="V63" s="3"/>
    </row>
    <row r="64" spans="22:22" x14ac:dyDescent="0.25">
      <c r="V64" s="3"/>
    </row>
    <row r="65" spans="22:22" x14ac:dyDescent="0.25">
      <c r="V65" s="3"/>
    </row>
    <row r="66" spans="22:22" x14ac:dyDescent="0.25">
      <c r="V66" s="3"/>
    </row>
    <row r="67" spans="22:22" x14ac:dyDescent="0.25">
      <c r="V67" s="3"/>
    </row>
    <row r="68" spans="22:22" x14ac:dyDescent="0.25">
      <c r="V68" s="3"/>
    </row>
    <row r="69" spans="22:22" x14ac:dyDescent="0.25">
      <c r="V69" s="3"/>
    </row>
    <row r="70" spans="22:22" x14ac:dyDescent="0.25">
      <c r="V70" s="3"/>
    </row>
    <row r="71" spans="22:22" x14ac:dyDescent="0.25">
      <c r="V71" s="3"/>
    </row>
    <row r="72" spans="22:22" x14ac:dyDescent="0.25">
      <c r="V72" s="3"/>
    </row>
    <row r="73" spans="22:22" x14ac:dyDescent="0.25">
      <c r="V73" s="3"/>
    </row>
    <row r="74" spans="22:22" x14ac:dyDescent="0.25">
      <c r="V74" s="3"/>
    </row>
    <row r="75" spans="22:22" x14ac:dyDescent="0.25">
      <c r="V75" s="3"/>
    </row>
    <row r="76" spans="22:22" x14ac:dyDescent="0.25">
      <c r="V76" s="3"/>
    </row>
    <row r="77" spans="22:22" x14ac:dyDescent="0.25">
      <c r="V77" s="3"/>
    </row>
    <row r="78" spans="22:22" x14ac:dyDescent="0.25">
      <c r="V78" s="3"/>
    </row>
    <row r="79" spans="22:22" x14ac:dyDescent="0.25">
      <c r="V79" s="3"/>
    </row>
    <row r="80" spans="22:22" x14ac:dyDescent="0.25">
      <c r="V80" s="3"/>
    </row>
    <row r="81" spans="22:22" x14ac:dyDescent="0.25">
      <c r="V81" s="3"/>
    </row>
    <row r="82" spans="22:22" x14ac:dyDescent="0.25">
      <c r="V82" s="3"/>
    </row>
    <row r="83" spans="22:22" x14ac:dyDescent="0.25">
      <c r="V83" s="3"/>
    </row>
    <row r="84" spans="22:22" x14ac:dyDescent="0.25">
      <c r="V84" s="3"/>
    </row>
    <row r="85" spans="22:22" x14ac:dyDescent="0.25">
      <c r="V85" s="3"/>
    </row>
    <row r="86" spans="22:22" x14ac:dyDescent="0.25">
      <c r="V86" s="3"/>
    </row>
    <row r="87" spans="22:22" x14ac:dyDescent="0.25">
      <c r="V87" s="3"/>
    </row>
    <row r="88" spans="22:22" x14ac:dyDescent="0.25">
      <c r="V88" s="3"/>
    </row>
    <row r="89" spans="22:22" x14ac:dyDescent="0.25">
      <c r="V89" s="3"/>
    </row>
    <row r="90" spans="22:22" x14ac:dyDescent="0.25">
      <c r="V90" s="3"/>
    </row>
    <row r="91" spans="22:22" x14ac:dyDescent="0.25">
      <c r="V91" s="3"/>
    </row>
    <row r="92" spans="22:22" x14ac:dyDescent="0.25">
      <c r="V92" s="3"/>
    </row>
    <row r="93" spans="22:22" x14ac:dyDescent="0.25">
      <c r="V93" s="3"/>
    </row>
    <row r="94" spans="22:22" x14ac:dyDescent="0.25">
      <c r="V94" s="3"/>
    </row>
    <row r="95" spans="22:22" x14ac:dyDescent="0.25">
      <c r="V95" s="3"/>
    </row>
    <row r="96" spans="22:22" x14ac:dyDescent="0.25">
      <c r="V96" s="3"/>
    </row>
    <row r="97" spans="22:22" x14ac:dyDescent="0.25">
      <c r="V97" s="3"/>
    </row>
    <row r="98" spans="22:22" x14ac:dyDescent="0.25">
      <c r="V98" s="3"/>
    </row>
    <row r="99" spans="22:22" x14ac:dyDescent="0.25">
      <c r="V99" s="3"/>
    </row>
    <row r="100" spans="22:22" x14ac:dyDescent="0.25">
      <c r="V100" s="3"/>
    </row>
    <row r="101" spans="22:22" x14ac:dyDescent="0.25">
      <c r="V101" s="3"/>
    </row>
    <row r="102" spans="22:22" x14ac:dyDescent="0.25">
      <c r="V102" s="3"/>
    </row>
    <row r="103" spans="22:22" x14ac:dyDescent="0.25">
      <c r="V103" s="3"/>
    </row>
    <row r="104" spans="22:22" x14ac:dyDescent="0.25">
      <c r="V104" s="3"/>
    </row>
    <row r="105" spans="22:22" x14ac:dyDescent="0.25">
      <c r="V105" s="3"/>
    </row>
    <row r="106" spans="22:22" x14ac:dyDescent="0.25">
      <c r="V106" s="3"/>
    </row>
    <row r="107" spans="22:22" x14ac:dyDescent="0.25">
      <c r="V107" s="3"/>
    </row>
    <row r="108" spans="22:22" x14ac:dyDescent="0.25">
      <c r="V108" s="3"/>
    </row>
    <row r="109" spans="22:22" x14ac:dyDescent="0.25">
      <c r="V109" s="3"/>
    </row>
    <row r="110" spans="22:22" x14ac:dyDescent="0.25">
      <c r="V110" s="3"/>
    </row>
    <row r="111" spans="22:22" x14ac:dyDescent="0.25">
      <c r="V111" s="3"/>
    </row>
    <row r="112" spans="22:22" x14ac:dyDescent="0.25">
      <c r="V112" s="3"/>
    </row>
    <row r="113" spans="22:22" x14ac:dyDescent="0.25">
      <c r="V113" s="3"/>
    </row>
    <row r="114" spans="22:22" x14ac:dyDescent="0.25">
      <c r="V114" s="3"/>
    </row>
    <row r="115" spans="22:22" x14ac:dyDescent="0.25">
      <c r="V115" s="3"/>
    </row>
    <row r="116" spans="22:22" x14ac:dyDescent="0.25">
      <c r="V116" s="3"/>
    </row>
    <row r="117" spans="22:22" x14ac:dyDescent="0.25">
      <c r="V117" s="3"/>
    </row>
    <row r="118" spans="22:22" x14ac:dyDescent="0.25">
      <c r="V118" s="3"/>
    </row>
    <row r="119" spans="22:22" x14ac:dyDescent="0.25">
      <c r="V119" s="3"/>
    </row>
    <row r="120" spans="22:22" x14ac:dyDescent="0.25">
      <c r="V120" s="3"/>
    </row>
    <row r="121" spans="22:22" x14ac:dyDescent="0.25">
      <c r="V121" s="3"/>
    </row>
    <row r="122" spans="22:22" x14ac:dyDescent="0.25">
      <c r="V122" s="3"/>
    </row>
    <row r="123" spans="22:22" x14ac:dyDescent="0.25">
      <c r="V123" s="3"/>
    </row>
    <row r="124" spans="22:22" x14ac:dyDescent="0.25">
      <c r="V124" s="3"/>
    </row>
    <row r="125" spans="22:22" x14ac:dyDescent="0.25">
      <c r="V125" s="3"/>
    </row>
    <row r="126" spans="22:22" x14ac:dyDescent="0.25">
      <c r="V126" s="3"/>
    </row>
    <row r="127" spans="22:22" x14ac:dyDescent="0.25">
      <c r="V127" s="3"/>
    </row>
    <row r="128" spans="22:22" x14ac:dyDescent="0.25">
      <c r="V128" s="3"/>
    </row>
    <row r="129" spans="22:22" x14ac:dyDescent="0.25">
      <c r="V129" s="3"/>
    </row>
    <row r="130" spans="22:22" x14ac:dyDescent="0.25">
      <c r="V130" s="3"/>
    </row>
    <row r="131" spans="22:22" x14ac:dyDescent="0.25">
      <c r="V131" s="3"/>
    </row>
    <row r="132" spans="22:22" x14ac:dyDescent="0.25">
      <c r="V132" s="3"/>
    </row>
    <row r="133" spans="22:22" x14ac:dyDescent="0.25">
      <c r="V133" s="3"/>
    </row>
    <row r="134" spans="22:22" x14ac:dyDescent="0.25">
      <c r="V134" s="3"/>
    </row>
    <row r="135" spans="22:22" x14ac:dyDescent="0.25">
      <c r="V135" s="3"/>
    </row>
    <row r="136" spans="22:22" x14ac:dyDescent="0.25">
      <c r="V136" s="3"/>
    </row>
    <row r="137" spans="22:22" x14ac:dyDescent="0.25">
      <c r="V137" s="3"/>
    </row>
    <row r="138" spans="22:22" x14ac:dyDescent="0.25">
      <c r="V138" s="3"/>
    </row>
    <row r="139" spans="22:22" x14ac:dyDescent="0.25">
      <c r="V139" s="3"/>
    </row>
    <row r="140" spans="22:22" x14ac:dyDescent="0.25">
      <c r="V140" s="3"/>
    </row>
    <row r="141" spans="22:22" x14ac:dyDescent="0.25">
      <c r="V141" s="3"/>
    </row>
    <row r="142" spans="22:22" x14ac:dyDescent="0.25">
      <c r="V142" s="3"/>
    </row>
    <row r="143" spans="22:22" x14ac:dyDescent="0.25">
      <c r="V143" s="3"/>
    </row>
    <row r="144" spans="22:22" x14ac:dyDescent="0.25">
      <c r="V144" s="3"/>
    </row>
    <row r="145" spans="22:22" x14ac:dyDescent="0.25">
      <c r="V145" s="3"/>
    </row>
    <row r="146" spans="22:22" x14ac:dyDescent="0.25">
      <c r="V146" s="3"/>
    </row>
    <row r="147" spans="22:22" x14ac:dyDescent="0.25">
      <c r="V147" s="3"/>
    </row>
    <row r="148" spans="22:22" x14ac:dyDescent="0.25">
      <c r="V148" s="3"/>
    </row>
    <row r="149" spans="22:22" x14ac:dyDescent="0.25">
      <c r="V149" s="3"/>
    </row>
    <row r="150" spans="22:22" x14ac:dyDescent="0.25">
      <c r="V150" s="3"/>
    </row>
    <row r="151" spans="22:22" x14ac:dyDescent="0.25">
      <c r="V151" s="3"/>
    </row>
    <row r="152" spans="22:22" x14ac:dyDescent="0.25">
      <c r="V152" s="3"/>
    </row>
    <row r="153" spans="22:22" x14ac:dyDescent="0.25">
      <c r="V153" s="3"/>
    </row>
    <row r="154" spans="22:22" x14ac:dyDescent="0.25">
      <c r="V154" s="3"/>
    </row>
    <row r="155" spans="22:22" x14ac:dyDescent="0.25">
      <c r="V155" s="3"/>
    </row>
    <row r="156" spans="22:22" x14ac:dyDescent="0.25">
      <c r="V156" s="3"/>
    </row>
    <row r="157" spans="22:22" x14ac:dyDescent="0.25">
      <c r="V157" s="3"/>
    </row>
    <row r="158" spans="22:22" x14ac:dyDescent="0.25">
      <c r="V158" s="3"/>
    </row>
    <row r="159" spans="22:22" x14ac:dyDescent="0.25">
      <c r="V159" s="3"/>
    </row>
    <row r="160" spans="22:22" x14ac:dyDescent="0.25">
      <c r="V160" s="3"/>
    </row>
    <row r="161" spans="22:22" x14ac:dyDescent="0.25">
      <c r="V161" s="3"/>
    </row>
    <row r="162" spans="22:22" x14ac:dyDescent="0.25">
      <c r="V162" s="3"/>
    </row>
    <row r="163" spans="22:22" x14ac:dyDescent="0.25">
      <c r="V163" s="3"/>
    </row>
    <row r="164" spans="22:22" x14ac:dyDescent="0.25">
      <c r="V164" s="3"/>
    </row>
    <row r="165" spans="22:22" x14ac:dyDescent="0.25">
      <c r="V165" s="3"/>
    </row>
    <row r="166" spans="22:22" x14ac:dyDescent="0.25">
      <c r="V166" s="3"/>
    </row>
    <row r="167" spans="22:22" x14ac:dyDescent="0.25">
      <c r="V167" s="3"/>
    </row>
    <row r="168" spans="22:22" x14ac:dyDescent="0.25">
      <c r="V168" s="3"/>
    </row>
    <row r="169" spans="22:22" x14ac:dyDescent="0.25">
      <c r="V169" s="3"/>
    </row>
    <row r="170" spans="22:22" x14ac:dyDescent="0.25">
      <c r="V170" s="3"/>
    </row>
    <row r="171" spans="22:22" x14ac:dyDescent="0.25">
      <c r="V171" s="3"/>
    </row>
    <row r="172" spans="22:22" x14ac:dyDescent="0.25">
      <c r="V172" s="3"/>
    </row>
    <row r="173" spans="22:22" x14ac:dyDescent="0.25">
      <c r="V173" s="3"/>
    </row>
    <row r="174" spans="22:22" x14ac:dyDescent="0.25">
      <c r="V174" s="3"/>
    </row>
    <row r="175" spans="22:22" x14ac:dyDescent="0.25">
      <c r="V175" s="3"/>
    </row>
    <row r="176" spans="22:22" x14ac:dyDescent="0.25">
      <c r="V176" s="3"/>
    </row>
    <row r="177" spans="22:22" x14ac:dyDescent="0.25">
      <c r="V177" s="3"/>
    </row>
    <row r="178" spans="22:22" x14ac:dyDescent="0.25">
      <c r="V178" s="3"/>
    </row>
    <row r="179" spans="22:22" x14ac:dyDescent="0.25">
      <c r="V179" s="3"/>
    </row>
    <row r="180" spans="22:22" x14ac:dyDescent="0.25">
      <c r="V180" s="3"/>
    </row>
    <row r="181" spans="22:22" x14ac:dyDescent="0.25">
      <c r="V181" s="3"/>
    </row>
    <row r="182" spans="22:22" x14ac:dyDescent="0.25">
      <c r="V182" s="3"/>
    </row>
    <row r="183" spans="22:22" x14ac:dyDescent="0.25">
      <c r="V183" s="3"/>
    </row>
    <row r="184" spans="22:22" x14ac:dyDescent="0.25">
      <c r="V184" s="3"/>
    </row>
    <row r="185" spans="22:22" x14ac:dyDescent="0.25">
      <c r="V185" s="3"/>
    </row>
    <row r="186" spans="22:22" x14ac:dyDescent="0.25">
      <c r="V186" s="3"/>
    </row>
    <row r="187" spans="22:22" x14ac:dyDescent="0.25">
      <c r="V187" s="3"/>
    </row>
    <row r="188" spans="22:22" x14ac:dyDescent="0.25">
      <c r="V188" s="3"/>
    </row>
    <row r="189" spans="22:22" x14ac:dyDescent="0.25">
      <c r="V189" s="3"/>
    </row>
    <row r="190" spans="22:22" x14ac:dyDescent="0.25">
      <c r="V190" s="3"/>
    </row>
    <row r="191" spans="22:22" x14ac:dyDescent="0.25">
      <c r="V191" s="3"/>
    </row>
    <row r="192" spans="22:22" x14ac:dyDescent="0.25">
      <c r="V192" s="3"/>
    </row>
    <row r="193" spans="22:22" x14ac:dyDescent="0.25">
      <c r="V193" s="3"/>
    </row>
    <row r="194" spans="22:22" x14ac:dyDescent="0.25">
      <c r="V194" s="3"/>
    </row>
    <row r="195" spans="22:22" x14ac:dyDescent="0.25">
      <c r="V195" s="3"/>
    </row>
    <row r="196" spans="22:22" x14ac:dyDescent="0.25">
      <c r="V196" s="3"/>
    </row>
    <row r="197" spans="22:22" x14ac:dyDescent="0.25">
      <c r="V197" s="3"/>
    </row>
    <row r="198" spans="22:22" x14ac:dyDescent="0.25">
      <c r="V198" s="3"/>
    </row>
    <row r="199" spans="22:22" x14ac:dyDescent="0.25">
      <c r="V199" s="3"/>
    </row>
    <row r="200" spans="22:22" x14ac:dyDescent="0.25">
      <c r="V200" s="3"/>
    </row>
    <row r="201" spans="22:22" x14ac:dyDescent="0.25">
      <c r="V201" s="3"/>
    </row>
    <row r="202" spans="22:22" x14ac:dyDescent="0.25">
      <c r="V202" s="3"/>
    </row>
    <row r="203" spans="22:22" x14ac:dyDescent="0.25">
      <c r="V203" s="3"/>
    </row>
    <row r="204" spans="22:22" x14ac:dyDescent="0.25">
      <c r="V204" s="3"/>
    </row>
    <row r="205" spans="22:22" x14ac:dyDescent="0.25">
      <c r="V205" s="3"/>
    </row>
    <row r="206" spans="22:22" x14ac:dyDescent="0.25">
      <c r="V206" s="3"/>
    </row>
    <row r="207" spans="22:22" x14ac:dyDescent="0.25">
      <c r="V207" s="3"/>
    </row>
    <row r="208" spans="22:22" x14ac:dyDescent="0.25">
      <c r="V208" s="3"/>
    </row>
    <row r="209" spans="22:22" x14ac:dyDescent="0.25">
      <c r="V209" s="3"/>
    </row>
    <row r="210" spans="22:22" x14ac:dyDescent="0.25">
      <c r="V210" s="3"/>
    </row>
    <row r="211" spans="22:22" x14ac:dyDescent="0.25">
      <c r="V211" s="3"/>
    </row>
    <row r="212" spans="22:22" x14ac:dyDescent="0.25">
      <c r="V212" s="3"/>
    </row>
    <row r="213" spans="22:22" x14ac:dyDescent="0.25">
      <c r="V213" s="3"/>
    </row>
    <row r="214" spans="22:22" x14ac:dyDescent="0.25">
      <c r="V214" s="3"/>
    </row>
    <row r="215" spans="22:22" x14ac:dyDescent="0.25">
      <c r="V215" s="3"/>
    </row>
    <row r="216" spans="22:22" x14ac:dyDescent="0.25">
      <c r="V216" s="3"/>
    </row>
    <row r="217" spans="22:22" x14ac:dyDescent="0.25">
      <c r="V217" s="3"/>
    </row>
    <row r="218" spans="22:22" x14ac:dyDescent="0.25">
      <c r="V218" s="3"/>
    </row>
    <row r="219" spans="22:22" x14ac:dyDescent="0.25">
      <c r="V219" s="3"/>
    </row>
    <row r="220" spans="22:22" x14ac:dyDescent="0.25">
      <c r="V220" s="3"/>
    </row>
    <row r="221" spans="22:22" x14ac:dyDescent="0.25">
      <c r="V221" s="3"/>
    </row>
    <row r="222" spans="22:22" x14ac:dyDescent="0.25">
      <c r="V222" s="3"/>
    </row>
    <row r="223" spans="22:22" x14ac:dyDescent="0.25">
      <c r="V223" s="3"/>
    </row>
    <row r="224" spans="22:22" x14ac:dyDescent="0.25">
      <c r="V224" s="3"/>
    </row>
    <row r="225" spans="22:22" x14ac:dyDescent="0.25">
      <c r="V225" s="3"/>
    </row>
    <row r="226" spans="22:22" x14ac:dyDescent="0.25">
      <c r="V226" s="3"/>
    </row>
    <row r="227" spans="22:22" x14ac:dyDescent="0.25">
      <c r="V227" s="3"/>
    </row>
    <row r="228" spans="22:22" x14ac:dyDescent="0.25">
      <c r="V228" s="3"/>
    </row>
    <row r="229" spans="22:22" x14ac:dyDescent="0.25">
      <c r="V229" s="3"/>
    </row>
    <row r="230" spans="22:22" x14ac:dyDescent="0.25">
      <c r="V230" s="3"/>
    </row>
    <row r="231" spans="22:22" x14ac:dyDescent="0.25">
      <c r="V231" s="3"/>
    </row>
    <row r="232" spans="22:22" x14ac:dyDescent="0.25">
      <c r="V232" s="3"/>
    </row>
    <row r="233" spans="22:22" x14ac:dyDescent="0.25">
      <c r="V233" s="3"/>
    </row>
    <row r="234" spans="22:22" x14ac:dyDescent="0.25">
      <c r="V234" s="3"/>
    </row>
    <row r="235" spans="22:22" x14ac:dyDescent="0.25">
      <c r="V235" s="3"/>
    </row>
    <row r="236" spans="22:22" x14ac:dyDescent="0.25">
      <c r="V236" s="3"/>
    </row>
    <row r="237" spans="22:22" x14ac:dyDescent="0.25">
      <c r="V237" s="3"/>
    </row>
    <row r="238" spans="22:22" x14ac:dyDescent="0.25">
      <c r="V238" s="3"/>
    </row>
    <row r="239" spans="22:22" x14ac:dyDescent="0.25">
      <c r="V239" s="3"/>
    </row>
    <row r="240" spans="22:22" x14ac:dyDescent="0.25">
      <c r="V240" s="3"/>
    </row>
    <row r="241" spans="22:22" x14ac:dyDescent="0.25">
      <c r="V241" s="3"/>
    </row>
    <row r="242" spans="22:22" x14ac:dyDescent="0.25">
      <c r="V242" s="3"/>
    </row>
    <row r="243" spans="22:22" x14ac:dyDescent="0.25">
      <c r="V243" s="3"/>
    </row>
    <row r="244" spans="22:22" x14ac:dyDescent="0.25">
      <c r="V244" s="3"/>
    </row>
    <row r="245" spans="22:22" x14ac:dyDescent="0.25">
      <c r="V245" s="3"/>
    </row>
    <row r="246" spans="22:22" x14ac:dyDescent="0.25">
      <c r="V246" s="3"/>
    </row>
    <row r="247" spans="22:22" x14ac:dyDescent="0.25">
      <c r="V247" s="3"/>
    </row>
    <row r="248" spans="22:22" x14ac:dyDescent="0.25">
      <c r="V248" s="3"/>
    </row>
    <row r="249" spans="22:22" x14ac:dyDescent="0.25">
      <c r="V249" s="3"/>
    </row>
    <row r="250" spans="22:22" x14ac:dyDescent="0.25">
      <c r="V250" s="3"/>
    </row>
    <row r="251" spans="22:22" x14ac:dyDescent="0.25">
      <c r="V251" s="3"/>
    </row>
    <row r="252" spans="22:22" x14ac:dyDescent="0.25">
      <c r="V252" s="3"/>
    </row>
    <row r="253" spans="22:22" x14ac:dyDescent="0.25">
      <c r="V253" s="3"/>
    </row>
    <row r="254" spans="22:22" x14ac:dyDescent="0.25">
      <c r="V254" s="3"/>
    </row>
    <row r="255" spans="22:22" x14ac:dyDescent="0.25">
      <c r="V255" s="3"/>
    </row>
    <row r="256" spans="22:22" x14ac:dyDescent="0.25">
      <c r="V256" s="3"/>
    </row>
    <row r="257" spans="22:22" x14ac:dyDescent="0.25">
      <c r="V257" s="3"/>
    </row>
    <row r="258" spans="22:22" x14ac:dyDescent="0.25">
      <c r="V258" s="3"/>
    </row>
    <row r="259" spans="22:22" x14ac:dyDescent="0.25">
      <c r="V259" s="3"/>
    </row>
    <row r="260" spans="22:22" x14ac:dyDescent="0.25">
      <c r="V260" s="3"/>
    </row>
    <row r="261" spans="22:22" x14ac:dyDescent="0.25">
      <c r="V261" s="3"/>
    </row>
    <row r="262" spans="22:22" x14ac:dyDescent="0.25">
      <c r="V262" s="3"/>
    </row>
    <row r="263" spans="22:22" x14ac:dyDescent="0.25">
      <c r="V263" s="3"/>
    </row>
    <row r="264" spans="22:22" x14ac:dyDescent="0.25">
      <c r="V264" s="3"/>
    </row>
    <row r="265" spans="22:22" x14ac:dyDescent="0.25">
      <c r="V265" s="3"/>
    </row>
    <row r="266" spans="22:22" x14ac:dyDescent="0.25">
      <c r="V266" s="3"/>
    </row>
    <row r="267" spans="22:22" x14ac:dyDescent="0.25">
      <c r="V267" s="3"/>
    </row>
    <row r="268" spans="22:22" x14ac:dyDescent="0.25">
      <c r="V268" s="3"/>
    </row>
    <row r="269" spans="22:22" x14ac:dyDescent="0.25">
      <c r="V269" s="3"/>
    </row>
    <row r="270" spans="22:22" x14ac:dyDescent="0.25">
      <c r="V270" s="3"/>
    </row>
    <row r="271" spans="22:22" x14ac:dyDescent="0.25">
      <c r="V271" s="3"/>
    </row>
    <row r="272" spans="22:22" x14ac:dyDescent="0.25">
      <c r="V272" s="3"/>
    </row>
    <row r="273" spans="22:22" x14ac:dyDescent="0.25">
      <c r="V273" s="3"/>
    </row>
    <row r="274" spans="22:22" x14ac:dyDescent="0.25">
      <c r="V274" s="3"/>
    </row>
    <row r="275" spans="22:22" x14ac:dyDescent="0.25">
      <c r="V275" s="3"/>
    </row>
    <row r="276" spans="22:22" x14ac:dyDescent="0.25">
      <c r="V276" s="3"/>
    </row>
    <row r="277" spans="22:22" x14ac:dyDescent="0.25">
      <c r="V277" s="3"/>
    </row>
    <row r="278" spans="22:22" x14ac:dyDescent="0.25">
      <c r="V278" s="3"/>
    </row>
    <row r="279" spans="22:22" x14ac:dyDescent="0.25">
      <c r="V279" s="3"/>
    </row>
    <row r="280" spans="22:22" x14ac:dyDescent="0.25">
      <c r="V280" s="3"/>
    </row>
    <row r="281" spans="22:22" x14ac:dyDescent="0.25">
      <c r="V281" s="3"/>
    </row>
    <row r="282" spans="22:22" x14ac:dyDescent="0.25">
      <c r="V282" s="3"/>
    </row>
    <row r="283" spans="22:22" x14ac:dyDescent="0.25">
      <c r="V283" s="3"/>
    </row>
    <row r="284" spans="22:22" x14ac:dyDescent="0.25">
      <c r="V284" s="3"/>
    </row>
    <row r="285" spans="22:22" x14ac:dyDescent="0.25">
      <c r="V285" s="3"/>
    </row>
    <row r="286" spans="22:22" x14ac:dyDescent="0.25">
      <c r="V286" s="3"/>
    </row>
    <row r="287" spans="22:22" x14ac:dyDescent="0.25">
      <c r="V287" s="3"/>
    </row>
    <row r="288" spans="22:22" x14ac:dyDescent="0.25">
      <c r="V288" s="3"/>
    </row>
    <row r="289" spans="22:22" x14ac:dyDescent="0.25">
      <c r="V289" s="3"/>
    </row>
    <row r="290" spans="22:22" x14ac:dyDescent="0.25">
      <c r="V290" s="3"/>
    </row>
    <row r="291" spans="22:22" x14ac:dyDescent="0.25">
      <c r="V291" s="3"/>
    </row>
    <row r="292" spans="22:22" x14ac:dyDescent="0.25">
      <c r="V292" s="3"/>
    </row>
    <row r="293" spans="22:22" x14ac:dyDescent="0.25">
      <c r="V293" s="3"/>
    </row>
    <row r="294" spans="22:22" x14ac:dyDescent="0.25">
      <c r="V294" s="3"/>
    </row>
    <row r="295" spans="22:22" x14ac:dyDescent="0.25">
      <c r="V295" s="3"/>
    </row>
    <row r="296" spans="22:22" x14ac:dyDescent="0.25">
      <c r="V296" s="3"/>
    </row>
    <row r="297" spans="22:22" x14ac:dyDescent="0.25">
      <c r="V297" s="3"/>
    </row>
    <row r="298" spans="22:22" x14ac:dyDescent="0.25">
      <c r="V298" s="3"/>
    </row>
    <row r="299" spans="22:22" x14ac:dyDescent="0.25">
      <c r="V299" s="3"/>
    </row>
    <row r="300" spans="22:22" x14ac:dyDescent="0.25">
      <c r="V300" s="3"/>
    </row>
    <row r="301" spans="22:22" x14ac:dyDescent="0.25">
      <c r="V301" s="3"/>
    </row>
    <row r="302" spans="22:22" x14ac:dyDescent="0.25">
      <c r="V302" s="3"/>
    </row>
    <row r="303" spans="22:22" x14ac:dyDescent="0.25">
      <c r="V303" s="3"/>
    </row>
    <row r="304" spans="22:22" x14ac:dyDescent="0.25">
      <c r="V304" s="3"/>
    </row>
    <row r="305" spans="22:22" x14ac:dyDescent="0.25">
      <c r="V305" s="3"/>
    </row>
    <row r="306" spans="22:22" x14ac:dyDescent="0.25">
      <c r="V306" s="3"/>
    </row>
    <row r="307" spans="22:22" x14ac:dyDescent="0.25">
      <c r="V307" s="3"/>
    </row>
    <row r="308" spans="22:22" x14ac:dyDescent="0.25">
      <c r="V308" s="3"/>
    </row>
    <row r="309" spans="22:22" x14ac:dyDescent="0.25">
      <c r="V309" s="3"/>
    </row>
    <row r="310" spans="22:22" x14ac:dyDescent="0.25">
      <c r="V310" s="3"/>
    </row>
    <row r="311" spans="22:22" x14ac:dyDescent="0.25">
      <c r="V311" s="3"/>
    </row>
    <row r="312" spans="22:22" x14ac:dyDescent="0.25">
      <c r="V312" s="3"/>
    </row>
    <row r="313" spans="22:22" x14ac:dyDescent="0.25">
      <c r="V313" s="3"/>
    </row>
    <row r="314" spans="22:22" x14ac:dyDescent="0.25">
      <c r="V314" s="3"/>
    </row>
    <row r="315" spans="22:22" x14ac:dyDescent="0.25">
      <c r="V315" s="3"/>
    </row>
    <row r="316" spans="22:22" x14ac:dyDescent="0.25">
      <c r="V316" s="3"/>
    </row>
    <row r="317" spans="22:22" x14ac:dyDescent="0.25">
      <c r="V317" s="3"/>
    </row>
    <row r="318" spans="22:22" x14ac:dyDescent="0.25">
      <c r="V318" s="3"/>
    </row>
    <row r="319" spans="22:22" x14ac:dyDescent="0.25">
      <c r="V319" s="3"/>
    </row>
    <row r="320" spans="22:22" x14ac:dyDescent="0.25">
      <c r="V320" s="3"/>
    </row>
    <row r="321" spans="22:22" x14ac:dyDescent="0.25">
      <c r="V321" s="3"/>
    </row>
    <row r="322" spans="22:22" x14ac:dyDescent="0.25">
      <c r="V322" s="3"/>
    </row>
    <row r="323" spans="22:22" x14ac:dyDescent="0.25">
      <c r="V323" s="3"/>
    </row>
    <row r="324" spans="22:22" x14ac:dyDescent="0.25">
      <c r="V324" s="3"/>
    </row>
    <row r="325" spans="22:22" x14ac:dyDescent="0.25">
      <c r="V325" s="3"/>
    </row>
    <row r="326" spans="22:22" x14ac:dyDescent="0.25">
      <c r="V326" s="3"/>
    </row>
    <row r="327" spans="22:22" x14ac:dyDescent="0.25">
      <c r="V327" s="3"/>
    </row>
    <row r="328" spans="22:22" x14ac:dyDescent="0.25">
      <c r="V328" s="3"/>
    </row>
    <row r="329" spans="22:22" x14ac:dyDescent="0.25">
      <c r="V329" s="3"/>
    </row>
    <row r="330" spans="22:22" x14ac:dyDescent="0.25">
      <c r="V330" s="3"/>
    </row>
    <row r="331" spans="22:22" x14ac:dyDescent="0.25">
      <c r="V331" s="3"/>
    </row>
    <row r="332" spans="22:22" x14ac:dyDescent="0.25">
      <c r="V332" s="3"/>
    </row>
    <row r="333" spans="22:22" x14ac:dyDescent="0.25">
      <c r="V333" s="3"/>
    </row>
    <row r="334" spans="22:22" x14ac:dyDescent="0.25">
      <c r="V334" s="3"/>
    </row>
    <row r="335" spans="22:22" x14ac:dyDescent="0.25">
      <c r="V335" s="3"/>
    </row>
    <row r="336" spans="22:22" x14ac:dyDescent="0.25">
      <c r="V336" s="3"/>
    </row>
    <row r="337" spans="22:22" x14ac:dyDescent="0.25">
      <c r="V337" s="3"/>
    </row>
    <row r="338" spans="22:22" x14ac:dyDescent="0.25">
      <c r="V338" s="3"/>
    </row>
    <row r="339" spans="22:22" x14ac:dyDescent="0.25">
      <c r="V339" s="3"/>
    </row>
    <row r="340" spans="22:22" x14ac:dyDescent="0.25">
      <c r="V340" s="3"/>
    </row>
    <row r="341" spans="22:22" x14ac:dyDescent="0.25">
      <c r="V341" s="3"/>
    </row>
    <row r="342" spans="22:22" x14ac:dyDescent="0.25">
      <c r="V342" s="3"/>
    </row>
    <row r="343" spans="22:22" x14ac:dyDescent="0.25">
      <c r="V343" s="3"/>
    </row>
    <row r="344" spans="22:22" x14ac:dyDescent="0.25">
      <c r="V344" s="3"/>
    </row>
    <row r="345" spans="22:22" x14ac:dyDescent="0.25">
      <c r="V345" s="3"/>
    </row>
    <row r="346" spans="22:22" x14ac:dyDescent="0.25">
      <c r="V346" s="3"/>
    </row>
    <row r="347" spans="22:22" x14ac:dyDescent="0.25">
      <c r="V347" s="3"/>
    </row>
    <row r="348" spans="22:22" x14ac:dyDescent="0.25">
      <c r="V348" s="3"/>
    </row>
    <row r="349" spans="22:22" x14ac:dyDescent="0.25">
      <c r="V349" s="3"/>
    </row>
    <row r="350" spans="22:22" x14ac:dyDescent="0.25">
      <c r="V350" s="3"/>
    </row>
    <row r="351" spans="22:22" x14ac:dyDescent="0.25">
      <c r="V351" s="3"/>
    </row>
    <row r="352" spans="22:22" x14ac:dyDescent="0.25">
      <c r="V352" s="3"/>
    </row>
    <row r="353" spans="22:22" x14ac:dyDescent="0.25">
      <c r="V353" s="3"/>
    </row>
    <row r="354" spans="22:22" x14ac:dyDescent="0.25">
      <c r="V354" s="3"/>
    </row>
    <row r="355" spans="22:22" x14ac:dyDescent="0.25">
      <c r="V355" s="3"/>
    </row>
    <row r="356" spans="22:22" x14ac:dyDescent="0.25">
      <c r="V356" s="3"/>
    </row>
    <row r="357" spans="22:22" x14ac:dyDescent="0.25">
      <c r="V357" s="3"/>
    </row>
    <row r="358" spans="22:22" x14ac:dyDescent="0.25">
      <c r="V358" s="3"/>
    </row>
    <row r="359" spans="22:22" x14ac:dyDescent="0.25">
      <c r="V359" s="3"/>
    </row>
    <row r="360" spans="22:22" x14ac:dyDescent="0.25">
      <c r="V360" s="3"/>
    </row>
    <row r="361" spans="22:22" x14ac:dyDescent="0.25">
      <c r="V361" s="3"/>
    </row>
    <row r="362" spans="22:22" x14ac:dyDescent="0.25">
      <c r="V362" s="3"/>
    </row>
    <row r="363" spans="22:22" x14ac:dyDescent="0.25">
      <c r="V363" s="3"/>
    </row>
    <row r="364" spans="22:22" x14ac:dyDescent="0.25">
      <c r="V364" s="3"/>
    </row>
    <row r="365" spans="22:22" x14ac:dyDescent="0.25">
      <c r="V365" s="3"/>
    </row>
    <row r="366" spans="22:22" x14ac:dyDescent="0.25">
      <c r="V366" s="3"/>
    </row>
    <row r="367" spans="22:22" x14ac:dyDescent="0.25">
      <c r="V367" s="3"/>
    </row>
    <row r="368" spans="22:22" x14ac:dyDescent="0.25">
      <c r="V368" s="3"/>
    </row>
    <row r="369" spans="22:22" x14ac:dyDescent="0.25">
      <c r="V369" s="3"/>
    </row>
    <row r="370" spans="22:22" x14ac:dyDescent="0.25">
      <c r="V370" s="3"/>
    </row>
    <row r="371" spans="22:22" x14ac:dyDescent="0.25">
      <c r="V371" s="3"/>
    </row>
    <row r="372" spans="22:22" x14ac:dyDescent="0.25">
      <c r="V372" s="3"/>
    </row>
    <row r="373" spans="22:22" x14ac:dyDescent="0.25">
      <c r="V373" s="3"/>
    </row>
    <row r="374" spans="22:22" x14ac:dyDescent="0.25">
      <c r="V374" s="3"/>
    </row>
    <row r="375" spans="22:22" x14ac:dyDescent="0.25">
      <c r="V375" s="3"/>
    </row>
    <row r="376" spans="22:22" x14ac:dyDescent="0.25">
      <c r="V376" s="3"/>
    </row>
    <row r="377" spans="22:22" x14ac:dyDescent="0.25">
      <c r="V377" s="3"/>
    </row>
    <row r="378" spans="22:22" x14ac:dyDescent="0.25">
      <c r="V378" s="3"/>
    </row>
    <row r="379" spans="22:22" x14ac:dyDescent="0.25">
      <c r="V379" s="3"/>
    </row>
    <row r="380" spans="22:22" x14ac:dyDescent="0.25">
      <c r="V380" s="3"/>
    </row>
    <row r="381" spans="22:22" x14ac:dyDescent="0.25">
      <c r="V381" s="3"/>
    </row>
    <row r="382" spans="22:22" x14ac:dyDescent="0.25">
      <c r="V382" s="3"/>
    </row>
    <row r="383" spans="22:22" x14ac:dyDescent="0.25">
      <c r="V383" s="3"/>
    </row>
    <row r="384" spans="22:22" x14ac:dyDescent="0.25">
      <c r="V384" s="3"/>
    </row>
    <row r="385" spans="22:22" x14ac:dyDescent="0.25">
      <c r="V385" s="3"/>
    </row>
    <row r="386" spans="22:22" x14ac:dyDescent="0.25">
      <c r="V386" s="3"/>
    </row>
    <row r="387" spans="22:22" x14ac:dyDescent="0.25">
      <c r="V387" s="3"/>
    </row>
    <row r="388" spans="22:22" x14ac:dyDescent="0.25">
      <c r="V388" s="3"/>
    </row>
    <row r="389" spans="22:22" x14ac:dyDescent="0.25">
      <c r="V389" s="3"/>
    </row>
    <row r="390" spans="22:22" x14ac:dyDescent="0.25">
      <c r="V390" s="3"/>
    </row>
    <row r="391" spans="22:22" x14ac:dyDescent="0.25">
      <c r="V391" s="3"/>
    </row>
    <row r="392" spans="22:22" x14ac:dyDescent="0.25">
      <c r="V392" s="3"/>
    </row>
    <row r="393" spans="22:22" x14ac:dyDescent="0.25">
      <c r="V393" s="3"/>
    </row>
    <row r="394" spans="22:22" x14ac:dyDescent="0.25">
      <c r="V394" s="3"/>
    </row>
    <row r="395" spans="22:22" x14ac:dyDescent="0.25">
      <c r="V395" s="3"/>
    </row>
    <row r="396" spans="22:22" x14ac:dyDescent="0.25">
      <c r="V396" s="3"/>
    </row>
    <row r="397" spans="22:22" x14ac:dyDescent="0.25">
      <c r="V397" s="3"/>
    </row>
    <row r="398" spans="22:22" x14ac:dyDescent="0.25">
      <c r="V398" s="3"/>
    </row>
    <row r="399" spans="22:22" x14ac:dyDescent="0.25">
      <c r="V399" s="3"/>
    </row>
    <row r="400" spans="22:22" x14ac:dyDescent="0.25">
      <c r="V400" s="3"/>
    </row>
    <row r="401" spans="22:22" x14ac:dyDescent="0.25">
      <c r="V401" s="3"/>
    </row>
    <row r="402" spans="22:22" x14ac:dyDescent="0.25">
      <c r="V402" s="3"/>
    </row>
    <row r="403" spans="22:22" x14ac:dyDescent="0.25">
      <c r="V403" s="3"/>
    </row>
    <row r="404" spans="22:22" x14ac:dyDescent="0.25">
      <c r="V404" s="3"/>
    </row>
    <row r="405" spans="22:22" x14ac:dyDescent="0.25">
      <c r="V405" s="3"/>
    </row>
    <row r="406" spans="22:22" x14ac:dyDescent="0.25">
      <c r="V406" s="3"/>
    </row>
    <row r="407" spans="22:22" x14ac:dyDescent="0.25">
      <c r="V407" s="3"/>
    </row>
    <row r="408" spans="22:22" x14ac:dyDescent="0.25">
      <c r="V408" s="3"/>
    </row>
    <row r="409" spans="22:22" x14ac:dyDescent="0.25">
      <c r="V409" s="3"/>
    </row>
    <row r="410" spans="22:22" x14ac:dyDescent="0.25">
      <c r="V410" s="3"/>
    </row>
    <row r="411" spans="22:22" x14ac:dyDescent="0.25">
      <c r="V411" s="3"/>
    </row>
    <row r="412" spans="22:22" x14ac:dyDescent="0.25">
      <c r="V412" s="3"/>
    </row>
    <row r="413" spans="22:22" x14ac:dyDescent="0.25">
      <c r="V413" s="3"/>
    </row>
    <row r="414" spans="22:22" x14ac:dyDescent="0.25">
      <c r="V414" s="3"/>
    </row>
    <row r="415" spans="22:22" x14ac:dyDescent="0.25">
      <c r="V415" s="3"/>
    </row>
    <row r="416" spans="22:22" x14ac:dyDescent="0.25">
      <c r="V416" s="3"/>
    </row>
    <row r="417" spans="22:22" x14ac:dyDescent="0.25">
      <c r="V417" s="3"/>
    </row>
    <row r="418" spans="22:22" x14ac:dyDescent="0.25">
      <c r="V418" s="3"/>
    </row>
    <row r="419" spans="22:22" x14ac:dyDescent="0.25">
      <c r="V419" s="3"/>
    </row>
    <row r="420" spans="22:22" x14ac:dyDescent="0.25">
      <c r="V420" s="3"/>
    </row>
    <row r="421" spans="22:22" x14ac:dyDescent="0.25">
      <c r="V421" s="3"/>
    </row>
    <row r="422" spans="22:22" x14ac:dyDescent="0.25">
      <c r="V422" s="3"/>
    </row>
    <row r="423" spans="22:22" x14ac:dyDescent="0.25">
      <c r="V423" s="3"/>
    </row>
    <row r="424" spans="22:22" x14ac:dyDescent="0.25">
      <c r="V424" s="3"/>
    </row>
    <row r="425" spans="22:22" x14ac:dyDescent="0.25">
      <c r="V425" s="3"/>
    </row>
    <row r="426" spans="22:22" x14ac:dyDescent="0.25">
      <c r="V426" s="3"/>
    </row>
    <row r="427" spans="22:22" x14ac:dyDescent="0.25">
      <c r="V427" s="3"/>
    </row>
    <row r="428" spans="22:22" x14ac:dyDescent="0.25">
      <c r="V428" s="3"/>
    </row>
    <row r="429" spans="22:22" x14ac:dyDescent="0.25">
      <c r="V429" s="3"/>
    </row>
    <row r="430" spans="22:22" x14ac:dyDescent="0.25">
      <c r="V430" s="3"/>
    </row>
    <row r="431" spans="22:22" x14ac:dyDescent="0.25">
      <c r="V431" s="3"/>
    </row>
    <row r="432" spans="22:22" x14ac:dyDescent="0.25">
      <c r="V432" s="3"/>
    </row>
    <row r="433" spans="22:22" x14ac:dyDescent="0.25">
      <c r="V433" s="3"/>
    </row>
    <row r="434" spans="22:22" x14ac:dyDescent="0.25">
      <c r="V434" s="3"/>
    </row>
    <row r="435" spans="22:22" x14ac:dyDescent="0.25">
      <c r="V435" s="3"/>
    </row>
    <row r="436" spans="22:22" x14ac:dyDescent="0.25">
      <c r="V436" s="3"/>
    </row>
    <row r="437" spans="22:22" x14ac:dyDescent="0.25">
      <c r="V437" s="3"/>
    </row>
    <row r="438" spans="22:22" x14ac:dyDescent="0.25">
      <c r="V438" s="3"/>
    </row>
    <row r="439" spans="22:22" x14ac:dyDescent="0.25">
      <c r="V439" s="3"/>
    </row>
    <row r="440" spans="22:22" x14ac:dyDescent="0.25">
      <c r="V440" s="3"/>
    </row>
    <row r="441" spans="22:22" x14ac:dyDescent="0.25">
      <c r="V441" s="3"/>
    </row>
    <row r="442" spans="22:22" x14ac:dyDescent="0.25">
      <c r="V442" s="3"/>
    </row>
    <row r="443" spans="22:22" x14ac:dyDescent="0.25">
      <c r="V443" s="3"/>
    </row>
    <row r="444" spans="22:22" x14ac:dyDescent="0.25">
      <c r="V444" s="3"/>
    </row>
    <row r="445" spans="22:22" x14ac:dyDescent="0.25">
      <c r="V445" s="3"/>
    </row>
    <row r="446" spans="22:22" x14ac:dyDescent="0.25">
      <c r="V446" s="3"/>
    </row>
    <row r="447" spans="22:22" x14ac:dyDescent="0.25">
      <c r="V447" s="3"/>
    </row>
    <row r="448" spans="22:22" x14ac:dyDescent="0.25">
      <c r="V448" s="3"/>
    </row>
    <row r="449" spans="22:22" x14ac:dyDescent="0.25">
      <c r="V449" s="3"/>
    </row>
    <row r="450" spans="22:22" x14ac:dyDescent="0.25">
      <c r="V450" s="3"/>
    </row>
    <row r="451" spans="22:22" x14ac:dyDescent="0.25">
      <c r="V451" s="3"/>
    </row>
    <row r="452" spans="22:22" x14ac:dyDescent="0.25">
      <c r="V452" s="3"/>
    </row>
    <row r="453" spans="22:22" x14ac:dyDescent="0.25">
      <c r="V453" s="3"/>
    </row>
    <row r="454" spans="22:22" x14ac:dyDescent="0.25">
      <c r="V454" s="3"/>
    </row>
    <row r="455" spans="22:22" x14ac:dyDescent="0.25">
      <c r="V455" s="3"/>
    </row>
    <row r="456" spans="22:22" x14ac:dyDescent="0.25">
      <c r="V456" s="3"/>
    </row>
    <row r="457" spans="22:22" x14ac:dyDescent="0.25">
      <c r="V457" s="3"/>
    </row>
    <row r="458" spans="22:22" x14ac:dyDescent="0.25">
      <c r="V458" s="3"/>
    </row>
    <row r="459" spans="22:22" x14ac:dyDescent="0.25">
      <c r="V459" s="3"/>
    </row>
    <row r="460" spans="22:22" x14ac:dyDescent="0.25">
      <c r="V460" s="3"/>
    </row>
    <row r="461" spans="22:22" x14ac:dyDescent="0.25">
      <c r="V461" s="3"/>
    </row>
    <row r="462" spans="22:22" x14ac:dyDescent="0.25">
      <c r="V462" s="3"/>
    </row>
    <row r="463" spans="22:22" x14ac:dyDescent="0.25">
      <c r="V463" s="3"/>
    </row>
    <row r="464" spans="22:22" x14ac:dyDescent="0.25">
      <c r="V464" s="3"/>
    </row>
    <row r="465" spans="22:22" x14ac:dyDescent="0.25">
      <c r="V465" s="3"/>
    </row>
    <row r="466" spans="22:22" x14ac:dyDescent="0.25">
      <c r="V466" s="3"/>
    </row>
    <row r="467" spans="22:22" x14ac:dyDescent="0.25">
      <c r="V467" s="3"/>
    </row>
    <row r="468" spans="22:22" x14ac:dyDescent="0.25">
      <c r="V468" s="3"/>
    </row>
    <row r="469" spans="22:22" x14ac:dyDescent="0.25">
      <c r="V469" s="3"/>
    </row>
    <row r="470" spans="22:22" x14ac:dyDescent="0.25">
      <c r="V470" s="3"/>
    </row>
    <row r="471" spans="22:22" x14ac:dyDescent="0.25">
      <c r="V471" s="3"/>
    </row>
    <row r="472" spans="22:22" x14ac:dyDescent="0.25">
      <c r="V472" s="3"/>
    </row>
    <row r="473" spans="22:22" x14ac:dyDescent="0.25">
      <c r="V473" s="3"/>
    </row>
    <row r="474" spans="22:22" x14ac:dyDescent="0.25">
      <c r="V474" s="3"/>
    </row>
    <row r="475" spans="22:22" x14ac:dyDescent="0.25">
      <c r="V475" s="3"/>
    </row>
    <row r="476" spans="22:22" x14ac:dyDescent="0.25">
      <c r="V476" s="3"/>
    </row>
    <row r="477" spans="22:22" x14ac:dyDescent="0.25">
      <c r="V477" s="3"/>
    </row>
    <row r="478" spans="22:22" x14ac:dyDescent="0.25">
      <c r="V478" s="3"/>
    </row>
    <row r="479" spans="22:22" x14ac:dyDescent="0.25">
      <c r="V479" s="3"/>
    </row>
    <row r="480" spans="22:22" x14ac:dyDescent="0.25">
      <c r="V480" s="3"/>
    </row>
    <row r="481" spans="22:22" x14ac:dyDescent="0.25">
      <c r="V481" s="3"/>
    </row>
    <row r="482" spans="22:22" x14ac:dyDescent="0.25">
      <c r="V482" s="3"/>
    </row>
    <row r="483" spans="22:22" x14ac:dyDescent="0.25">
      <c r="V483" s="3"/>
    </row>
    <row r="484" spans="22:22" x14ac:dyDescent="0.25">
      <c r="V484" s="3"/>
    </row>
    <row r="485" spans="22:22" x14ac:dyDescent="0.25">
      <c r="V485" s="3"/>
    </row>
    <row r="486" spans="22:22" x14ac:dyDescent="0.25">
      <c r="V486" s="3"/>
    </row>
    <row r="487" spans="22:22" x14ac:dyDescent="0.25">
      <c r="V487" s="3"/>
    </row>
    <row r="488" spans="22:22" x14ac:dyDescent="0.25">
      <c r="V488" s="3"/>
    </row>
    <row r="489" spans="22:22" x14ac:dyDescent="0.25">
      <c r="V489" s="3"/>
    </row>
    <row r="490" spans="22:22" x14ac:dyDescent="0.25">
      <c r="V490" s="3"/>
    </row>
    <row r="491" spans="22:22" x14ac:dyDescent="0.25">
      <c r="V491" s="3"/>
    </row>
    <row r="492" spans="22:22" x14ac:dyDescent="0.25">
      <c r="V492" s="3"/>
    </row>
    <row r="493" spans="22:22" x14ac:dyDescent="0.25">
      <c r="V493" s="3"/>
    </row>
    <row r="494" spans="22:22" x14ac:dyDescent="0.25">
      <c r="V494" s="3"/>
    </row>
    <row r="495" spans="22:22" x14ac:dyDescent="0.25">
      <c r="V495" s="3"/>
    </row>
    <row r="496" spans="22:22" x14ac:dyDescent="0.25">
      <c r="V496" s="3"/>
    </row>
    <row r="497" spans="22:22" x14ac:dyDescent="0.25">
      <c r="V497" s="3"/>
    </row>
    <row r="498" spans="22:22" x14ac:dyDescent="0.25">
      <c r="V498" s="3"/>
    </row>
    <row r="499" spans="22:22" x14ac:dyDescent="0.25">
      <c r="V499" s="3"/>
    </row>
    <row r="500" spans="22:22" x14ac:dyDescent="0.25">
      <c r="V500" s="3"/>
    </row>
    <row r="501" spans="22:22" x14ac:dyDescent="0.25">
      <c r="V501" s="3"/>
    </row>
    <row r="502" spans="22:22" x14ac:dyDescent="0.25">
      <c r="V502" s="3"/>
    </row>
    <row r="503" spans="22:22" x14ac:dyDescent="0.25">
      <c r="V503" s="3"/>
    </row>
    <row r="504" spans="22:22" x14ac:dyDescent="0.25">
      <c r="V504" s="3"/>
    </row>
    <row r="505" spans="22:22" x14ac:dyDescent="0.25">
      <c r="V505" s="3"/>
    </row>
    <row r="506" spans="22:22" x14ac:dyDescent="0.25">
      <c r="V506" s="3"/>
    </row>
    <row r="507" spans="22:22" x14ac:dyDescent="0.25">
      <c r="V507" s="3"/>
    </row>
    <row r="508" spans="22:22" x14ac:dyDescent="0.25">
      <c r="V508" s="3"/>
    </row>
    <row r="509" spans="22:22" x14ac:dyDescent="0.25">
      <c r="V509" s="3"/>
    </row>
    <row r="510" spans="22:22" x14ac:dyDescent="0.25">
      <c r="V510" s="3"/>
    </row>
    <row r="511" spans="22:22" x14ac:dyDescent="0.25">
      <c r="V511" s="3"/>
    </row>
    <row r="512" spans="22:22" x14ac:dyDescent="0.25">
      <c r="V512" s="3"/>
    </row>
    <row r="513" spans="22:22" x14ac:dyDescent="0.25">
      <c r="V513" s="3"/>
    </row>
    <row r="514" spans="22:22" x14ac:dyDescent="0.25">
      <c r="V514" s="3"/>
    </row>
    <row r="515" spans="22:22" x14ac:dyDescent="0.25">
      <c r="V515" s="3"/>
    </row>
    <row r="516" spans="22:22" x14ac:dyDescent="0.25">
      <c r="V516" s="3"/>
    </row>
    <row r="517" spans="22:22" x14ac:dyDescent="0.25">
      <c r="V517" s="3"/>
    </row>
    <row r="518" spans="22:22" x14ac:dyDescent="0.25">
      <c r="V518" s="3"/>
    </row>
    <row r="519" spans="22:22" x14ac:dyDescent="0.25">
      <c r="V519" s="3"/>
    </row>
    <row r="520" spans="22:22" x14ac:dyDescent="0.25">
      <c r="V520" s="3"/>
    </row>
    <row r="521" spans="22:22" x14ac:dyDescent="0.25">
      <c r="V521" s="3"/>
    </row>
    <row r="522" spans="22:22" x14ac:dyDescent="0.25">
      <c r="V522" s="3"/>
    </row>
    <row r="523" spans="22:22" x14ac:dyDescent="0.25">
      <c r="V523" s="3"/>
    </row>
    <row r="524" spans="22:22" x14ac:dyDescent="0.25">
      <c r="V524" s="3"/>
    </row>
    <row r="525" spans="22:22" x14ac:dyDescent="0.25">
      <c r="V525" s="3"/>
    </row>
    <row r="526" spans="22:22" x14ac:dyDescent="0.25">
      <c r="V526" s="3"/>
    </row>
    <row r="527" spans="22:22" x14ac:dyDescent="0.25">
      <c r="V527" s="3"/>
    </row>
    <row r="528" spans="22:22" x14ac:dyDescent="0.25">
      <c r="V528" s="3"/>
    </row>
    <row r="529" spans="22:22" x14ac:dyDescent="0.25">
      <c r="V529" s="3"/>
    </row>
    <row r="530" spans="22:22" x14ac:dyDescent="0.25">
      <c r="V530" s="3"/>
    </row>
    <row r="531" spans="22:22" x14ac:dyDescent="0.25">
      <c r="V531" s="3"/>
    </row>
    <row r="532" spans="22:22" x14ac:dyDescent="0.25">
      <c r="V532" s="3"/>
    </row>
    <row r="533" spans="22:22" x14ac:dyDescent="0.25">
      <c r="V533" s="3"/>
    </row>
    <row r="534" spans="22:22" x14ac:dyDescent="0.25">
      <c r="V534" s="3"/>
    </row>
    <row r="535" spans="22:22" x14ac:dyDescent="0.25">
      <c r="V535" s="3"/>
    </row>
    <row r="536" spans="22:22" x14ac:dyDescent="0.25">
      <c r="V536" s="3"/>
    </row>
    <row r="537" spans="22:22" x14ac:dyDescent="0.25">
      <c r="V537" s="3"/>
    </row>
    <row r="538" spans="22:22" x14ac:dyDescent="0.25">
      <c r="V538" s="3"/>
    </row>
    <row r="539" spans="22:22" x14ac:dyDescent="0.25">
      <c r="V539" s="3"/>
    </row>
    <row r="540" spans="22:22" x14ac:dyDescent="0.25">
      <c r="V540" s="3"/>
    </row>
    <row r="541" spans="22:22" x14ac:dyDescent="0.25">
      <c r="V541" s="3"/>
    </row>
    <row r="542" spans="22:22" x14ac:dyDescent="0.25">
      <c r="V542" s="3"/>
    </row>
    <row r="543" spans="22:22" x14ac:dyDescent="0.25">
      <c r="V543" s="3"/>
    </row>
    <row r="544" spans="22:22" x14ac:dyDescent="0.25">
      <c r="V544" s="3"/>
    </row>
    <row r="545" spans="22:22" x14ac:dyDescent="0.25">
      <c r="V545" s="3"/>
    </row>
    <row r="546" spans="22:22" x14ac:dyDescent="0.25">
      <c r="V546" s="3"/>
    </row>
    <row r="547" spans="22:22" x14ac:dyDescent="0.25">
      <c r="V547" s="3"/>
    </row>
    <row r="548" spans="22:22" x14ac:dyDescent="0.25">
      <c r="V548" s="3"/>
    </row>
    <row r="549" spans="22:22" x14ac:dyDescent="0.25">
      <c r="V549" s="3"/>
    </row>
    <row r="550" spans="22:22" x14ac:dyDescent="0.25">
      <c r="V550" s="3"/>
    </row>
    <row r="551" spans="22:22" x14ac:dyDescent="0.25">
      <c r="V551" s="3"/>
    </row>
    <row r="552" spans="22:22" x14ac:dyDescent="0.25">
      <c r="V552" s="3"/>
    </row>
    <row r="553" spans="22:22" x14ac:dyDescent="0.25">
      <c r="V553" s="3"/>
    </row>
    <row r="554" spans="22:22" x14ac:dyDescent="0.25">
      <c r="V554" s="3"/>
    </row>
    <row r="555" spans="22:22" x14ac:dyDescent="0.25">
      <c r="V555" s="3"/>
    </row>
    <row r="556" spans="22:22" x14ac:dyDescent="0.25">
      <c r="V556" s="3"/>
    </row>
    <row r="557" spans="22:22" x14ac:dyDescent="0.25">
      <c r="V557" s="3"/>
    </row>
    <row r="558" spans="22:22" x14ac:dyDescent="0.25">
      <c r="V558" s="3"/>
    </row>
    <row r="559" spans="22:22" x14ac:dyDescent="0.25">
      <c r="V559" s="3"/>
    </row>
    <row r="560" spans="22:22" x14ac:dyDescent="0.25">
      <c r="V560" s="3"/>
    </row>
    <row r="561" spans="22:22" x14ac:dyDescent="0.25">
      <c r="V561" s="3"/>
    </row>
    <row r="562" spans="22:22" x14ac:dyDescent="0.25">
      <c r="V562" s="3"/>
    </row>
    <row r="563" spans="22:22" x14ac:dyDescent="0.25">
      <c r="V563" s="3"/>
    </row>
    <row r="564" spans="22:22" x14ac:dyDescent="0.25">
      <c r="V564" s="3"/>
    </row>
    <row r="565" spans="22:22" x14ac:dyDescent="0.25">
      <c r="V565" s="3"/>
    </row>
    <row r="566" spans="22:22" x14ac:dyDescent="0.25">
      <c r="V566" s="3"/>
    </row>
    <row r="567" spans="22:22" x14ac:dyDescent="0.25">
      <c r="V567" s="3"/>
    </row>
    <row r="568" spans="22:22" x14ac:dyDescent="0.25">
      <c r="V568" s="3"/>
    </row>
    <row r="569" spans="22:22" x14ac:dyDescent="0.25">
      <c r="V569" s="3"/>
    </row>
    <row r="570" spans="22:22" x14ac:dyDescent="0.25">
      <c r="V570" s="3"/>
    </row>
    <row r="571" spans="22:22" x14ac:dyDescent="0.25">
      <c r="V571" s="3"/>
    </row>
    <row r="572" spans="22:22" x14ac:dyDescent="0.25">
      <c r="V572" s="3"/>
    </row>
    <row r="573" spans="22:22" x14ac:dyDescent="0.25">
      <c r="V573" s="3"/>
    </row>
    <row r="574" spans="22:22" x14ac:dyDescent="0.25">
      <c r="V574" s="3"/>
    </row>
    <row r="575" spans="22:22" x14ac:dyDescent="0.25">
      <c r="V575" s="3"/>
    </row>
    <row r="576" spans="22:22" x14ac:dyDescent="0.25">
      <c r="V576" s="3"/>
    </row>
    <row r="577" spans="22:22" x14ac:dyDescent="0.25">
      <c r="V577" s="3"/>
    </row>
    <row r="578" spans="22:22" x14ac:dyDescent="0.25">
      <c r="V578" s="3"/>
    </row>
    <row r="579" spans="22:22" x14ac:dyDescent="0.25">
      <c r="V579" s="3"/>
    </row>
    <row r="580" spans="22:22" x14ac:dyDescent="0.25">
      <c r="V580" s="3"/>
    </row>
    <row r="581" spans="22:22" x14ac:dyDescent="0.25">
      <c r="V581" s="3"/>
    </row>
    <row r="582" spans="22:22" x14ac:dyDescent="0.25">
      <c r="V582" s="3"/>
    </row>
    <row r="583" spans="22:22" x14ac:dyDescent="0.25">
      <c r="V583" s="3"/>
    </row>
    <row r="584" spans="22:22" x14ac:dyDescent="0.25">
      <c r="V584" s="3"/>
    </row>
    <row r="585" spans="22:22" x14ac:dyDescent="0.25">
      <c r="V585" s="3"/>
    </row>
    <row r="586" spans="22:22" x14ac:dyDescent="0.25">
      <c r="V586" s="3"/>
    </row>
    <row r="587" spans="22:22" x14ac:dyDescent="0.25">
      <c r="V587" s="3"/>
    </row>
    <row r="588" spans="22:22" x14ac:dyDescent="0.25">
      <c r="V588" s="3"/>
    </row>
    <row r="589" spans="22:22" x14ac:dyDescent="0.25">
      <c r="V589" s="3"/>
    </row>
    <row r="590" spans="22:22" x14ac:dyDescent="0.25">
      <c r="V590" s="3"/>
    </row>
    <row r="591" spans="22:22" x14ac:dyDescent="0.25">
      <c r="V591" s="3"/>
    </row>
    <row r="592" spans="22:22" x14ac:dyDescent="0.25">
      <c r="V592" s="3"/>
    </row>
    <row r="593" spans="22:22" x14ac:dyDescent="0.25">
      <c r="V593" s="3"/>
    </row>
    <row r="594" spans="22:22" x14ac:dyDescent="0.25">
      <c r="V594" s="3"/>
    </row>
    <row r="595" spans="22:22" x14ac:dyDescent="0.25">
      <c r="V595" s="3"/>
    </row>
    <row r="596" spans="22:22" x14ac:dyDescent="0.25">
      <c r="V596" s="3"/>
    </row>
    <row r="597" spans="22:22" x14ac:dyDescent="0.25">
      <c r="V597" s="3"/>
    </row>
    <row r="598" spans="22:22" x14ac:dyDescent="0.25">
      <c r="V598" s="3"/>
    </row>
    <row r="599" spans="22:22" x14ac:dyDescent="0.25">
      <c r="V599" s="3"/>
    </row>
    <row r="600" spans="22:22" x14ac:dyDescent="0.25">
      <c r="V600" s="3"/>
    </row>
    <row r="601" spans="22:22" x14ac:dyDescent="0.25">
      <c r="V601" s="3"/>
    </row>
    <row r="602" spans="22:22" x14ac:dyDescent="0.25">
      <c r="V602" s="3"/>
    </row>
    <row r="603" spans="22:22" x14ac:dyDescent="0.25">
      <c r="V603" s="3"/>
    </row>
    <row r="604" spans="22:22" x14ac:dyDescent="0.25">
      <c r="V604" s="3"/>
    </row>
    <row r="605" spans="22:22" x14ac:dyDescent="0.25">
      <c r="V605" s="3"/>
    </row>
    <row r="606" spans="22:22" x14ac:dyDescent="0.25">
      <c r="V606" s="3"/>
    </row>
    <row r="607" spans="22:22" x14ac:dyDescent="0.25">
      <c r="V607" s="3"/>
    </row>
    <row r="608" spans="22:22" x14ac:dyDescent="0.25">
      <c r="V608" s="3"/>
    </row>
    <row r="609" spans="22:22" x14ac:dyDescent="0.25">
      <c r="V609" s="3"/>
    </row>
    <row r="610" spans="22:22" x14ac:dyDescent="0.25">
      <c r="V610" s="3"/>
    </row>
    <row r="611" spans="22:22" x14ac:dyDescent="0.25">
      <c r="V611" s="3"/>
    </row>
    <row r="612" spans="22:22" x14ac:dyDescent="0.25">
      <c r="V612" s="3"/>
    </row>
    <row r="613" spans="22:22" x14ac:dyDescent="0.25">
      <c r="V613" s="3"/>
    </row>
    <row r="614" spans="22:22" x14ac:dyDescent="0.25">
      <c r="V614" s="3"/>
    </row>
    <row r="615" spans="22:22" x14ac:dyDescent="0.25">
      <c r="V615" s="3"/>
    </row>
    <row r="616" spans="22:22" x14ac:dyDescent="0.25">
      <c r="V616" s="3"/>
    </row>
    <row r="617" spans="22:22" x14ac:dyDescent="0.25">
      <c r="V617" s="3"/>
    </row>
    <row r="618" spans="22:22" x14ac:dyDescent="0.25">
      <c r="V618" s="3"/>
    </row>
    <row r="619" spans="22:22" x14ac:dyDescent="0.25">
      <c r="V619" s="3"/>
    </row>
    <row r="620" spans="22:22" x14ac:dyDescent="0.25">
      <c r="V620" s="3"/>
    </row>
    <row r="621" spans="22:22" x14ac:dyDescent="0.25">
      <c r="V621" s="3"/>
    </row>
    <row r="622" spans="22:22" x14ac:dyDescent="0.25">
      <c r="V622" s="3"/>
    </row>
    <row r="623" spans="22:22" x14ac:dyDescent="0.25">
      <c r="V623" s="3"/>
    </row>
    <row r="624" spans="22:22" x14ac:dyDescent="0.25">
      <c r="V624" s="3"/>
    </row>
    <row r="625" spans="22:22" x14ac:dyDescent="0.25">
      <c r="V625" s="3"/>
    </row>
    <row r="626" spans="22:22" x14ac:dyDescent="0.25">
      <c r="V626" s="3"/>
    </row>
    <row r="627" spans="22:22" x14ac:dyDescent="0.25">
      <c r="V627" s="3"/>
    </row>
    <row r="628" spans="22:22" x14ac:dyDescent="0.25">
      <c r="V628" s="3"/>
    </row>
    <row r="629" spans="22:22" x14ac:dyDescent="0.25">
      <c r="V629" s="3"/>
    </row>
    <row r="630" spans="22:22" x14ac:dyDescent="0.25">
      <c r="V630" s="3"/>
    </row>
    <row r="631" spans="22:22" x14ac:dyDescent="0.25">
      <c r="V631" s="3"/>
    </row>
    <row r="632" spans="22:22" x14ac:dyDescent="0.25">
      <c r="V632" s="3"/>
    </row>
    <row r="633" spans="22:22" x14ac:dyDescent="0.25">
      <c r="V633" s="3"/>
    </row>
    <row r="634" spans="22:22" x14ac:dyDescent="0.25">
      <c r="V634" s="3"/>
    </row>
    <row r="635" spans="22:22" x14ac:dyDescent="0.25">
      <c r="V635" s="3"/>
    </row>
    <row r="636" spans="22:22" x14ac:dyDescent="0.25">
      <c r="V636" s="3"/>
    </row>
    <row r="637" spans="22:22" x14ac:dyDescent="0.25">
      <c r="V637" s="3"/>
    </row>
    <row r="638" spans="22:22" x14ac:dyDescent="0.25">
      <c r="V638" s="3"/>
    </row>
    <row r="639" spans="22:22" x14ac:dyDescent="0.25">
      <c r="V639" s="3"/>
    </row>
    <row r="640" spans="22:22" x14ac:dyDescent="0.25">
      <c r="V640" s="3"/>
    </row>
    <row r="641" spans="22:22" x14ac:dyDescent="0.25">
      <c r="V641" s="3"/>
    </row>
    <row r="642" spans="22:22" x14ac:dyDescent="0.25">
      <c r="V642" s="3"/>
    </row>
    <row r="643" spans="22:22" x14ac:dyDescent="0.25">
      <c r="V643" s="3"/>
    </row>
    <row r="644" spans="22:22" x14ac:dyDescent="0.25">
      <c r="V644" s="3"/>
    </row>
    <row r="645" spans="22:22" x14ac:dyDescent="0.25">
      <c r="V645" s="3"/>
    </row>
    <row r="646" spans="22:22" x14ac:dyDescent="0.25">
      <c r="V646" s="3"/>
    </row>
    <row r="647" spans="22:22" x14ac:dyDescent="0.25">
      <c r="V647" s="3"/>
    </row>
    <row r="648" spans="22:22" x14ac:dyDescent="0.25">
      <c r="V648" s="3"/>
    </row>
    <row r="649" spans="22:22" x14ac:dyDescent="0.25">
      <c r="V649" s="3"/>
    </row>
    <row r="650" spans="22:22" x14ac:dyDescent="0.25">
      <c r="V650" s="3"/>
    </row>
    <row r="651" spans="22:22" x14ac:dyDescent="0.25">
      <c r="V651" s="3"/>
    </row>
    <row r="652" spans="22:22" x14ac:dyDescent="0.25">
      <c r="V652" s="3"/>
    </row>
    <row r="653" spans="22:22" x14ac:dyDescent="0.25">
      <c r="V653" s="3"/>
    </row>
    <row r="654" spans="22:22" x14ac:dyDescent="0.25">
      <c r="V654" s="3"/>
    </row>
    <row r="655" spans="22:22" x14ac:dyDescent="0.25">
      <c r="V655" s="3"/>
    </row>
    <row r="656" spans="22:22" x14ac:dyDescent="0.25">
      <c r="V656" s="3"/>
    </row>
    <row r="657" spans="22:22" x14ac:dyDescent="0.25">
      <c r="V657" s="3"/>
    </row>
    <row r="658" spans="22:22" x14ac:dyDescent="0.25">
      <c r="V658" s="3"/>
    </row>
    <row r="659" spans="22:22" x14ac:dyDescent="0.25">
      <c r="V659" s="3"/>
    </row>
    <row r="660" spans="22:22" x14ac:dyDescent="0.25">
      <c r="V660" s="3"/>
    </row>
    <row r="661" spans="22:22" x14ac:dyDescent="0.25">
      <c r="V661" s="3"/>
    </row>
    <row r="662" spans="22:22" x14ac:dyDescent="0.25">
      <c r="V662" s="3"/>
    </row>
    <row r="663" spans="22:22" x14ac:dyDescent="0.25">
      <c r="V663" s="3"/>
    </row>
    <row r="664" spans="22:22" x14ac:dyDescent="0.25">
      <c r="V664" s="3"/>
    </row>
    <row r="665" spans="22:22" x14ac:dyDescent="0.25">
      <c r="V665" s="3"/>
    </row>
    <row r="666" spans="22:22" x14ac:dyDescent="0.25">
      <c r="V666" s="3"/>
    </row>
    <row r="667" spans="22:22" x14ac:dyDescent="0.25">
      <c r="V667" s="3"/>
    </row>
    <row r="668" spans="22:22" x14ac:dyDescent="0.25">
      <c r="V668" s="3"/>
    </row>
    <row r="669" spans="22:22" x14ac:dyDescent="0.25">
      <c r="V669" s="3"/>
    </row>
    <row r="670" spans="22:22" x14ac:dyDescent="0.25">
      <c r="V670" s="3"/>
    </row>
    <row r="671" spans="22:22" x14ac:dyDescent="0.25">
      <c r="V671" s="3"/>
    </row>
    <row r="672" spans="22:22" x14ac:dyDescent="0.25">
      <c r="V672" s="3"/>
    </row>
    <row r="673" spans="22:22" x14ac:dyDescent="0.25">
      <c r="V673" s="3"/>
    </row>
    <row r="674" spans="22:22" x14ac:dyDescent="0.25">
      <c r="V674" s="3"/>
    </row>
    <row r="675" spans="22:22" x14ac:dyDescent="0.25">
      <c r="V675" s="3"/>
    </row>
    <row r="676" spans="22:22" x14ac:dyDescent="0.25">
      <c r="V676" s="3"/>
    </row>
    <row r="677" spans="22:22" x14ac:dyDescent="0.25">
      <c r="V677" s="3"/>
    </row>
    <row r="678" spans="22:22" x14ac:dyDescent="0.25">
      <c r="V678" s="3"/>
    </row>
    <row r="679" spans="22:22" x14ac:dyDescent="0.25">
      <c r="V679" s="3"/>
    </row>
    <row r="680" spans="22:22" x14ac:dyDescent="0.25">
      <c r="V680" s="3"/>
    </row>
    <row r="681" spans="22:22" x14ac:dyDescent="0.25">
      <c r="V681" s="3"/>
    </row>
    <row r="682" spans="22:22" x14ac:dyDescent="0.25">
      <c r="V682" s="3"/>
    </row>
    <row r="683" spans="22:22" x14ac:dyDescent="0.25">
      <c r="V683" s="3"/>
    </row>
    <row r="684" spans="22:22" x14ac:dyDescent="0.25">
      <c r="V684" s="3"/>
    </row>
    <row r="685" spans="22:22" x14ac:dyDescent="0.25">
      <c r="V685" s="3"/>
    </row>
    <row r="686" spans="22:22" x14ac:dyDescent="0.25">
      <c r="V686" s="3"/>
    </row>
    <row r="687" spans="22:22" x14ac:dyDescent="0.25">
      <c r="V687" s="3"/>
    </row>
    <row r="688" spans="22:22" x14ac:dyDescent="0.25">
      <c r="V688" s="3"/>
    </row>
    <row r="689" spans="22:22" x14ac:dyDescent="0.25">
      <c r="V689" s="3"/>
    </row>
    <row r="690" spans="22:22" x14ac:dyDescent="0.25">
      <c r="V690" s="3"/>
    </row>
    <row r="691" spans="22:22" x14ac:dyDescent="0.25">
      <c r="V691" s="3"/>
    </row>
    <row r="692" spans="22:22" x14ac:dyDescent="0.25">
      <c r="V692" s="3"/>
    </row>
    <row r="693" spans="22:22" x14ac:dyDescent="0.25">
      <c r="V693" s="3"/>
    </row>
    <row r="694" spans="22:22" x14ac:dyDescent="0.25">
      <c r="V694" s="3"/>
    </row>
    <row r="695" spans="22:22" x14ac:dyDescent="0.25">
      <c r="V695" s="3"/>
    </row>
    <row r="696" spans="22:22" x14ac:dyDescent="0.25">
      <c r="V696" s="3"/>
    </row>
    <row r="697" spans="22:22" x14ac:dyDescent="0.25">
      <c r="V697" s="3"/>
    </row>
    <row r="698" spans="22:22" x14ac:dyDescent="0.25">
      <c r="V698" s="3"/>
    </row>
    <row r="699" spans="22:22" x14ac:dyDescent="0.25">
      <c r="V699" s="3"/>
    </row>
    <row r="700" spans="22:22" x14ac:dyDescent="0.25">
      <c r="V700" s="3"/>
    </row>
    <row r="701" spans="22:22" x14ac:dyDescent="0.25">
      <c r="V701" s="3"/>
    </row>
    <row r="702" spans="22:22" x14ac:dyDescent="0.25">
      <c r="V702" s="3"/>
    </row>
    <row r="703" spans="22:22" x14ac:dyDescent="0.25">
      <c r="V703" s="3"/>
    </row>
    <row r="704" spans="22:22" x14ac:dyDescent="0.25">
      <c r="V704" s="3"/>
    </row>
    <row r="705" spans="22:22" x14ac:dyDescent="0.25">
      <c r="V705" s="3"/>
    </row>
    <row r="706" spans="22:22" x14ac:dyDescent="0.25">
      <c r="V706" s="3"/>
    </row>
    <row r="707" spans="22:22" x14ac:dyDescent="0.25">
      <c r="V707" s="3"/>
    </row>
    <row r="708" spans="22:22" x14ac:dyDescent="0.25">
      <c r="V708" s="3"/>
    </row>
    <row r="709" spans="22:22" x14ac:dyDescent="0.25">
      <c r="V709" s="3"/>
    </row>
    <row r="710" spans="22:22" x14ac:dyDescent="0.25">
      <c r="V710" s="3"/>
    </row>
    <row r="711" spans="22:22" x14ac:dyDescent="0.25">
      <c r="V711" s="3"/>
    </row>
    <row r="712" spans="22:22" x14ac:dyDescent="0.25">
      <c r="V712" s="3"/>
    </row>
    <row r="713" spans="22:22" x14ac:dyDescent="0.25">
      <c r="V713" s="3"/>
    </row>
    <row r="714" spans="22:22" x14ac:dyDescent="0.25">
      <c r="V714" s="3"/>
    </row>
    <row r="715" spans="22:22" x14ac:dyDescent="0.25">
      <c r="V715" s="3"/>
    </row>
    <row r="716" spans="22:22" x14ac:dyDescent="0.25">
      <c r="V716" s="3"/>
    </row>
    <row r="717" spans="22:22" x14ac:dyDescent="0.25">
      <c r="V717" s="3"/>
    </row>
    <row r="718" spans="22:22" x14ac:dyDescent="0.25">
      <c r="V718" s="3"/>
    </row>
    <row r="719" spans="22:22" x14ac:dyDescent="0.25">
      <c r="V719" s="3"/>
    </row>
    <row r="720" spans="22:22" x14ac:dyDescent="0.25">
      <c r="V720" s="3"/>
    </row>
    <row r="721" spans="22:22" x14ac:dyDescent="0.25">
      <c r="V721" s="3"/>
    </row>
    <row r="722" spans="22:22" x14ac:dyDescent="0.25">
      <c r="V722" s="3"/>
    </row>
    <row r="723" spans="22:22" x14ac:dyDescent="0.25">
      <c r="V723" s="3"/>
    </row>
    <row r="724" spans="22:22" x14ac:dyDescent="0.25">
      <c r="V724" s="3"/>
    </row>
    <row r="725" spans="22:22" x14ac:dyDescent="0.25">
      <c r="V725" s="3"/>
    </row>
    <row r="726" spans="22:22" x14ac:dyDescent="0.25">
      <c r="V726" s="3"/>
    </row>
    <row r="727" spans="22:22" x14ac:dyDescent="0.25">
      <c r="V727" s="3"/>
    </row>
    <row r="728" spans="22:22" x14ac:dyDescent="0.25">
      <c r="V728" s="3"/>
    </row>
    <row r="729" spans="22:22" x14ac:dyDescent="0.25">
      <c r="V729" s="3"/>
    </row>
    <row r="730" spans="22:22" x14ac:dyDescent="0.25">
      <c r="V730" s="3"/>
    </row>
    <row r="731" spans="22:22" x14ac:dyDescent="0.25">
      <c r="V731" s="3"/>
    </row>
    <row r="732" spans="22:22" x14ac:dyDescent="0.25">
      <c r="V732" s="3"/>
    </row>
    <row r="733" spans="22:22" x14ac:dyDescent="0.25">
      <c r="V733" s="3"/>
    </row>
    <row r="734" spans="22:22" x14ac:dyDescent="0.25">
      <c r="V734" s="3"/>
    </row>
    <row r="735" spans="22:22" x14ac:dyDescent="0.25">
      <c r="V735" s="3"/>
    </row>
    <row r="736" spans="22:22" x14ac:dyDescent="0.25">
      <c r="V736" s="3"/>
    </row>
    <row r="737" spans="22:22" x14ac:dyDescent="0.25">
      <c r="V737" s="3"/>
    </row>
    <row r="738" spans="22:22" x14ac:dyDescent="0.25">
      <c r="V738" s="3"/>
    </row>
    <row r="739" spans="22:22" x14ac:dyDescent="0.25">
      <c r="V739" s="3"/>
    </row>
    <row r="740" spans="22:22" x14ac:dyDescent="0.25">
      <c r="V740" s="3"/>
    </row>
    <row r="741" spans="22:22" x14ac:dyDescent="0.25">
      <c r="V741" s="3"/>
    </row>
    <row r="742" spans="22:22" x14ac:dyDescent="0.25">
      <c r="V742" s="3"/>
    </row>
    <row r="743" spans="22:22" x14ac:dyDescent="0.25">
      <c r="V743" s="3"/>
    </row>
    <row r="744" spans="22:22" x14ac:dyDescent="0.25">
      <c r="V744" s="3"/>
    </row>
    <row r="745" spans="22:22" x14ac:dyDescent="0.25">
      <c r="V745" s="3"/>
    </row>
    <row r="746" spans="22:22" x14ac:dyDescent="0.25">
      <c r="V746" s="3"/>
    </row>
    <row r="747" spans="22:22" x14ac:dyDescent="0.25">
      <c r="V747" s="3"/>
    </row>
    <row r="748" spans="22:22" x14ac:dyDescent="0.25">
      <c r="V748" s="3"/>
    </row>
    <row r="749" spans="22:22" x14ac:dyDescent="0.25">
      <c r="V749" s="3"/>
    </row>
    <row r="750" spans="22:22" x14ac:dyDescent="0.25">
      <c r="V750" s="3"/>
    </row>
    <row r="751" spans="22:22" x14ac:dyDescent="0.25">
      <c r="V751" s="3"/>
    </row>
    <row r="752" spans="22:22" x14ac:dyDescent="0.25">
      <c r="V752" s="3"/>
    </row>
    <row r="753" spans="22:22" x14ac:dyDescent="0.25">
      <c r="V753" s="3"/>
    </row>
    <row r="754" spans="22:22" x14ac:dyDescent="0.25">
      <c r="V754" s="3"/>
    </row>
    <row r="755" spans="22:22" x14ac:dyDescent="0.25">
      <c r="V755" s="3"/>
    </row>
    <row r="756" spans="22:22" x14ac:dyDescent="0.25">
      <c r="V756" s="3"/>
    </row>
    <row r="757" spans="22:22" x14ac:dyDescent="0.25">
      <c r="V757" s="3"/>
    </row>
    <row r="758" spans="22:22" x14ac:dyDescent="0.25">
      <c r="V758" s="3"/>
    </row>
    <row r="759" spans="22:22" x14ac:dyDescent="0.25">
      <c r="V759" s="3"/>
    </row>
    <row r="760" spans="22:22" x14ac:dyDescent="0.25">
      <c r="V760" s="3"/>
    </row>
    <row r="761" spans="22:22" x14ac:dyDescent="0.25">
      <c r="V761" s="3"/>
    </row>
    <row r="762" spans="22:22" x14ac:dyDescent="0.25">
      <c r="V762" s="3"/>
    </row>
    <row r="763" spans="22:22" x14ac:dyDescent="0.25">
      <c r="V763" s="3"/>
    </row>
    <row r="764" spans="22:22" x14ac:dyDescent="0.25">
      <c r="V764" s="3"/>
    </row>
    <row r="765" spans="22:22" x14ac:dyDescent="0.25">
      <c r="V765" s="3"/>
    </row>
    <row r="766" spans="22:22" x14ac:dyDescent="0.25">
      <c r="V766" s="3"/>
    </row>
    <row r="767" spans="22:22" x14ac:dyDescent="0.25">
      <c r="V767" s="3"/>
    </row>
    <row r="768" spans="22:22" x14ac:dyDescent="0.25">
      <c r="V768" s="3"/>
    </row>
    <row r="769" spans="22:22" x14ac:dyDescent="0.25">
      <c r="V769" s="3"/>
    </row>
    <row r="770" spans="22:22" x14ac:dyDescent="0.25">
      <c r="V770" s="3"/>
    </row>
    <row r="771" spans="22:22" x14ac:dyDescent="0.25">
      <c r="V771" s="3"/>
    </row>
    <row r="772" spans="22:22" x14ac:dyDescent="0.25">
      <c r="V772" s="3"/>
    </row>
    <row r="773" spans="22:22" x14ac:dyDescent="0.25">
      <c r="V773" s="3"/>
    </row>
    <row r="774" spans="22:22" x14ac:dyDescent="0.25">
      <c r="V774" s="3"/>
    </row>
    <row r="775" spans="22:22" x14ac:dyDescent="0.25">
      <c r="V775" s="3"/>
    </row>
    <row r="776" spans="22:22" x14ac:dyDescent="0.25">
      <c r="V776" s="3"/>
    </row>
    <row r="777" spans="22:22" x14ac:dyDescent="0.25">
      <c r="V777" s="3"/>
    </row>
    <row r="778" spans="22:22" x14ac:dyDescent="0.25">
      <c r="V778" s="3"/>
    </row>
    <row r="779" spans="22:22" x14ac:dyDescent="0.25">
      <c r="V779" s="3"/>
    </row>
    <row r="780" spans="22:22" x14ac:dyDescent="0.25">
      <c r="V780" s="3"/>
    </row>
    <row r="781" spans="22:22" x14ac:dyDescent="0.25">
      <c r="V781" s="3"/>
    </row>
    <row r="782" spans="22:22" x14ac:dyDescent="0.25">
      <c r="V782" s="3"/>
    </row>
    <row r="783" spans="22:22" x14ac:dyDescent="0.25">
      <c r="V783" s="3"/>
    </row>
    <row r="784" spans="22:22" x14ac:dyDescent="0.25">
      <c r="V784" s="3"/>
    </row>
    <row r="785" spans="22:22" x14ac:dyDescent="0.25">
      <c r="V785" s="3"/>
    </row>
    <row r="786" spans="22:22" x14ac:dyDescent="0.25">
      <c r="V786" s="3"/>
    </row>
    <row r="787" spans="22:22" x14ac:dyDescent="0.25">
      <c r="V787" s="3"/>
    </row>
    <row r="788" spans="22:22" x14ac:dyDescent="0.25">
      <c r="V788" s="3"/>
    </row>
    <row r="789" spans="22:22" x14ac:dyDescent="0.25">
      <c r="V789" s="3"/>
    </row>
    <row r="790" spans="22:22" x14ac:dyDescent="0.25">
      <c r="V790" s="3"/>
    </row>
    <row r="791" spans="22:22" x14ac:dyDescent="0.25">
      <c r="V791" s="3"/>
    </row>
    <row r="792" spans="22:22" x14ac:dyDescent="0.25">
      <c r="V792" s="3"/>
    </row>
    <row r="793" spans="22:22" x14ac:dyDescent="0.25">
      <c r="V793" s="3"/>
    </row>
    <row r="794" spans="22:22" x14ac:dyDescent="0.25">
      <c r="V794" s="3"/>
    </row>
    <row r="795" spans="22:22" x14ac:dyDescent="0.25">
      <c r="V795" s="3"/>
    </row>
    <row r="796" spans="22:22" x14ac:dyDescent="0.25">
      <c r="V796" s="3"/>
    </row>
    <row r="797" spans="22:22" x14ac:dyDescent="0.25">
      <c r="V797" s="3"/>
    </row>
    <row r="798" spans="22:22" x14ac:dyDescent="0.25">
      <c r="V798" s="3"/>
    </row>
    <row r="799" spans="22:22" x14ac:dyDescent="0.25">
      <c r="V799" s="3"/>
    </row>
    <row r="800" spans="22:22" x14ac:dyDescent="0.25">
      <c r="V800" s="3"/>
    </row>
    <row r="801" spans="22:22" x14ac:dyDescent="0.25">
      <c r="V801" s="3"/>
    </row>
    <row r="802" spans="22:22" x14ac:dyDescent="0.25">
      <c r="V802" s="3"/>
    </row>
    <row r="803" spans="22:22" x14ac:dyDescent="0.25">
      <c r="V803" s="3"/>
    </row>
    <row r="804" spans="22:22" x14ac:dyDescent="0.25">
      <c r="V804" s="3"/>
    </row>
    <row r="805" spans="22:22" x14ac:dyDescent="0.25">
      <c r="V805" s="3"/>
    </row>
    <row r="806" spans="22:22" x14ac:dyDescent="0.25">
      <c r="V806" s="3"/>
    </row>
    <row r="807" spans="22:22" x14ac:dyDescent="0.25">
      <c r="V807" s="3"/>
    </row>
    <row r="808" spans="22:22" x14ac:dyDescent="0.25">
      <c r="V808" s="3"/>
    </row>
    <row r="809" spans="22:22" x14ac:dyDescent="0.25">
      <c r="V809" s="3"/>
    </row>
    <row r="810" spans="22:22" x14ac:dyDescent="0.25">
      <c r="V810" s="3"/>
    </row>
    <row r="811" spans="22:22" x14ac:dyDescent="0.25">
      <c r="V811" s="3"/>
    </row>
    <row r="812" spans="22:22" x14ac:dyDescent="0.25">
      <c r="V812" s="3"/>
    </row>
    <row r="813" spans="22:22" x14ac:dyDescent="0.25">
      <c r="V813" s="3"/>
    </row>
    <row r="814" spans="22:22" x14ac:dyDescent="0.25">
      <c r="V814" s="3"/>
    </row>
    <row r="815" spans="22:22" x14ac:dyDescent="0.25">
      <c r="V815" s="3"/>
    </row>
    <row r="816" spans="22:22" x14ac:dyDescent="0.25">
      <c r="V816" s="3"/>
    </row>
    <row r="817" spans="22:22" x14ac:dyDescent="0.25">
      <c r="V817" s="3"/>
    </row>
    <row r="818" spans="22:22" x14ac:dyDescent="0.25">
      <c r="V818" s="3"/>
    </row>
    <row r="819" spans="22:22" x14ac:dyDescent="0.25">
      <c r="V819" s="3"/>
    </row>
    <row r="820" spans="22:22" x14ac:dyDescent="0.25">
      <c r="V820" s="3"/>
    </row>
    <row r="821" spans="22:22" x14ac:dyDescent="0.25">
      <c r="V821" s="3"/>
    </row>
    <row r="822" spans="22:22" x14ac:dyDescent="0.25">
      <c r="V822" s="3"/>
    </row>
    <row r="823" spans="22:22" x14ac:dyDescent="0.25">
      <c r="V823" s="3"/>
    </row>
    <row r="824" spans="22:22" x14ac:dyDescent="0.25">
      <c r="V824" s="3"/>
    </row>
    <row r="825" spans="22:22" x14ac:dyDescent="0.25">
      <c r="V825" s="3"/>
    </row>
    <row r="826" spans="22:22" x14ac:dyDescent="0.25">
      <c r="V826" s="3"/>
    </row>
    <row r="827" spans="22:22" x14ac:dyDescent="0.25">
      <c r="V827" s="3"/>
    </row>
    <row r="828" spans="22:22" x14ac:dyDescent="0.25">
      <c r="V828" s="3"/>
    </row>
    <row r="829" spans="22:22" x14ac:dyDescent="0.25">
      <c r="V829" s="3"/>
    </row>
    <row r="830" spans="22:22" x14ac:dyDescent="0.25">
      <c r="V830" s="3"/>
    </row>
    <row r="831" spans="22:22" x14ac:dyDescent="0.25">
      <c r="V831" s="3"/>
    </row>
    <row r="832" spans="22:22" x14ac:dyDescent="0.25">
      <c r="V832" s="3"/>
    </row>
    <row r="833" spans="22:22" x14ac:dyDescent="0.25">
      <c r="V833" s="3"/>
    </row>
    <row r="834" spans="22:22" x14ac:dyDescent="0.25">
      <c r="V834" s="3"/>
    </row>
    <row r="835" spans="22:22" x14ac:dyDescent="0.25">
      <c r="V835" s="3"/>
    </row>
    <row r="836" spans="22:22" x14ac:dyDescent="0.25">
      <c r="V836" s="3"/>
    </row>
    <row r="837" spans="22:22" x14ac:dyDescent="0.25">
      <c r="V837" s="3"/>
    </row>
    <row r="838" spans="22:22" x14ac:dyDescent="0.25">
      <c r="V838" s="3"/>
    </row>
    <row r="839" spans="22:22" x14ac:dyDescent="0.25">
      <c r="V839" s="3"/>
    </row>
    <row r="840" spans="22:22" x14ac:dyDescent="0.25">
      <c r="V840" s="3"/>
    </row>
    <row r="841" spans="22:22" x14ac:dyDescent="0.25">
      <c r="V841" s="3"/>
    </row>
    <row r="842" spans="22:22" x14ac:dyDescent="0.25">
      <c r="V842" s="3"/>
    </row>
    <row r="843" spans="22:22" x14ac:dyDescent="0.25">
      <c r="V843" s="3"/>
    </row>
    <row r="844" spans="22:22" x14ac:dyDescent="0.25">
      <c r="V844" s="3"/>
    </row>
    <row r="845" spans="22:22" x14ac:dyDescent="0.25">
      <c r="V845" s="3"/>
    </row>
    <row r="846" spans="22:22" x14ac:dyDescent="0.25">
      <c r="V846" s="3"/>
    </row>
    <row r="847" spans="22:22" x14ac:dyDescent="0.25">
      <c r="V847" s="3"/>
    </row>
    <row r="848" spans="22:22" x14ac:dyDescent="0.25">
      <c r="V848" s="3"/>
    </row>
    <row r="849" spans="22:22" x14ac:dyDescent="0.25">
      <c r="V849" s="3"/>
    </row>
    <row r="850" spans="22:22" x14ac:dyDescent="0.25">
      <c r="V850" s="3"/>
    </row>
    <row r="851" spans="22:22" x14ac:dyDescent="0.25">
      <c r="V851" s="3"/>
    </row>
    <row r="852" spans="22:22" x14ac:dyDescent="0.25">
      <c r="V852" s="3"/>
    </row>
    <row r="853" spans="22:22" x14ac:dyDescent="0.25">
      <c r="V853" s="3"/>
    </row>
    <row r="854" spans="22:22" x14ac:dyDescent="0.25">
      <c r="V854" s="3"/>
    </row>
    <row r="855" spans="22:22" x14ac:dyDescent="0.25">
      <c r="V855" s="3"/>
    </row>
    <row r="856" spans="22:22" x14ac:dyDescent="0.25">
      <c r="V856" s="3"/>
    </row>
    <row r="857" spans="22:22" x14ac:dyDescent="0.25">
      <c r="V857" s="3"/>
    </row>
    <row r="858" spans="22:22" x14ac:dyDescent="0.25">
      <c r="V858" s="3"/>
    </row>
    <row r="859" spans="22:22" x14ac:dyDescent="0.25">
      <c r="V859" s="3"/>
    </row>
    <row r="860" spans="22:22" x14ac:dyDescent="0.25">
      <c r="V860" s="3"/>
    </row>
    <row r="861" spans="22:22" x14ac:dyDescent="0.25">
      <c r="V861" s="3"/>
    </row>
    <row r="862" spans="22:22" x14ac:dyDescent="0.25">
      <c r="V862" s="3"/>
    </row>
    <row r="863" spans="22:22" x14ac:dyDescent="0.25">
      <c r="V863" s="3"/>
    </row>
    <row r="864" spans="22:22" x14ac:dyDescent="0.25">
      <c r="V864" s="3"/>
    </row>
    <row r="865" spans="22:22" x14ac:dyDescent="0.25">
      <c r="V865" s="3"/>
    </row>
    <row r="866" spans="22:22" x14ac:dyDescent="0.25">
      <c r="V866" s="3"/>
    </row>
    <row r="867" spans="22:22" x14ac:dyDescent="0.25">
      <c r="V867" s="3"/>
    </row>
    <row r="868" spans="22:22" x14ac:dyDescent="0.25">
      <c r="V868" s="3"/>
    </row>
    <row r="869" spans="22:22" x14ac:dyDescent="0.25">
      <c r="V869" s="3"/>
    </row>
    <row r="870" spans="22:22" x14ac:dyDescent="0.25">
      <c r="V870" s="3"/>
    </row>
    <row r="871" spans="22:22" x14ac:dyDescent="0.25">
      <c r="V871" s="3"/>
    </row>
    <row r="872" spans="22:22" x14ac:dyDescent="0.25">
      <c r="V872" s="3"/>
    </row>
    <row r="873" spans="22:22" x14ac:dyDescent="0.25">
      <c r="V873" s="3"/>
    </row>
    <row r="874" spans="22:22" x14ac:dyDescent="0.25">
      <c r="V874" s="3"/>
    </row>
    <row r="875" spans="22:22" x14ac:dyDescent="0.25">
      <c r="V875" s="3"/>
    </row>
    <row r="876" spans="22:22" x14ac:dyDescent="0.25">
      <c r="V876" s="3"/>
    </row>
    <row r="877" spans="22:22" x14ac:dyDescent="0.25">
      <c r="V877" s="3"/>
    </row>
    <row r="878" spans="22:22" x14ac:dyDescent="0.25">
      <c r="V878" s="3"/>
    </row>
    <row r="879" spans="22:22" x14ac:dyDescent="0.25">
      <c r="V879" s="3"/>
    </row>
    <row r="880" spans="22:22" x14ac:dyDescent="0.25">
      <c r="V880" s="3"/>
    </row>
    <row r="881" spans="22:22" x14ac:dyDescent="0.25">
      <c r="V881" s="3"/>
    </row>
    <row r="882" spans="22:22" x14ac:dyDescent="0.25">
      <c r="V882" s="3"/>
    </row>
    <row r="883" spans="22:22" x14ac:dyDescent="0.25">
      <c r="V883" s="3"/>
    </row>
    <row r="884" spans="22:22" x14ac:dyDescent="0.25">
      <c r="V884" s="3"/>
    </row>
    <row r="885" spans="22:22" x14ac:dyDescent="0.25">
      <c r="V885" s="3"/>
    </row>
    <row r="886" spans="22:22" x14ac:dyDescent="0.25">
      <c r="V886" s="3"/>
    </row>
    <row r="887" spans="22:22" x14ac:dyDescent="0.25">
      <c r="V887" s="3"/>
    </row>
    <row r="888" spans="22:22" x14ac:dyDescent="0.25">
      <c r="V888" s="3"/>
    </row>
    <row r="889" spans="22:22" x14ac:dyDescent="0.25">
      <c r="V889" s="3"/>
    </row>
    <row r="890" spans="22:22" x14ac:dyDescent="0.25">
      <c r="V890" s="3"/>
    </row>
    <row r="891" spans="22:22" x14ac:dyDescent="0.25">
      <c r="V891" s="3"/>
    </row>
    <row r="892" spans="22:22" x14ac:dyDescent="0.25">
      <c r="V892" s="3"/>
    </row>
    <row r="893" spans="22:22" x14ac:dyDescent="0.25">
      <c r="V893" s="3"/>
    </row>
    <row r="894" spans="22:22" x14ac:dyDescent="0.25">
      <c r="V894" s="3"/>
    </row>
    <row r="895" spans="22:22" x14ac:dyDescent="0.25">
      <c r="V895" s="3"/>
    </row>
    <row r="896" spans="22:22" x14ac:dyDescent="0.25">
      <c r="V896" s="3"/>
    </row>
    <row r="897" spans="22:22" x14ac:dyDescent="0.25">
      <c r="V897" s="3"/>
    </row>
    <row r="898" spans="22:22" x14ac:dyDescent="0.25">
      <c r="V898" s="3"/>
    </row>
    <row r="899" spans="22:22" x14ac:dyDescent="0.25">
      <c r="V899" s="3"/>
    </row>
    <row r="900" spans="22:22" x14ac:dyDescent="0.25">
      <c r="V900" s="3"/>
    </row>
    <row r="901" spans="22:22" x14ac:dyDescent="0.25">
      <c r="V901" s="3"/>
    </row>
    <row r="902" spans="22:22" x14ac:dyDescent="0.25">
      <c r="V902" s="3"/>
    </row>
    <row r="903" spans="22:22" x14ac:dyDescent="0.25">
      <c r="V903" s="3"/>
    </row>
    <row r="904" spans="22:22" x14ac:dyDescent="0.25">
      <c r="V904" s="3"/>
    </row>
    <row r="905" spans="22:22" x14ac:dyDescent="0.25">
      <c r="V905" s="3"/>
    </row>
    <row r="906" spans="22:22" x14ac:dyDescent="0.25">
      <c r="V906" s="3"/>
    </row>
    <row r="907" spans="22:22" x14ac:dyDescent="0.25">
      <c r="V907" s="3"/>
    </row>
    <row r="908" spans="22:22" x14ac:dyDescent="0.25">
      <c r="V908" s="3"/>
    </row>
    <row r="909" spans="22:22" x14ac:dyDescent="0.25">
      <c r="V909" s="3"/>
    </row>
    <row r="910" spans="22:22" x14ac:dyDescent="0.25">
      <c r="V910" s="3"/>
    </row>
    <row r="911" spans="22:22" x14ac:dyDescent="0.25">
      <c r="V911" s="3"/>
    </row>
    <row r="912" spans="22:22" x14ac:dyDescent="0.25">
      <c r="V912" s="3"/>
    </row>
    <row r="913" spans="22:22" x14ac:dyDescent="0.25">
      <c r="V913" s="3"/>
    </row>
    <row r="914" spans="22:22" x14ac:dyDescent="0.25">
      <c r="V914" s="3"/>
    </row>
    <row r="915" spans="22:22" x14ac:dyDescent="0.25">
      <c r="V915" s="3"/>
    </row>
    <row r="916" spans="22:22" x14ac:dyDescent="0.25">
      <c r="V916" s="3"/>
    </row>
    <row r="917" spans="22:22" x14ac:dyDescent="0.25">
      <c r="V917" s="3"/>
    </row>
    <row r="918" spans="22:22" x14ac:dyDescent="0.25">
      <c r="V918" s="3"/>
    </row>
    <row r="919" spans="22:22" x14ac:dyDescent="0.25">
      <c r="V919" s="3"/>
    </row>
    <row r="920" spans="22:22" x14ac:dyDescent="0.25">
      <c r="V920" s="3"/>
    </row>
    <row r="921" spans="22:22" x14ac:dyDescent="0.25">
      <c r="V921" s="3"/>
    </row>
    <row r="922" spans="22:22" x14ac:dyDescent="0.25">
      <c r="V922" s="3"/>
    </row>
    <row r="923" spans="22:22" x14ac:dyDescent="0.25">
      <c r="V923" s="3"/>
    </row>
    <row r="924" spans="22:22" x14ac:dyDescent="0.25">
      <c r="V924" s="3"/>
    </row>
    <row r="925" spans="22:22" x14ac:dyDescent="0.25">
      <c r="V925" s="3"/>
    </row>
    <row r="926" spans="22:22" x14ac:dyDescent="0.25">
      <c r="V926" s="3"/>
    </row>
    <row r="927" spans="22:22" x14ac:dyDescent="0.25">
      <c r="V927" s="3"/>
    </row>
    <row r="928" spans="22:22" x14ac:dyDescent="0.25">
      <c r="V928" s="3"/>
    </row>
    <row r="929" spans="22:22" x14ac:dyDescent="0.25">
      <c r="V929" s="3"/>
    </row>
    <row r="930" spans="22:22" x14ac:dyDescent="0.25">
      <c r="V930" s="3"/>
    </row>
    <row r="931" spans="22:22" x14ac:dyDescent="0.25">
      <c r="V931" s="3"/>
    </row>
    <row r="932" spans="22:22" x14ac:dyDescent="0.25">
      <c r="V932" s="3"/>
    </row>
    <row r="933" spans="22:22" x14ac:dyDescent="0.25">
      <c r="V933" s="3"/>
    </row>
    <row r="934" spans="22:22" x14ac:dyDescent="0.25">
      <c r="V934" s="3"/>
    </row>
    <row r="935" spans="22:22" x14ac:dyDescent="0.25">
      <c r="V935" s="3"/>
    </row>
    <row r="936" spans="22:22" x14ac:dyDescent="0.25">
      <c r="V936" s="3"/>
    </row>
    <row r="937" spans="22:22" x14ac:dyDescent="0.25">
      <c r="V937" s="3"/>
    </row>
    <row r="938" spans="22:22" x14ac:dyDescent="0.25">
      <c r="V938" s="3"/>
    </row>
    <row r="939" spans="22:22" x14ac:dyDescent="0.25">
      <c r="V939" s="3"/>
    </row>
    <row r="940" spans="22:22" x14ac:dyDescent="0.25">
      <c r="V940" s="3"/>
    </row>
    <row r="941" spans="22:22" x14ac:dyDescent="0.25">
      <c r="V941" s="3"/>
    </row>
    <row r="942" spans="22:22" x14ac:dyDescent="0.25">
      <c r="V942" s="3"/>
    </row>
    <row r="943" spans="22:22" x14ac:dyDescent="0.25">
      <c r="V943" s="3"/>
    </row>
    <row r="944" spans="22:22" x14ac:dyDescent="0.25">
      <c r="V944" s="3"/>
    </row>
    <row r="945" spans="22:22" x14ac:dyDescent="0.25">
      <c r="V945" s="3"/>
    </row>
    <row r="946" spans="22:22" x14ac:dyDescent="0.25">
      <c r="V946" s="3"/>
    </row>
    <row r="947" spans="22:22" x14ac:dyDescent="0.25">
      <c r="V947" s="3"/>
    </row>
    <row r="948" spans="22:22" x14ac:dyDescent="0.25">
      <c r="V948" s="3"/>
    </row>
    <row r="949" spans="22:22" x14ac:dyDescent="0.25">
      <c r="V949" s="3"/>
    </row>
    <row r="950" spans="22:22" x14ac:dyDescent="0.25">
      <c r="V950" s="3"/>
    </row>
    <row r="951" spans="22:22" x14ac:dyDescent="0.25">
      <c r="V951" s="3"/>
    </row>
    <row r="952" spans="22:22" x14ac:dyDescent="0.25">
      <c r="V952" s="3"/>
    </row>
    <row r="953" spans="22:22" x14ac:dyDescent="0.25">
      <c r="V953" s="3"/>
    </row>
    <row r="954" spans="22:22" x14ac:dyDescent="0.25">
      <c r="V954" s="3"/>
    </row>
    <row r="955" spans="22:22" x14ac:dyDescent="0.25">
      <c r="V955" s="3"/>
    </row>
    <row r="956" spans="22:22" x14ac:dyDescent="0.25">
      <c r="V956" s="3"/>
    </row>
    <row r="957" spans="22:22" x14ac:dyDescent="0.25">
      <c r="V957" s="3"/>
    </row>
    <row r="958" spans="22:22" x14ac:dyDescent="0.25">
      <c r="V958" s="3"/>
    </row>
    <row r="959" spans="22:22" x14ac:dyDescent="0.25">
      <c r="V959" s="3"/>
    </row>
    <row r="960" spans="22:22" x14ac:dyDescent="0.25">
      <c r="V960" s="3"/>
    </row>
    <row r="961" spans="22:22" x14ac:dyDescent="0.25">
      <c r="V961" s="3"/>
    </row>
    <row r="962" spans="22:22" x14ac:dyDescent="0.25">
      <c r="V962" s="3"/>
    </row>
    <row r="963" spans="22:22" x14ac:dyDescent="0.25">
      <c r="V963" s="3"/>
    </row>
    <row r="964" spans="22:22" x14ac:dyDescent="0.25">
      <c r="V964" s="3"/>
    </row>
    <row r="965" spans="22:22" x14ac:dyDescent="0.25">
      <c r="V965" s="3"/>
    </row>
    <row r="966" spans="22:22" x14ac:dyDescent="0.25">
      <c r="V966" s="3"/>
    </row>
    <row r="967" spans="22:22" x14ac:dyDescent="0.25">
      <c r="V967" s="3"/>
    </row>
    <row r="968" spans="22:22" x14ac:dyDescent="0.25">
      <c r="V968" s="3"/>
    </row>
    <row r="969" spans="22:22" x14ac:dyDescent="0.25">
      <c r="V969" s="3"/>
    </row>
    <row r="970" spans="22:22" x14ac:dyDescent="0.25">
      <c r="V970" s="3"/>
    </row>
    <row r="971" spans="22:22" x14ac:dyDescent="0.25">
      <c r="V971" s="3"/>
    </row>
    <row r="972" spans="22:22" x14ac:dyDescent="0.25">
      <c r="V972" s="3"/>
    </row>
    <row r="973" spans="22:22" x14ac:dyDescent="0.25">
      <c r="V973" s="3"/>
    </row>
    <row r="974" spans="22:22" x14ac:dyDescent="0.25">
      <c r="V974" s="3"/>
    </row>
    <row r="975" spans="22:22" x14ac:dyDescent="0.25">
      <c r="V975" s="3"/>
    </row>
    <row r="976" spans="22:22" x14ac:dyDescent="0.25">
      <c r="V976" s="3"/>
    </row>
    <row r="977" spans="22:22" x14ac:dyDescent="0.25">
      <c r="V977" s="3"/>
    </row>
    <row r="978" spans="22:22" x14ac:dyDescent="0.25">
      <c r="V978" s="3"/>
    </row>
    <row r="979" spans="22:22" x14ac:dyDescent="0.25">
      <c r="V979" s="3"/>
    </row>
    <row r="980" spans="22:22" x14ac:dyDescent="0.25">
      <c r="V980" s="3"/>
    </row>
    <row r="981" spans="22:22" x14ac:dyDescent="0.25">
      <c r="V981" s="3"/>
    </row>
    <row r="982" spans="22:22" x14ac:dyDescent="0.25">
      <c r="V982" s="3"/>
    </row>
    <row r="983" spans="22:22" x14ac:dyDescent="0.25">
      <c r="V983" s="3"/>
    </row>
    <row r="984" spans="22:22" x14ac:dyDescent="0.25">
      <c r="V984" s="3"/>
    </row>
    <row r="985" spans="22:22" x14ac:dyDescent="0.25">
      <c r="V985" s="3"/>
    </row>
    <row r="986" spans="22:22" x14ac:dyDescent="0.25">
      <c r="V986" s="3"/>
    </row>
    <row r="987" spans="22:22" x14ac:dyDescent="0.25">
      <c r="V987" s="3"/>
    </row>
    <row r="988" spans="22:22" x14ac:dyDescent="0.25">
      <c r="V988" s="3"/>
    </row>
    <row r="989" spans="22:22" x14ac:dyDescent="0.25">
      <c r="V989" s="3"/>
    </row>
    <row r="990" spans="22:22" x14ac:dyDescent="0.25">
      <c r="V990" s="3"/>
    </row>
    <row r="991" spans="22:22" x14ac:dyDescent="0.25">
      <c r="V991" s="3"/>
    </row>
    <row r="992" spans="22:22" x14ac:dyDescent="0.25">
      <c r="V992" s="3"/>
    </row>
    <row r="993" spans="22:22" x14ac:dyDescent="0.25">
      <c r="V993" s="3"/>
    </row>
    <row r="994" spans="22:22" x14ac:dyDescent="0.25">
      <c r="V994" s="3"/>
    </row>
    <row r="995" spans="22:22" x14ac:dyDescent="0.25">
      <c r="V995" s="3"/>
    </row>
    <row r="996" spans="22:22" x14ac:dyDescent="0.25">
      <c r="V996" s="3"/>
    </row>
    <row r="997" spans="22:22" x14ac:dyDescent="0.25">
      <c r="V997" s="3"/>
    </row>
    <row r="998" spans="22:22" x14ac:dyDescent="0.25">
      <c r="V998" s="3"/>
    </row>
    <row r="999" spans="22:22" x14ac:dyDescent="0.25">
      <c r="V999" s="3"/>
    </row>
    <row r="1000" spans="22:22" x14ac:dyDescent="0.25">
      <c r="V1000" s="3"/>
    </row>
    <row r="1001" spans="22:22" x14ac:dyDescent="0.25">
      <c r="V1001" s="3"/>
    </row>
    <row r="1002" spans="22:22" x14ac:dyDescent="0.25">
      <c r="V1002" s="3"/>
    </row>
    <row r="1003" spans="22:22" x14ac:dyDescent="0.25">
      <c r="V1003" s="3"/>
    </row>
    <row r="1004" spans="22:22" x14ac:dyDescent="0.25">
      <c r="V1004" s="3"/>
    </row>
    <row r="1005" spans="22:22" x14ac:dyDescent="0.25">
      <c r="V1005" s="3"/>
    </row>
    <row r="1006" spans="22:22" x14ac:dyDescent="0.25">
      <c r="V1006" s="3"/>
    </row>
    <row r="1007" spans="22:22" x14ac:dyDescent="0.25">
      <c r="V1007" s="3"/>
    </row>
    <row r="1008" spans="22:22" x14ac:dyDescent="0.25">
      <c r="V1008" s="3"/>
    </row>
    <row r="1009" spans="22:22" x14ac:dyDescent="0.25">
      <c r="V1009" s="3"/>
    </row>
    <row r="1010" spans="22:22" x14ac:dyDescent="0.25">
      <c r="V1010" s="3"/>
    </row>
    <row r="1011" spans="22:22" x14ac:dyDescent="0.25">
      <c r="V1011" s="3"/>
    </row>
    <row r="1012" spans="22:22" x14ac:dyDescent="0.25">
      <c r="V1012" s="3"/>
    </row>
    <row r="1013" spans="22:22" x14ac:dyDescent="0.25">
      <c r="V1013" s="3"/>
    </row>
    <row r="1014" spans="22:22" x14ac:dyDescent="0.25">
      <c r="V1014" s="3"/>
    </row>
    <row r="1015" spans="22:22" x14ac:dyDescent="0.25">
      <c r="V1015" s="3"/>
    </row>
    <row r="1016" spans="22:22" x14ac:dyDescent="0.25">
      <c r="V1016" s="3"/>
    </row>
    <row r="1017" spans="22:22" x14ac:dyDescent="0.25">
      <c r="V1017" s="3"/>
    </row>
    <row r="1018" spans="22:22" x14ac:dyDescent="0.25">
      <c r="V1018" s="3"/>
    </row>
    <row r="1019" spans="22:22" x14ac:dyDescent="0.25">
      <c r="V1019" s="3"/>
    </row>
    <row r="1020" spans="22:22" x14ac:dyDescent="0.25">
      <c r="V1020" s="3"/>
    </row>
    <row r="1021" spans="22:22" x14ac:dyDescent="0.25">
      <c r="V1021" s="3"/>
    </row>
    <row r="1022" spans="22:22" x14ac:dyDescent="0.25">
      <c r="V1022" s="3"/>
    </row>
    <row r="1023" spans="22:22" x14ac:dyDescent="0.25">
      <c r="V1023" s="3"/>
    </row>
    <row r="1024" spans="22:22" x14ac:dyDescent="0.25">
      <c r="V1024" s="3"/>
    </row>
    <row r="1025" spans="22:22" x14ac:dyDescent="0.25">
      <c r="V1025" s="3"/>
    </row>
    <row r="1026" spans="22:22" x14ac:dyDescent="0.25">
      <c r="V1026" s="3"/>
    </row>
    <row r="1027" spans="22:22" x14ac:dyDescent="0.25">
      <c r="V1027" s="3"/>
    </row>
    <row r="1028" spans="22:22" x14ac:dyDescent="0.25">
      <c r="V1028" s="3"/>
    </row>
    <row r="1029" spans="22:22" x14ac:dyDescent="0.25">
      <c r="V1029" s="3"/>
    </row>
    <row r="1030" spans="22:22" x14ac:dyDescent="0.25">
      <c r="V1030" s="3"/>
    </row>
    <row r="1031" spans="22:22" x14ac:dyDescent="0.25">
      <c r="V1031" s="3"/>
    </row>
    <row r="1032" spans="22:22" x14ac:dyDescent="0.25">
      <c r="V1032" s="3"/>
    </row>
    <row r="1033" spans="22:22" x14ac:dyDescent="0.25">
      <c r="V1033" s="3"/>
    </row>
    <row r="1034" spans="22:22" x14ac:dyDescent="0.25">
      <c r="V1034" s="3"/>
    </row>
    <row r="1035" spans="22:22" x14ac:dyDescent="0.25">
      <c r="V1035" s="3"/>
    </row>
    <row r="1036" spans="22:22" x14ac:dyDescent="0.25">
      <c r="V1036" s="3"/>
    </row>
    <row r="1037" spans="22:22" x14ac:dyDescent="0.25">
      <c r="V1037" s="3"/>
    </row>
    <row r="1038" spans="22:22" x14ac:dyDescent="0.25">
      <c r="V1038" s="3"/>
    </row>
    <row r="1039" spans="22:22" x14ac:dyDescent="0.25">
      <c r="V1039" s="3"/>
    </row>
    <row r="1040" spans="22:22" x14ac:dyDescent="0.25">
      <c r="V1040" s="3"/>
    </row>
    <row r="1041" spans="22:22" x14ac:dyDescent="0.25">
      <c r="V1041" s="3"/>
    </row>
    <row r="1042" spans="22:22" x14ac:dyDescent="0.25">
      <c r="V1042" s="3"/>
    </row>
    <row r="1043" spans="22:22" x14ac:dyDescent="0.25">
      <c r="V1043" s="3"/>
    </row>
    <row r="1044" spans="22:22" x14ac:dyDescent="0.25">
      <c r="V1044" s="3"/>
    </row>
    <row r="1045" spans="22:22" x14ac:dyDescent="0.25">
      <c r="V1045" s="3"/>
    </row>
    <row r="1046" spans="22:22" x14ac:dyDescent="0.25">
      <c r="V1046" s="3"/>
    </row>
    <row r="1047" spans="22:22" x14ac:dyDescent="0.25">
      <c r="V1047" s="3"/>
    </row>
    <row r="1048" spans="22:22" x14ac:dyDescent="0.25">
      <c r="V1048" s="3"/>
    </row>
    <row r="1049" spans="22:22" x14ac:dyDescent="0.25">
      <c r="V1049" s="3"/>
    </row>
    <row r="1050" spans="22:22" x14ac:dyDescent="0.25">
      <c r="V1050" s="3"/>
    </row>
    <row r="1051" spans="22:22" x14ac:dyDescent="0.25">
      <c r="V1051" s="3"/>
    </row>
    <row r="1052" spans="22:22" x14ac:dyDescent="0.25">
      <c r="V1052" s="3"/>
    </row>
    <row r="1053" spans="22:22" x14ac:dyDescent="0.25">
      <c r="V1053" s="3"/>
    </row>
    <row r="1054" spans="22:22" x14ac:dyDescent="0.25">
      <c r="V1054" s="3"/>
    </row>
    <row r="1055" spans="22:22" x14ac:dyDescent="0.25">
      <c r="V1055" s="3"/>
    </row>
    <row r="1056" spans="22:22" x14ac:dyDescent="0.25">
      <c r="V1056" s="3"/>
    </row>
    <row r="1057" spans="22:22" x14ac:dyDescent="0.25">
      <c r="V1057" s="3"/>
    </row>
    <row r="1058" spans="22:22" x14ac:dyDescent="0.25">
      <c r="V1058" s="3"/>
    </row>
    <row r="1059" spans="22:22" x14ac:dyDescent="0.25">
      <c r="V1059" s="3"/>
    </row>
    <row r="1060" spans="22:22" x14ac:dyDescent="0.25">
      <c r="V1060" s="3"/>
    </row>
    <row r="1061" spans="22:22" x14ac:dyDescent="0.25">
      <c r="V1061" s="3"/>
    </row>
    <row r="1062" spans="22:22" x14ac:dyDescent="0.25">
      <c r="V1062" s="3"/>
    </row>
    <row r="1063" spans="22:22" x14ac:dyDescent="0.25">
      <c r="V1063" s="3"/>
    </row>
    <row r="1064" spans="22:22" x14ac:dyDescent="0.25">
      <c r="V1064" s="3"/>
    </row>
    <row r="1065" spans="22:22" x14ac:dyDescent="0.25">
      <c r="V1065" s="3"/>
    </row>
    <row r="1066" spans="22:22" x14ac:dyDescent="0.25">
      <c r="V1066" s="3"/>
    </row>
    <row r="1067" spans="22:22" x14ac:dyDescent="0.25">
      <c r="V1067" s="3"/>
    </row>
    <row r="1068" spans="22:22" x14ac:dyDescent="0.25">
      <c r="V1068" s="3"/>
    </row>
    <row r="1069" spans="22:22" x14ac:dyDescent="0.25">
      <c r="V1069" s="3"/>
    </row>
    <row r="1070" spans="22:22" x14ac:dyDescent="0.25">
      <c r="V1070" s="3"/>
    </row>
    <row r="1071" spans="22:22" x14ac:dyDescent="0.25">
      <c r="V1071" s="3"/>
    </row>
    <row r="1072" spans="22:22" x14ac:dyDescent="0.25">
      <c r="V1072" s="3"/>
    </row>
    <row r="1073" spans="22:22" x14ac:dyDescent="0.25">
      <c r="V1073" s="3"/>
    </row>
    <row r="1074" spans="22:22" x14ac:dyDescent="0.25">
      <c r="V1074" s="3"/>
    </row>
    <row r="1075" spans="22:22" x14ac:dyDescent="0.25">
      <c r="V1075" s="3"/>
    </row>
    <row r="1076" spans="22:22" x14ac:dyDescent="0.25">
      <c r="V1076" s="3"/>
    </row>
    <row r="1077" spans="22:22" x14ac:dyDescent="0.25">
      <c r="V1077" s="3"/>
    </row>
    <row r="1078" spans="22:22" x14ac:dyDescent="0.25">
      <c r="V1078" s="3"/>
    </row>
    <row r="1079" spans="22:22" x14ac:dyDescent="0.25">
      <c r="V1079" s="3"/>
    </row>
    <row r="1080" spans="22:22" x14ac:dyDescent="0.25">
      <c r="V1080" s="3"/>
    </row>
    <row r="1081" spans="22:22" x14ac:dyDescent="0.25">
      <c r="V1081" s="3"/>
    </row>
    <row r="1082" spans="22:22" x14ac:dyDescent="0.25">
      <c r="V1082" s="3"/>
    </row>
    <row r="1083" spans="22:22" x14ac:dyDescent="0.25">
      <c r="V1083" s="3"/>
    </row>
    <row r="1084" spans="22:22" x14ac:dyDescent="0.25">
      <c r="V1084" s="3"/>
    </row>
    <row r="1085" spans="22:22" x14ac:dyDescent="0.25">
      <c r="V1085" s="3"/>
    </row>
    <row r="1086" spans="22:22" x14ac:dyDescent="0.25">
      <c r="V1086" s="3"/>
    </row>
    <row r="1087" spans="22:22" x14ac:dyDescent="0.25">
      <c r="V1087" s="3"/>
    </row>
    <row r="1088" spans="22:22" x14ac:dyDescent="0.25">
      <c r="V1088" s="3"/>
    </row>
    <row r="1089" spans="22:22" x14ac:dyDescent="0.25">
      <c r="V1089" s="3"/>
    </row>
    <row r="1090" spans="22:22" x14ac:dyDescent="0.25">
      <c r="V1090" s="3"/>
    </row>
    <row r="1091" spans="22:22" x14ac:dyDescent="0.25">
      <c r="V1091" s="3"/>
    </row>
    <row r="1092" spans="22:22" x14ac:dyDescent="0.25">
      <c r="V1092" s="3"/>
    </row>
    <row r="1093" spans="22:22" x14ac:dyDescent="0.25">
      <c r="V1093" s="3"/>
    </row>
    <row r="1094" spans="22:22" x14ac:dyDescent="0.25">
      <c r="V1094" s="3"/>
    </row>
    <row r="1095" spans="22:22" x14ac:dyDescent="0.25">
      <c r="V1095" s="3"/>
    </row>
    <row r="1096" spans="22:22" x14ac:dyDescent="0.25">
      <c r="V1096" s="3"/>
    </row>
    <row r="1097" spans="22:22" x14ac:dyDescent="0.25">
      <c r="V1097" s="3"/>
    </row>
    <row r="1098" spans="22:22" x14ac:dyDescent="0.25">
      <c r="V1098" s="3"/>
    </row>
    <row r="1099" spans="22:22" x14ac:dyDescent="0.25">
      <c r="V1099" s="3"/>
    </row>
    <row r="1100" spans="22:22" x14ac:dyDescent="0.25">
      <c r="V1100" s="3"/>
    </row>
    <row r="1101" spans="22:22" x14ac:dyDescent="0.25">
      <c r="V1101" s="3"/>
    </row>
    <row r="1102" spans="22:22" x14ac:dyDescent="0.25">
      <c r="V1102" s="3"/>
    </row>
    <row r="1103" spans="22:22" x14ac:dyDescent="0.25">
      <c r="V1103" s="3"/>
    </row>
    <row r="1104" spans="22:22" x14ac:dyDescent="0.25">
      <c r="V1104" s="3"/>
    </row>
    <row r="1105" spans="22:22" x14ac:dyDescent="0.25">
      <c r="V1105" s="3"/>
    </row>
    <row r="1106" spans="22:22" x14ac:dyDescent="0.25">
      <c r="V1106" s="3"/>
    </row>
    <row r="1107" spans="22:22" x14ac:dyDescent="0.25">
      <c r="V1107" s="3"/>
    </row>
    <row r="1108" spans="22:22" x14ac:dyDescent="0.25">
      <c r="V1108" s="3"/>
    </row>
    <row r="1109" spans="22:22" x14ac:dyDescent="0.25">
      <c r="V1109" s="3"/>
    </row>
    <row r="1110" spans="22:22" x14ac:dyDescent="0.25">
      <c r="V1110" s="3"/>
    </row>
    <row r="1111" spans="22:22" x14ac:dyDescent="0.25">
      <c r="V1111" s="3"/>
    </row>
    <row r="1112" spans="22:22" x14ac:dyDescent="0.25">
      <c r="V1112" s="3"/>
    </row>
    <row r="1113" spans="22:22" x14ac:dyDescent="0.25">
      <c r="V1113" s="3"/>
    </row>
    <row r="1114" spans="22:22" x14ac:dyDescent="0.25">
      <c r="V1114" s="3"/>
    </row>
    <row r="1115" spans="22:22" x14ac:dyDescent="0.25">
      <c r="V1115" s="3"/>
    </row>
    <row r="1116" spans="22:22" x14ac:dyDescent="0.25">
      <c r="V1116" s="3"/>
    </row>
    <row r="1117" spans="22:22" x14ac:dyDescent="0.25">
      <c r="V1117" s="3"/>
    </row>
    <row r="1118" spans="22:22" x14ac:dyDescent="0.25">
      <c r="V1118" s="3"/>
    </row>
    <row r="1119" spans="22:22" x14ac:dyDescent="0.25">
      <c r="V1119" s="3"/>
    </row>
    <row r="1120" spans="22:22" x14ac:dyDescent="0.25">
      <c r="V1120" s="3"/>
    </row>
    <row r="1121" spans="22:22" x14ac:dyDescent="0.25">
      <c r="V1121" s="3"/>
    </row>
    <row r="1122" spans="22:22" x14ac:dyDescent="0.25">
      <c r="V1122" s="3"/>
    </row>
    <row r="1123" spans="22:22" x14ac:dyDescent="0.25">
      <c r="V1123" s="3"/>
    </row>
    <row r="1124" spans="22:22" x14ac:dyDescent="0.25">
      <c r="V1124" s="3"/>
    </row>
    <row r="1125" spans="22:22" x14ac:dyDescent="0.25">
      <c r="V1125" s="3"/>
    </row>
    <row r="1126" spans="22:22" x14ac:dyDescent="0.25">
      <c r="V1126" s="3"/>
    </row>
    <row r="1127" spans="22:22" x14ac:dyDescent="0.25">
      <c r="V1127" s="3"/>
    </row>
    <row r="1128" spans="22:22" x14ac:dyDescent="0.25">
      <c r="V1128" s="3"/>
    </row>
    <row r="1129" spans="22:22" x14ac:dyDescent="0.25">
      <c r="V1129" s="3"/>
    </row>
    <row r="1130" spans="22:22" x14ac:dyDescent="0.25">
      <c r="V1130" s="3"/>
    </row>
    <row r="1131" spans="22:22" x14ac:dyDescent="0.25">
      <c r="V1131" s="3"/>
    </row>
    <row r="1132" spans="22:22" x14ac:dyDescent="0.25">
      <c r="V1132" s="3"/>
    </row>
    <row r="1133" spans="22:22" x14ac:dyDescent="0.25">
      <c r="V1133" s="3"/>
    </row>
    <row r="1134" spans="22:22" x14ac:dyDescent="0.25">
      <c r="V1134" s="3"/>
    </row>
    <row r="1135" spans="22:22" x14ac:dyDescent="0.25">
      <c r="V1135" s="3"/>
    </row>
    <row r="1136" spans="22:22" x14ac:dyDescent="0.25">
      <c r="V1136" s="3"/>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5" right="0.5" top="0.3" bottom="0.25" header="0.25" footer="0.25"/>
  <pageSetup paperSize="9"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8" max="1048575" man="1"/>
    <brk id="16"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topLeftCell="Y4" workbookViewId="0">
      <selection activeCell="AC17" sqref="AC17"/>
    </sheetView>
  </sheetViews>
  <sheetFormatPr defaultRowHeight="15.75" x14ac:dyDescent="0.25"/>
  <cols>
    <col min="1" max="1" width="32.7109375" style="1" customWidth="1"/>
    <col min="2" max="2" width="10.140625" style="1" customWidth="1"/>
    <col min="3" max="3" width="12.5703125" style="1" customWidth="1"/>
    <col min="4" max="4" width="15.42578125" style="1" customWidth="1"/>
    <col min="5" max="5" width="12.140625" style="1" customWidth="1"/>
    <col min="6" max="6" width="7.7109375" style="1" bestFit="1" customWidth="1"/>
    <col min="7" max="8" width="12.7109375" style="1" customWidth="1"/>
    <col min="9" max="9" width="14.85546875" style="1" customWidth="1"/>
    <col min="10" max="12" width="12.7109375" style="1" customWidth="1"/>
    <col min="13" max="13" width="7.7109375" style="1" bestFit="1" customWidth="1"/>
    <col min="14" max="19" width="18" style="1" customWidth="1"/>
    <col min="20" max="20" width="18" style="147" customWidth="1"/>
    <col min="21" max="21" width="7.7109375" style="1" bestFit="1" customWidth="1"/>
    <col min="22" max="23" width="18" style="146" customWidth="1"/>
    <col min="24" max="27" width="18" style="1" customWidth="1"/>
    <col min="28" max="28" width="7.7109375" style="1" bestFit="1" customWidth="1"/>
    <col min="29" max="32" width="18" style="1" customWidth="1"/>
    <col min="33" max="16384" width="9.140625" style="1"/>
  </cols>
  <sheetData>
    <row r="1" spans="1:32" ht="15.75" customHeight="1" x14ac:dyDescent="0.25">
      <c r="A1" s="145" t="s">
        <v>92</v>
      </c>
      <c r="B1" s="144"/>
      <c r="C1" s="179"/>
      <c r="D1" s="4"/>
      <c r="E1" s="4"/>
      <c r="F1" s="4"/>
      <c r="G1" s="4"/>
      <c r="H1" s="3"/>
      <c r="T1" s="146"/>
      <c r="U1" s="146"/>
      <c r="AB1" s="146"/>
    </row>
    <row r="2" spans="1:32" ht="15.75" customHeight="1" x14ac:dyDescent="0.25">
      <c r="A2" s="143" t="s">
        <v>550</v>
      </c>
      <c r="B2" s="142"/>
      <c r="C2" s="141" t="s">
        <v>76</v>
      </c>
      <c r="D2" s="140"/>
      <c r="E2" s="139"/>
      <c r="F2" s="139"/>
      <c r="H2" s="177"/>
      <c r="I2" s="2178" t="s">
        <v>122</v>
      </c>
      <c r="J2" s="2179"/>
      <c r="T2" s="146"/>
      <c r="U2" s="176"/>
      <c r="AB2" s="176"/>
    </row>
    <row r="3" spans="1:32" s="57" customFormat="1" ht="28.5" customHeight="1" x14ac:dyDescent="0.2">
      <c r="A3" s="138" t="s">
        <v>91</v>
      </c>
      <c r="B3" s="584"/>
      <c r="C3" s="174" t="s">
        <v>120</v>
      </c>
      <c r="G3" s="2189" t="s">
        <v>119</v>
      </c>
      <c r="H3" s="2191"/>
      <c r="I3" s="2180"/>
      <c r="J3" s="2181"/>
      <c r="K3" s="2189" t="s">
        <v>118</v>
      </c>
      <c r="L3" s="2191"/>
      <c r="N3" s="2189" t="s">
        <v>117</v>
      </c>
      <c r="O3" s="2191"/>
      <c r="P3" s="2189" t="s">
        <v>116</v>
      </c>
      <c r="Q3" s="2192"/>
      <c r="R3" s="2192"/>
      <c r="S3" s="2192"/>
      <c r="T3" s="2193"/>
      <c r="U3" s="128"/>
      <c r="V3" s="2177"/>
      <c r="W3" s="2176"/>
      <c r="X3" s="2189" t="s">
        <v>70</v>
      </c>
      <c r="Y3" s="2190"/>
      <c r="Z3" s="2190"/>
      <c r="AA3" s="2191"/>
      <c r="AB3" s="128"/>
      <c r="AC3" s="2175" t="s">
        <v>69</v>
      </c>
      <c r="AD3" s="2177"/>
      <c r="AE3" s="2177"/>
      <c r="AF3" s="2176"/>
    </row>
    <row r="4" spans="1:32" s="57" customFormat="1" ht="47.25" customHeight="1" thickBot="1" x14ac:dyDescent="0.3">
      <c r="A4" s="173" t="s">
        <v>68</v>
      </c>
      <c r="B4" s="126" t="s">
        <v>115</v>
      </c>
      <c r="C4" s="131" t="s">
        <v>114</v>
      </c>
      <c r="D4" s="126" t="s">
        <v>113</v>
      </c>
      <c r="E4" s="126" t="s">
        <v>369</v>
      </c>
      <c r="F4" s="126" t="s">
        <v>55</v>
      </c>
      <c r="G4" s="126" t="s">
        <v>61</v>
      </c>
      <c r="H4" s="130" t="s">
        <v>56</v>
      </c>
      <c r="I4" s="126" t="s">
        <v>368</v>
      </c>
      <c r="J4" s="131" t="s">
        <v>367</v>
      </c>
      <c r="K4" s="126" t="s">
        <v>105</v>
      </c>
      <c r="L4" s="130" t="s">
        <v>56</v>
      </c>
      <c r="M4" s="130" t="s">
        <v>99</v>
      </c>
      <c r="N4" s="131" t="s">
        <v>112</v>
      </c>
      <c r="O4" s="131" t="s">
        <v>111</v>
      </c>
      <c r="P4" s="126" t="s">
        <v>110</v>
      </c>
      <c r="Q4" s="126" t="s">
        <v>109</v>
      </c>
      <c r="R4" s="126" t="s">
        <v>108</v>
      </c>
      <c r="S4" s="126" t="s">
        <v>107</v>
      </c>
      <c r="T4" s="130" t="s">
        <v>106</v>
      </c>
      <c r="U4" s="130" t="s">
        <v>99</v>
      </c>
      <c r="V4" s="126" t="s">
        <v>105</v>
      </c>
      <c r="W4" s="130" t="s">
        <v>104</v>
      </c>
      <c r="X4" s="126" t="s">
        <v>103</v>
      </c>
      <c r="Y4" s="126" t="s">
        <v>102</v>
      </c>
      <c r="Z4" s="126" t="s">
        <v>101</v>
      </c>
      <c r="AA4" s="126" t="s">
        <v>100</v>
      </c>
      <c r="AB4" s="130" t="s">
        <v>99</v>
      </c>
      <c r="AC4" s="131" t="s">
        <v>84</v>
      </c>
      <c r="AD4" s="131" t="s">
        <v>98</v>
      </c>
      <c r="AE4" s="131" t="s">
        <v>97</v>
      </c>
      <c r="AF4" s="131" t="s">
        <v>81</v>
      </c>
    </row>
    <row r="5" spans="1:32" ht="19.5" customHeight="1" thickTop="1" x14ac:dyDescent="0.25">
      <c r="A5" s="2182" t="s">
        <v>47</v>
      </c>
      <c r="B5" s="124"/>
      <c r="C5" s="124"/>
      <c r="D5" s="169"/>
      <c r="E5" s="124"/>
      <c r="F5" s="171" t="s">
        <v>2</v>
      </c>
      <c r="G5" s="172" t="s">
        <v>96</v>
      </c>
      <c r="H5" s="167" t="s">
        <v>42</v>
      </c>
      <c r="I5" s="172" t="s">
        <v>42</v>
      </c>
      <c r="J5" s="172" t="s">
        <v>42</v>
      </c>
      <c r="K5" s="124"/>
      <c r="L5" s="170" t="s">
        <v>42</v>
      </c>
      <c r="M5" s="171" t="s">
        <v>2</v>
      </c>
      <c r="N5" s="167" t="s">
        <v>95</v>
      </c>
      <c r="O5" s="167" t="s">
        <v>94</v>
      </c>
      <c r="P5" s="167" t="s">
        <v>40</v>
      </c>
      <c r="Q5" s="167" t="s">
        <v>42</v>
      </c>
      <c r="R5" s="167" t="s">
        <v>42</v>
      </c>
      <c r="S5" s="167" t="s">
        <v>42</v>
      </c>
      <c r="T5" s="167" t="s">
        <v>42</v>
      </c>
      <c r="U5" s="166" t="s">
        <v>2</v>
      </c>
      <c r="V5" s="170" t="s">
        <v>42</v>
      </c>
      <c r="W5" s="167" t="s">
        <v>42</v>
      </c>
      <c r="X5" s="169"/>
      <c r="Y5" s="168" t="s">
        <v>93</v>
      </c>
      <c r="Z5" s="168"/>
      <c r="AA5" s="167" t="s">
        <v>40</v>
      </c>
      <c r="AB5" s="166" t="s">
        <v>2</v>
      </c>
      <c r="AC5" s="117"/>
      <c r="AD5" s="117"/>
      <c r="AE5" s="117"/>
      <c r="AF5" s="117"/>
    </row>
    <row r="6" spans="1:32" ht="19.5" customHeight="1" x14ac:dyDescent="0.25">
      <c r="A6" s="2183"/>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3"/>
      <c r="AA6" s="112"/>
      <c r="AB6" s="165" t="s">
        <v>1</v>
      </c>
      <c r="AC6" s="112"/>
      <c r="AD6" s="112"/>
      <c r="AE6" s="112"/>
      <c r="AF6" s="112"/>
    </row>
    <row r="7" spans="1:32" ht="19.5" customHeight="1"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107"/>
    </row>
    <row r="8" spans="1:32" ht="19.5" customHeight="1" x14ac:dyDescent="0.25">
      <c r="A8" s="2211" t="s">
        <v>1220</v>
      </c>
      <c r="B8" s="94" t="s">
        <v>18</v>
      </c>
      <c r="C8" s="94" t="s">
        <v>340</v>
      </c>
      <c r="D8" s="105">
        <v>130000000</v>
      </c>
      <c r="E8" s="94" t="s">
        <v>571</v>
      </c>
      <c r="F8" s="106" t="s">
        <v>2</v>
      </c>
      <c r="G8" s="94" t="s">
        <v>1211</v>
      </c>
      <c r="H8" s="104" t="s">
        <v>1210</v>
      </c>
      <c r="I8" s="104" t="s">
        <v>9</v>
      </c>
      <c r="J8" s="104" t="s">
        <v>9</v>
      </c>
      <c r="K8" s="104" t="s">
        <v>9</v>
      </c>
      <c r="L8" s="104" t="s">
        <v>9</v>
      </c>
      <c r="M8" s="106" t="s">
        <v>2</v>
      </c>
      <c r="N8" s="94" t="s">
        <v>1183</v>
      </c>
      <c r="O8" s="94" t="s">
        <v>1209</v>
      </c>
      <c r="P8" s="94" t="s">
        <v>1208</v>
      </c>
      <c r="Q8" s="94" t="s">
        <v>1207</v>
      </c>
      <c r="R8" s="94" t="s">
        <v>1206</v>
      </c>
      <c r="S8" s="94" t="s">
        <v>1205</v>
      </c>
      <c r="T8" s="94" t="s">
        <v>1204</v>
      </c>
      <c r="U8" s="164" t="s">
        <v>2</v>
      </c>
      <c r="V8" s="103" t="s">
        <v>1203</v>
      </c>
      <c r="W8" s="94" t="s">
        <v>1202</v>
      </c>
      <c r="X8" s="105">
        <v>130000000</v>
      </c>
      <c r="Y8" s="103" t="s">
        <v>1201</v>
      </c>
      <c r="Z8" s="103" t="s">
        <v>9</v>
      </c>
      <c r="AA8" s="94" t="s">
        <v>1200</v>
      </c>
      <c r="AB8" s="164" t="s">
        <v>2</v>
      </c>
      <c r="AC8" s="94" t="s">
        <v>1219</v>
      </c>
      <c r="AD8" s="94" t="s">
        <v>1198</v>
      </c>
      <c r="AE8" s="94" t="s">
        <v>1175</v>
      </c>
      <c r="AF8" s="94" t="s">
        <v>1218</v>
      </c>
    </row>
    <row r="9" spans="1:32" ht="40.5" customHeight="1" x14ac:dyDescent="0.25">
      <c r="A9" s="2215"/>
      <c r="B9" s="97"/>
      <c r="C9" s="97"/>
      <c r="D9" s="75"/>
      <c r="E9" s="97"/>
      <c r="F9" s="80" t="s">
        <v>1</v>
      </c>
      <c r="G9" s="97"/>
      <c r="H9" s="102"/>
      <c r="I9" s="102"/>
      <c r="J9" s="102"/>
      <c r="K9" s="97"/>
      <c r="L9" s="95"/>
      <c r="M9" s="80" t="s">
        <v>1</v>
      </c>
      <c r="N9" s="97"/>
      <c r="O9" s="97"/>
      <c r="P9" s="97"/>
      <c r="Q9" s="97"/>
      <c r="R9" s="97"/>
      <c r="S9" s="97"/>
      <c r="T9" s="97"/>
      <c r="U9" s="149" t="s">
        <v>1</v>
      </c>
      <c r="V9" s="95"/>
      <c r="W9" s="97"/>
      <c r="X9" s="75"/>
      <c r="Y9" s="95"/>
      <c r="Z9" s="95"/>
      <c r="AA9" s="97"/>
      <c r="AB9" s="149" t="s">
        <v>1</v>
      </c>
      <c r="AC9" s="94"/>
      <c r="AD9" s="94"/>
      <c r="AE9" s="94"/>
      <c r="AF9" s="94"/>
    </row>
    <row r="10" spans="1:32" ht="6.75" customHeight="1" x14ac:dyDescent="0.25">
      <c r="A10" s="98"/>
      <c r="B10" s="98"/>
      <c r="C10" s="98"/>
      <c r="D10" s="101"/>
      <c r="E10" s="98"/>
      <c r="F10" s="98"/>
      <c r="G10" s="98"/>
      <c r="H10" s="98"/>
      <c r="I10" s="98"/>
      <c r="J10" s="98"/>
      <c r="K10" s="98"/>
      <c r="L10" s="98"/>
      <c r="M10" s="98"/>
      <c r="N10" s="98"/>
      <c r="O10" s="98"/>
      <c r="P10" s="98"/>
      <c r="Q10" s="98"/>
      <c r="R10" s="98"/>
      <c r="S10" s="98"/>
      <c r="T10" s="98"/>
      <c r="U10" s="98"/>
      <c r="V10" s="99"/>
      <c r="W10" s="98"/>
      <c r="X10" s="101"/>
      <c r="Y10" s="98"/>
      <c r="Z10" s="98"/>
      <c r="AA10" s="98"/>
      <c r="AB10" s="98"/>
      <c r="AC10" s="98"/>
      <c r="AD10" s="98"/>
      <c r="AE10" s="98"/>
      <c r="AF10" s="98"/>
    </row>
    <row r="11" spans="1:32" ht="19.5" customHeight="1" x14ac:dyDescent="0.25">
      <c r="A11" s="2213" t="s">
        <v>1217</v>
      </c>
      <c r="B11" s="94" t="s">
        <v>18</v>
      </c>
      <c r="C11" s="94" t="s">
        <v>340</v>
      </c>
      <c r="D11" s="75">
        <v>30000000</v>
      </c>
      <c r="E11" s="94" t="s">
        <v>571</v>
      </c>
      <c r="F11" s="80" t="s">
        <v>2</v>
      </c>
      <c r="G11" s="94" t="s">
        <v>1211</v>
      </c>
      <c r="H11" s="104" t="s">
        <v>1210</v>
      </c>
      <c r="I11" s="104" t="s">
        <v>9</v>
      </c>
      <c r="J11" s="104" t="s">
        <v>9</v>
      </c>
      <c r="K11" s="104" t="s">
        <v>9</v>
      </c>
      <c r="L11" s="104" t="s">
        <v>9</v>
      </c>
      <c r="M11" s="80" t="s">
        <v>2</v>
      </c>
      <c r="N11" s="94" t="s">
        <v>1183</v>
      </c>
      <c r="O11" s="94" t="s">
        <v>1209</v>
      </c>
      <c r="P11" s="94" t="s">
        <v>1208</v>
      </c>
      <c r="Q11" s="94" t="s">
        <v>1207</v>
      </c>
      <c r="R11" s="94" t="s">
        <v>1206</v>
      </c>
      <c r="S11" s="94" t="s">
        <v>1205</v>
      </c>
      <c r="T11" s="94" t="s">
        <v>1204</v>
      </c>
      <c r="U11" s="149" t="s">
        <v>2</v>
      </c>
      <c r="V11" s="103" t="s">
        <v>1203</v>
      </c>
      <c r="W11" s="94" t="s">
        <v>1202</v>
      </c>
      <c r="X11" s="75">
        <v>30000000</v>
      </c>
      <c r="Y11" s="103" t="s">
        <v>1201</v>
      </c>
      <c r="Z11" s="103" t="s">
        <v>9</v>
      </c>
      <c r="AA11" s="94" t="s">
        <v>1200</v>
      </c>
      <c r="AB11" s="149" t="s">
        <v>2</v>
      </c>
      <c r="AC11" s="97" t="s">
        <v>684</v>
      </c>
      <c r="AD11" s="94" t="s">
        <v>1198</v>
      </c>
      <c r="AE11" s="94" t="s">
        <v>1175</v>
      </c>
      <c r="AF11" s="94" t="s">
        <v>1216</v>
      </c>
    </row>
    <row r="12" spans="1:32" ht="19.5" customHeight="1" x14ac:dyDescent="0.25">
      <c r="A12" s="2214"/>
      <c r="B12" s="97"/>
      <c r="C12" s="97"/>
      <c r="D12" s="75"/>
      <c r="E12" s="97"/>
      <c r="F12" s="80" t="s">
        <v>1</v>
      </c>
      <c r="G12" s="97"/>
      <c r="H12" s="102"/>
      <c r="I12" s="102"/>
      <c r="J12" s="102"/>
      <c r="K12" s="97"/>
      <c r="L12" s="95"/>
      <c r="M12" s="80" t="s">
        <v>1</v>
      </c>
      <c r="N12" s="97"/>
      <c r="O12" s="97"/>
      <c r="P12" s="97"/>
      <c r="Q12" s="97"/>
      <c r="R12" s="97"/>
      <c r="S12" s="97"/>
      <c r="T12" s="97"/>
      <c r="U12" s="149" t="s">
        <v>1</v>
      </c>
      <c r="V12" s="95"/>
      <c r="W12" s="97"/>
      <c r="X12" s="75"/>
      <c r="Y12" s="95"/>
      <c r="Z12" s="95"/>
      <c r="AA12" s="97"/>
      <c r="AB12" s="149" t="s">
        <v>1</v>
      </c>
      <c r="AC12" s="97"/>
      <c r="AD12" s="97"/>
      <c r="AE12" s="97"/>
      <c r="AF12" s="97"/>
    </row>
    <row r="13" spans="1:32" ht="19.5" customHeight="1" x14ac:dyDescent="0.25">
      <c r="A13" s="98"/>
      <c r="B13" s="98"/>
      <c r="C13" s="98"/>
      <c r="D13" s="101"/>
      <c r="E13" s="98"/>
      <c r="F13" s="98"/>
      <c r="G13" s="98"/>
      <c r="H13" s="98"/>
      <c r="I13" s="98"/>
      <c r="J13" s="98"/>
      <c r="K13" s="98"/>
      <c r="L13" s="98"/>
      <c r="M13" s="98"/>
      <c r="N13" s="98"/>
      <c r="O13" s="98"/>
      <c r="P13" s="98"/>
      <c r="Q13" s="98"/>
      <c r="R13" s="98"/>
      <c r="S13" s="98"/>
      <c r="T13" s="98"/>
      <c r="U13" s="98"/>
      <c r="V13" s="99"/>
      <c r="W13" s="98"/>
      <c r="X13" s="101"/>
      <c r="Y13" s="98"/>
      <c r="Z13" s="98"/>
      <c r="AA13" s="98"/>
      <c r="AB13" s="98"/>
      <c r="AC13" s="98"/>
      <c r="AD13" s="98"/>
      <c r="AE13" s="98"/>
      <c r="AF13" s="98"/>
    </row>
    <row r="14" spans="1:32" ht="19.5" customHeight="1" x14ac:dyDescent="0.25">
      <c r="A14" s="2213" t="s">
        <v>1215</v>
      </c>
      <c r="B14" s="94" t="s">
        <v>18</v>
      </c>
      <c r="C14" s="94" t="s">
        <v>340</v>
      </c>
      <c r="D14" s="75">
        <v>55000000</v>
      </c>
      <c r="E14" s="94" t="s">
        <v>571</v>
      </c>
      <c r="F14" s="80" t="s">
        <v>2</v>
      </c>
      <c r="G14" s="94" t="s">
        <v>1211</v>
      </c>
      <c r="H14" s="104" t="s">
        <v>1210</v>
      </c>
      <c r="I14" s="104" t="s">
        <v>9</v>
      </c>
      <c r="J14" s="104" t="s">
        <v>9</v>
      </c>
      <c r="K14" s="104" t="s">
        <v>9</v>
      </c>
      <c r="L14" s="104" t="s">
        <v>9</v>
      </c>
      <c r="M14" s="80" t="s">
        <v>2</v>
      </c>
      <c r="N14" s="94" t="s">
        <v>1183</v>
      </c>
      <c r="O14" s="94" t="s">
        <v>1209</v>
      </c>
      <c r="P14" s="94" t="s">
        <v>1208</v>
      </c>
      <c r="Q14" s="94" t="s">
        <v>1207</v>
      </c>
      <c r="R14" s="94" t="s">
        <v>1206</v>
      </c>
      <c r="S14" s="94" t="s">
        <v>1205</v>
      </c>
      <c r="T14" s="94" t="s">
        <v>1204</v>
      </c>
      <c r="U14" s="149" t="s">
        <v>2</v>
      </c>
      <c r="V14" s="103" t="s">
        <v>1203</v>
      </c>
      <c r="W14" s="94" t="s">
        <v>1202</v>
      </c>
      <c r="X14" s="75">
        <v>55000000</v>
      </c>
      <c r="Y14" s="103" t="s">
        <v>1201</v>
      </c>
      <c r="Z14" s="103" t="s">
        <v>9</v>
      </c>
      <c r="AA14" s="94" t="s">
        <v>1200</v>
      </c>
      <c r="AB14" s="149" t="s">
        <v>2</v>
      </c>
      <c r="AC14" s="95" t="s">
        <v>1214</v>
      </c>
      <c r="AD14" s="94" t="s">
        <v>1198</v>
      </c>
      <c r="AE14" s="94" t="s">
        <v>1175</v>
      </c>
      <c r="AF14" s="95" t="s">
        <v>1213</v>
      </c>
    </row>
    <row r="15" spans="1:32" ht="19.5" customHeight="1" x14ac:dyDescent="0.25">
      <c r="A15" s="2214"/>
      <c r="B15" s="97"/>
      <c r="C15" s="97"/>
      <c r="D15" s="75"/>
      <c r="E15" s="97"/>
      <c r="F15" s="80" t="s">
        <v>1</v>
      </c>
      <c r="G15" s="97"/>
      <c r="H15" s="102"/>
      <c r="I15" s="102"/>
      <c r="J15" s="102"/>
      <c r="K15" s="97"/>
      <c r="L15" s="95"/>
      <c r="M15" s="80" t="s">
        <v>1</v>
      </c>
      <c r="N15" s="97"/>
      <c r="O15" s="97"/>
      <c r="P15" s="97"/>
      <c r="Q15" s="97"/>
      <c r="R15" s="97"/>
      <c r="S15" s="97"/>
      <c r="T15" s="97"/>
      <c r="U15" s="149" t="s">
        <v>1</v>
      </c>
      <c r="V15" s="95"/>
      <c r="W15" s="97"/>
      <c r="X15" s="75"/>
      <c r="Y15" s="95"/>
      <c r="Z15" s="95"/>
      <c r="AA15" s="97"/>
      <c r="AB15" s="149" t="s">
        <v>1</v>
      </c>
      <c r="AC15" s="95"/>
      <c r="AD15" s="95"/>
      <c r="AE15" s="95"/>
      <c r="AF15" s="95"/>
    </row>
    <row r="16" spans="1:32" ht="19.5" customHeight="1" x14ac:dyDescent="0.25">
      <c r="A16" s="98"/>
      <c r="B16" s="98"/>
      <c r="C16" s="98"/>
      <c r="D16" s="101"/>
      <c r="E16" s="98"/>
      <c r="F16" s="98"/>
      <c r="G16" s="98"/>
      <c r="H16" s="98"/>
      <c r="I16" s="98"/>
      <c r="J16" s="98"/>
      <c r="K16" s="98"/>
      <c r="L16" s="98"/>
      <c r="M16" s="98"/>
      <c r="N16" s="98"/>
      <c r="O16" s="98"/>
      <c r="P16" s="98"/>
      <c r="Q16" s="98"/>
      <c r="R16" s="98"/>
      <c r="S16" s="98"/>
      <c r="T16" s="98"/>
      <c r="U16" s="98"/>
      <c r="V16" s="99"/>
      <c r="W16" s="98"/>
      <c r="X16" s="101"/>
      <c r="Y16" s="98"/>
      <c r="Z16" s="98"/>
      <c r="AA16" s="98"/>
      <c r="AB16" s="98"/>
      <c r="AC16" s="98"/>
      <c r="AD16" s="98"/>
      <c r="AE16" s="98"/>
      <c r="AF16" s="98"/>
    </row>
    <row r="17" spans="1:32" ht="19.5" customHeight="1" x14ac:dyDescent="0.25">
      <c r="A17" s="2213" t="s">
        <v>1212</v>
      </c>
      <c r="B17" s="94" t="s">
        <v>18</v>
      </c>
      <c r="C17" s="94" t="s">
        <v>340</v>
      </c>
      <c r="D17" s="75">
        <v>300000000</v>
      </c>
      <c r="E17" s="94" t="s">
        <v>571</v>
      </c>
      <c r="F17" s="80" t="s">
        <v>2</v>
      </c>
      <c r="G17" s="94" t="s">
        <v>1211</v>
      </c>
      <c r="H17" s="104" t="s">
        <v>1210</v>
      </c>
      <c r="I17" s="104" t="s">
        <v>9</v>
      </c>
      <c r="J17" s="104" t="s">
        <v>9</v>
      </c>
      <c r="K17" s="104" t="s">
        <v>9</v>
      </c>
      <c r="L17" s="104" t="s">
        <v>9</v>
      </c>
      <c r="M17" s="80" t="s">
        <v>2</v>
      </c>
      <c r="N17" s="94" t="s">
        <v>1183</v>
      </c>
      <c r="O17" s="94" t="s">
        <v>1209</v>
      </c>
      <c r="P17" s="94" t="s">
        <v>1208</v>
      </c>
      <c r="Q17" s="94" t="s">
        <v>1207</v>
      </c>
      <c r="R17" s="94" t="s">
        <v>1206</v>
      </c>
      <c r="S17" s="94" t="s">
        <v>1205</v>
      </c>
      <c r="T17" s="94" t="s">
        <v>1204</v>
      </c>
      <c r="U17" s="149" t="s">
        <v>2</v>
      </c>
      <c r="V17" s="103" t="s">
        <v>1203</v>
      </c>
      <c r="W17" s="94" t="s">
        <v>1202</v>
      </c>
      <c r="X17" s="75">
        <v>300000000</v>
      </c>
      <c r="Y17" s="103" t="s">
        <v>1201</v>
      </c>
      <c r="Z17" s="103" t="s">
        <v>9</v>
      </c>
      <c r="AA17" s="94" t="s">
        <v>1200</v>
      </c>
      <c r="AB17" s="149" t="s">
        <v>2</v>
      </c>
      <c r="AC17" s="95" t="s">
        <v>1199</v>
      </c>
      <c r="AD17" s="94" t="s">
        <v>1198</v>
      </c>
      <c r="AE17" s="94" t="s">
        <v>1175</v>
      </c>
      <c r="AF17" s="95" t="s">
        <v>1197</v>
      </c>
    </row>
    <row r="18" spans="1:32" ht="90" customHeight="1" x14ac:dyDescent="0.25">
      <c r="A18" s="2214"/>
      <c r="B18" s="97"/>
      <c r="C18" s="97"/>
      <c r="D18" s="75"/>
      <c r="E18" s="97"/>
      <c r="F18" s="80" t="s">
        <v>1</v>
      </c>
      <c r="G18" s="97"/>
      <c r="H18" s="102"/>
      <c r="I18" s="102"/>
      <c r="J18" s="102"/>
      <c r="K18" s="97"/>
      <c r="L18" s="95"/>
      <c r="M18" s="80" t="s">
        <v>1</v>
      </c>
      <c r="N18" s="97"/>
      <c r="O18" s="97"/>
      <c r="P18" s="97"/>
      <c r="Q18" s="97"/>
      <c r="R18" s="97"/>
      <c r="S18" s="97"/>
      <c r="T18" s="97"/>
      <c r="U18" s="149" t="s">
        <v>1</v>
      </c>
      <c r="V18" s="95"/>
      <c r="W18" s="97"/>
      <c r="X18" s="75"/>
      <c r="Y18" s="95"/>
      <c r="Z18" s="95"/>
      <c r="AA18" s="97"/>
      <c r="AB18" s="149" t="s">
        <v>1</v>
      </c>
      <c r="AC18" s="95"/>
      <c r="AD18" s="95"/>
      <c r="AE18" s="95"/>
      <c r="AF18" s="95"/>
    </row>
    <row r="19" spans="1:32" ht="9" customHeight="1" x14ac:dyDescent="0.25">
      <c r="A19" s="98"/>
      <c r="B19" s="98"/>
      <c r="C19" s="98"/>
      <c r="D19" s="101"/>
      <c r="E19" s="98"/>
      <c r="F19" s="98"/>
      <c r="G19" s="98"/>
      <c r="H19" s="98"/>
      <c r="I19" s="98"/>
      <c r="J19" s="98"/>
      <c r="K19" s="98"/>
      <c r="L19" s="98"/>
      <c r="M19" s="98"/>
      <c r="N19" s="98"/>
      <c r="O19" s="98"/>
      <c r="P19" s="98"/>
      <c r="Q19" s="98"/>
      <c r="R19" s="98"/>
      <c r="S19" s="98"/>
      <c r="T19" s="98"/>
      <c r="U19" s="98"/>
      <c r="V19" s="99"/>
      <c r="W19" s="98"/>
      <c r="X19" s="101"/>
      <c r="Y19" s="98"/>
      <c r="Z19" s="98"/>
      <c r="AA19" s="98"/>
      <c r="AB19" s="98"/>
      <c r="AC19" s="98"/>
      <c r="AD19" s="98"/>
      <c r="AE19" s="98"/>
      <c r="AF19" s="98"/>
    </row>
    <row r="20" spans="1:32" ht="14.25" customHeight="1" x14ac:dyDescent="0.25">
      <c r="A20" s="2186"/>
      <c r="B20" s="97"/>
      <c r="C20" s="97"/>
      <c r="D20" s="75"/>
      <c r="E20" s="97"/>
      <c r="F20" s="80" t="s">
        <v>2</v>
      </c>
      <c r="G20" s="97"/>
      <c r="H20" s="102"/>
      <c r="I20" s="102"/>
      <c r="J20" s="102"/>
      <c r="K20" s="97"/>
      <c r="L20" s="95"/>
      <c r="M20" s="80" t="s">
        <v>2</v>
      </c>
      <c r="N20" s="97"/>
      <c r="O20" s="97"/>
      <c r="P20" s="97"/>
      <c r="Q20" s="97"/>
      <c r="R20" s="97"/>
      <c r="S20" s="97"/>
      <c r="T20" s="97"/>
      <c r="U20" s="149" t="s">
        <v>2</v>
      </c>
      <c r="V20" s="95"/>
      <c r="W20" s="97"/>
      <c r="X20" s="75"/>
      <c r="Y20" s="95"/>
      <c r="Z20" s="95"/>
      <c r="AA20" s="97"/>
      <c r="AB20" s="149" t="s">
        <v>2</v>
      </c>
      <c r="AC20" s="95"/>
      <c r="AD20" s="95"/>
      <c r="AE20" s="95"/>
      <c r="AF20" s="95"/>
    </row>
    <row r="21" spans="1:32" ht="9" customHeight="1" x14ac:dyDescent="0.25">
      <c r="A21" s="2188"/>
      <c r="B21" s="97"/>
      <c r="C21" s="97"/>
      <c r="D21" s="75"/>
      <c r="E21" s="97"/>
      <c r="F21" s="80" t="s">
        <v>1</v>
      </c>
      <c r="G21" s="97"/>
      <c r="H21" s="102"/>
      <c r="I21" s="102"/>
      <c r="J21" s="102"/>
      <c r="K21" s="97"/>
      <c r="L21" s="95"/>
      <c r="M21" s="80" t="s">
        <v>1</v>
      </c>
      <c r="N21" s="97"/>
      <c r="O21" s="97"/>
      <c r="P21" s="97"/>
      <c r="Q21" s="97"/>
      <c r="R21" s="97"/>
      <c r="S21" s="97"/>
      <c r="T21" s="97"/>
      <c r="U21" s="149" t="s">
        <v>1</v>
      </c>
      <c r="V21" s="95"/>
      <c r="W21" s="97"/>
      <c r="X21" s="75"/>
      <c r="Y21" s="95"/>
      <c r="Z21" s="95"/>
      <c r="AA21" s="97"/>
      <c r="AB21" s="149" t="s">
        <v>1</v>
      </c>
      <c r="AC21" s="95"/>
      <c r="AD21" s="95"/>
      <c r="AE21" s="95"/>
      <c r="AF21" s="95"/>
    </row>
    <row r="22" spans="1:32" ht="19.5" customHeight="1" x14ac:dyDescent="0.25">
      <c r="A22" s="98"/>
      <c r="B22" s="98"/>
      <c r="C22" s="98"/>
      <c r="D22" s="101"/>
      <c r="E22" s="98"/>
      <c r="F22" s="98"/>
      <c r="G22" s="98"/>
      <c r="H22" s="98"/>
      <c r="I22" s="98"/>
      <c r="J22" s="98"/>
      <c r="K22" s="98"/>
      <c r="L22" s="98"/>
      <c r="M22" s="98"/>
      <c r="N22" s="98"/>
      <c r="O22" s="98"/>
      <c r="P22" s="98"/>
      <c r="Q22" s="98"/>
      <c r="R22" s="98"/>
      <c r="S22" s="98"/>
      <c r="T22" s="98"/>
      <c r="U22" s="98"/>
      <c r="V22" s="99"/>
      <c r="W22" s="98"/>
      <c r="X22" s="101"/>
      <c r="Y22" s="98"/>
      <c r="Z22" s="98"/>
      <c r="AA22" s="98"/>
      <c r="AB22" s="98"/>
      <c r="AC22" s="98"/>
      <c r="AD22" s="98"/>
      <c r="AE22" s="98"/>
      <c r="AF22" s="98"/>
    </row>
    <row r="23" spans="1:32" ht="19.5" customHeight="1" x14ac:dyDescent="0.25">
      <c r="A23" s="2186"/>
      <c r="B23" s="97"/>
      <c r="C23" s="97"/>
      <c r="D23" s="75"/>
      <c r="E23" s="97"/>
      <c r="F23" s="80" t="s">
        <v>2</v>
      </c>
      <c r="G23" s="97"/>
      <c r="H23" s="102"/>
      <c r="I23" s="102"/>
      <c r="J23" s="102"/>
      <c r="K23" s="97"/>
      <c r="L23" s="95"/>
      <c r="M23" s="80" t="s">
        <v>2</v>
      </c>
      <c r="N23" s="97"/>
      <c r="O23" s="97"/>
      <c r="P23" s="97"/>
      <c r="Q23" s="97"/>
      <c r="R23" s="97"/>
      <c r="S23" s="97"/>
      <c r="T23" s="97"/>
      <c r="U23" s="149" t="s">
        <v>2</v>
      </c>
      <c r="V23" s="95"/>
      <c r="W23" s="97"/>
      <c r="X23" s="75"/>
      <c r="Y23" s="95"/>
      <c r="Z23" s="95"/>
      <c r="AA23" s="97"/>
      <c r="AB23" s="149" t="s">
        <v>2</v>
      </c>
      <c r="AC23" s="95"/>
      <c r="AD23" s="95"/>
      <c r="AE23" s="95"/>
      <c r="AF23" s="95"/>
    </row>
    <row r="24" spans="1:32" ht="12" customHeight="1" x14ac:dyDescent="0.25">
      <c r="A24" s="2188"/>
      <c r="B24" s="97"/>
      <c r="C24" s="97"/>
      <c r="D24" s="75"/>
      <c r="E24" s="97"/>
      <c r="F24" s="80" t="s">
        <v>1</v>
      </c>
      <c r="G24" s="97"/>
      <c r="H24" s="102"/>
      <c r="I24" s="102"/>
      <c r="J24" s="102"/>
      <c r="K24" s="97"/>
      <c r="L24" s="95"/>
      <c r="M24" s="80" t="s">
        <v>1</v>
      </c>
      <c r="N24" s="97"/>
      <c r="O24" s="97"/>
      <c r="P24" s="97"/>
      <c r="Q24" s="97"/>
      <c r="R24" s="97"/>
      <c r="S24" s="97"/>
      <c r="T24" s="97"/>
      <c r="U24" s="149" t="s">
        <v>1</v>
      </c>
      <c r="V24" s="95"/>
      <c r="W24" s="97"/>
      <c r="X24" s="75"/>
      <c r="Y24" s="95"/>
      <c r="Z24" s="95"/>
      <c r="AA24" s="97"/>
      <c r="AB24" s="149" t="s">
        <v>1</v>
      </c>
      <c r="AC24" s="95"/>
      <c r="AD24" s="95"/>
      <c r="AE24" s="95"/>
      <c r="AF24" s="95"/>
    </row>
    <row r="25" spans="1:32" ht="15" customHeight="1" x14ac:dyDescent="0.25">
      <c r="A25" s="98"/>
      <c r="B25" s="98"/>
      <c r="C25" s="98"/>
      <c r="D25" s="101"/>
      <c r="E25" s="98"/>
      <c r="F25" s="98"/>
      <c r="G25" s="98"/>
      <c r="H25" s="98"/>
      <c r="I25" s="98"/>
      <c r="J25" s="98"/>
      <c r="K25" s="98"/>
      <c r="L25" s="98"/>
      <c r="M25" s="98"/>
      <c r="N25" s="98"/>
      <c r="O25" s="98"/>
      <c r="P25" s="98"/>
      <c r="Q25" s="98"/>
      <c r="R25" s="98"/>
      <c r="S25" s="98"/>
      <c r="T25" s="98"/>
      <c r="U25" s="98"/>
      <c r="V25" s="99"/>
      <c r="W25" s="98"/>
      <c r="X25" s="101"/>
      <c r="Y25" s="98"/>
      <c r="Z25" s="98"/>
      <c r="AA25" s="98"/>
      <c r="AB25" s="98"/>
      <c r="AC25" s="98"/>
      <c r="AD25" s="98"/>
      <c r="AE25" s="98"/>
      <c r="AF25" s="98"/>
    </row>
    <row r="26" spans="1:32" ht="10.5" customHeight="1" x14ac:dyDescent="0.25">
      <c r="A26" s="2186"/>
      <c r="B26" s="97"/>
      <c r="C26" s="97"/>
      <c r="D26" s="75"/>
      <c r="E26" s="97"/>
      <c r="F26" s="80" t="s">
        <v>2</v>
      </c>
      <c r="G26" s="97"/>
      <c r="H26" s="102"/>
      <c r="I26" s="102"/>
      <c r="J26" s="102"/>
      <c r="K26" s="97"/>
      <c r="L26" s="95"/>
      <c r="M26" s="80" t="s">
        <v>2</v>
      </c>
      <c r="N26" s="97"/>
      <c r="O26" s="97"/>
      <c r="P26" s="97"/>
      <c r="Q26" s="97"/>
      <c r="R26" s="97"/>
      <c r="S26" s="97"/>
      <c r="T26" s="97"/>
      <c r="U26" s="149" t="s">
        <v>2</v>
      </c>
      <c r="V26" s="95"/>
      <c r="W26" s="97"/>
      <c r="X26" s="75"/>
      <c r="Y26" s="95"/>
      <c r="Z26" s="95"/>
      <c r="AA26" s="97"/>
      <c r="AB26" s="149" t="s">
        <v>2</v>
      </c>
      <c r="AC26" s="95"/>
      <c r="AD26" s="95"/>
      <c r="AE26" s="95"/>
      <c r="AF26" s="95"/>
    </row>
    <row r="27" spans="1:32" ht="12" customHeight="1" x14ac:dyDescent="0.25">
      <c r="A27" s="2188"/>
      <c r="B27" s="97"/>
      <c r="C27" s="97"/>
      <c r="D27" s="75"/>
      <c r="E27" s="97"/>
      <c r="F27" s="80" t="s">
        <v>1</v>
      </c>
      <c r="G27" s="97"/>
      <c r="H27" s="102"/>
      <c r="I27" s="102"/>
      <c r="J27" s="102"/>
      <c r="K27" s="97"/>
      <c r="L27" s="95"/>
      <c r="M27" s="80" t="s">
        <v>1</v>
      </c>
      <c r="N27" s="97"/>
      <c r="O27" s="97"/>
      <c r="P27" s="97"/>
      <c r="Q27" s="97"/>
      <c r="R27" s="97"/>
      <c r="S27" s="97"/>
      <c r="T27" s="97"/>
      <c r="U27" s="149" t="s">
        <v>1</v>
      </c>
      <c r="V27" s="95"/>
      <c r="W27" s="97"/>
      <c r="X27" s="75"/>
      <c r="Y27" s="95"/>
      <c r="Z27" s="95"/>
      <c r="AA27" s="97"/>
      <c r="AB27" s="149" t="s">
        <v>1</v>
      </c>
      <c r="AC27" s="95"/>
      <c r="AD27" s="95"/>
      <c r="AE27" s="95"/>
      <c r="AF27" s="95"/>
    </row>
    <row r="28" spans="1:32" ht="10.5" customHeight="1" x14ac:dyDescent="0.25">
      <c r="A28" s="98"/>
      <c r="B28" s="98"/>
      <c r="C28" s="98"/>
      <c r="D28" s="101"/>
      <c r="E28" s="98"/>
      <c r="F28" s="98"/>
      <c r="G28" s="98"/>
      <c r="H28" s="98"/>
      <c r="I28" s="98"/>
      <c r="J28" s="98"/>
      <c r="K28" s="98"/>
      <c r="L28" s="98"/>
      <c r="M28" s="98"/>
      <c r="N28" s="98"/>
      <c r="O28" s="98"/>
      <c r="P28" s="98"/>
      <c r="Q28" s="98"/>
      <c r="R28" s="98"/>
      <c r="S28" s="98"/>
      <c r="T28" s="98"/>
      <c r="U28" s="98"/>
      <c r="V28" s="99"/>
      <c r="W28" s="98"/>
      <c r="X28" s="101"/>
      <c r="Y28" s="98"/>
      <c r="Z28" s="98"/>
      <c r="AA28" s="98"/>
      <c r="AB28" s="98"/>
      <c r="AC28" s="98"/>
      <c r="AD28" s="98"/>
      <c r="AE28" s="98"/>
      <c r="AF28" s="98"/>
    </row>
    <row r="29" spans="1:32" ht="10.5" customHeight="1" x14ac:dyDescent="0.25">
      <c r="A29" s="2186"/>
      <c r="B29" s="97"/>
      <c r="C29" s="97"/>
      <c r="D29" s="75"/>
      <c r="E29" s="97"/>
      <c r="F29" s="80" t="s">
        <v>2</v>
      </c>
      <c r="G29" s="97"/>
      <c r="H29" s="102"/>
      <c r="I29" s="102"/>
      <c r="J29" s="102"/>
      <c r="K29" s="97"/>
      <c r="L29" s="95"/>
      <c r="M29" s="80" t="s">
        <v>2</v>
      </c>
      <c r="N29" s="97"/>
      <c r="O29" s="97"/>
      <c r="P29" s="97"/>
      <c r="Q29" s="97"/>
      <c r="R29" s="97"/>
      <c r="S29" s="97"/>
      <c r="T29" s="97"/>
      <c r="U29" s="149" t="s">
        <v>2</v>
      </c>
      <c r="V29" s="95"/>
      <c r="W29" s="97"/>
      <c r="X29" s="75"/>
      <c r="Y29" s="95"/>
      <c r="Z29" s="95"/>
      <c r="AA29" s="97"/>
      <c r="AB29" s="149" t="s">
        <v>2</v>
      </c>
      <c r="AC29" s="95"/>
      <c r="AD29" s="95"/>
      <c r="AE29" s="95"/>
      <c r="AF29" s="95"/>
    </row>
    <row r="30" spans="1:32" ht="15" customHeight="1" x14ac:dyDescent="0.25">
      <c r="A30" s="2188"/>
      <c r="B30" s="97"/>
      <c r="C30" s="97"/>
      <c r="D30" s="75"/>
      <c r="E30" s="97"/>
      <c r="F30" s="80" t="s">
        <v>1</v>
      </c>
      <c r="G30" s="97"/>
      <c r="H30" s="102"/>
      <c r="I30" s="102"/>
      <c r="J30" s="102"/>
      <c r="K30" s="97"/>
      <c r="L30" s="95"/>
      <c r="M30" s="80" t="s">
        <v>1</v>
      </c>
      <c r="N30" s="97"/>
      <c r="O30" s="97"/>
      <c r="P30" s="97"/>
      <c r="Q30" s="97"/>
      <c r="R30" s="97"/>
      <c r="S30" s="97"/>
      <c r="T30" s="97"/>
      <c r="U30" s="149" t="s">
        <v>1</v>
      </c>
      <c r="V30" s="95"/>
      <c r="W30" s="97"/>
      <c r="X30" s="75"/>
      <c r="Y30" s="95"/>
      <c r="Z30" s="95"/>
      <c r="AA30" s="97"/>
      <c r="AB30" s="149" t="s">
        <v>1</v>
      </c>
      <c r="AC30" s="95"/>
      <c r="AD30" s="95"/>
      <c r="AE30" s="95"/>
      <c r="AF30" s="95"/>
    </row>
    <row r="31" spans="1:32" ht="12" customHeight="1" x14ac:dyDescent="0.25">
      <c r="A31" s="157"/>
      <c r="B31" s="98"/>
      <c r="C31" s="98"/>
      <c r="D31" s="101"/>
      <c r="E31" s="98"/>
      <c r="F31" s="98"/>
      <c r="G31" s="98"/>
      <c r="H31" s="98"/>
      <c r="I31" s="98"/>
      <c r="J31" s="98"/>
      <c r="K31" s="98"/>
      <c r="L31" s="98"/>
      <c r="M31" s="98"/>
      <c r="N31" s="98"/>
      <c r="O31" s="98"/>
      <c r="P31" s="98"/>
      <c r="Q31" s="98"/>
      <c r="R31" s="98"/>
      <c r="S31" s="98"/>
      <c r="T31" s="98"/>
      <c r="U31" s="98"/>
      <c r="V31" s="99"/>
      <c r="W31" s="98"/>
      <c r="X31" s="101"/>
      <c r="Y31" s="98"/>
      <c r="Z31" s="98"/>
      <c r="AA31" s="98"/>
      <c r="AB31" s="98"/>
      <c r="AC31" s="98"/>
      <c r="AD31" s="98"/>
      <c r="AE31" s="98"/>
      <c r="AF31" s="98"/>
    </row>
    <row r="32" spans="1:32" ht="15.75" customHeight="1" x14ac:dyDescent="0.25">
      <c r="A32" s="2186"/>
      <c r="B32" s="97"/>
      <c r="C32" s="97"/>
      <c r="D32" s="75"/>
      <c r="E32" s="97"/>
      <c r="F32" s="80" t="s">
        <v>2</v>
      </c>
      <c r="G32" s="97"/>
      <c r="H32" s="102"/>
      <c r="I32" s="102"/>
      <c r="J32" s="102"/>
      <c r="K32" s="97"/>
      <c r="L32" s="95"/>
      <c r="M32" s="80" t="s">
        <v>2</v>
      </c>
      <c r="N32" s="97"/>
      <c r="O32" s="97"/>
      <c r="P32" s="97"/>
      <c r="Q32" s="97"/>
      <c r="R32" s="97"/>
      <c r="S32" s="97"/>
      <c r="T32" s="97"/>
      <c r="U32" s="149" t="s">
        <v>2</v>
      </c>
      <c r="V32" s="95"/>
      <c r="W32" s="97"/>
      <c r="X32" s="75"/>
      <c r="Y32" s="95"/>
      <c r="Z32" s="95"/>
      <c r="AA32" s="97"/>
      <c r="AB32" s="149" t="s">
        <v>2</v>
      </c>
      <c r="AC32" s="95"/>
      <c r="AD32" s="95"/>
      <c r="AE32" s="95"/>
      <c r="AF32" s="95"/>
    </row>
    <row r="33" spans="1:32" ht="13.5" customHeight="1" thickBot="1" x14ac:dyDescent="0.3">
      <c r="A33" s="2187"/>
      <c r="B33" s="92"/>
      <c r="C33" s="92"/>
      <c r="D33" s="88"/>
      <c r="E33" s="92"/>
      <c r="F33" s="93" t="s">
        <v>1</v>
      </c>
      <c r="G33" s="92"/>
      <c r="H33" s="156"/>
      <c r="I33" s="156"/>
      <c r="J33" s="156"/>
      <c r="K33" s="92"/>
      <c r="L33" s="89"/>
      <c r="M33" s="93" t="s">
        <v>1</v>
      </c>
      <c r="N33" s="92"/>
      <c r="O33" s="92"/>
      <c r="P33" s="92"/>
      <c r="Q33" s="92"/>
      <c r="R33" s="92"/>
      <c r="S33" s="92"/>
      <c r="T33" s="92"/>
      <c r="U33" s="153" t="s">
        <v>1</v>
      </c>
      <c r="V33" s="155"/>
      <c r="W33" s="154"/>
      <c r="X33" s="88"/>
      <c r="Y33" s="89"/>
      <c r="Z33" s="89"/>
      <c r="AA33" s="92"/>
      <c r="AB33" s="153" t="s">
        <v>1</v>
      </c>
      <c r="AC33" s="89"/>
      <c r="AD33" s="89"/>
      <c r="AE33" s="89"/>
      <c r="AF33" s="88"/>
    </row>
    <row r="34" spans="1:32" ht="19.5" customHeight="1" thickTop="1" x14ac:dyDescent="0.25">
      <c r="A34" s="87" t="s">
        <v>3</v>
      </c>
      <c r="B34" s="82"/>
      <c r="C34" s="82"/>
      <c r="D34" s="81">
        <f>D8+D11+D14+D17+D20+D23+D26+D29+D32</f>
        <v>515000000</v>
      </c>
      <c r="E34" s="82"/>
      <c r="F34" s="86" t="s">
        <v>2</v>
      </c>
      <c r="G34" s="82"/>
      <c r="H34" s="82"/>
      <c r="I34" s="82"/>
      <c r="J34" s="82"/>
      <c r="K34" s="82"/>
      <c r="L34" s="83"/>
      <c r="M34" s="86" t="s">
        <v>2</v>
      </c>
      <c r="N34" s="82"/>
      <c r="O34" s="82"/>
      <c r="P34" s="82"/>
      <c r="Q34" s="82"/>
      <c r="R34" s="82"/>
      <c r="S34" s="82"/>
      <c r="T34" s="82"/>
      <c r="U34" s="150" t="s">
        <v>2</v>
      </c>
      <c r="V34" s="152"/>
      <c r="W34" s="151"/>
      <c r="X34" s="81">
        <f>X8+X11+X14+X17+X20+X23+X26+X29+X32</f>
        <v>515000000</v>
      </c>
      <c r="Y34" s="82"/>
      <c r="Z34" s="82"/>
      <c r="AA34" s="82"/>
      <c r="AB34" s="150" t="s">
        <v>2</v>
      </c>
      <c r="AC34" s="82"/>
      <c r="AD34" s="82"/>
      <c r="AE34" s="82"/>
      <c r="AF34" s="81">
        <f>AF8+AF11+AF14+AF17+AF20+AF23+AF26+AF29+AF32</f>
        <v>515000000</v>
      </c>
    </row>
    <row r="35" spans="1:32" ht="19.5" customHeight="1" x14ac:dyDescent="0.25">
      <c r="A35" s="76"/>
      <c r="B35" s="76"/>
      <c r="C35" s="76"/>
      <c r="D35" s="75">
        <f>D9+D12+D15+D18+D21+D24+D27+D30+D33</f>
        <v>0</v>
      </c>
      <c r="E35" s="76"/>
      <c r="F35" s="80" t="s">
        <v>1</v>
      </c>
      <c r="G35" s="76"/>
      <c r="H35" s="76"/>
      <c r="I35" s="76"/>
      <c r="J35" s="76"/>
      <c r="K35" s="76"/>
      <c r="L35" s="77"/>
      <c r="M35" s="80" t="s">
        <v>1</v>
      </c>
      <c r="N35" s="76"/>
      <c r="O35" s="76"/>
      <c r="P35" s="76"/>
      <c r="Q35" s="76"/>
      <c r="R35" s="76"/>
      <c r="S35" s="76"/>
      <c r="T35" s="76"/>
      <c r="U35" s="149" t="s">
        <v>1</v>
      </c>
      <c r="V35" s="77"/>
      <c r="W35" s="76"/>
      <c r="X35" s="75">
        <f>X9+X12+X15+X18+X21+X24+X27+X30+X33</f>
        <v>0</v>
      </c>
      <c r="Y35" s="76"/>
      <c r="Z35" s="76"/>
      <c r="AA35" s="76"/>
      <c r="AB35" s="149" t="s">
        <v>1</v>
      </c>
      <c r="AC35" s="76"/>
      <c r="AD35" s="76"/>
      <c r="AE35" s="76"/>
      <c r="AF35" s="75">
        <f>AF9+AF12+AF15+AF18+AF21+AF24+AF27+AF30+AF33</f>
        <v>0</v>
      </c>
    </row>
    <row r="36" spans="1:32" x14ac:dyDescent="0.25">
      <c r="A36" s="74" t="s">
        <v>0</v>
      </c>
      <c r="T36" s="146"/>
      <c r="U36" s="148"/>
      <c r="AB36" s="148"/>
    </row>
  </sheetData>
  <mergeCells count="18">
    <mergeCell ref="AC3:AF3"/>
    <mergeCell ref="A29:A30"/>
    <mergeCell ref="A32:A33"/>
    <mergeCell ref="A17:A18"/>
    <mergeCell ref="A20:A21"/>
    <mergeCell ref="A23:A24"/>
    <mergeCell ref="A26:A27"/>
    <mergeCell ref="A5:A6"/>
    <mergeCell ref="A8:A9"/>
    <mergeCell ref="A11:A12"/>
    <mergeCell ref="A14:A15"/>
    <mergeCell ref="X3:AA3"/>
    <mergeCell ref="K3:L3"/>
    <mergeCell ref="N3:O3"/>
    <mergeCell ref="G3:H3"/>
    <mergeCell ref="P3:T3"/>
    <mergeCell ref="V3:W3"/>
    <mergeCell ref="I2:J3"/>
  </mergeCells>
  <pageMargins left="0.5" right="0.5" top="0.3" bottom="0.25" header="0.25" footer="0.25"/>
  <pageSetup scale="7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3" manualBreakCount="3">
    <brk id="12" max="1048575" man="1"/>
    <brk id="20" max="1048575" man="1"/>
    <brk id="27" max="1048575"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75"/>
  <sheetViews>
    <sheetView showGridLines="0" view="pageBreakPreview" zoomScaleNormal="100" zoomScaleSheetLayoutView="100" workbookViewId="0">
      <pane xSplit="1" ySplit="7" topLeftCell="R8" activePane="bottomRight" state="frozen"/>
      <selection sqref="A1:XFD17"/>
      <selection pane="topRight" sqref="A1:XFD17"/>
      <selection pane="bottomLeft" sqref="A1:XFD17"/>
      <selection pane="bottomRight" sqref="A1:XFD17"/>
    </sheetView>
  </sheetViews>
  <sheetFormatPr defaultRowHeight="15" x14ac:dyDescent="0.25"/>
  <cols>
    <col min="1" max="1" width="41.85546875" style="377" customWidth="1"/>
    <col min="2" max="7" width="17.28515625" style="377" customWidth="1"/>
    <col min="8" max="8" width="7.7109375" style="377" bestFit="1" customWidth="1"/>
    <col min="9" max="10" width="17" style="377" customWidth="1"/>
    <col min="11" max="11" width="17.7109375" style="377" customWidth="1"/>
    <col min="12" max="15" width="17" style="377" customWidth="1"/>
    <col min="16" max="16" width="7.7109375" style="377" bestFit="1" customWidth="1"/>
    <col min="17" max="20" width="17" style="377" customWidth="1"/>
    <col min="21" max="21" width="9.85546875" style="377" customWidth="1"/>
    <col min="22" max="25" width="16.140625" style="377" customWidth="1"/>
    <col min="26" max="26" width="28.7109375" style="377" customWidth="1"/>
    <col min="27" max="16384" width="9.140625" style="377"/>
  </cols>
  <sheetData>
    <row r="1" spans="1:26" ht="15.75" x14ac:dyDescent="0.25">
      <c r="A1" s="2219" t="s">
        <v>1138</v>
      </c>
      <c r="B1" s="2220"/>
      <c r="C1" s="2220"/>
      <c r="D1" s="2220"/>
      <c r="E1" s="2220"/>
      <c r="F1" s="2220"/>
      <c r="G1" s="2220"/>
      <c r="H1" s="2220"/>
      <c r="I1" s="2220"/>
      <c r="J1" s="2220"/>
      <c r="K1" s="2220"/>
      <c r="L1" s="1046"/>
      <c r="M1" s="1046"/>
      <c r="N1" s="1046"/>
      <c r="O1" s="1046"/>
      <c r="P1" s="1046"/>
      <c r="Q1" s="1046"/>
      <c r="R1" s="1046"/>
      <c r="S1" s="1046"/>
      <c r="T1" s="1046"/>
      <c r="U1" s="378"/>
    </row>
    <row r="2" spans="1:26" ht="15.75" x14ac:dyDescent="0.25">
      <c r="A2" s="1056" t="s">
        <v>78</v>
      </c>
      <c r="B2" s="1055"/>
      <c r="C2" s="1046"/>
      <c r="D2" s="1046"/>
      <c r="E2" s="1046"/>
      <c r="F2" s="1046"/>
      <c r="G2" s="1046"/>
      <c r="H2" s="1046"/>
      <c r="I2" s="2228" t="s">
        <v>77</v>
      </c>
      <c r="J2" s="2229"/>
      <c r="K2" s="1054" t="s">
        <v>437</v>
      </c>
      <c r="L2" s="1053"/>
      <c r="M2" s="1052"/>
      <c r="N2" s="1051"/>
      <c r="O2" s="1046"/>
      <c r="P2" s="1046"/>
      <c r="Q2" s="1046"/>
      <c r="R2" s="1046"/>
      <c r="S2" s="1046"/>
      <c r="T2" s="1046"/>
      <c r="U2" s="378"/>
      <c r="Y2" s="1050"/>
      <c r="Z2" s="1050"/>
    </row>
    <row r="3" spans="1:26" ht="31.5" x14ac:dyDescent="0.25">
      <c r="A3" s="1446" t="s">
        <v>1137</v>
      </c>
      <c r="B3" s="1048"/>
      <c r="C3" s="2225" t="s">
        <v>74</v>
      </c>
      <c r="D3" s="2227"/>
      <c r="E3" s="2227"/>
      <c r="F3" s="2227"/>
      <c r="G3" s="2226"/>
      <c r="H3" s="1046"/>
      <c r="I3" s="2230"/>
      <c r="J3" s="2231"/>
      <c r="K3" s="1047" t="s">
        <v>73</v>
      </c>
      <c r="L3" s="2227" t="s">
        <v>72</v>
      </c>
      <c r="M3" s="2226"/>
      <c r="N3" s="2225" t="s">
        <v>71</v>
      </c>
      <c r="O3" s="2226"/>
      <c r="P3" s="1046"/>
      <c r="Q3" s="2225" t="s">
        <v>70</v>
      </c>
      <c r="R3" s="2227"/>
      <c r="S3" s="2227"/>
      <c r="T3" s="2227"/>
      <c r="U3" s="1045"/>
      <c r="V3" s="1044"/>
      <c r="W3" s="1043" t="s">
        <v>69</v>
      </c>
      <c r="X3" s="1042"/>
      <c r="Y3" s="1041"/>
      <c r="Z3" s="1040"/>
    </row>
    <row r="4" spans="1:26" ht="54.75" customHeight="1" thickBot="1" x14ac:dyDescent="0.3">
      <c r="A4" s="1039" t="s">
        <v>68</v>
      </c>
      <c r="B4" s="1035" t="s">
        <v>67</v>
      </c>
      <c r="C4" s="1035" t="s">
        <v>66</v>
      </c>
      <c r="D4" s="1035" t="s">
        <v>65</v>
      </c>
      <c r="E4" s="1035" t="s">
        <v>64</v>
      </c>
      <c r="F4" s="1035" t="s">
        <v>435</v>
      </c>
      <c r="G4" s="1038" t="s">
        <v>434</v>
      </c>
      <c r="H4" s="1035" t="s">
        <v>55</v>
      </c>
      <c r="I4" s="1034" t="s">
        <v>61</v>
      </c>
      <c r="J4" s="1037" t="s">
        <v>433</v>
      </c>
      <c r="K4" s="1035" t="s">
        <v>60</v>
      </c>
      <c r="L4" s="1035" t="s">
        <v>59</v>
      </c>
      <c r="M4" s="1035" t="s">
        <v>58</v>
      </c>
      <c r="N4" s="1035" t="s">
        <v>57</v>
      </c>
      <c r="O4" s="1036" t="s">
        <v>432</v>
      </c>
      <c r="P4" s="1035" t="s">
        <v>55</v>
      </c>
      <c r="Q4" s="1034" t="s">
        <v>431</v>
      </c>
      <c r="R4" s="1034" t="s">
        <v>53</v>
      </c>
      <c r="S4" s="1034" t="s">
        <v>52</v>
      </c>
      <c r="T4" s="1033" t="s">
        <v>51</v>
      </c>
      <c r="U4" s="1035" t="s">
        <v>55</v>
      </c>
      <c r="V4" s="1031" t="s">
        <v>50</v>
      </c>
      <c r="W4" s="1030" t="s">
        <v>49</v>
      </c>
      <c r="X4" s="1030" t="s">
        <v>48</v>
      </c>
      <c r="Y4" s="1030" t="s">
        <v>430</v>
      </c>
      <c r="Z4" s="1030" t="s">
        <v>429</v>
      </c>
    </row>
    <row r="5" spans="1:26" ht="16.5" thickTop="1" x14ac:dyDescent="0.25">
      <c r="A5" s="2221" t="s">
        <v>47</v>
      </c>
      <c r="B5" s="1025"/>
      <c r="C5" s="1028"/>
      <c r="D5" s="1028"/>
      <c r="E5" s="1025"/>
      <c r="F5" s="1025" t="s">
        <v>46</v>
      </c>
      <c r="G5" s="1025"/>
      <c r="H5" s="1029" t="s">
        <v>2</v>
      </c>
      <c r="I5" s="1025" t="s">
        <v>43</v>
      </c>
      <c r="J5" s="1025" t="s">
        <v>41</v>
      </c>
      <c r="K5" s="1025" t="s">
        <v>42</v>
      </c>
      <c r="L5" s="1027" t="s">
        <v>428</v>
      </c>
      <c r="M5" s="1027" t="s">
        <v>44</v>
      </c>
      <c r="N5" s="1027" t="s">
        <v>42</v>
      </c>
      <c r="O5" s="1027" t="s">
        <v>41</v>
      </c>
      <c r="P5" s="1029" t="s">
        <v>2</v>
      </c>
      <c r="Q5" s="1028"/>
      <c r="R5" s="1027" t="s">
        <v>42</v>
      </c>
      <c r="S5" s="1027" t="s">
        <v>41</v>
      </c>
      <c r="T5" s="1027" t="s">
        <v>42</v>
      </c>
      <c r="U5" s="1029" t="s">
        <v>2</v>
      </c>
      <c r="V5" s="1026" t="s">
        <v>43</v>
      </c>
      <c r="W5" s="1026" t="s">
        <v>427</v>
      </c>
      <c r="X5" s="1026" t="s">
        <v>42</v>
      </c>
      <c r="Y5" s="1026"/>
      <c r="Z5" s="1026"/>
    </row>
    <row r="6" spans="1:26" ht="18" customHeight="1" x14ac:dyDescent="0.25">
      <c r="A6" s="2222"/>
      <c r="B6" s="1022"/>
      <c r="C6" s="1023"/>
      <c r="D6" s="1023"/>
      <c r="E6" s="1022"/>
      <c r="F6" s="1025" t="s">
        <v>39</v>
      </c>
      <c r="G6" s="1022"/>
      <c r="H6" s="1024" t="s">
        <v>1</v>
      </c>
      <c r="I6" s="1025"/>
      <c r="J6" s="1022"/>
      <c r="K6" s="1022"/>
      <c r="L6" s="1022"/>
      <c r="M6" s="1022"/>
      <c r="N6" s="1022"/>
      <c r="O6" s="1022"/>
      <c r="P6" s="1024" t="s">
        <v>1</v>
      </c>
      <c r="Q6" s="1023"/>
      <c r="R6" s="1022"/>
      <c r="S6" s="1022"/>
      <c r="T6" s="1022"/>
      <c r="U6" s="1024" t="s">
        <v>1</v>
      </c>
      <c r="V6" s="1021"/>
      <c r="W6" s="1021"/>
      <c r="X6" s="1021"/>
      <c r="Y6" s="1021"/>
      <c r="Z6" s="1021"/>
    </row>
    <row r="7" spans="1:26" ht="25.5" customHeight="1" thickBot="1" x14ac:dyDescent="0.3">
      <c r="A7" s="1020" t="s">
        <v>38</v>
      </c>
      <c r="B7" s="1017"/>
      <c r="C7" s="1018"/>
      <c r="D7" s="1018"/>
      <c r="E7" s="1017"/>
      <c r="F7" s="1017"/>
      <c r="G7" s="1017"/>
      <c r="H7" s="1017"/>
      <c r="I7" s="1017"/>
      <c r="J7" s="1017"/>
      <c r="K7" s="1019"/>
      <c r="L7" s="1019"/>
      <c r="M7" s="1017"/>
      <c r="N7" s="1017"/>
      <c r="O7" s="1017"/>
      <c r="P7" s="1017"/>
      <c r="Q7" s="1018"/>
      <c r="R7" s="1017"/>
      <c r="S7" s="1017"/>
      <c r="T7" s="1017"/>
      <c r="U7" s="1017"/>
      <c r="V7" s="1016"/>
      <c r="W7" s="1016"/>
      <c r="X7" s="1016"/>
      <c r="Y7" s="1016"/>
      <c r="Z7" s="1016"/>
    </row>
    <row r="8" spans="1:26" ht="25.5" customHeight="1" x14ac:dyDescent="0.25">
      <c r="A8" s="2194" t="s">
        <v>1136</v>
      </c>
      <c r="B8" s="159"/>
      <c r="C8" s="472"/>
      <c r="D8" s="472"/>
      <c r="E8" s="466"/>
      <c r="F8" s="466"/>
      <c r="G8" s="466"/>
      <c r="H8" s="1013" t="s">
        <v>2</v>
      </c>
      <c r="I8" s="466"/>
      <c r="J8" s="466"/>
      <c r="K8" s="466"/>
      <c r="L8" s="466"/>
      <c r="M8" s="466"/>
      <c r="N8" s="466"/>
      <c r="O8" s="466"/>
      <c r="P8" s="1013" t="s">
        <v>2</v>
      </c>
      <c r="Q8" s="472"/>
      <c r="R8" s="466"/>
      <c r="S8" s="466"/>
      <c r="T8" s="466"/>
      <c r="U8" s="1013" t="s">
        <v>2</v>
      </c>
      <c r="V8" s="1011"/>
      <c r="W8" s="1011"/>
      <c r="X8" s="1011"/>
      <c r="Y8" s="1011"/>
      <c r="Z8" s="1011"/>
    </row>
    <row r="9" spans="1:26" ht="14.25" customHeight="1" x14ac:dyDescent="0.25">
      <c r="A9" s="2223"/>
      <c r="B9" s="159"/>
      <c r="C9" s="162"/>
      <c r="D9" s="162"/>
      <c r="E9" s="159"/>
      <c r="F9" s="466"/>
      <c r="G9" s="159"/>
      <c r="H9" s="161" t="s">
        <v>1</v>
      </c>
      <c r="I9" s="466"/>
      <c r="J9" s="159"/>
      <c r="K9" s="159"/>
      <c r="L9" s="159"/>
      <c r="M9" s="159"/>
      <c r="N9" s="159"/>
      <c r="O9" s="159"/>
      <c r="P9" s="161" t="s">
        <v>1</v>
      </c>
      <c r="Q9" s="162"/>
      <c r="R9" s="159"/>
      <c r="S9" s="159"/>
      <c r="T9" s="159"/>
      <c r="U9" s="161" t="s">
        <v>1</v>
      </c>
      <c r="V9" s="462"/>
      <c r="W9" s="462"/>
      <c r="X9" s="462"/>
      <c r="Y9" s="462"/>
      <c r="Z9" s="462"/>
    </row>
    <row r="10" spans="1:26" ht="16.5" thickBot="1" x14ac:dyDescent="0.3">
      <c r="A10" s="98"/>
      <c r="B10" s="163"/>
      <c r="C10" s="467"/>
      <c r="D10" s="467"/>
      <c r="E10" s="163"/>
      <c r="F10" s="163"/>
      <c r="G10" s="163"/>
      <c r="H10" s="163"/>
      <c r="I10" s="163"/>
      <c r="J10" s="163"/>
      <c r="K10" s="1015"/>
      <c r="L10" s="1015"/>
      <c r="M10" s="163"/>
      <c r="N10" s="163"/>
      <c r="O10" s="163"/>
      <c r="P10" s="163"/>
      <c r="Q10" s="467"/>
      <c r="R10" s="1014"/>
      <c r="S10" s="1014"/>
      <c r="T10" s="163"/>
      <c r="U10" s="163"/>
      <c r="V10" s="469"/>
      <c r="W10" s="469"/>
      <c r="X10" s="469"/>
      <c r="Y10" s="469"/>
      <c r="Z10" s="469"/>
    </row>
    <row r="11" spans="1:26" ht="24" customHeight="1" x14ac:dyDescent="0.25">
      <c r="A11" s="2194" t="s">
        <v>1135</v>
      </c>
      <c r="B11" s="159"/>
      <c r="C11" s="162"/>
      <c r="D11" s="162">
        <v>90000000</v>
      </c>
      <c r="E11" s="466" t="s">
        <v>18</v>
      </c>
      <c r="F11" s="466" t="s">
        <v>9</v>
      </c>
      <c r="G11" s="159" t="s">
        <v>16</v>
      </c>
      <c r="H11" s="161" t="s">
        <v>2</v>
      </c>
      <c r="I11" s="1441" t="s">
        <v>1127</v>
      </c>
      <c r="J11" s="1440" t="s">
        <v>1124</v>
      </c>
      <c r="K11" s="1440" t="s">
        <v>9</v>
      </c>
      <c r="L11" s="1440" t="s">
        <v>1123</v>
      </c>
      <c r="M11" s="466" t="s">
        <v>1118</v>
      </c>
      <c r="N11" s="462" t="s">
        <v>1117</v>
      </c>
      <c r="O11" s="466" t="s">
        <v>1116</v>
      </c>
      <c r="P11" s="161" t="s">
        <v>2</v>
      </c>
      <c r="Q11" s="162"/>
      <c r="R11" s="159" t="s">
        <v>9</v>
      </c>
      <c r="S11" s="159" t="s">
        <v>1115</v>
      </c>
      <c r="T11" s="159" t="s">
        <v>1114</v>
      </c>
      <c r="U11" s="161" t="s">
        <v>2</v>
      </c>
      <c r="V11" s="462" t="s">
        <v>1113</v>
      </c>
      <c r="W11" s="462" t="s">
        <v>1112</v>
      </c>
      <c r="X11" s="462" t="s">
        <v>1111</v>
      </c>
      <c r="Y11" s="1011"/>
      <c r="Z11" s="1011"/>
    </row>
    <row r="12" spans="1:26" ht="15.75" customHeight="1" x14ac:dyDescent="0.25">
      <c r="A12" s="2223"/>
      <c r="B12" s="159"/>
      <c r="C12" s="162"/>
      <c r="D12" s="162"/>
      <c r="E12" s="159"/>
      <c r="F12" s="466"/>
      <c r="G12" s="159"/>
      <c r="H12" s="161" t="s">
        <v>1</v>
      </c>
      <c r="I12" s="466"/>
      <c r="J12" s="159"/>
      <c r="K12" s="159"/>
      <c r="L12" s="1440"/>
      <c r="M12" s="466"/>
      <c r="N12" s="159"/>
      <c r="O12" s="159"/>
      <c r="P12" s="161" t="s">
        <v>1</v>
      </c>
      <c r="Q12" s="162"/>
      <c r="R12" s="159"/>
      <c r="S12" s="159"/>
      <c r="T12" s="159"/>
      <c r="U12" s="161" t="s">
        <v>1</v>
      </c>
      <c r="V12" s="462"/>
      <c r="W12" s="462"/>
      <c r="X12" s="462"/>
      <c r="Y12" s="462"/>
      <c r="Z12" s="462"/>
    </row>
    <row r="13" spans="1:26" ht="16.5" thickBot="1" x14ac:dyDescent="0.3">
      <c r="A13" s="98"/>
      <c r="B13" s="469"/>
      <c r="C13" s="468"/>
      <c r="D13" s="468"/>
      <c r="E13" s="469"/>
      <c r="F13" s="469"/>
      <c r="G13" s="469"/>
      <c r="H13" s="469"/>
      <c r="I13" s="469"/>
      <c r="J13" s="469"/>
      <c r="K13" s="1012"/>
      <c r="L13" s="1012"/>
      <c r="M13" s="469"/>
      <c r="N13" s="469"/>
      <c r="O13" s="469"/>
      <c r="P13" s="469"/>
      <c r="Q13" s="468"/>
      <c r="R13" s="469"/>
      <c r="S13" s="469"/>
      <c r="T13" s="469"/>
      <c r="U13" s="469"/>
      <c r="V13" s="469"/>
      <c r="W13" s="469"/>
      <c r="X13" s="469"/>
      <c r="Y13" s="469"/>
      <c r="Z13" s="469"/>
    </row>
    <row r="14" spans="1:26" ht="21" customHeight="1" x14ac:dyDescent="0.25">
      <c r="A14" s="1443" t="s">
        <v>1134</v>
      </c>
      <c r="B14" s="462"/>
      <c r="C14" s="461"/>
      <c r="D14" s="461">
        <v>42500000</v>
      </c>
      <c r="E14" s="466" t="s">
        <v>18</v>
      </c>
      <c r="F14" s="466" t="s">
        <v>9</v>
      </c>
      <c r="G14" s="159" t="s">
        <v>16</v>
      </c>
      <c r="H14" s="1000" t="s">
        <v>2</v>
      </c>
      <c r="I14" s="1441" t="s">
        <v>1127</v>
      </c>
      <c r="J14" s="1440" t="s">
        <v>1124</v>
      </c>
      <c r="K14" s="1440" t="s">
        <v>9</v>
      </c>
      <c r="L14" s="1440" t="s">
        <v>1123</v>
      </c>
      <c r="M14" s="466" t="s">
        <v>1118</v>
      </c>
      <c r="N14" s="462" t="s">
        <v>1117</v>
      </c>
      <c r="O14" s="466" t="s">
        <v>1116</v>
      </c>
      <c r="P14" s="161" t="s">
        <v>2</v>
      </c>
      <c r="Q14" s="162"/>
      <c r="R14" s="159" t="s">
        <v>9</v>
      </c>
      <c r="S14" s="159" t="s">
        <v>1115</v>
      </c>
      <c r="T14" s="159" t="s">
        <v>1114</v>
      </c>
      <c r="U14" s="161" t="s">
        <v>2</v>
      </c>
      <c r="V14" s="462" t="s">
        <v>1113</v>
      </c>
      <c r="W14" s="462" t="s">
        <v>1112</v>
      </c>
      <c r="X14" s="462" t="s">
        <v>1111</v>
      </c>
      <c r="Y14" s="1011"/>
      <c r="Z14" s="1011"/>
    </row>
    <row r="15" spans="1:26" ht="18.75" customHeight="1" x14ac:dyDescent="0.25">
      <c r="A15" s="1442"/>
      <c r="B15" s="462"/>
      <c r="C15" s="461"/>
      <c r="D15" s="461"/>
      <c r="E15" s="462"/>
      <c r="F15" s="1011"/>
      <c r="G15" s="462"/>
      <c r="H15" s="1000" t="s">
        <v>1</v>
      </c>
      <c r="I15" s="1011"/>
      <c r="J15" s="462"/>
      <c r="K15" s="462"/>
      <c r="L15" s="462"/>
      <c r="M15" s="462"/>
      <c r="N15" s="462"/>
      <c r="O15" s="462"/>
      <c r="P15" s="1000" t="s">
        <v>1</v>
      </c>
      <c r="Q15" s="461"/>
      <c r="R15" s="462"/>
      <c r="S15" s="462"/>
      <c r="T15" s="462"/>
      <c r="U15" s="1000" t="s">
        <v>1</v>
      </c>
      <c r="V15" s="462"/>
      <c r="W15" s="462"/>
      <c r="X15" s="462"/>
      <c r="Y15" s="462"/>
      <c r="Z15" s="462"/>
    </row>
    <row r="16" spans="1:26" ht="15.75" x14ac:dyDescent="0.25">
      <c r="A16" s="157"/>
      <c r="B16" s="469"/>
      <c r="C16" s="468"/>
      <c r="D16" s="468"/>
      <c r="E16" s="469"/>
      <c r="F16" s="469"/>
      <c r="G16" s="469"/>
      <c r="H16" s="469"/>
      <c r="I16" s="469"/>
      <c r="J16" s="469"/>
      <c r="K16" s="1012"/>
      <c r="L16" s="1012"/>
      <c r="M16" s="469"/>
      <c r="N16" s="469"/>
      <c r="O16" s="469"/>
      <c r="P16" s="469"/>
      <c r="Q16" s="468"/>
      <c r="R16" s="469"/>
      <c r="S16" s="469"/>
      <c r="T16" s="469"/>
      <c r="U16" s="469"/>
      <c r="V16" s="469"/>
      <c r="W16" s="469"/>
      <c r="X16" s="469"/>
      <c r="Y16" s="469"/>
      <c r="Z16" s="469"/>
    </row>
    <row r="17" spans="1:26" ht="20.25" customHeight="1" x14ac:dyDescent="0.25">
      <c r="A17" s="2186" t="s">
        <v>1133</v>
      </c>
      <c r="B17" s="462"/>
      <c r="C17" s="461"/>
      <c r="D17" s="461">
        <v>50000000</v>
      </c>
      <c r="E17" s="466" t="s">
        <v>18</v>
      </c>
      <c r="F17" s="466" t="s">
        <v>9</v>
      </c>
      <c r="G17" s="159" t="s">
        <v>16</v>
      </c>
      <c r="H17" s="1000" t="s">
        <v>2</v>
      </c>
      <c r="I17" s="1441" t="s">
        <v>1127</v>
      </c>
      <c r="J17" s="1440" t="s">
        <v>1124</v>
      </c>
      <c r="K17" s="1440" t="s">
        <v>9</v>
      </c>
      <c r="L17" s="1440" t="s">
        <v>1123</v>
      </c>
      <c r="M17" s="466" t="s">
        <v>1118</v>
      </c>
      <c r="N17" s="462" t="s">
        <v>1117</v>
      </c>
      <c r="O17" s="466" t="s">
        <v>1116</v>
      </c>
      <c r="P17" s="161" t="s">
        <v>2</v>
      </c>
      <c r="Q17" s="162"/>
      <c r="R17" s="159" t="s">
        <v>9</v>
      </c>
      <c r="S17" s="159" t="s">
        <v>1115</v>
      </c>
      <c r="T17" s="159" t="s">
        <v>1114</v>
      </c>
      <c r="U17" s="161" t="s">
        <v>2</v>
      </c>
      <c r="V17" s="462" t="s">
        <v>1113</v>
      </c>
      <c r="W17" s="462" t="s">
        <v>1112</v>
      </c>
      <c r="X17" s="462" t="s">
        <v>1111</v>
      </c>
      <c r="Y17" s="1011"/>
      <c r="Z17" s="1011"/>
    </row>
    <row r="18" spans="1:26" ht="15.75" customHeight="1" x14ac:dyDescent="0.25">
      <c r="A18" s="2224"/>
      <c r="B18" s="462"/>
      <c r="C18" s="461"/>
      <c r="D18" s="461"/>
      <c r="E18" s="462"/>
      <c r="F18" s="1011"/>
      <c r="G18" s="462"/>
      <c r="H18" s="1000" t="s">
        <v>1</v>
      </c>
      <c r="I18" s="1011"/>
      <c r="J18" s="462"/>
      <c r="K18" s="462"/>
      <c r="L18" s="462"/>
      <c r="M18" s="462"/>
      <c r="N18" s="462"/>
      <c r="O18" s="462"/>
      <c r="P18" s="1000" t="s">
        <v>1</v>
      </c>
      <c r="Q18" s="461"/>
      <c r="R18" s="462"/>
      <c r="S18" s="462"/>
      <c r="T18" s="462"/>
      <c r="U18" s="1000" t="s">
        <v>1</v>
      </c>
      <c r="V18" s="462"/>
      <c r="W18" s="462"/>
      <c r="X18" s="462"/>
      <c r="Y18" s="462"/>
      <c r="Z18" s="462"/>
    </row>
    <row r="19" spans="1:26" ht="15.75" x14ac:dyDescent="0.25">
      <c r="A19" s="157"/>
      <c r="B19" s="469"/>
      <c r="C19" s="468"/>
      <c r="D19" s="468"/>
      <c r="E19" s="469"/>
      <c r="F19" s="469"/>
      <c r="G19" s="469"/>
      <c r="H19" s="469"/>
      <c r="I19" s="469"/>
      <c r="J19" s="469"/>
      <c r="K19" s="1012"/>
      <c r="L19" s="1012"/>
      <c r="M19" s="469"/>
      <c r="N19" s="469"/>
      <c r="O19" s="469"/>
      <c r="P19" s="469"/>
      <c r="Q19" s="468"/>
      <c r="R19" s="469"/>
      <c r="S19" s="469"/>
      <c r="T19" s="469"/>
      <c r="U19" s="469"/>
      <c r="V19" s="469"/>
      <c r="W19" s="469"/>
      <c r="X19" s="469"/>
      <c r="Y19" s="469"/>
      <c r="Z19" s="469"/>
    </row>
    <row r="20" spans="1:26" ht="22.5" customHeight="1" x14ac:dyDescent="0.25">
      <c r="A20" s="2208" t="s">
        <v>1132</v>
      </c>
      <c r="B20" s="159"/>
      <c r="C20" s="159"/>
      <c r="D20" s="461">
        <v>24000000</v>
      </c>
      <c r="E20" s="466" t="s">
        <v>18</v>
      </c>
      <c r="F20" s="466" t="s">
        <v>9</v>
      </c>
      <c r="G20" s="159" t="s">
        <v>16</v>
      </c>
      <c r="H20" s="1013" t="s">
        <v>2</v>
      </c>
      <c r="I20" s="1441" t="s">
        <v>1127</v>
      </c>
      <c r="J20" s="1440" t="s">
        <v>1124</v>
      </c>
      <c r="K20" s="1440" t="s">
        <v>9</v>
      </c>
      <c r="L20" s="1440" t="s">
        <v>1123</v>
      </c>
      <c r="M20" s="466" t="s">
        <v>1118</v>
      </c>
      <c r="N20" s="462" t="s">
        <v>1117</v>
      </c>
      <c r="O20" s="466" t="s">
        <v>1116</v>
      </c>
      <c r="P20" s="161" t="s">
        <v>2</v>
      </c>
      <c r="Q20" s="162"/>
      <c r="R20" s="159" t="s">
        <v>9</v>
      </c>
      <c r="S20" s="159" t="s">
        <v>1115</v>
      </c>
      <c r="T20" s="159" t="s">
        <v>1114</v>
      </c>
      <c r="U20" s="161" t="s">
        <v>2</v>
      </c>
      <c r="V20" s="462" t="s">
        <v>1113</v>
      </c>
      <c r="W20" s="462" t="s">
        <v>1112</v>
      </c>
      <c r="X20" s="462" t="s">
        <v>1111</v>
      </c>
      <c r="Y20" s="1011"/>
      <c r="Z20" s="1011"/>
    </row>
    <row r="21" spans="1:26" ht="17.25" customHeight="1" x14ac:dyDescent="0.25">
      <c r="A21" s="2209"/>
      <c r="B21" s="462"/>
      <c r="C21" s="461"/>
      <c r="D21" s="461"/>
      <c r="E21" s="462"/>
      <c r="F21" s="1011"/>
      <c r="G21" s="462"/>
      <c r="H21" s="1000" t="s">
        <v>1</v>
      </c>
      <c r="I21" s="1011"/>
      <c r="J21" s="462"/>
      <c r="K21" s="462"/>
      <c r="L21" s="462"/>
      <c r="M21" s="462"/>
      <c r="N21" s="462"/>
      <c r="O21" s="462"/>
      <c r="P21" s="1000" t="s">
        <v>1</v>
      </c>
      <c r="Q21" s="461"/>
      <c r="R21" s="462"/>
      <c r="S21" s="462"/>
      <c r="T21" s="462"/>
      <c r="U21" s="1000" t="s">
        <v>1</v>
      </c>
      <c r="V21" s="462"/>
      <c r="W21" s="462"/>
      <c r="X21" s="462"/>
      <c r="Y21" s="462"/>
      <c r="Z21" s="462"/>
    </row>
    <row r="22" spans="1:26" ht="15.75" x14ac:dyDescent="0.25">
      <c r="A22" s="157"/>
      <c r="B22" s="469"/>
      <c r="C22" s="468"/>
      <c r="D22" s="468"/>
      <c r="E22" s="469"/>
      <c r="F22" s="469"/>
      <c r="G22" s="469"/>
      <c r="H22" s="469"/>
      <c r="I22" s="469"/>
      <c r="J22" s="469"/>
      <c r="K22" s="1012"/>
      <c r="L22" s="1012"/>
      <c r="M22" s="469"/>
      <c r="N22" s="469"/>
      <c r="O22" s="469"/>
      <c r="P22" s="469"/>
      <c r="Q22" s="468"/>
      <c r="R22" s="469"/>
      <c r="S22" s="469"/>
      <c r="T22" s="469"/>
      <c r="U22" s="469"/>
      <c r="V22" s="469"/>
      <c r="W22" s="469"/>
      <c r="X22" s="469"/>
      <c r="Y22" s="469"/>
      <c r="Z22" s="469"/>
    </row>
    <row r="23" spans="1:26" ht="19.5" customHeight="1" x14ac:dyDescent="0.25">
      <c r="A23" s="2233" t="s">
        <v>1131</v>
      </c>
      <c r="B23" s="159"/>
      <c r="C23" s="159"/>
      <c r="D23" s="461">
        <v>11500000</v>
      </c>
      <c r="E23" s="466" t="s">
        <v>18</v>
      </c>
      <c r="F23" s="466" t="s">
        <v>9</v>
      </c>
      <c r="G23" s="159" t="s">
        <v>16</v>
      </c>
      <c r="H23" s="1000" t="s">
        <v>2</v>
      </c>
      <c r="I23" s="1441" t="s">
        <v>1127</v>
      </c>
      <c r="J23" s="1440" t="s">
        <v>1124</v>
      </c>
      <c r="K23" s="1440" t="s">
        <v>9</v>
      </c>
      <c r="L23" s="1440" t="s">
        <v>1123</v>
      </c>
      <c r="M23" s="466" t="s">
        <v>1118</v>
      </c>
      <c r="N23" s="462" t="s">
        <v>1117</v>
      </c>
      <c r="O23" s="466" t="s">
        <v>1116</v>
      </c>
      <c r="P23" s="161" t="s">
        <v>2</v>
      </c>
      <c r="Q23" s="162"/>
      <c r="R23" s="159" t="s">
        <v>9</v>
      </c>
      <c r="S23" s="159" t="s">
        <v>1115</v>
      </c>
      <c r="T23" s="159" t="s">
        <v>1114</v>
      </c>
      <c r="U23" s="161" t="s">
        <v>2</v>
      </c>
      <c r="V23" s="462" t="s">
        <v>1113</v>
      </c>
      <c r="W23" s="462" t="s">
        <v>1112</v>
      </c>
      <c r="X23" s="462" t="s">
        <v>1111</v>
      </c>
      <c r="Y23" s="1011"/>
      <c r="Z23" s="1011"/>
    </row>
    <row r="24" spans="1:26" ht="12.75" customHeight="1" x14ac:dyDescent="0.25">
      <c r="A24" s="2234"/>
      <c r="B24" s="462"/>
      <c r="C24" s="461"/>
      <c r="D24" s="461"/>
      <c r="E24" s="462"/>
      <c r="F24" s="1011"/>
      <c r="G24" s="462"/>
      <c r="H24" s="1000" t="s">
        <v>1</v>
      </c>
      <c r="I24" s="1011"/>
      <c r="J24" s="462"/>
      <c r="K24" s="462"/>
      <c r="L24" s="462"/>
      <c r="M24" s="462"/>
      <c r="N24" s="462"/>
      <c r="O24" s="462"/>
      <c r="P24" s="1000" t="s">
        <v>1</v>
      </c>
      <c r="Q24" s="461"/>
      <c r="R24" s="462"/>
      <c r="S24" s="462"/>
      <c r="T24" s="462"/>
      <c r="U24" s="1000" t="s">
        <v>1</v>
      </c>
      <c r="V24" s="462"/>
      <c r="W24" s="462"/>
      <c r="X24" s="462"/>
      <c r="Y24" s="462"/>
      <c r="Z24" s="462"/>
    </row>
    <row r="25" spans="1:26" ht="16.5" thickBot="1" x14ac:dyDescent="0.3">
      <c r="A25" s="98"/>
      <c r="B25" s="469"/>
      <c r="C25" s="468"/>
      <c r="D25" s="1445"/>
      <c r="E25" s="469"/>
      <c r="F25" s="469"/>
      <c r="G25" s="469"/>
      <c r="H25" s="469"/>
      <c r="I25" s="469"/>
      <c r="J25" s="469"/>
      <c r="K25" s="1012"/>
      <c r="L25" s="1012"/>
      <c r="M25" s="469"/>
      <c r="N25" s="469"/>
      <c r="O25" s="469"/>
      <c r="P25" s="469"/>
      <c r="Q25" s="468"/>
      <c r="R25" s="469"/>
      <c r="S25" s="469"/>
      <c r="T25" s="469"/>
      <c r="U25" s="469"/>
      <c r="V25" s="469"/>
      <c r="W25" s="469"/>
      <c r="X25" s="469"/>
      <c r="Y25" s="469"/>
      <c r="Z25" s="469"/>
    </row>
    <row r="26" spans="1:26" ht="19.5" customHeight="1" x14ac:dyDescent="0.25">
      <c r="A26" s="2194" t="s">
        <v>1130</v>
      </c>
      <c r="B26" s="159"/>
      <c r="C26" s="159"/>
      <c r="D26" s="162">
        <v>62500000</v>
      </c>
      <c r="E26" s="466" t="s">
        <v>18</v>
      </c>
      <c r="F26" s="466" t="s">
        <v>9</v>
      </c>
      <c r="G26" s="159" t="s">
        <v>16</v>
      </c>
      <c r="H26" s="1000" t="s">
        <v>2</v>
      </c>
      <c r="I26" s="1441" t="s">
        <v>1127</v>
      </c>
      <c r="J26" s="1440" t="s">
        <v>1124</v>
      </c>
      <c r="K26" s="1444" t="s">
        <v>9</v>
      </c>
      <c r="L26" s="1440" t="s">
        <v>1123</v>
      </c>
      <c r="M26" s="466" t="s">
        <v>1118</v>
      </c>
      <c r="N26" s="462" t="s">
        <v>1117</v>
      </c>
      <c r="O26" s="466" t="s">
        <v>1116</v>
      </c>
      <c r="P26" s="1000" t="s">
        <v>2</v>
      </c>
      <c r="Q26" s="461"/>
      <c r="R26" s="462" t="s">
        <v>9</v>
      </c>
      <c r="S26" s="159" t="s">
        <v>1115</v>
      </c>
      <c r="T26" s="159" t="s">
        <v>1114</v>
      </c>
      <c r="U26" s="1000" t="s">
        <v>2</v>
      </c>
      <c r="V26" s="462" t="s">
        <v>1113</v>
      </c>
      <c r="W26" s="462" t="s">
        <v>1112</v>
      </c>
      <c r="X26" s="462" t="s">
        <v>1111</v>
      </c>
      <c r="Y26" s="1011"/>
      <c r="Z26" s="1011"/>
    </row>
    <row r="27" spans="1:26" ht="17.25" customHeight="1" thickBot="1" x14ac:dyDescent="0.3">
      <c r="A27" s="2223"/>
      <c r="B27" s="1008"/>
      <c r="C27" s="1009"/>
      <c r="D27" s="162"/>
      <c r="E27" s="1006"/>
      <c r="F27" s="1011"/>
      <c r="G27" s="1008"/>
      <c r="H27" s="1010" t="s">
        <v>1</v>
      </c>
      <c r="I27" s="1011"/>
      <c r="J27" s="1008"/>
      <c r="K27" s="1008"/>
      <c r="L27" s="1008"/>
      <c r="M27" s="1008"/>
      <c r="N27" s="1008"/>
      <c r="O27" s="1008"/>
      <c r="P27" s="1010" t="s">
        <v>1</v>
      </c>
      <c r="Q27" s="1009"/>
      <c r="R27" s="1008"/>
      <c r="S27" s="1008"/>
      <c r="T27" s="1008"/>
      <c r="U27" s="1010" t="s">
        <v>1</v>
      </c>
      <c r="V27" s="1006"/>
      <c r="W27" s="1006"/>
      <c r="X27" s="1006"/>
      <c r="Y27" s="1006"/>
      <c r="Z27" s="1006"/>
    </row>
    <row r="28" spans="1:26" ht="17.25" thickTop="1" thickBot="1" x14ac:dyDescent="0.3">
      <c r="A28" s="98"/>
      <c r="B28" s="101"/>
      <c r="C28" s="101"/>
      <c r="D28" s="468"/>
      <c r="E28" s="101"/>
      <c r="F28" s="101"/>
      <c r="G28" s="101"/>
      <c r="H28" s="101"/>
      <c r="I28" s="101"/>
      <c r="J28" s="101"/>
      <c r="K28" s="101"/>
      <c r="L28" s="101"/>
      <c r="M28" s="101"/>
      <c r="N28" s="101"/>
      <c r="O28" s="101"/>
      <c r="P28" s="101"/>
      <c r="Q28" s="101"/>
      <c r="R28" s="101"/>
      <c r="S28" s="101"/>
      <c r="T28" s="101"/>
      <c r="U28" s="101"/>
      <c r="V28" s="101"/>
      <c r="W28" s="101"/>
      <c r="X28" s="101"/>
      <c r="Y28" s="101"/>
      <c r="Z28" s="101"/>
    </row>
    <row r="29" spans="1:26" ht="22.5" customHeight="1" x14ac:dyDescent="0.25">
      <c r="A29" s="1443" t="s">
        <v>1129</v>
      </c>
      <c r="B29" s="461"/>
      <c r="C29" s="461"/>
      <c r="D29" s="461">
        <v>37500000</v>
      </c>
      <c r="E29" s="466" t="s">
        <v>18</v>
      </c>
      <c r="F29" s="466" t="s">
        <v>9</v>
      </c>
      <c r="G29" s="159" t="s">
        <v>16</v>
      </c>
      <c r="H29" s="1000" t="s">
        <v>2</v>
      </c>
      <c r="I29" s="461"/>
      <c r="J29" s="75"/>
      <c r="K29" s="461"/>
      <c r="L29" s="461"/>
      <c r="M29" s="75"/>
      <c r="N29" s="461"/>
      <c r="O29" s="461"/>
      <c r="P29" s="1000" t="s">
        <v>2</v>
      </c>
      <c r="Q29" s="461"/>
      <c r="R29" s="461" t="s">
        <v>9</v>
      </c>
      <c r="S29" s="159" t="s">
        <v>1115</v>
      </c>
      <c r="T29" s="159" t="s">
        <v>1114</v>
      </c>
      <c r="U29" s="1000" t="s">
        <v>2</v>
      </c>
      <c r="V29" s="462" t="s">
        <v>1113</v>
      </c>
      <c r="W29" s="462" t="s">
        <v>1112</v>
      </c>
      <c r="X29" s="462" t="s">
        <v>1111</v>
      </c>
      <c r="Y29" s="75"/>
      <c r="Z29" s="461"/>
    </row>
    <row r="30" spans="1:26" ht="15.75" customHeight="1" x14ac:dyDescent="0.25">
      <c r="A30" s="1442"/>
      <c r="B30" s="75"/>
      <c r="C30" s="75"/>
      <c r="D30" s="461"/>
      <c r="E30" s="75"/>
      <c r="F30" s="75"/>
      <c r="G30" s="75"/>
      <c r="H30" s="1000" t="s">
        <v>1</v>
      </c>
      <c r="I30" s="75"/>
      <c r="J30" s="75"/>
      <c r="K30" s="75"/>
      <c r="L30" s="75"/>
      <c r="M30" s="75"/>
      <c r="N30" s="75"/>
      <c r="O30" s="75"/>
      <c r="P30" s="1000" t="s">
        <v>1</v>
      </c>
      <c r="Q30" s="75"/>
      <c r="R30" s="75"/>
      <c r="S30" s="75"/>
      <c r="T30" s="75"/>
      <c r="U30" s="1000" t="s">
        <v>1</v>
      </c>
      <c r="V30" s="75"/>
      <c r="W30" s="75"/>
      <c r="X30" s="75"/>
      <c r="Y30" s="75"/>
      <c r="Z30" s="75"/>
    </row>
    <row r="31" spans="1:26" ht="15.75" x14ac:dyDescent="0.25">
      <c r="A31" s="98"/>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row>
    <row r="32" spans="1:26" ht="15" customHeight="1" x14ac:dyDescent="0.25">
      <c r="A32" s="2186" t="s">
        <v>1128</v>
      </c>
      <c r="B32" s="461"/>
      <c r="C32" s="461"/>
      <c r="D32" s="461"/>
      <c r="E32" s="461"/>
      <c r="F32" s="461"/>
      <c r="G32" s="461"/>
      <c r="H32" s="1000" t="s">
        <v>2</v>
      </c>
      <c r="I32" s="1441" t="s">
        <v>1127</v>
      </c>
      <c r="J32" s="1440" t="s">
        <v>1124</v>
      </c>
      <c r="K32" s="1440" t="s">
        <v>9</v>
      </c>
      <c r="L32" s="1440" t="s">
        <v>1123</v>
      </c>
      <c r="M32" s="466" t="s">
        <v>1118</v>
      </c>
      <c r="N32" s="462" t="s">
        <v>1117</v>
      </c>
      <c r="O32" s="466" t="s">
        <v>1116</v>
      </c>
      <c r="P32" s="161" t="s">
        <v>2</v>
      </c>
      <c r="Q32" s="162"/>
      <c r="R32" s="159" t="s">
        <v>9</v>
      </c>
      <c r="S32" s="159" t="s">
        <v>1115</v>
      </c>
      <c r="T32" s="159" t="s">
        <v>1126</v>
      </c>
      <c r="U32" s="161" t="s">
        <v>2</v>
      </c>
      <c r="V32" s="462" t="s">
        <v>1113</v>
      </c>
      <c r="W32" s="462" t="s">
        <v>1112</v>
      </c>
      <c r="X32" s="462" t="s">
        <v>1111</v>
      </c>
      <c r="Y32" s="1011"/>
      <c r="Z32" s="1011"/>
    </row>
    <row r="33" spans="1:26" ht="20.25" customHeight="1" thickBot="1" x14ac:dyDescent="0.3">
      <c r="A33" s="2216"/>
      <c r="B33" s="75"/>
      <c r="C33" s="75"/>
      <c r="D33" s="75">
        <v>18000000</v>
      </c>
      <c r="E33" s="466" t="s">
        <v>18</v>
      </c>
      <c r="F33" s="466" t="s">
        <v>9</v>
      </c>
      <c r="G33" s="159" t="s">
        <v>16</v>
      </c>
      <c r="H33" s="1000" t="s">
        <v>1</v>
      </c>
      <c r="I33" s="75"/>
      <c r="J33" s="75"/>
      <c r="K33" s="75"/>
      <c r="L33" s="75"/>
      <c r="M33" s="75"/>
      <c r="N33" s="75"/>
      <c r="O33" s="75"/>
      <c r="P33" s="1000" t="s">
        <v>1</v>
      </c>
      <c r="Q33" s="75"/>
      <c r="R33" s="75"/>
      <c r="S33" s="75"/>
      <c r="T33" s="75"/>
      <c r="U33" s="1000" t="s">
        <v>1</v>
      </c>
      <c r="V33" s="75"/>
      <c r="W33" s="75"/>
      <c r="X33" s="75"/>
      <c r="Y33" s="75"/>
      <c r="Z33" s="75"/>
    </row>
    <row r="34" spans="1:26" ht="16.5" thickTop="1" x14ac:dyDescent="0.25">
      <c r="A34" s="98"/>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row>
    <row r="35" spans="1:26" ht="15" customHeight="1" x14ac:dyDescent="0.25">
      <c r="A35" s="2186" t="s">
        <v>1125</v>
      </c>
      <c r="B35" s="461"/>
      <c r="C35" s="461"/>
      <c r="D35" s="461">
        <v>10000000</v>
      </c>
      <c r="E35" s="466" t="s">
        <v>18</v>
      </c>
      <c r="F35" s="466" t="s">
        <v>9</v>
      </c>
      <c r="G35" s="159" t="s">
        <v>16</v>
      </c>
      <c r="H35" s="1000" t="s">
        <v>2</v>
      </c>
      <c r="I35" s="1441" t="s">
        <v>1121</v>
      </c>
      <c r="J35" s="1440" t="s">
        <v>1124</v>
      </c>
      <c r="K35" s="1440" t="s">
        <v>9</v>
      </c>
      <c r="L35" s="1440" t="s">
        <v>1123</v>
      </c>
      <c r="M35" s="466" t="s">
        <v>1118</v>
      </c>
      <c r="N35" s="462" t="s">
        <v>1117</v>
      </c>
      <c r="O35" s="466" t="s">
        <v>1116</v>
      </c>
      <c r="P35" s="161" t="s">
        <v>2</v>
      </c>
      <c r="Q35" s="162"/>
      <c r="R35" s="159" t="s">
        <v>9</v>
      </c>
      <c r="S35" s="159" t="s">
        <v>1115</v>
      </c>
      <c r="T35" s="159" t="s">
        <v>1114</v>
      </c>
      <c r="U35" s="161" t="s">
        <v>2</v>
      </c>
      <c r="V35" s="462" t="s">
        <v>1113</v>
      </c>
      <c r="W35" s="462" t="s">
        <v>1112</v>
      </c>
      <c r="X35" s="462" t="s">
        <v>1111</v>
      </c>
      <c r="Y35" s="1011"/>
      <c r="Z35" s="1011"/>
    </row>
    <row r="36" spans="1:26" ht="13.5" customHeight="1" thickBot="1" x14ac:dyDescent="0.3">
      <c r="A36" s="2232"/>
      <c r="B36" s="75"/>
      <c r="C36" s="75"/>
      <c r="D36" s="75"/>
      <c r="E36" s="75"/>
      <c r="F36" s="75"/>
      <c r="G36" s="75"/>
      <c r="H36" s="1000" t="s">
        <v>1</v>
      </c>
      <c r="I36" s="75"/>
      <c r="J36" s="75"/>
      <c r="K36" s="75"/>
      <c r="L36" s="75"/>
      <c r="M36" s="75"/>
      <c r="N36" s="75"/>
      <c r="O36" s="75"/>
      <c r="P36" s="1000" t="s">
        <v>1</v>
      </c>
      <c r="Q36" s="75"/>
      <c r="R36" s="75"/>
      <c r="S36" s="75"/>
      <c r="T36" s="75"/>
      <c r="U36" s="1000" t="s">
        <v>1</v>
      </c>
      <c r="V36" s="75"/>
      <c r="W36" s="75"/>
      <c r="X36" s="75"/>
      <c r="Y36" s="75"/>
      <c r="Z36" s="75"/>
    </row>
    <row r="37" spans="1:26" ht="16.5" thickTop="1" x14ac:dyDescent="0.25">
      <c r="A37" s="157"/>
      <c r="B37" s="101"/>
      <c r="C37" s="101"/>
      <c r="D37" s="101"/>
      <c r="E37" s="101"/>
      <c r="F37" s="101"/>
      <c r="G37" s="101"/>
      <c r="H37" s="469"/>
      <c r="I37" s="101"/>
      <c r="J37" s="101"/>
      <c r="K37" s="101"/>
      <c r="L37" s="101"/>
      <c r="M37" s="101"/>
      <c r="N37" s="101"/>
      <c r="O37" s="101"/>
      <c r="P37" s="469"/>
      <c r="Q37" s="101"/>
      <c r="R37" s="101"/>
      <c r="S37" s="101"/>
      <c r="T37" s="101"/>
      <c r="U37" s="469"/>
      <c r="V37" s="101"/>
      <c r="W37" s="101"/>
      <c r="X37" s="101"/>
      <c r="Y37" s="101"/>
      <c r="Z37" s="101"/>
    </row>
    <row r="38" spans="1:26" ht="15" customHeight="1" x14ac:dyDescent="0.25">
      <c r="A38" s="2186" t="s">
        <v>1122</v>
      </c>
      <c r="B38" s="461"/>
      <c r="C38" s="461"/>
      <c r="D38" s="461">
        <v>15000000</v>
      </c>
      <c r="E38" s="466" t="s">
        <v>18</v>
      </c>
      <c r="F38" s="466" t="s">
        <v>9</v>
      </c>
      <c r="G38" s="159" t="s">
        <v>16</v>
      </c>
      <c r="H38" s="1000" t="s">
        <v>2</v>
      </c>
      <c r="I38" s="1441" t="s">
        <v>1121</v>
      </c>
      <c r="J38" s="1440" t="s">
        <v>1120</v>
      </c>
      <c r="K38" s="1440" t="s">
        <v>9</v>
      </c>
      <c r="L38" s="1440" t="s">
        <v>1119</v>
      </c>
      <c r="M38" s="466" t="s">
        <v>1118</v>
      </c>
      <c r="N38" s="462" t="s">
        <v>1117</v>
      </c>
      <c r="O38" s="466" t="s">
        <v>1116</v>
      </c>
      <c r="P38" s="161" t="s">
        <v>2</v>
      </c>
      <c r="Q38" s="162"/>
      <c r="R38" s="159" t="s">
        <v>9</v>
      </c>
      <c r="S38" s="159" t="s">
        <v>1115</v>
      </c>
      <c r="T38" s="159" t="s">
        <v>1114</v>
      </c>
      <c r="U38" s="161" t="s">
        <v>2</v>
      </c>
      <c r="V38" s="462" t="s">
        <v>1113</v>
      </c>
      <c r="W38" s="462" t="s">
        <v>1112</v>
      </c>
      <c r="X38" s="462" t="s">
        <v>1111</v>
      </c>
      <c r="Y38" s="1011"/>
      <c r="Z38" s="1011"/>
    </row>
    <row r="39" spans="1:26" ht="14.25" customHeight="1" thickBot="1" x14ac:dyDescent="0.3">
      <c r="A39" s="2216"/>
      <c r="B39" s="75"/>
      <c r="C39" s="75"/>
      <c r="D39" s="75"/>
      <c r="E39" s="75"/>
      <c r="F39" s="75"/>
      <c r="G39" s="75"/>
      <c r="H39" s="1010" t="s">
        <v>1</v>
      </c>
      <c r="I39" s="75"/>
      <c r="J39" s="75"/>
      <c r="K39" s="75"/>
      <c r="L39" s="75"/>
      <c r="M39" s="75"/>
      <c r="N39" s="75"/>
      <c r="O39" s="75"/>
      <c r="P39" s="1010" t="s">
        <v>1</v>
      </c>
      <c r="Q39" s="75"/>
      <c r="R39" s="75"/>
      <c r="S39" s="75"/>
      <c r="T39" s="75"/>
      <c r="U39" s="1010" t="s">
        <v>1</v>
      </c>
      <c r="V39" s="75"/>
      <c r="W39" s="75"/>
      <c r="X39" s="75"/>
      <c r="Y39" s="75"/>
      <c r="Z39" s="75"/>
    </row>
    <row r="40" spans="1:26" ht="16.5" thickTop="1" x14ac:dyDescent="0.25">
      <c r="A40" s="157"/>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row>
    <row r="41" spans="1:26" x14ac:dyDescent="0.25">
      <c r="A41" s="2217"/>
      <c r="B41" s="461"/>
      <c r="C41" s="461"/>
      <c r="D41" s="461"/>
      <c r="E41" s="461"/>
      <c r="F41" s="461"/>
      <c r="G41" s="461"/>
      <c r="H41" s="1000" t="s">
        <v>2</v>
      </c>
      <c r="I41" s="461"/>
      <c r="J41" s="461"/>
      <c r="K41" s="461"/>
      <c r="L41" s="461"/>
      <c r="M41" s="461"/>
      <c r="N41" s="461"/>
      <c r="O41" s="461"/>
      <c r="P41" s="1000" t="s">
        <v>2</v>
      </c>
      <c r="Q41" s="461"/>
      <c r="R41" s="461"/>
      <c r="S41" s="461"/>
      <c r="T41" s="461"/>
      <c r="U41" s="1000" t="s">
        <v>2</v>
      </c>
      <c r="V41" s="461"/>
      <c r="W41" s="461"/>
      <c r="X41" s="461"/>
      <c r="Y41" s="461"/>
      <c r="Z41" s="461"/>
    </row>
    <row r="42" spans="1:26" ht="15.75" x14ac:dyDescent="0.25">
      <c r="A42" s="2218"/>
      <c r="B42" s="75"/>
      <c r="C42" s="75"/>
      <c r="D42" s="75"/>
      <c r="E42" s="75"/>
      <c r="F42" s="75"/>
      <c r="G42" s="75"/>
      <c r="H42" s="1000" t="s">
        <v>1</v>
      </c>
      <c r="I42" s="75"/>
      <c r="J42" s="75"/>
      <c r="K42" s="75"/>
      <c r="L42" s="75"/>
      <c r="M42" s="75"/>
      <c r="N42" s="75"/>
      <c r="O42" s="75"/>
      <c r="P42" s="1000" t="s">
        <v>1</v>
      </c>
      <c r="Q42" s="75"/>
      <c r="R42" s="75"/>
      <c r="S42" s="75"/>
      <c r="T42" s="75"/>
      <c r="U42" s="1000" t="s">
        <v>1</v>
      </c>
      <c r="V42" s="75"/>
      <c r="W42" s="75"/>
      <c r="X42" s="75"/>
      <c r="Y42" s="75"/>
      <c r="Z42" s="75"/>
    </row>
    <row r="43" spans="1:26" ht="15.75" x14ac:dyDescent="0.25">
      <c r="A43" s="1439"/>
      <c r="B43" s="101"/>
      <c r="C43" s="101"/>
      <c r="D43" s="101"/>
      <c r="E43" s="101"/>
      <c r="F43" s="101"/>
      <c r="G43" s="101"/>
      <c r="H43" s="469"/>
      <c r="I43" s="101"/>
      <c r="J43" s="101"/>
      <c r="K43" s="101"/>
      <c r="L43" s="101"/>
      <c r="M43" s="101"/>
      <c r="N43" s="101"/>
      <c r="O43" s="101"/>
      <c r="P43" s="469"/>
      <c r="Q43" s="101"/>
      <c r="R43" s="101"/>
      <c r="S43" s="101"/>
      <c r="T43" s="101"/>
      <c r="U43" s="469"/>
      <c r="V43" s="101"/>
      <c r="W43" s="101"/>
      <c r="X43" s="101"/>
      <c r="Y43" s="101"/>
      <c r="Z43" s="101"/>
    </row>
    <row r="44" spans="1:26" x14ac:dyDescent="0.25">
      <c r="U44" s="378"/>
    </row>
    <row r="45" spans="1:26" x14ac:dyDescent="0.25">
      <c r="U45" s="378"/>
    </row>
    <row r="46" spans="1:26" x14ac:dyDescent="0.25">
      <c r="U46" s="378"/>
    </row>
    <row r="47" spans="1:26" x14ac:dyDescent="0.25">
      <c r="U47" s="378"/>
    </row>
    <row r="48" spans="1:26" x14ac:dyDescent="0.25">
      <c r="U48" s="378"/>
    </row>
    <row r="49" spans="21:21" x14ac:dyDescent="0.25">
      <c r="U49" s="378"/>
    </row>
    <row r="50" spans="21:21" x14ac:dyDescent="0.25">
      <c r="U50" s="378"/>
    </row>
    <row r="51" spans="21:21" x14ac:dyDescent="0.25">
      <c r="U51" s="378"/>
    </row>
    <row r="52" spans="21:21" x14ac:dyDescent="0.25">
      <c r="U52" s="378"/>
    </row>
    <row r="53" spans="21:21" x14ac:dyDescent="0.25">
      <c r="U53" s="378"/>
    </row>
    <row r="54" spans="21:21" x14ac:dyDescent="0.25">
      <c r="U54" s="378"/>
    </row>
    <row r="55" spans="21:21" x14ac:dyDescent="0.25">
      <c r="U55" s="378"/>
    </row>
    <row r="56" spans="21:21" x14ac:dyDescent="0.25">
      <c r="U56" s="378"/>
    </row>
    <row r="57" spans="21:21" x14ac:dyDescent="0.25">
      <c r="U57" s="378"/>
    </row>
    <row r="58" spans="21:21" x14ac:dyDescent="0.25">
      <c r="U58" s="378"/>
    </row>
    <row r="59" spans="21:21" x14ac:dyDescent="0.25">
      <c r="U59" s="378"/>
    </row>
    <row r="60" spans="21:21" x14ac:dyDescent="0.25">
      <c r="U60" s="378"/>
    </row>
    <row r="61" spans="21:21" x14ac:dyDescent="0.25">
      <c r="U61" s="378"/>
    </row>
    <row r="62" spans="21:21" x14ac:dyDescent="0.25">
      <c r="U62" s="378"/>
    </row>
    <row r="63" spans="21:21" x14ac:dyDescent="0.25">
      <c r="U63" s="378"/>
    </row>
    <row r="64" spans="21:21" x14ac:dyDescent="0.25">
      <c r="U64" s="378"/>
    </row>
    <row r="65" spans="21:21" x14ac:dyDescent="0.25">
      <c r="U65" s="378"/>
    </row>
    <row r="66" spans="21:21" x14ac:dyDescent="0.25">
      <c r="U66" s="378"/>
    </row>
    <row r="67" spans="21:21" x14ac:dyDescent="0.25">
      <c r="U67" s="378"/>
    </row>
    <row r="68" spans="21:21" x14ac:dyDescent="0.25">
      <c r="U68" s="378"/>
    </row>
    <row r="69" spans="21:21" x14ac:dyDescent="0.25">
      <c r="U69" s="378"/>
    </row>
    <row r="70" spans="21:21" x14ac:dyDescent="0.25">
      <c r="U70" s="378"/>
    </row>
    <row r="71" spans="21:21" x14ac:dyDescent="0.25">
      <c r="U71" s="378"/>
    </row>
    <row r="72" spans="21:21" x14ac:dyDescent="0.25">
      <c r="U72" s="378"/>
    </row>
    <row r="73" spans="21:21" x14ac:dyDescent="0.25">
      <c r="U73" s="378"/>
    </row>
    <row r="74" spans="21:21" x14ac:dyDescent="0.25">
      <c r="U74" s="378"/>
    </row>
    <row r="75" spans="21:21" x14ac:dyDescent="0.25">
      <c r="U75" s="378"/>
    </row>
    <row r="76" spans="21:21" x14ac:dyDescent="0.25">
      <c r="U76" s="378"/>
    </row>
    <row r="77" spans="21:21" x14ac:dyDescent="0.25">
      <c r="U77" s="378"/>
    </row>
    <row r="78" spans="21:21" x14ac:dyDescent="0.25">
      <c r="U78" s="378"/>
    </row>
    <row r="79" spans="21:21" x14ac:dyDescent="0.25">
      <c r="U79" s="378"/>
    </row>
    <row r="80" spans="21:21" x14ac:dyDescent="0.25">
      <c r="U80" s="378"/>
    </row>
    <row r="81" spans="21:21" x14ac:dyDescent="0.25">
      <c r="U81" s="378"/>
    </row>
    <row r="82" spans="21:21" x14ac:dyDescent="0.25">
      <c r="U82" s="378"/>
    </row>
    <row r="83" spans="21:21" x14ac:dyDescent="0.25">
      <c r="U83" s="378"/>
    </row>
    <row r="84" spans="21:21" x14ac:dyDescent="0.25">
      <c r="U84" s="378"/>
    </row>
    <row r="85" spans="21:21" x14ac:dyDescent="0.25">
      <c r="U85" s="378"/>
    </row>
    <row r="86" spans="21:21" x14ac:dyDescent="0.25">
      <c r="U86" s="378"/>
    </row>
    <row r="87" spans="21:21" x14ac:dyDescent="0.25">
      <c r="U87" s="378"/>
    </row>
    <row r="88" spans="21:21" x14ac:dyDescent="0.25">
      <c r="U88" s="378"/>
    </row>
    <row r="89" spans="21:21" x14ac:dyDescent="0.25">
      <c r="U89" s="378"/>
    </row>
    <row r="90" spans="21:21" x14ac:dyDescent="0.25">
      <c r="U90" s="378"/>
    </row>
    <row r="91" spans="21:21" x14ac:dyDescent="0.25">
      <c r="U91" s="378"/>
    </row>
    <row r="92" spans="21:21" x14ac:dyDescent="0.25">
      <c r="U92" s="378"/>
    </row>
    <row r="93" spans="21:21" x14ac:dyDescent="0.25">
      <c r="U93" s="378"/>
    </row>
    <row r="94" spans="21:21" x14ac:dyDescent="0.25">
      <c r="U94" s="378"/>
    </row>
    <row r="95" spans="21:21" x14ac:dyDescent="0.25">
      <c r="U95" s="378"/>
    </row>
    <row r="96" spans="21:21" x14ac:dyDescent="0.25">
      <c r="U96" s="378"/>
    </row>
    <row r="97" spans="21:21" x14ac:dyDescent="0.25">
      <c r="U97" s="378"/>
    </row>
    <row r="98" spans="21:21" x14ac:dyDescent="0.25">
      <c r="U98" s="378"/>
    </row>
    <row r="99" spans="21:21" x14ac:dyDescent="0.25">
      <c r="U99" s="378"/>
    </row>
    <row r="100" spans="21:21" x14ac:dyDescent="0.25">
      <c r="U100" s="378"/>
    </row>
    <row r="101" spans="21:21" x14ac:dyDescent="0.25">
      <c r="U101" s="378"/>
    </row>
    <row r="102" spans="21:21" x14ac:dyDescent="0.25">
      <c r="U102" s="378"/>
    </row>
    <row r="103" spans="21:21" x14ac:dyDescent="0.25">
      <c r="U103" s="378"/>
    </row>
    <row r="104" spans="21:21" x14ac:dyDescent="0.25">
      <c r="U104" s="378"/>
    </row>
    <row r="105" spans="21:21" x14ac:dyDescent="0.25">
      <c r="U105" s="378"/>
    </row>
    <row r="106" spans="21:21" x14ac:dyDescent="0.25">
      <c r="U106" s="378"/>
    </row>
    <row r="107" spans="21:21" x14ac:dyDescent="0.25">
      <c r="U107" s="378"/>
    </row>
    <row r="108" spans="21:21" x14ac:dyDescent="0.25">
      <c r="U108" s="378"/>
    </row>
    <row r="109" spans="21:21" x14ac:dyDescent="0.25">
      <c r="U109" s="378"/>
    </row>
    <row r="110" spans="21:21" x14ac:dyDescent="0.25">
      <c r="U110" s="378"/>
    </row>
    <row r="111" spans="21:21" x14ac:dyDescent="0.25">
      <c r="U111" s="378"/>
    </row>
    <row r="112" spans="21:21" x14ac:dyDescent="0.25">
      <c r="U112" s="378"/>
    </row>
    <row r="113" spans="21:21" x14ac:dyDescent="0.25">
      <c r="U113" s="378"/>
    </row>
    <row r="114" spans="21:21" x14ac:dyDescent="0.25">
      <c r="U114" s="378"/>
    </row>
    <row r="115" spans="21:21" x14ac:dyDescent="0.25">
      <c r="U115" s="378"/>
    </row>
    <row r="116" spans="21:21" x14ac:dyDescent="0.25">
      <c r="U116" s="378"/>
    </row>
    <row r="117" spans="21:21" x14ac:dyDescent="0.25">
      <c r="U117" s="378"/>
    </row>
    <row r="118" spans="21:21" x14ac:dyDescent="0.25">
      <c r="U118" s="378"/>
    </row>
    <row r="119" spans="21:21" x14ac:dyDescent="0.25">
      <c r="U119" s="378"/>
    </row>
    <row r="120" spans="21:21" x14ac:dyDescent="0.25">
      <c r="U120" s="378"/>
    </row>
    <row r="121" spans="21:21" x14ac:dyDescent="0.25">
      <c r="U121" s="378"/>
    </row>
    <row r="122" spans="21:21" x14ac:dyDescent="0.25">
      <c r="U122" s="378"/>
    </row>
    <row r="123" spans="21:21" x14ac:dyDescent="0.25">
      <c r="U123" s="378"/>
    </row>
    <row r="124" spans="21:21" x14ac:dyDescent="0.25">
      <c r="U124" s="378"/>
    </row>
    <row r="125" spans="21:21" x14ac:dyDescent="0.25">
      <c r="U125" s="378"/>
    </row>
    <row r="126" spans="21:21" x14ac:dyDescent="0.25">
      <c r="U126" s="378"/>
    </row>
    <row r="127" spans="21:21" x14ac:dyDescent="0.25">
      <c r="U127" s="378"/>
    </row>
    <row r="128" spans="21:21" x14ac:dyDescent="0.25">
      <c r="U128" s="378"/>
    </row>
    <row r="129" spans="21:21" x14ac:dyDescent="0.25">
      <c r="U129" s="378"/>
    </row>
    <row r="130" spans="21:21" x14ac:dyDescent="0.25">
      <c r="U130" s="378"/>
    </row>
    <row r="131" spans="21:21" x14ac:dyDescent="0.25">
      <c r="U131" s="378"/>
    </row>
    <row r="132" spans="21:21" x14ac:dyDescent="0.25">
      <c r="U132" s="378"/>
    </row>
    <row r="133" spans="21:21" x14ac:dyDescent="0.25">
      <c r="U133" s="378"/>
    </row>
    <row r="134" spans="21:21" x14ac:dyDescent="0.25">
      <c r="U134" s="378"/>
    </row>
    <row r="135" spans="21:21" x14ac:dyDescent="0.25">
      <c r="U135" s="378"/>
    </row>
    <row r="136" spans="21:21" x14ac:dyDescent="0.25">
      <c r="U136" s="378"/>
    </row>
    <row r="137" spans="21:21" x14ac:dyDescent="0.25">
      <c r="U137" s="378"/>
    </row>
    <row r="138" spans="21:21" x14ac:dyDescent="0.25">
      <c r="U138" s="378"/>
    </row>
    <row r="139" spans="21:21" x14ac:dyDescent="0.25">
      <c r="U139" s="378"/>
    </row>
    <row r="140" spans="21:21" x14ac:dyDescent="0.25">
      <c r="U140" s="378"/>
    </row>
    <row r="141" spans="21:21" x14ac:dyDescent="0.25">
      <c r="U141" s="378"/>
    </row>
    <row r="142" spans="21:21" x14ac:dyDescent="0.25">
      <c r="U142" s="378"/>
    </row>
    <row r="143" spans="21:21" x14ac:dyDescent="0.25">
      <c r="U143" s="378"/>
    </row>
    <row r="144" spans="21:21" x14ac:dyDescent="0.25">
      <c r="U144" s="378"/>
    </row>
    <row r="145" spans="21:21" x14ac:dyDescent="0.25">
      <c r="U145" s="378"/>
    </row>
    <row r="146" spans="21:21" x14ac:dyDescent="0.25">
      <c r="U146" s="378"/>
    </row>
    <row r="147" spans="21:21" x14ac:dyDescent="0.25">
      <c r="U147" s="378"/>
    </row>
    <row r="148" spans="21:21" x14ac:dyDescent="0.25">
      <c r="U148" s="378"/>
    </row>
    <row r="149" spans="21:21" x14ac:dyDescent="0.25">
      <c r="U149" s="378"/>
    </row>
    <row r="150" spans="21:21" x14ac:dyDescent="0.25">
      <c r="U150" s="378"/>
    </row>
    <row r="151" spans="21:21" x14ac:dyDescent="0.25">
      <c r="U151" s="378"/>
    </row>
    <row r="152" spans="21:21" x14ac:dyDescent="0.25">
      <c r="U152" s="378"/>
    </row>
    <row r="153" spans="21:21" x14ac:dyDescent="0.25">
      <c r="U153" s="378"/>
    </row>
    <row r="154" spans="21:21" x14ac:dyDescent="0.25">
      <c r="U154" s="378"/>
    </row>
    <row r="155" spans="21:21" x14ac:dyDescent="0.25">
      <c r="U155" s="378"/>
    </row>
    <row r="156" spans="21:21" x14ac:dyDescent="0.25">
      <c r="U156" s="378"/>
    </row>
    <row r="157" spans="21:21" x14ac:dyDescent="0.25">
      <c r="U157" s="378"/>
    </row>
    <row r="158" spans="21:21" x14ac:dyDescent="0.25">
      <c r="U158" s="378"/>
    </row>
    <row r="159" spans="21:21" x14ac:dyDescent="0.25">
      <c r="U159" s="378"/>
    </row>
    <row r="160" spans="21:21" x14ac:dyDescent="0.25">
      <c r="U160" s="378"/>
    </row>
    <row r="161" spans="21:21" x14ac:dyDescent="0.25">
      <c r="U161" s="378"/>
    </row>
    <row r="162" spans="21:21" x14ac:dyDescent="0.25">
      <c r="U162" s="378"/>
    </row>
    <row r="163" spans="21:21" x14ac:dyDescent="0.25">
      <c r="U163" s="378"/>
    </row>
    <row r="164" spans="21:21" x14ac:dyDescent="0.25">
      <c r="U164" s="378"/>
    </row>
    <row r="165" spans="21:21" x14ac:dyDescent="0.25">
      <c r="U165" s="378"/>
    </row>
    <row r="166" spans="21:21" x14ac:dyDescent="0.25">
      <c r="U166" s="378"/>
    </row>
    <row r="167" spans="21:21" x14ac:dyDescent="0.25">
      <c r="U167" s="378"/>
    </row>
    <row r="168" spans="21:21" x14ac:dyDescent="0.25">
      <c r="U168" s="378"/>
    </row>
    <row r="169" spans="21:21" x14ac:dyDescent="0.25">
      <c r="U169" s="378"/>
    </row>
    <row r="170" spans="21:21" x14ac:dyDescent="0.25">
      <c r="U170" s="378"/>
    </row>
    <row r="171" spans="21:21" x14ac:dyDescent="0.25">
      <c r="U171" s="378"/>
    </row>
    <row r="172" spans="21:21" x14ac:dyDescent="0.25">
      <c r="U172" s="378"/>
    </row>
    <row r="173" spans="21:21" x14ac:dyDescent="0.25">
      <c r="U173" s="378"/>
    </row>
    <row r="174" spans="21:21" x14ac:dyDescent="0.25">
      <c r="U174" s="378"/>
    </row>
    <row r="175" spans="21:21" x14ac:dyDescent="0.25">
      <c r="U175" s="378"/>
    </row>
    <row r="176" spans="21:21" x14ac:dyDescent="0.25">
      <c r="U176" s="378"/>
    </row>
    <row r="177" spans="21:21" x14ac:dyDescent="0.25">
      <c r="U177" s="378"/>
    </row>
    <row r="178" spans="21:21" x14ac:dyDescent="0.25">
      <c r="U178" s="378"/>
    </row>
    <row r="179" spans="21:21" x14ac:dyDescent="0.25">
      <c r="U179" s="378"/>
    </row>
    <row r="180" spans="21:21" x14ac:dyDescent="0.25">
      <c r="U180" s="378"/>
    </row>
    <row r="181" spans="21:21" x14ac:dyDescent="0.25">
      <c r="U181" s="378"/>
    </row>
    <row r="182" spans="21:21" x14ac:dyDescent="0.25">
      <c r="U182" s="378"/>
    </row>
    <row r="183" spans="21:21" x14ac:dyDescent="0.25">
      <c r="U183" s="378"/>
    </row>
    <row r="184" spans="21:21" x14ac:dyDescent="0.25">
      <c r="U184" s="378"/>
    </row>
    <row r="185" spans="21:21" x14ac:dyDescent="0.25">
      <c r="U185" s="378"/>
    </row>
    <row r="186" spans="21:21" x14ac:dyDescent="0.25">
      <c r="U186" s="378"/>
    </row>
    <row r="187" spans="21:21" x14ac:dyDescent="0.25">
      <c r="U187" s="378"/>
    </row>
    <row r="188" spans="21:21" x14ac:dyDescent="0.25">
      <c r="U188" s="378"/>
    </row>
    <row r="189" spans="21:21" x14ac:dyDescent="0.25">
      <c r="U189" s="378"/>
    </row>
    <row r="190" spans="21:21" x14ac:dyDescent="0.25">
      <c r="U190" s="378"/>
    </row>
    <row r="191" spans="21:21" x14ac:dyDescent="0.25">
      <c r="U191" s="378"/>
    </row>
    <row r="192" spans="21:21" x14ac:dyDescent="0.25">
      <c r="U192" s="378"/>
    </row>
    <row r="193" spans="21:21" x14ac:dyDescent="0.25">
      <c r="U193" s="378"/>
    </row>
    <row r="194" spans="21:21" x14ac:dyDescent="0.25">
      <c r="U194" s="378"/>
    </row>
    <row r="195" spans="21:21" x14ac:dyDescent="0.25">
      <c r="U195" s="378"/>
    </row>
    <row r="196" spans="21:21" x14ac:dyDescent="0.25">
      <c r="U196" s="378"/>
    </row>
    <row r="197" spans="21:21" x14ac:dyDescent="0.25">
      <c r="U197" s="378"/>
    </row>
    <row r="198" spans="21:21" x14ac:dyDescent="0.25">
      <c r="U198" s="378"/>
    </row>
    <row r="199" spans="21:21" x14ac:dyDescent="0.25">
      <c r="U199" s="378"/>
    </row>
    <row r="200" spans="21:21" x14ac:dyDescent="0.25">
      <c r="U200" s="378"/>
    </row>
    <row r="201" spans="21:21" x14ac:dyDescent="0.25">
      <c r="U201" s="378"/>
    </row>
    <row r="202" spans="21:21" x14ac:dyDescent="0.25">
      <c r="U202" s="378"/>
    </row>
    <row r="203" spans="21:21" x14ac:dyDescent="0.25">
      <c r="U203" s="378"/>
    </row>
    <row r="204" spans="21:21" x14ac:dyDescent="0.25">
      <c r="U204" s="378"/>
    </row>
    <row r="205" spans="21:21" x14ac:dyDescent="0.25">
      <c r="U205" s="378"/>
    </row>
    <row r="206" spans="21:21" x14ac:dyDescent="0.25">
      <c r="U206" s="378"/>
    </row>
    <row r="207" spans="21:21" x14ac:dyDescent="0.25">
      <c r="U207" s="378"/>
    </row>
    <row r="208" spans="21:21" x14ac:dyDescent="0.25">
      <c r="U208" s="378"/>
    </row>
    <row r="209" spans="21:21" x14ac:dyDescent="0.25">
      <c r="U209" s="378"/>
    </row>
    <row r="210" spans="21:21" x14ac:dyDescent="0.25">
      <c r="U210" s="378"/>
    </row>
    <row r="211" spans="21:21" x14ac:dyDescent="0.25">
      <c r="U211" s="378"/>
    </row>
    <row r="212" spans="21:21" x14ac:dyDescent="0.25">
      <c r="U212" s="378"/>
    </row>
    <row r="213" spans="21:21" x14ac:dyDescent="0.25">
      <c r="U213" s="378"/>
    </row>
    <row r="214" spans="21:21" x14ac:dyDescent="0.25">
      <c r="U214" s="378"/>
    </row>
    <row r="215" spans="21:21" x14ac:dyDescent="0.25">
      <c r="U215" s="378"/>
    </row>
    <row r="216" spans="21:21" x14ac:dyDescent="0.25">
      <c r="U216" s="378"/>
    </row>
    <row r="217" spans="21:21" x14ac:dyDescent="0.25">
      <c r="U217" s="378"/>
    </row>
    <row r="218" spans="21:21" x14ac:dyDescent="0.25">
      <c r="U218" s="378"/>
    </row>
    <row r="219" spans="21:21" x14ac:dyDescent="0.25">
      <c r="U219" s="378"/>
    </row>
    <row r="220" spans="21:21" x14ac:dyDescent="0.25">
      <c r="U220" s="378"/>
    </row>
    <row r="221" spans="21:21" x14ac:dyDescent="0.25">
      <c r="U221" s="378"/>
    </row>
    <row r="222" spans="21:21" x14ac:dyDescent="0.25">
      <c r="U222" s="378"/>
    </row>
    <row r="223" spans="21:21" x14ac:dyDescent="0.25">
      <c r="U223" s="378"/>
    </row>
    <row r="224" spans="21:21" x14ac:dyDescent="0.25">
      <c r="U224" s="378"/>
    </row>
    <row r="225" spans="21:21" x14ac:dyDescent="0.25">
      <c r="U225" s="378"/>
    </row>
    <row r="226" spans="21:21" x14ac:dyDescent="0.25">
      <c r="U226" s="378"/>
    </row>
    <row r="227" spans="21:21" x14ac:dyDescent="0.25">
      <c r="U227" s="378"/>
    </row>
    <row r="228" spans="21:21" x14ac:dyDescent="0.25">
      <c r="U228" s="378"/>
    </row>
    <row r="229" spans="21:21" x14ac:dyDescent="0.25">
      <c r="U229" s="378"/>
    </row>
    <row r="230" spans="21:21" x14ac:dyDescent="0.25">
      <c r="U230" s="378"/>
    </row>
    <row r="231" spans="21:21" x14ac:dyDescent="0.25">
      <c r="U231" s="378"/>
    </row>
    <row r="232" spans="21:21" x14ac:dyDescent="0.25">
      <c r="U232" s="378"/>
    </row>
    <row r="233" spans="21:21" x14ac:dyDescent="0.25">
      <c r="U233" s="378"/>
    </row>
    <row r="234" spans="21:21" x14ac:dyDescent="0.25">
      <c r="U234" s="378"/>
    </row>
    <row r="235" spans="21:21" x14ac:dyDescent="0.25">
      <c r="U235" s="378"/>
    </row>
    <row r="236" spans="21:21" x14ac:dyDescent="0.25">
      <c r="U236" s="378"/>
    </row>
    <row r="237" spans="21:21" x14ac:dyDescent="0.25">
      <c r="U237" s="378"/>
    </row>
    <row r="238" spans="21:21" x14ac:dyDescent="0.25">
      <c r="U238" s="378"/>
    </row>
    <row r="239" spans="21:21" x14ac:dyDescent="0.25">
      <c r="U239" s="378"/>
    </row>
    <row r="240" spans="21:21" x14ac:dyDescent="0.25">
      <c r="U240" s="378"/>
    </row>
    <row r="241" spans="21:21" x14ac:dyDescent="0.25">
      <c r="U241" s="378"/>
    </row>
    <row r="242" spans="21:21" x14ac:dyDescent="0.25">
      <c r="U242" s="378"/>
    </row>
    <row r="243" spans="21:21" x14ac:dyDescent="0.25">
      <c r="U243" s="378"/>
    </row>
    <row r="244" spans="21:21" x14ac:dyDescent="0.25">
      <c r="U244" s="378"/>
    </row>
    <row r="245" spans="21:21" x14ac:dyDescent="0.25">
      <c r="U245" s="378"/>
    </row>
    <row r="246" spans="21:21" x14ac:dyDescent="0.25">
      <c r="U246" s="378"/>
    </row>
    <row r="247" spans="21:21" x14ac:dyDescent="0.25">
      <c r="U247" s="378"/>
    </row>
    <row r="248" spans="21:21" x14ac:dyDescent="0.25">
      <c r="U248" s="378"/>
    </row>
    <row r="249" spans="21:21" x14ac:dyDescent="0.25">
      <c r="U249" s="378"/>
    </row>
    <row r="250" spans="21:21" x14ac:dyDescent="0.25">
      <c r="U250" s="378"/>
    </row>
    <row r="251" spans="21:21" x14ac:dyDescent="0.25">
      <c r="U251" s="378"/>
    </row>
    <row r="252" spans="21:21" x14ac:dyDescent="0.25">
      <c r="U252" s="378"/>
    </row>
    <row r="253" spans="21:21" x14ac:dyDescent="0.25">
      <c r="U253" s="378"/>
    </row>
    <row r="254" spans="21:21" x14ac:dyDescent="0.25">
      <c r="U254" s="378"/>
    </row>
    <row r="255" spans="21:21" x14ac:dyDescent="0.25">
      <c r="U255" s="378"/>
    </row>
    <row r="256" spans="21:21" x14ac:dyDescent="0.25">
      <c r="U256" s="378"/>
    </row>
    <row r="257" spans="21:21" x14ac:dyDescent="0.25">
      <c r="U257" s="378"/>
    </row>
    <row r="258" spans="21:21" x14ac:dyDescent="0.25">
      <c r="U258" s="378"/>
    </row>
    <row r="259" spans="21:21" x14ac:dyDescent="0.25">
      <c r="U259" s="378"/>
    </row>
    <row r="260" spans="21:21" x14ac:dyDescent="0.25">
      <c r="U260" s="378"/>
    </row>
    <row r="261" spans="21:21" x14ac:dyDescent="0.25">
      <c r="U261" s="378"/>
    </row>
    <row r="262" spans="21:21" x14ac:dyDescent="0.25">
      <c r="U262" s="378"/>
    </row>
    <row r="263" spans="21:21" x14ac:dyDescent="0.25">
      <c r="U263" s="378"/>
    </row>
    <row r="264" spans="21:21" x14ac:dyDescent="0.25">
      <c r="U264" s="378"/>
    </row>
    <row r="265" spans="21:21" x14ac:dyDescent="0.25">
      <c r="U265" s="378"/>
    </row>
    <row r="266" spans="21:21" x14ac:dyDescent="0.25">
      <c r="U266" s="378"/>
    </row>
    <row r="267" spans="21:21" x14ac:dyDescent="0.25">
      <c r="U267" s="378"/>
    </row>
    <row r="268" spans="21:21" x14ac:dyDescent="0.25">
      <c r="U268" s="378"/>
    </row>
    <row r="269" spans="21:21" x14ac:dyDescent="0.25">
      <c r="U269" s="378"/>
    </row>
    <row r="270" spans="21:21" x14ac:dyDescent="0.25">
      <c r="U270" s="378"/>
    </row>
    <row r="271" spans="21:21" x14ac:dyDescent="0.25">
      <c r="U271" s="378"/>
    </row>
    <row r="272" spans="21:21" x14ac:dyDescent="0.25">
      <c r="U272" s="378"/>
    </row>
    <row r="273" spans="21:21" x14ac:dyDescent="0.25">
      <c r="U273" s="378"/>
    </row>
    <row r="274" spans="21:21" x14ac:dyDescent="0.25">
      <c r="U274" s="378"/>
    </row>
    <row r="275" spans="21:21" x14ac:dyDescent="0.25">
      <c r="U275" s="378"/>
    </row>
    <row r="276" spans="21:21" x14ac:dyDescent="0.25">
      <c r="U276" s="378"/>
    </row>
    <row r="277" spans="21:21" x14ac:dyDescent="0.25">
      <c r="U277" s="378"/>
    </row>
    <row r="278" spans="21:21" x14ac:dyDescent="0.25">
      <c r="U278" s="378"/>
    </row>
    <row r="279" spans="21:21" x14ac:dyDescent="0.25">
      <c r="U279" s="378"/>
    </row>
    <row r="280" spans="21:21" x14ac:dyDescent="0.25">
      <c r="U280" s="378"/>
    </row>
    <row r="281" spans="21:21" x14ac:dyDescent="0.25">
      <c r="U281" s="378"/>
    </row>
    <row r="282" spans="21:21" x14ac:dyDescent="0.25">
      <c r="U282" s="378"/>
    </row>
    <row r="283" spans="21:21" x14ac:dyDescent="0.25">
      <c r="U283" s="378"/>
    </row>
    <row r="284" spans="21:21" x14ac:dyDescent="0.25">
      <c r="U284" s="378"/>
    </row>
    <row r="285" spans="21:21" x14ac:dyDescent="0.25">
      <c r="U285" s="378"/>
    </row>
    <row r="286" spans="21:21" x14ac:dyDescent="0.25">
      <c r="U286" s="378"/>
    </row>
    <row r="287" spans="21:21" x14ac:dyDescent="0.25">
      <c r="U287" s="378"/>
    </row>
    <row r="288" spans="21:21" x14ac:dyDescent="0.25">
      <c r="U288" s="378"/>
    </row>
    <row r="289" spans="21:21" x14ac:dyDescent="0.25">
      <c r="U289" s="378"/>
    </row>
    <row r="290" spans="21:21" x14ac:dyDescent="0.25">
      <c r="U290" s="378"/>
    </row>
    <row r="291" spans="21:21" x14ac:dyDescent="0.25">
      <c r="U291" s="378"/>
    </row>
    <row r="292" spans="21:21" x14ac:dyDescent="0.25">
      <c r="U292" s="378"/>
    </row>
    <row r="293" spans="21:21" x14ac:dyDescent="0.25">
      <c r="U293" s="378"/>
    </row>
    <row r="294" spans="21:21" x14ac:dyDescent="0.25">
      <c r="U294" s="378"/>
    </row>
    <row r="295" spans="21:21" x14ac:dyDescent="0.25">
      <c r="U295" s="378"/>
    </row>
    <row r="296" spans="21:21" x14ac:dyDescent="0.25">
      <c r="U296" s="378"/>
    </row>
    <row r="297" spans="21:21" x14ac:dyDescent="0.25">
      <c r="U297" s="378"/>
    </row>
    <row r="298" spans="21:21" x14ac:dyDescent="0.25">
      <c r="U298" s="378"/>
    </row>
    <row r="299" spans="21:21" x14ac:dyDescent="0.25">
      <c r="U299" s="378"/>
    </row>
    <row r="300" spans="21:21" x14ac:dyDescent="0.25">
      <c r="U300" s="378"/>
    </row>
    <row r="301" spans="21:21" x14ac:dyDescent="0.25">
      <c r="U301" s="378"/>
    </row>
    <row r="302" spans="21:21" x14ac:dyDescent="0.25">
      <c r="U302" s="378"/>
    </row>
    <row r="303" spans="21:21" x14ac:dyDescent="0.25">
      <c r="U303" s="378"/>
    </row>
    <row r="304" spans="21:21" x14ac:dyDescent="0.25">
      <c r="U304" s="378"/>
    </row>
    <row r="305" spans="21:21" x14ac:dyDescent="0.25">
      <c r="U305" s="378"/>
    </row>
    <row r="306" spans="21:21" x14ac:dyDescent="0.25">
      <c r="U306" s="378"/>
    </row>
    <row r="307" spans="21:21" x14ac:dyDescent="0.25">
      <c r="U307" s="378"/>
    </row>
    <row r="308" spans="21:21" x14ac:dyDescent="0.25">
      <c r="U308" s="378"/>
    </row>
    <row r="309" spans="21:21" x14ac:dyDescent="0.25">
      <c r="U309" s="378"/>
    </row>
    <row r="310" spans="21:21" x14ac:dyDescent="0.25">
      <c r="U310" s="378"/>
    </row>
    <row r="311" spans="21:21" x14ac:dyDescent="0.25">
      <c r="U311" s="378"/>
    </row>
    <row r="312" spans="21:21" x14ac:dyDescent="0.25">
      <c r="U312" s="378"/>
    </row>
    <row r="313" spans="21:21" x14ac:dyDescent="0.25">
      <c r="U313" s="378"/>
    </row>
    <row r="314" spans="21:21" x14ac:dyDescent="0.25">
      <c r="U314" s="378"/>
    </row>
    <row r="315" spans="21:21" x14ac:dyDescent="0.25">
      <c r="U315" s="378"/>
    </row>
    <row r="316" spans="21:21" x14ac:dyDescent="0.25">
      <c r="U316" s="378"/>
    </row>
    <row r="317" spans="21:21" x14ac:dyDescent="0.25">
      <c r="U317" s="378"/>
    </row>
    <row r="318" spans="21:21" x14ac:dyDescent="0.25">
      <c r="U318" s="378"/>
    </row>
    <row r="319" spans="21:21" x14ac:dyDescent="0.25">
      <c r="U319" s="378"/>
    </row>
    <row r="320" spans="21:21" x14ac:dyDescent="0.25">
      <c r="U320" s="378"/>
    </row>
    <row r="321" spans="21:21" x14ac:dyDescent="0.25">
      <c r="U321" s="378"/>
    </row>
    <row r="322" spans="21:21" x14ac:dyDescent="0.25">
      <c r="U322" s="378"/>
    </row>
    <row r="323" spans="21:21" x14ac:dyDescent="0.25">
      <c r="U323" s="378"/>
    </row>
    <row r="324" spans="21:21" x14ac:dyDescent="0.25">
      <c r="U324" s="378"/>
    </row>
    <row r="325" spans="21:21" x14ac:dyDescent="0.25">
      <c r="U325" s="378"/>
    </row>
    <row r="326" spans="21:21" x14ac:dyDescent="0.25">
      <c r="U326" s="378"/>
    </row>
    <row r="327" spans="21:21" x14ac:dyDescent="0.25">
      <c r="U327" s="378"/>
    </row>
    <row r="328" spans="21:21" x14ac:dyDescent="0.25">
      <c r="U328" s="378"/>
    </row>
    <row r="329" spans="21:21" x14ac:dyDescent="0.25">
      <c r="U329" s="378"/>
    </row>
    <row r="330" spans="21:21" x14ac:dyDescent="0.25">
      <c r="U330" s="378"/>
    </row>
    <row r="331" spans="21:21" x14ac:dyDescent="0.25">
      <c r="U331" s="378"/>
    </row>
    <row r="332" spans="21:21" x14ac:dyDescent="0.25">
      <c r="U332" s="378"/>
    </row>
    <row r="333" spans="21:21" x14ac:dyDescent="0.25">
      <c r="U333" s="378"/>
    </row>
    <row r="334" spans="21:21" x14ac:dyDescent="0.25">
      <c r="U334" s="378"/>
    </row>
    <row r="335" spans="21:21" x14ac:dyDescent="0.25">
      <c r="U335" s="378"/>
    </row>
    <row r="336" spans="21:21" x14ac:dyDescent="0.25">
      <c r="U336" s="378"/>
    </row>
    <row r="337" spans="21:21" x14ac:dyDescent="0.25">
      <c r="U337" s="378"/>
    </row>
    <row r="338" spans="21:21" x14ac:dyDescent="0.25">
      <c r="U338" s="378"/>
    </row>
    <row r="339" spans="21:21" x14ac:dyDescent="0.25">
      <c r="U339" s="378"/>
    </row>
    <row r="340" spans="21:21" x14ac:dyDescent="0.25">
      <c r="U340" s="378"/>
    </row>
    <row r="341" spans="21:21" x14ac:dyDescent="0.25">
      <c r="U341" s="378"/>
    </row>
    <row r="342" spans="21:21" x14ac:dyDescent="0.25">
      <c r="U342" s="378"/>
    </row>
    <row r="343" spans="21:21" x14ac:dyDescent="0.25">
      <c r="U343" s="378"/>
    </row>
    <row r="344" spans="21:21" x14ac:dyDescent="0.25">
      <c r="U344" s="378"/>
    </row>
    <row r="345" spans="21:21" x14ac:dyDescent="0.25">
      <c r="U345" s="378"/>
    </row>
    <row r="346" spans="21:21" x14ac:dyDescent="0.25">
      <c r="U346" s="378"/>
    </row>
    <row r="347" spans="21:21" x14ac:dyDescent="0.25">
      <c r="U347" s="378"/>
    </row>
    <row r="348" spans="21:21" x14ac:dyDescent="0.25">
      <c r="U348" s="378"/>
    </row>
    <row r="349" spans="21:21" x14ac:dyDescent="0.25">
      <c r="U349" s="378"/>
    </row>
    <row r="350" spans="21:21" x14ac:dyDescent="0.25">
      <c r="U350" s="378"/>
    </row>
    <row r="351" spans="21:21" x14ac:dyDescent="0.25">
      <c r="U351" s="378"/>
    </row>
    <row r="352" spans="21:21" x14ac:dyDescent="0.25">
      <c r="U352" s="378"/>
    </row>
    <row r="353" spans="21:21" x14ac:dyDescent="0.25">
      <c r="U353" s="378"/>
    </row>
    <row r="354" spans="21:21" x14ac:dyDescent="0.25">
      <c r="U354" s="378"/>
    </row>
    <row r="355" spans="21:21" x14ac:dyDescent="0.25">
      <c r="U355" s="378"/>
    </row>
    <row r="356" spans="21:21" x14ac:dyDescent="0.25">
      <c r="U356" s="378"/>
    </row>
    <row r="357" spans="21:21" x14ac:dyDescent="0.25">
      <c r="U357" s="378"/>
    </row>
    <row r="358" spans="21:21" x14ac:dyDescent="0.25">
      <c r="U358" s="378"/>
    </row>
    <row r="359" spans="21:21" x14ac:dyDescent="0.25">
      <c r="U359" s="378"/>
    </row>
    <row r="360" spans="21:21" x14ac:dyDescent="0.25">
      <c r="U360" s="378"/>
    </row>
    <row r="361" spans="21:21" x14ac:dyDescent="0.25">
      <c r="U361" s="378"/>
    </row>
    <row r="362" spans="21:21" x14ac:dyDescent="0.25">
      <c r="U362" s="378"/>
    </row>
    <row r="363" spans="21:21" x14ac:dyDescent="0.25">
      <c r="U363" s="378"/>
    </row>
    <row r="364" spans="21:21" x14ac:dyDescent="0.25">
      <c r="U364" s="378"/>
    </row>
    <row r="365" spans="21:21" x14ac:dyDescent="0.25">
      <c r="U365" s="378"/>
    </row>
    <row r="366" spans="21:21" x14ac:dyDescent="0.25">
      <c r="U366" s="378"/>
    </row>
    <row r="367" spans="21:21" x14ac:dyDescent="0.25">
      <c r="U367" s="378"/>
    </row>
    <row r="368" spans="21:21" x14ac:dyDescent="0.25">
      <c r="U368" s="378"/>
    </row>
    <row r="369" spans="21:21" x14ac:dyDescent="0.25">
      <c r="U369" s="378"/>
    </row>
    <row r="370" spans="21:21" x14ac:dyDescent="0.25">
      <c r="U370" s="378"/>
    </row>
    <row r="371" spans="21:21" x14ac:dyDescent="0.25">
      <c r="U371" s="378"/>
    </row>
    <row r="372" spans="21:21" x14ac:dyDescent="0.25">
      <c r="U372" s="378"/>
    </row>
    <row r="373" spans="21:21" x14ac:dyDescent="0.25">
      <c r="U373" s="378"/>
    </row>
    <row r="374" spans="21:21" x14ac:dyDescent="0.25">
      <c r="U374" s="378"/>
    </row>
    <row r="375" spans="21:21" x14ac:dyDescent="0.25">
      <c r="U375" s="378"/>
    </row>
    <row r="376" spans="21:21" x14ac:dyDescent="0.25">
      <c r="U376" s="378"/>
    </row>
    <row r="377" spans="21:21" x14ac:dyDescent="0.25">
      <c r="U377" s="378"/>
    </row>
    <row r="378" spans="21:21" x14ac:dyDescent="0.25">
      <c r="U378" s="378"/>
    </row>
    <row r="379" spans="21:21" x14ac:dyDescent="0.25">
      <c r="U379" s="378"/>
    </row>
    <row r="380" spans="21:21" x14ac:dyDescent="0.25">
      <c r="U380" s="378"/>
    </row>
    <row r="381" spans="21:21" x14ac:dyDescent="0.25">
      <c r="U381" s="378"/>
    </row>
    <row r="382" spans="21:21" x14ac:dyDescent="0.25">
      <c r="U382" s="378"/>
    </row>
    <row r="383" spans="21:21" x14ac:dyDescent="0.25">
      <c r="U383" s="378"/>
    </row>
    <row r="384" spans="21:21" x14ac:dyDescent="0.25">
      <c r="U384" s="378"/>
    </row>
    <row r="385" spans="21:21" x14ac:dyDescent="0.25">
      <c r="U385" s="378"/>
    </row>
    <row r="386" spans="21:21" x14ac:dyDescent="0.25">
      <c r="U386" s="378"/>
    </row>
    <row r="387" spans="21:21" x14ac:dyDescent="0.25">
      <c r="U387" s="378"/>
    </row>
    <row r="388" spans="21:21" x14ac:dyDescent="0.25">
      <c r="U388" s="378"/>
    </row>
    <row r="389" spans="21:21" x14ac:dyDescent="0.25">
      <c r="U389" s="378"/>
    </row>
    <row r="390" spans="21:21" x14ac:dyDescent="0.25">
      <c r="U390" s="378"/>
    </row>
    <row r="391" spans="21:21" x14ac:dyDescent="0.25">
      <c r="U391" s="378"/>
    </row>
    <row r="392" spans="21:21" x14ac:dyDescent="0.25">
      <c r="U392" s="378"/>
    </row>
    <row r="393" spans="21:21" x14ac:dyDescent="0.25">
      <c r="U393" s="378"/>
    </row>
    <row r="394" spans="21:21" x14ac:dyDescent="0.25">
      <c r="U394" s="378"/>
    </row>
    <row r="395" spans="21:21" x14ac:dyDescent="0.25">
      <c r="U395" s="378"/>
    </row>
    <row r="396" spans="21:21" x14ac:dyDescent="0.25">
      <c r="U396" s="378"/>
    </row>
    <row r="397" spans="21:21" x14ac:dyDescent="0.25">
      <c r="U397" s="378"/>
    </row>
    <row r="398" spans="21:21" x14ac:dyDescent="0.25">
      <c r="U398" s="378"/>
    </row>
    <row r="399" spans="21:21" x14ac:dyDescent="0.25">
      <c r="U399" s="378"/>
    </row>
    <row r="400" spans="21:21" x14ac:dyDescent="0.25">
      <c r="U400" s="378"/>
    </row>
    <row r="401" spans="21:21" x14ac:dyDescent="0.25">
      <c r="U401" s="378"/>
    </row>
    <row r="402" spans="21:21" x14ac:dyDescent="0.25">
      <c r="U402" s="378"/>
    </row>
    <row r="403" spans="21:21" x14ac:dyDescent="0.25">
      <c r="U403" s="378"/>
    </row>
    <row r="404" spans="21:21" x14ac:dyDescent="0.25">
      <c r="U404" s="378"/>
    </row>
    <row r="405" spans="21:21" x14ac:dyDescent="0.25">
      <c r="U405" s="378"/>
    </row>
    <row r="406" spans="21:21" x14ac:dyDescent="0.25">
      <c r="U406" s="378"/>
    </row>
    <row r="407" spans="21:21" x14ac:dyDescent="0.25">
      <c r="U407" s="378"/>
    </row>
    <row r="408" spans="21:21" x14ac:dyDescent="0.25">
      <c r="U408" s="378"/>
    </row>
    <row r="409" spans="21:21" x14ac:dyDescent="0.25">
      <c r="U409" s="378"/>
    </row>
    <row r="410" spans="21:21" x14ac:dyDescent="0.25">
      <c r="U410" s="378"/>
    </row>
    <row r="411" spans="21:21" x14ac:dyDescent="0.25">
      <c r="U411" s="378"/>
    </row>
    <row r="412" spans="21:21" x14ac:dyDescent="0.25">
      <c r="U412" s="378"/>
    </row>
    <row r="413" spans="21:21" x14ac:dyDescent="0.25">
      <c r="U413" s="378"/>
    </row>
    <row r="414" spans="21:21" x14ac:dyDescent="0.25">
      <c r="U414" s="378"/>
    </row>
    <row r="415" spans="21:21" x14ac:dyDescent="0.25">
      <c r="U415" s="378"/>
    </row>
    <row r="416" spans="21:21" x14ac:dyDescent="0.25">
      <c r="U416" s="378"/>
    </row>
    <row r="417" spans="21:21" x14ac:dyDescent="0.25">
      <c r="U417" s="378"/>
    </row>
    <row r="418" spans="21:21" x14ac:dyDescent="0.25">
      <c r="U418" s="378"/>
    </row>
    <row r="419" spans="21:21" x14ac:dyDescent="0.25">
      <c r="U419" s="378"/>
    </row>
    <row r="420" spans="21:21" x14ac:dyDescent="0.25">
      <c r="U420" s="378"/>
    </row>
    <row r="421" spans="21:21" x14ac:dyDescent="0.25">
      <c r="U421" s="378"/>
    </row>
    <row r="422" spans="21:21" x14ac:dyDescent="0.25">
      <c r="U422" s="378"/>
    </row>
    <row r="423" spans="21:21" x14ac:dyDescent="0.25">
      <c r="U423" s="378"/>
    </row>
    <row r="424" spans="21:21" x14ac:dyDescent="0.25">
      <c r="U424" s="378"/>
    </row>
    <row r="425" spans="21:21" x14ac:dyDescent="0.25">
      <c r="U425" s="378"/>
    </row>
    <row r="426" spans="21:21" x14ac:dyDescent="0.25">
      <c r="U426" s="378"/>
    </row>
    <row r="427" spans="21:21" x14ac:dyDescent="0.25">
      <c r="U427" s="378"/>
    </row>
    <row r="428" spans="21:21" x14ac:dyDescent="0.25">
      <c r="U428" s="378"/>
    </row>
    <row r="429" spans="21:21" x14ac:dyDescent="0.25">
      <c r="U429" s="378"/>
    </row>
    <row r="430" spans="21:21" x14ac:dyDescent="0.25">
      <c r="U430" s="378"/>
    </row>
    <row r="431" spans="21:21" x14ac:dyDescent="0.25">
      <c r="U431" s="378"/>
    </row>
    <row r="432" spans="21:21" x14ac:dyDescent="0.25">
      <c r="U432" s="378"/>
    </row>
    <row r="433" spans="21:21" x14ac:dyDescent="0.25">
      <c r="U433" s="378"/>
    </row>
    <row r="434" spans="21:21" x14ac:dyDescent="0.25">
      <c r="U434" s="378"/>
    </row>
    <row r="435" spans="21:21" x14ac:dyDescent="0.25">
      <c r="U435" s="378"/>
    </row>
    <row r="436" spans="21:21" x14ac:dyDescent="0.25">
      <c r="U436" s="378"/>
    </row>
    <row r="437" spans="21:21" x14ac:dyDescent="0.25">
      <c r="U437" s="378"/>
    </row>
    <row r="438" spans="21:21" x14ac:dyDescent="0.25">
      <c r="U438" s="378"/>
    </row>
    <row r="439" spans="21:21" x14ac:dyDescent="0.25">
      <c r="U439" s="378"/>
    </row>
    <row r="440" spans="21:21" x14ac:dyDescent="0.25">
      <c r="U440" s="378"/>
    </row>
    <row r="441" spans="21:21" x14ac:dyDescent="0.25">
      <c r="U441" s="378"/>
    </row>
    <row r="442" spans="21:21" x14ac:dyDescent="0.25">
      <c r="U442" s="378"/>
    </row>
    <row r="443" spans="21:21" x14ac:dyDescent="0.25">
      <c r="U443" s="378"/>
    </row>
    <row r="444" spans="21:21" x14ac:dyDescent="0.25">
      <c r="U444" s="378"/>
    </row>
    <row r="445" spans="21:21" x14ac:dyDescent="0.25">
      <c r="U445" s="378"/>
    </row>
    <row r="446" spans="21:21" x14ac:dyDescent="0.25">
      <c r="U446" s="378"/>
    </row>
    <row r="447" spans="21:21" x14ac:dyDescent="0.25">
      <c r="U447" s="378"/>
    </row>
    <row r="448" spans="21:21" x14ac:dyDescent="0.25">
      <c r="U448" s="378"/>
    </row>
    <row r="449" spans="21:21" x14ac:dyDescent="0.25">
      <c r="U449" s="378"/>
    </row>
    <row r="450" spans="21:21" x14ac:dyDescent="0.25">
      <c r="U450" s="378"/>
    </row>
    <row r="451" spans="21:21" x14ac:dyDescent="0.25">
      <c r="U451" s="378"/>
    </row>
    <row r="452" spans="21:21" x14ac:dyDescent="0.25">
      <c r="U452" s="378"/>
    </row>
    <row r="453" spans="21:21" x14ac:dyDescent="0.25">
      <c r="U453" s="378"/>
    </row>
    <row r="454" spans="21:21" x14ac:dyDescent="0.25">
      <c r="U454" s="378"/>
    </row>
    <row r="455" spans="21:21" x14ac:dyDescent="0.25">
      <c r="U455" s="378"/>
    </row>
    <row r="456" spans="21:21" x14ac:dyDescent="0.25">
      <c r="U456" s="378"/>
    </row>
    <row r="457" spans="21:21" x14ac:dyDescent="0.25">
      <c r="U457" s="378"/>
    </row>
    <row r="458" spans="21:21" x14ac:dyDescent="0.25">
      <c r="U458" s="378"/>
    </row>
    <row r="459" spans="21:21" x14ac:dyDescent="0.25">
      <c r="U459" s="378"/>
    </row>
    <row r="460" spans="21:21" x14ac:dyDescent="0.25">
      <c r="U460" s="378"/>
    </row>
    <row r="461" spans="21:21" x14ac:dyDescent="0.25">
      <c r="U461" s="378"/>
    </row>
    <row r="462" spans="21:21" x14ac:dyDescent="0.25">
      <c r="U462" s="378"/>
    </row>
    <row r="463" spans="21:21" x14ac:dyDescent="0.25">
      <c r="U463" s="378"/>
    </row>
    <row r="464" spans="21:21" x14ac:dyDescent="0.25">
      <c r="U464" s="378"/>
    </row>
    <row r="465" spans="21:21" x14ac:dyDescent="0.25">
      <c r="U465" s="378"/>
    </row>
    <row r="466" spans="21:21" x14ac:dyDescent="0.25">
      <c r="U466" s="378"/>
    </row>
    <row r="467" spans="21:21" x14ac:dyDescent="0.25">
      <c r="U467" s="378"/>
    </row>
    <row r="468" spans="21:21" x14ac:dyDescent="0.25">
      <c r="U468" s="378"/>
    </row>
    <row r="469" spans="21:21" x14ac:dyDescent="0.25">
      <c r="U469" s="378"/>
    </row>
    <row r="470" spans="21:21" x14ac:dyDescent="0.25">
      <c r="U470" s="378"/>
    </row>
    <row r="471" spans="21:21" x14ac:dyDescent="0.25">
      <c r="U471" s="378"/>
    </row>
    <row r="472" spans="21:21" x14ac:dyDescent="0.25">
      <c r="U472" s="378"/>
    </row>
    <row r="473" spans="21:21" x14ac:dyDescent="0.25">
      <c r="U473" s="378"/>
    </row>
    <row r="474" spans="21:21" x14ac:dyDescent="0.25">
      <c r="U474" s="378"/>
    </row>
    <row r="475" spans="21:21" x14ac:dyDescent="0.25">
      <c r="U475" s="378"/>
    </row>
    <row r="476" spans="21:21" x14ac:dyDescent="0.25">
      <c r="U476" s="378"/>
    </row>
    <row r="477" spans="21:21" x14ac:dyDescent="0.25">
      <c r="U477" s="378"/>
    </row>
    <row r="478" spans="21:21" x14ac:dyDescent="0.25">
      <c r="U478" s="378"/>
    </row>
    <row r="479" spans="21:21" x14ac:dyDescent="0.25">
      <c r="U479" s="378"/>
    </row>
    <row r="480" spans="21:21" x14ac:dyDescent="0.25">
      <c r="U480" s="378"/>
    </row>
    <row r="481" spans="21:21" x14ac:dyDescent="0.25">
      <c r="U481" s="378"/>
    </row>
    <row r="482" spans="21:21" x14ac:dyDescent="0.25">
      <c r="U482" s="378"/>
    </row>
    <row r="483" spans="21:21" x14ac:dyDescent="0.25">
      <c r="U483" s="378"/>
    </row>
    <row r="484" spans="21:21" x14ac:dyDescent="0.25">
      <c r="U484" s="378"/>
    </row>
    <row r="485" spans="21:21" x14ac:dyDescent="0.25">
      <c r="U485" s="378"/>
    </row>
    <row r="486" spans="21:21" x14ac:dyDescent="0.25">
      <c r="U486" s="378"/>
    </row>
    <row r="487" spans="21:21" x14ac:dyDescent="0.25">
      <c r="U487" s="378"/>
    </row>
    <row r="488" spans="21:21" x14ac:dyDescent="0.25">
      <c r="U488" s="378"/>
    </row>
    <row r="489" spans="21:21" x14ac:dyDescent="0.25">
      <c r="U489" s="378"/>
    </row>
    <row r="490" spans="21:21" x14ac:dyDescent="0.25">
      <c r="U490" s="378"/>
    </row>
    <row r="491" spans="21:21" x14ac:dyDescent="0.25">
      <c r="U491" s="378"/>
    </row>
    <row r="492" spans="21:21" x14ac:dyDescent="0.25">
      <c r="U492" s="378"/>
    </row>
    <row r="493" spans="21:21" x14ac:dyDescent="0.25">
      <c r="U493" s="378"/>
    </row>
    <row r="494" spans="21:21" x14ac:dyDescent="0.25">
      <c r="U494" s="378"/>
    </row>
    <row r="495" spans="21:21" x14ac:dyDescent="0.25">
      <c r="U495" s="378"/>
    </row>
    <row r="496" spans="21:21" x14ac:dyDescent="0.25">
      <c r="U496" s="378"/>
    </row>
    <row r="497" spans="21:21" x14ac:dyDescent="0.25">
      <c r="U497" s="378"/>
    </row>
    <row r="498" spans="21:21" x14ac:dyDescent="0.25">
      <c r="U498" s="378"/>
    </row>
    <row r="499" spans="21:21" x14ac:dyDescent="0.25">
      <c r="U499" s="378"/>
    </row>
    <row r="500" spans="21:21" x14ac:dyDescent="0.25">
      <c r="U500" s="378"/>
    </row>
    <row r="501" spans="21:21" x14ac:dyDescent="0.25">
      <c r="U501" s="378"/>
    </row>
    <row r="502" spans="21:21" x14ac:dyDescent="0.25">
      <c r="U502" s="378"/>
    </row>
    <row r="503" spans="21:21" x14ac:dyDescent="0.25">
      <c r="U503" s="378"/>
    </row>
    <row r="504" spans="21:21" x14ac:dyDescent="0.25">
      <c r="U504" s="378"/>
    </row>
    <row r="505" spans="21:21" x14ac:dyDescent="0.25">
      <c r="U505" s="378"/>
    </row>
    <row r="506" spans="21:21" x14ac:dyDescent="0.25">
      <c r="U506" s="378"/>
    </row>
    <row r="507" spans="21:21" x14ac:dyDescent="0.25">
      <c r="U507" s="378"/>
    </row>
    <row r="508" spans="21:21" x14ac:dyDescent="0.25">
      <c r="U508" s="378"/>
    </row>
    <row r="509" spans="21:21" x14ac:dyDescent="0.25">
      <c r="U509" s="378"/>
    </row>
    <row r="510" spans="21:21" x14ac:dyDescent="0.25">
      <c r="U510" s="378"/>
    </row>
    <row r="511" spans="21:21" x14ac:dyDescent="0.25">
      <c r="U511" s="378"/>
    </row>
    <row r="512" spans="21:21" x14ac:dyDescent="0.25">
      <c r="U512" s="378"/>
    </row>
    <row r="513" spans="21:21" x14ac:dyDescent="0.25">
      <c r="U513" s="378"/>
    </row>
    <row r="514" spans="21:21" x14ac:dyDescent="0.25">
      <c r="U514" s="378"/>
    </row>
    <row r="515" spans="21:21" x14ac:dyDescent="0.25">
      <c r="U515" s="378"/>
    </row>
    <row r="516" spans="21:21" x14ac:dyDescent="0.25">
      <c r="U516" s="378"/>
    </row>
    <row r="517" spans="21:21" x14ac:dyDescent="0.25">
      <c r="U517" s="378"/>
    </row>
    <row r="518" spans="21:21" x14ac:dyDescent="0.25">
      <c r="U518" s="378"/>
    </row>
    <row r="519" spans="21:21" x14ac:dyDescent="0.25">
      <c r="U519" s="378"/>
    </row>
    <row r="520" spans="21:21" x14ac:dyDescent="0.25">
      <c r="U520" s="378"/>
    </row>
    <row r="521" spans="21:21" x14ac:dyDescent="0.25">
      <c r="U521" s="378"/>
    </row>
    <row r="522" spans="21:21" x14ac:dyDescent="0.25">
      <c r="U522" s="378"/>
    </row>
    <row r="523" spans="21:21" x14ac:dyDescent="0.25">
      <c r="U523" s="378"/>
    </row>
    <row r="524" spans="21:21" x14ac:dyDescent="0.25">
      <c r="U524" s="378"/>
    </row>
    <row r="525" spans="21:21" x14ac:dyDescent="0.25">
      <c r="U525" s="378"/>
    </row>
    <row r="526" spans="21:21" x14ac:dyDescent="0.25">
      <c r="U526" s="378"/>
    </row>
    <row r="527" spans="21:21" x14ac:dyDescent="0.25">
      <c r="U527" s="378"/>
    </row>
    <row r="528" spans="21:21" x14ac:dyDescent="0.25">
      <c r="U528" s="378"/>
    </row>
    <row r="529" spans="21:21" x14ac:dyDescent="0.25">
      <c r="U529" s="378"/>
    </row>
    <row r="530" spans="21:21" x14ac:dyDescent="0.25">
      <c r="U530" s="378"/>
    </row>
    <row r="531" spans="21:21" x14ac:dyDescent="0.25">
      <c r="U531" s="378"/>
    </row>
    <row r="532" spans="21:21" x14ac:dyDescent="0.25">
      <c r="U532" s="378"/>
    </row>
    <row r="533" spans="21:21" x14ac:dyDescent="0.25">
      <c r="U533" s="378"/>
    </row>
    <row r="534" spans="21:21" x14ac:dyDescent="0.25">
      <c r="U534" s="378"/>
    </row>
    <row r="535" spans="21:21" x14ac:dyDescent="0.25">
      <c r="U535" s="378"/>
    </row>
    <row r="536" spans="21:21" x14ac:dyDescent="0.25">
      <c r="U536" s="378"/>
    </row>
    <row r="537" spans="21:21" x14ac:dyDescent="0.25">
      <c r="U537" s="378"/>
    </row>
    <row r="538" spans="21:21" x14ac:dyDescent="0.25">
      <c r="U538" s="378"/>
    </row>
    <row r="539" spans="21:21" x14ac:dyDescent="0.25">
      <c r="U539" s="378"/>
    </row>
    <row r="540" spans="21:21" x14ac:dyDescent="0.25">
      <c r="U540" s="378"/>
    </row>
    <row r="541" spans="21:21" x14ac:dyDescent="0.25">
      <c r="U541" s="378"/>
    </row>
    <row r="542" spans="21:21" x14ac:dyDescent="0.25">
      <c r="U542" s="378"/>
    </row>
    <row r="543" spans="21:21" x14ac:dyDescent="0.25">
      <c r="U543" s="378"/>
    </row>
    <row r="544" spans="21:21" x14ac:dyDescent="0.25">
      <c r="U544" s="378"/>
    </row>
    <row r="545" spans="21:21" x14ac:dyDescent="0.25">
      <c r="U545" s="378"/>
    </row>
    <row r="546" spans="21:21" x14ac:dyDescent="0.25">
      <c r="U546" s="378"/>
    </row>
    <row r="547" spans="21:21" x14ac:dyDescent="0.25">
      <c r="U547" s="378"/>
    </row>
    <row r="548" spans="21:21" x14ac:dyDescent="0.25">
      <c r="U548" s="378"/>
    </row>
    <row r="549" spans="21:21" x14ac:dyDescent="0.25">
      <c r="U549" s="378"/>
    </row>
    <row r="550" spans="21:21" x14ac:dyDescent="0.25">
      <c r="U550" s="378"/>
    </row>
    <row r="551" spans="21:21" x14ac:dyDescent="0.25">
      <c r="U551" s="378"/>
    </row>
    <row r="552" spans="21:21" x14ac:dyDescent="0.25">
      <c r="U552" s="378"/>
    </row>
    <row r="553" spans="21:21" x14ac:dyDescent="0.25">
      <c r="U553" s="378"/>
    </row>
    <row r="554" spans="21:21" x14ac:dyDescent="0.25">
      <c r="U554" s="378"/>
    </row>
    <row r="555" spans="21:21" x14ac:dyDescent="0.25">
      <c r="U555" s="378"/>
    </row>
    <row r="556" spans="21:21" x14ac:dyDescent="0.25">
      <c r="U556" s="378"/>
    </row>
    <row r="557" spans="21:21" x14ac:dyDescent="0.25">
      <c r="U557" s="378"/>
    </row>
    <row r="558" spans="21:21" x14ac:dyDescent="0.25">
      <c r="U558" s="378"/>
    </row>
    <row r="559" spans="21:21" x14ac:dyDescent="0.25">
      <c r="U559" s="378"/>
    </row>
    <row r="560" spans="21:21" x14ac:dyDescent="0.25">
      <c r="U560" s="378"/>
    </row>
    <row r="561" spans="21:21" x14ac:dyDescent="0.25">
      <c r="U561" s="378"/>
    </row>
    <row r="562" spans="21:21" x14ac:dyDescent="0.25">
      <c r="U562" s="378"/>
    </row>
    <row r="563" spans="21:21" x14ac:dyDescent="0.25">
      <c r="U563" s="378"/>
    </row>
    <row r="564" spans="21:21" x14ac:dyDescent="0.25">
      <c r="U564" s="378"/>
    </row>
    <row r="565" spans="21:21" x14ac:dyDescent="0.25">
      <c r="U565" s="378"/>
    </row>
    <row r="566" spans="21:21" x14ac:dyDescent="0.25">
      <c r="U566" s="378"/>
    </row>
    <row r="567" spans="21:21" x14ac:dyDescent="0.25">
      <c r="U567" s="378"/>
    </row>
    <row r="568" spans="21:21" x14ac:dyDescent="0.25">
      <c r="U568" s="378"/>
    </row>
    <row r="569" spans="21:21" x14ac:dyDescent="0.25">
      <c r="U569" s="378"/>
    </row>
    <row r="570" spans="21:21" x14ac:dyDescent="0.25">
      <c r="U570" s="378"/>
    </row>
    <row r="571" spans="21:21" x14ac:dyDescent="0.25">
      <c r="U571" s="378"/>
    </row>
    <row r="572" spans="21:21" x14ac:dyDescent="0.25">
      <c r="U572" s="378"/>
    </row>
    <row r="573" spans="21:21" x14ac:dyDescent="0.25">
      <c r="U573" s="378"/>
    </row>
    <row r="574" spans="21:21" x14ac:dyDescent="0.25">
      <c r="U574" s="378"/>
    </row>
    <row r="575" spans="21:21" x14ac:dyDescent="0.25">
      <c r="U575" s="378"/>
    </row>
    <row r="576" spans="21:21" x14ac:dyDescent="0.25">
      <c r="U576" s="378"/>
    </row>
    <row r="577" spans="21:21" x14ac:dyDescent="0.25">
      <c r="U577" s="378"/>
    </row>
    <row r="578" spans="21:21" x14ac:dyDescent="0.25">
      <c r="U578" s="378"/>
    </row>
    <row r="579" spans="21:21" x14ac:dyDescent="0.25">
      <c r="U579" s="378"/>
    </row>
    <row r="580" spans="21:21" x14ac:dyDescent="0.25">
      <c r="U580" s="378"/>
    </row>
    <row r="581" spans="21:21" x14ac:dyDescent="0.25">
      <c r="U581" s="378"/>
    </row>
    <row r="582" spans="21:21" x14ac:dyDescent="0.25">
      <c r="U582" s="378"/>
    </row>
    <row r="583" spans="21:21" x14ac:dyDescent="0.25">
      <c r="U583" s="378"/>
    </row>
    <row r="584" spans="21:21" x14ac:dyDescent="0.25">
      <c r="U584" s="378"/>
    </row>
    <row r="585" spans="21:21" x14ac:dyDescent="0.25">
      <c r="U585" s="378"/>
    </row>
    <row r="586" spans="21:21" x14ac:dyDescent="0.25">
      <c r="U586" s="378"/>
    </row>
    <row r="587" spans="21:21" x14ac:dyDescent="0.25">
      <c r="U587" s="378"/>
    </row>
    <row r="588" spans="21:21" x14ac:dyDescent="0.25">
      <c r="U588" s="378"/>
    </row>
    <row r="589" spans="21:21" x14ac:dyDescent="0.25">
      <c r="U589" s="378"/>
    </row>
    <row r="590" spans="21:21" x14ac:dyDescent="0.25">
      <c r="U590" s="378"/>
    </row>
    <row r="591" spans="21:21" x14ac:dyDescent="0.25">
      <c r="U591" s="378"/>
    </row>
    <row r="592" spans="21:21" x14ac:dyDescent="0.25">
      <c r="U592" s="378"/>
    </row>
    <row r="593" spans="21:21" x14ac:dyDescent="0.25">
      <c r="U593" s="378"/>
    </row>
    <row r="594" spans="21:21" x14ac:dyDescent="0.25">
      <c r="U594" s="378"/>
    </row>
    <row r="595" spans="21:21" x14ac:dyDescent="0.25">
      <c r="U595" s="378"/>
    </row>
    <row r="596" spans="21:21" x14ac:dyDescent="0.25">
      <c r="U596" s="378"/>
    </row>
    <row r="597" spans="21:21" x14ac:dyDescent="0.25">
      <c r="U597" s="378"/>
    </row>
    <row r="598" spans="21:21" x14ac:dyDescent="0.25">
      <c r="U598" s="378"/>
    </row>
    <row r="599" spans="21:21" x14ac:dyDescent="0.25">
      <c r="U599" s="378"/>
    </row>
    <row r="600" spans="21:21" x14ac:dyDescent="0.25">
      <c r="U600" s="378"/>
    </row>
    <row r="601" spans="21:21" x14ac:dyDescent="0.25">
      <c r="U601" s="378"/>
    </row>
    <row r="602" spans="21:21" x14ac:dyDescent="0.25">
      <c r="U602" s="378"/>
    </row>
    <row r="603" spans="21:21" x14ac:dyDescent="0.25">
      <c r="U603" s="378"/>
    </row>
    <row r="604" spans="21:21" x14ac:dyDescent="0.25">
      <c r="U604" s="378"/>
    </row>
    <row r="605" spans="21:21" x14ac:dyDescent="0.25">
      <c r="U605" s="378"/>
    </row>
    <row r="606" spans="21:21" x14ac:dyDescent="0.25">
      <c r="U606" s="378"/>
    </row>
    <row r="607" spans="21:21" x14ac:dyDescent="0.25">
      <c r="U607" s="378"/>
    </row>
    <row r="608" spans="21:21" x14ac:dyDescent="0.25">
      <c r="U608" s="378"/>
    </row>
    <row r="609" spans="21:21" x14ac:dyDescent="0.25">
      <c r="U609" s="378"/>
    </row>
    <row r="610" spans="21:21" x14ac:dyDescent="0.25">
      <c r="U610" s="378"/>
    </row>
    <row r="611" spans="21:21" x14ac:dyDescent="0.25">
      <c r="U611" s="378"/>
    </row>
    <row r="612" spans="21:21" x14ac:dyDescent="0.25">
      <c r="U612" s="378"/>
    </row>
    <row r="613" spans="21:21" x14ac:dyDescent="0.25">
      <c r="U613" s="378"/>
    </row>
    <row r="614" spans="21:21" x14ac:dyDescent="0.25">
      <c r="U614" s="378"/>
    </row>
    <row r="615" spans="21:21" x14ac:dyDescent="0.25">
      <c r="U615" s="378"/>
    </row>
    <row r="616" spans="21:21" x14ac:dyDescent="0.25">
      <c r="U616" s="378"/>
    </row>
    <row r="617" spans="21:21" x14ac:dyDescent="0.25">
      <c r="U617" s="378"/>
    </row>
    <row r="618" spans="21:21" x14ac:dyDescent="0.25">
      <c r="U618" s="378"/>
    </row>
    <row r="619" spans="21:21" x14ac:dyDescent="0.25">
      <c r="U619" s="378"/>
    </row>
    <row r="620" spans="21:21" x14ac:dyDescent="0.25">
      <c r="U620" s="378"/>
    </row>
    <row r="621" spans="21:21" x14ac:dyDescent="0.25">
      <c r="U621" s="378"/>
    </row>
    <row r="622" spans="21:21" x14ac:dyDescent="0.25">
      <c r="U622" s="378"/>
    </row>
    <row r="623" spans="21:21" x14ac:dyDescent="0.25">
      <c r="U623" s="378"/>
    </row>
    <row r="624" spans="21:21" x14ac:dyDescent="0.25">
      <c r="U624" s="378"/>
    </row>
    <row r="625" spans="21:21" x14ac:dyDescent="0.25">
      <c r="U625" s="378"/>
    </row>
    <row r="626" spans="21:21" x14ac:dyDescent="0.25">
      <c r="U626" s="378"/>
    </row>
    <row r="627" spans="21:21" x14ac:dyDescent="0.25">
      <c r="U627" s="378"/>
    </row>
    <row r="628" spans="21:21" x14ac:dyDescent="0.25">
      <c r="U628" s="378"/>
    </row>
    <row r="629" spans="21:21" x14ac:dyDescent="0.25">
      <c r="U629" s="378"/>
    </row>
    <row r="630" spans="21:21" x14ac:dyDescent="0.25">
      <c r="U630" s="378"/>
    </row>
    <row r="631" spans="21:21" x14ac:dyDescent="0.25">
      <c r="U631" s="378"/>
    </row>
    <row r="632" spans="21:21" x14ac:dyDescent="0.25">
      <c r="U632" s="378"/>
    </row>
    <row r="633" spans="21:21" x14ac:dyDescent="0.25">
      <c r="U633" s="378"/>
    </row>
    <row r="634" spans="21:21" x14ac:dyDescent="0.25">
      <c r="U634" s="378"/>
    </row>
    <row r="635" spans="21:21" x14ac:dyDescent="0.25">
      <c r="U635" s="378"/>
    </row>
    <row r="636" spans="21:21" x14ac:dyDescent="0.25">
      <c r="U636" s="378"/>
    </row>
    <row r="637" spans="21:21" x14ac:dyDescent="0.25">
      <c r="U637" s="378"/>
    </row>
    <row r="638" spans="21:21" x14ac:dyDescent="0.25">
      <c r="U638" s="378"/>
    </row>
    <row r="639" spans="21:21" x14ac:dyDescent="0.25">
      <c r="U639" s="378"/>
    </row>
    <row r="640" spans="21:21" x14ac:dyDescent="0.25">
      <c r="U640" s="378"/>
    </row>
    <row r="641" spans="21:21" x14ac:dyDescent="0.25">
      <c r="U641" s="378"/>
    </row>
    <row r="642" spans="21:21" x14ac:dyDescent="0.25">
      <c r="U642" s="378"/>
    </row>
    <row r="643" spans="21:21" x14ac:dyDescent="0.25">
      <c r="U643" s="378"/>
    </row>
    <row r="644" spans="21:21" x14ac:dyDescent="0.25">
      <c r="U644" s="378"/>
    </row>
    <row r="645" spans="21:21" x14ac:dyDescent="0.25">
      <c r="U645" s="378"/>
    </row>
    <row r="646" spans="21:21" x14ac:dyDescent="0.25">
      <c r="U646" s="378"/>
    </row>
    <row r="647" spans="21:21" x14ac:dyDescent="0.25">
      <c r="U647" s="378"/>
    </row>
    <row r="648" spans="21:21" x14ac:dyDescent="0.25">
      <c r="U648" s="378"/>
    </row>
    <row r="649" spans="21:21" x14ac:dyDescent="0.25">
      <c r="U649" s="378"/>
    </row>
    <row r="650" spans="21:21" x14ac:dyDescent="0.25">
      <c r="U650" s="378"/>
    </row>
    <row r="651" spans="21:21" x14ac:dyDescent="0.25">
      <c r="U651" s="378"/>
    </row>
    <row r="652" spans="21:21" x14ac:dyDescent="0.25">
      <c r="U652" s="378"/>
    </row>
    <row r="653" spans="21:21" x14ac:dyDescent="0.25">
      <c r="U653" s="378"/>
    </row>
    <row r="654" spans="21:21" x14ac:dyDescent="0.25">
      <c r="U654" s="378"/>
    </row>
    <row r="655" spans="21:21" x14ac:dyDescent="0.25">
      <c r="U655" s="378"/>
    </row>
    <row r="656" spans="21:21" x14ac:dyDescent="0.25">
      <c r="U656" s="378"/>
    </row>
    <row r="657" spans="21:21" x14ac:dyDescent="0.25">
      <c r="U657" s="378"/>
    </row>
    <row r="658" spans="21:21" x14ac:dyDescent="0.25">
      <c r="U658" s="378"/>
    </row>
    <row r="659" spans="21:21" x14ac:dyDescent="0.25">
      <c r="U659" s="378"/>
    </row>
    <row r="660" spans="21:21" x14ac:dyDescent="0.25">
      <c r="U660" s="378"/>
    </row>
    <row r="661" spans="21:21" x14ac:dyDescent="0.25">
      <c r="U661" s="378"/>
    </row>
    <row r="662" spans="21:21" x14ac:dyDescent="0.25">
      <c r="U662" s="378"/>
    </row>
    <row r="663" spans="21:21" x14ac:dyDescent="0.25">
      <c r="U663" s="378"/>
    </row>
    <row r="664" spans="21:21" x14ac:dyDescent="0.25">
      <c r="U664" s="378"/>
    </row>
    <row r="665" spans="21:21" x14ac:dyDescent="0.25">
      <c r="U665" s="378"/>
    </row>
    <row r="666" spans="21:21" x14ac:dyDescent="0.25">
      <c r="U666" s="378"/>
    </row>
    <row r="667" spans="21:21" x14ac:dyDescent="0.25">
      <c r="U667" s="378"/>
    </row>
    <row r="668" spans="21:21" x14ac:dyDescent="0.25">
      <c r="U668" s="378"/>
    </row>
    <row r="669" spans="21:21" x14ac:dyDescent="0.25">
      <c r="U669" s="378"/>
    </row>
    <row r="670" spans="21:21" x14ac:dyDescent="0.25">
      <c r="U670" s="378"/>
    </row>
    <row r="671" spans="21:21" x14ac:dyDescent="0.25">
      <c r="U671" s="378"/>
    </row>
    <row r="672" spans="21:21" x14ac:dyDescent="0.25">
      <c r="U672" s="378"/>
    </row>
    <row r="673" spans="21:21" x14ac:dyDescent="0.25">
      <c r="U673" s="378"/>
    </row>
    <row r="674" spans="21:21" x14ac:dyDescent="0.25">
      <c r="U674" s="378"/>
    </row>
    <row r="675" spans="21:21" x14ac:dyDescent="0.25">
      <c r="U675" s="378"/>
    </row>
    <row r="676" spans="21:21" x14ac:dyDescent="0.25">
      <c r="U676" s="378"/>
    </row>
    <row r="677" spans="21:21" x14ac:dyDescent="0.25">
      <c r="U677" s="378"/>
    </row>
    <row r="678" spans="21:21" x14ac:dyDescent="0.25">
      <c r="U678" s="378"/>
    </row>
    <row r="679" spans="21:21" x14ac:dyDescent="0.25">
      <c r="U679" s="378"/>
    </row>
    <row r="680" spans="21:21" x14ac:dyDescent="0.25">
      <c r="U680" s="378"/>
    </row>
    <row r="681" spans="21:21" x14ac:dyDescent="0.25">
      <c r="U681" s="378"/>
    </row>
    <row r="682" spans="21:21" x14ac:dyDescent="0.25">
      <c r="U682" s="378"/>
    </row>
    <row r="683" spans="21:21" x14ac:dyDescent="0.25">
      <c r="U683" s="378"/>
    </row>
    <row r="684" spans="21:21" x14ac:dyDescent="0.25">
      <c r="U684" s="378"/>
    </row>
    <row r="685" spans="21:21" x14ac:dyDescent="0.25">
      <c r="U685" s="378"/>
    </row>
    <row r="686" spans="21:21" x14ac:dyDescent="0.25">
      <c r="U686" s="378"/>
    </row>
    <row r="687" spans="21:21" x14ac:dyDescent="0.25">
      <c r="U687" s="378"/>
    </row>
    <row r="688" spans="21:21" x14ac:dyDescent="0.25">
      <c r="U688" s="378"/>
    </row>
    <row r="689" spans="21:21" x14ac:dyDescent="0.25">
      <c r="U689" s="378"/>
    </row>
    <row r="690" spans="21:21" x14ac:dyDescent="0.25">
      <c r="U690" s="378"/>
    </row>
    <row r="691" spans="21:21" x14ac:dyDescent="0.25">
      <c r="U691" s="378"/>
    </row>
    <row r="692" spans="21:21" x14ac:dyDescent="0.25">
      <c r="U692" s="378"/>
    </row>
    <row r="693" spans="21:21" x14ac:dyDescent="0.25">
      <c r="U693" s="378"/>
    </row>
    <row r="694" spans="21:21" x14ac:dyDescent="0.25">
      <c r="U694" s="378"/>
    </row>
    <row r="695" spans="21:21" x14ac:dyDescent="0.25">
      <c r="U695" s="378"/>
    </row>
    <row r="696" spans="21:21" x14ac:dyDescent="0.25">
      <c r="U696" s="378"/>
    </row>
    <row r="697" spans="21:21" x14ac:dyDescent="0.25">
      <c r="U697" s="378"/>
    </row>
    <row r="698" spans="21:21" x14ac:dyDescent="0.25">
      <c r="U698" s="378"/>
    </row>
    <row r="699" spans="21:21" x14ac:dyDescent="0.25">
      <c r="U699" s="378"/>
    </row>
    <row r="700" spans="21:21" x14ac:dyDescent="0.25">
      <c r="U700" s="378"/>
    </row>
    <row r="701" spans="21:21" x14ac:dyDescent="0.25">
      <c r="U701" s="378"/>
    </row>
    <row r="702" spans="21:21" x14ac:dyDescent="0.25">
      <c r="U702" s="378"/>
    </row>
    <row r="703" spans="21:21" x14ac:dyDescent="0.25">
      <c r="U703" s="378"/>
    </row>
    <row r="704" spans="21:21" x14ac:dyDescent="0.25">
      <c r="U704" s="378"/>
    </row>
    <row r="705" spans="21:21" x14ac:dyDescent="0.25">
      <c r="U705" s="378"/>
    </row>
    <row r="706" spans="21:21" x14ac:dyDescent="0.25">
      <c r="U706" s="378"/>
    </row>
    <row r="707" spans="21:21" x14ac:dyDescent="0.25">
      <c r="U707" s="378"/>
    </row>
    <row r="708" spans="21:21" x14ac:dyDescent="0.25">
      <c r="U708" s="378"/>
    </row>
    <row r="709" spans="21:21" x14ac:dyDescent="0.25">
      <c r="U709" s="378"/>
    </row>
    <row r="710" spans="21:21" x14ac:dyDescent="0.25">
      <c r="U710" s="378"/>
    </row>
    <row r="711" spans="21:21" x14ac:dyDescent="0.25">
      <c r="U711" s="378"/>
    </row>
    <row r="712" spans="21:21" x14ac:dyDescent="0.25">
      <c r="U712" s="378"/>
    </row>
    <row r="713" spans="21:21" x14ac:dyDescent="0.25">
      <c r="U713" s="378"/>
    </row>
    <row r="714" spans="21:21" x14ac:dyDescent="0.25">
      <c r="U714" s="378"/>
    </row>
    <row r="715" spans="21:21" x14ac:dyDescent="0.25">
      <c r="U715" s="378"/>
    </row>
    <row r="716" spans="21:21" x14ac:dyDescent="0.25">
      <c r="U716" s="378"/>
    </row>
    <row r="717" spans="21:21" x14ac:dyDescent="0.25">
      <c r="U717" s="378"/>
    </row>
    <row r="718" spans="21:21" x14ac:dyDescent="0.25">
      <c r="U718" s="378"/>
    </row>
    <row r="719" spans="21:21" x14ac:dyDescent="0.25">
      <c r="U719" s="378"/>
    </row>
    <row r="720" spans="21:21" x14ac:dyDescent="0.25">
      <c r="U720" s="378"/>
    </row>
    <row r="721" spans="21:21" x14ac:dyDescent="0.25">
      <c r="U721" s="378"/>
    </row>
    <row r="722" spans="21:21" x14ac:dyDescent="0.25">
      <c r="U722" s="378"/>
    </row>
    <row r="723" spans="21:21" x14ac:dyDescent="0.25">
      <c r="U723" s="378"/>
    </row>
    <row r="724" spans="21:21" x14ac:dyDescent="0.25">
      <c r="U724" s="378"/>
    </row>
    <row r="725" spans="21:21" x14ac:dyDescent="0.25">
      <c r="U725" s="378"/>
    </row>
    <row r="726" spans="21:21" x14ac:dyDescent="0.25">
      <c r="U726" s="378"/>
    </row>
    <row r="727" spans="21:21" x14ac:dyDescent="0.25">
      <c r="U727" s="378"/>
    </row>
    <row r="728" spans="21:21" x14ac:dyDescent="0.25">
      <c r="U728" s="378"/>
    </row>
    <row r="729" spans="21:21" x14ac:dyDescent="0.25">
      <c r="U729" s="378"/>
    </row>
    <row r="730" spans="21:21" x14ac:dyDescent="0.25">
      <c r="U730" s="378"/>
    </row>
    <row r="731" spans="21:21" x14ac:dyDescent="0.25">
      <c r="U731" s="378"/>
    </row>
    <row r="732" spans="21:21" x14ac:dyDescent="0.25">
      <c r="U732" s="378"/>
    </row>
    <row r="733" spans="21:21" x14ac:dyDescent="0.25">
      <c r="U733" s="378"/>
    </row>
    <row r="734" spans="21:21" x14ac:dyDescent="0.25">
      <c r="U734" s="378"/>
    </row>
    <row r="735" spans="21:21" x14ac:dyDescent="0.25">
      <c r="U735" s="378"/>
    </row>
    <row r="736" spans="21:21" x14ac:dyDescent="0.25">
      <c r="U736" s="378"/>
    </row>
    <row r="737" spans="21:21" x14ac:dyDescent="0.25">
      <c r="U737" s="378"/>
    </row>
    <row r="738" spans="21:21" x14ac:dyDescent="0.25">
      <c r="U738" s="378"/>
    </row>
    <row r="739" spans="21:21" x14ac:dyDescent="0.25">
      <c r="U739" s="378"/>
    </row>
    <row r="740" spans="21:21" x14ac:dyDescent="0.25">
      <c r="U740" s="378"/>
    </row>
    <row r="741" spans="21:21" x14ac:dyDescent="0.25">
      <c r="U741" s="378"/>
    </row>
    <row r="742" spans="21:21" x14ac:dyDescent="0.25">
      <c r="U742" s="378"/>
    </row>
    <row r="743" spans="21:21" x14ac:dyDescent="0.25">
      <c r="U743" s="378"/>
    </row>
    <row r="744" spans="21:21" x14ac:dyDescent="0.25">
      <c r="U744" s="378"/>
    </row>
    <row r="745" spans="21:21" x14ac:dyDescent="0.25">
      <c r="U745" s="378"/>
    </row>
    <row r="746" spans="21:21" x14ac:dyDescent="0.25">
      <c r="U746" s="378"/>
    </row>
    <row r="747" spans="21:21" x14ac:dyDescent="0.25">
      <c r="U747" s="378"/>
    </row>
    <row r="748" spans="21:21" x14ac:dyDescent="0.25">
      <c r="U748" s="378"/>
    </row>
    <row r="749" spans="21:21" x14ac:dyDescent="0.25">
      <c r="U749" s="378"/>
    </row>
    <row r="750" spans="21:21" x14ac:dyDescent="0.25">
      <c r="U750" s="378"/>
    </row>
    <row r="751" spans="21:21" x14ac:dyDescent="0.25">
      <c r="U751" s="378"/>
    </row>
    <row r="752" spans="21:21" x14ac:dyDescent="0.25">
      <c r="U752" s="378"/>
    </row>
    <row r="753" spans="21:21" x14ac:dyDescent="0.25">
      <c r="U753" s="378"/>
    </row>
    <row r="754" spans="21:21" x14ac:dyDescent="0.25">
      <c r="U754" s="378"/>
    </row>
    <row r="755" spans="21:21" x14ac:dyDescent="0.25">
      <c r="U755" s="378"/>
    </row>
    <row r="756" spans="21:21" x14ac:dyDescent="0.25">
      <c r="U756" s="378"/>
    </row>
    <row r="757" spans="21:21" x14ac:dyDescent="0.25">
      <c r="U757" s="378"/>
    </row>
    <row r="758" spans="21:21" x14ac:dyDescent="0.25">
      <c r="U758" s="378"/>
    </row>
    <row r="759" spans="21:21" x14ac:dyDescent="0.25">
      <c r="U759" s="378"/>
    </row>
    <row r="760" spans="21:21" x14ac:dyDescent="0.25">
      <c r="U760" s="378"/>
    </row>
    <row r="761" spans="21:21" x14ac:dyDescent="0.25">
      <c r="U761" s="378"/>
    </row>
    <row r="762" spans="21:21" x14ac:dyDescent="0.25">
      <c r="U762" s="378"/>
    </row>
    <row r="763" spans="21:21" x14ac:dyDescent="0.25">
      <c r="U763" s="378"/>
    </row>
    <row r="764" spans="21:21" x14ac:dyDescent="0.25">
      <c r="U764" s="378"/>
    </row>
    <row r="765" spans="21:21" x14ac:dyDescent="0.25">
      <c r="U765" s="378"/>
    </row>
    <row r="766" spans="21:21" x14ac:dyDescent="0.25">
      <c r="U766" s="378"/>
    </row>
    <row r="767" spans="21:21" x14ac:dyDescent="0.25">
      <c r="U767" s="378"/>
    </row>
    <row r="768" spans="21:21" x14ac:dyDescent="0.25">
      <c r="U768" s="378"/>
    </row>
    <row r="769" spans="21:21" x14ac:dyDescent="0.25">
      <c r="U769" s="378"/>
    </row>
    <row r="770" spans="21:21" x14ac:dyDescent="0.25">
      <c r="U770" s="378"/>
    </row>
    <row r="771" spans="21:21" x14ac:dyDescent="0.25">
      <c r="U771" s="378"/>
    </row>
    <row r="772" spans="21:21" x14ac:dyDescent="0.25">
      <c r="U772" s="378"/>
    </row>
    <row r="773" spans="21:21" x14ac:dyDescent="0.25">
      <c r="U773" s="378"/>
    </row>
    <row r="774" spans="21:21" x14ac:dyDescent="0.25">
      <c r="U774" s="378"/>
    </row>
    <row r="775" spans="21:21" x14ac:dyDescent="0.25">
      <c r="U775" s="378"/>
    </row>
    <row r="776" spans="21:21" x14ac:dyDescent="0.25">
      <c r="U776" s="378"/>
    </row>
    <row r="777" spans="21:21" x14ac:dyDescent="0.25">
      <c r="U777" s="378"/>
    </row>
    <row r="778" spans="21:21" x14ac:dyDescent="0.25">
      <c r="U778" s="378"/>
    </row>
    <row r="779" spans="21:21" x14ac:dyDescent="0.25">
      <c r="U779" s="378"/>
    </row>
    <row r="780" spans="21:21" x14ac:dyDescent="0.25">
      <c r="U780" s="378"/>
    </row>
    <row r="781" spans="21:21" x14ac:dyDescent="0.25">
      <c r="U781" s="378"/>
    </row>
    <row r="782" spans="21:21" x14ac:dyDescent="0.25">
      <c r="U782" s="378"/>
    </row>
    <row r="783" spans="21:21" x14ac:dyDescent="0.25">
      <c r="U783" s="378"/>
    </row>
    <row r="784" spans="21:21" x14ac:dyDescent="0.25">
      <c r="U784" s="378"/>
    </row>
    <row r="785" spans="21:21" x14ac:dyDescent="0.25">
      <c r="U785" s="378"/>
    </row>
    <row r="786" spans="21:21" x14ac:dyDescent="0.25">
      <c r="U786" s="378"/>
    </row>
    <row r="787" spans="21:21" x14ac:dyDescent="0.25">
      <c r="U787" s="378"/>
    </row>
    <row r="788" spans="21:21" x14ac:dyDescent="0.25">
      <c r="U788" s="378"/>
    </row>
    <row r="789" spans="21:21" x14ac:dyDescent="0.25">
      <c r="U789" s="378"/>
    </row>
    <row r="790" spans="21:21" x14ac:dyDescent="0.25">
      <c r="U790" s="378"/>
    </row>
    <row r="791" spans="21:21" x14ac:dyDescent="0.25">
      <c r="U791" s="378"/>
    </row>
    <row r="792" spans="21:21" x14ac:dyDescent="0.25">
      <c r="U792" s="378"/>
    </row>
    <row r="793" spans="21:21" x14ac:dyDescent="0.25">
      <c r="U793" s="378"/>
    </row>
    <row r="794" spans="21:21" x14ac:dyDescent="0.25">
      <c r="U794" s="378"/>
    </row>
    <row r="795" spans="21:21" x14ac:dyDescent="0.25">
      <c r="U795" s="378"/>
    </row>
    <row r="796" spans="21:21" x14ac:dyDescent="0.25">
      <c r="U796" s="378"/>
    </row>
    <row r="797" spans="21:21" x14ac:dyDescent="0.25">
      <c r="U797" s="378"/>
    </row>
    <row r="798" spans="21:21" x14ac:dyDescent="0.25">
      <c r="U798" s="378"/>
    </row>
    <row r="799" spans="21:21" x14ac:dyDescent="0.25">
      <c r="U799" s="378"/>
    </row>
    <row r="800" spans="21:21" x14ac:dyDescent="0.25">
      <c r="U800" s="378"/>
    </row>
    <row r="801" spans="21:21" x14ac:dyDescent="0.25">
      <c r="U801" s="378"/>
    </row>
    <row r="802" spans="21:21" x14ac:dyDescent="0.25">
      <c r="U802" s="378"/>
    </row>
    <row r="803" spans="21:21" x14ac:dyDescent="0.25">
      <c r="U803" s="378"/>
    </row>
    <row r="804" spans="21:21" x14ac:dyDescent="0.25">
      <c r="U804" s="378"/>
    </row>
    <row r="805" spans="21:21" x14ac:dyDescent="0.25">
      <c r="U805" s="378"/>
    </row>
    <row r="806" spans="21:21" x14ac:dyDescent="0.25">
      <c r="U806" s="378"/>
    </row>
    <row r="807" spans="21:21" x14ac:dyDescent="0.25">
      <c r="U807" s="378"/>
    </row>
    <row r="808" spans="21:21" x14ac:dyDescent="0.25">
      <c r="U808" s="378"/>
    </row>
    <row r="809" spans="21:21" x14ac:dyDescent="0.25">
      <c r="U809" s="378"/>
    </row>
    <row r="810" spans="21:21" x14ac:dyDescent="0.25">
      <c r="U810" s="378"/>
    </row>
    <row r="811" spans="21:21" x14ac:dyDescent="0.25">
      <c r="U811" s="378"/>
    </row>
    <row r="812" spans="21:21" x14ac:dyDescent="0.25">
      <c r="U812" s="378"/>
    </row>
    <row r="813" spans="21:21" x14ac:dyDescent="0.25">
      <c r="U813" s="378"/>
    </row>
    <row r="814" spans="21:21" x14ac:dyDescent="0.25">
      <c r="U814" s="378"/>
    </row>
    <row r="815" spans="21:21" x14ac:dyDescent="0.25">
      <c r="U815" s="378"/>
    </row>
    <row r="816" spans="21:21" x14ac:dyDescent="0.25">
      <c r="U816" s="378"/>
    </row>
    <row r="817" spans="21:21" x14ac:dyDescent="0.25">
      <c r="U817" s="378"/>
    </row>
    <row r="818" spans="21:21" x14ac:dyDescent="0.25">
      <c r="U818" s="378"/>
    </row>
    <row r="819" spans="21:21" x14ac:dyDescent="0.25">
      <c r="U819" s="378"/>
    </row>
    <row r="820" spans="21:21" x14ac:dyDescent="0.25">
      <c r="U820" s="378"/>
    </row>
    <row r="821" spans="21:21" x14ac:dyDescent="0.25">
      <c r="U821" s="378"/>
    </row>
    <row r="822" spans="21:21" x14ac:dyDescent="0.25">
      <c r="U822" s="378"/>
    </row>
    <row r="823" spans="21:21" x14ac:dyDescent="0.25">
      <c r="U823" s="378"/>
    </row>
    <row r="824" spans="21:21" x14ac:dyDescent="0.25">
      <c r="U824" s="378"/>
    </row>
    <row r="825" spans="21:21" x14ac:dyDescent="0.25">
      <c r="U825" s="378"/>
    </row>
    <row r="826" spans="21:21" x14ac:dyDescent="0.25">
      <c r="U826" s="378"/>
    </row>
    <row r="827" spans="21:21" x14ac:dyDescent="0.25">
      <c r="U827" s="378"/>
    </row>
    <row r="828" spans="21:21" x14ac:dyDescent="0.25">
      <c r="U828" s="378"/>
    </row>
    <row r="829" spans="21:21" x14ac:dyDescent="0.25">
      <c r="U829" s="378"/>
    </row>
    <row r="830" spans="21:21" x14ac:dyDescent="0.25">
      <c r="U830" s="378"/>
    </row>
    <row r="831" spans="21:21" x14ac:dyDescent="0.25">
      <c r="U831" s="378"/>
    </row>
    <row r="832" spans="21:21" x14ac:dyDescent="0.25">
      <c r="U832" s="378"/>
    </row>
    <row r="833" spans="21:21" x14ac:dyDescent="0.25">
      <c r="U833" s="378"/>
    </row>
    <row r="834" spans="21:21" x14ac:dyDescent="0.25">
      <c r="U834" s="378"/>
    </row>
    <row r="835" spans="21:21" x14ac:dyDescent="0.25">
      <c r="U835" s="378"/>
    </row>
    <row r="836" spans="21:21" x14ac:dyDescent="0.25">
      <c r="U836" s="378"/>
    </row>
    <row r="837" spans="21:21" x14ac:dyDescent="0.25">
      <c r="U837" s="378"/>
    </row>
    <row r="838" spans="21:21" x14ac:dyDescent="0.25">
      <c r="U838" s="378"/>
    </row>
    <row r="839" spans="21:21" x14ac:dyDescent="0.25">
      <c r="U839" s="378"/>
    </row>
    <row r="840" spans="21:21" x14ac:dyDescent="0.25">
      <c r="U840" s="378"/>
    </row>
    <row r="841" spans="21:21" x14ac:dyDescent="0.25">
      <c r="U841" s="378"/>
    </row>
    <row r="842" spans="21:21" x14ac:dyDescent="0.25">
      <c r="U842" s="378"/>
    </row>
    <row r="843" spans="21:21" x14ac:dyDescent="0.25">
      <c r="U843" s="378"/>
    </row>
    <row r="844" spans="21:21" x14ac:dyDescent="0.25">
      <c r="U844" s="378"/>
    </row>
    <row r="845" spans="21:21" x14ac:dyDescent="0.25">
      <c r="U845" s="378"/>
    </row>
    <row r="846" spans="21:21" x14ac:dyDescent="0.25">
      <c r="U846" s="378"/>
    </row>
    <row r="847" spans="21:21" x14ac:dyDescent="0.25">
      <c r="U847" s="378"/>
    </row>
    <row r="848" spans="21:21" x14ac:dyDescent="0.25">
      <c r="U848" s="378"/>
    </row>
    <row r="849" spans="21:21" x14ac:dyDescent="0.25">
      <c r="U849" s="378"/>
    </row>
    <row r="850" spans="21:21" x14ac:dyDescent="0.25">
      <c r="U850" s="378"/>
    </row>
    <row r="851" spans="21:21" x14ac:dyDescent="0.25">
      <c r="U851" s="378"/>
    </row>
    <row r="852" spans="21:21" x14ac:dyDescent="0.25">
      <c r="U852" s="378"/>
    </row>
    <row r="853" spans="21:21" x14ac:dyDescent="0.25">
      <c r="U853" s="378"/>
    </row>
    <row r="854" spans="21:21" x14ac:dyDescent="0.25">
      <c r="U854" s="378"/>
    </row>
    <row r="855" spans="21:21" x14ac:dyDescent="0.25">
      <c r="U855" s="378"/>
    </row>
    <row r="856" spans="21:21" x14ac:dyDescent="0.25">
      <c r="U856" s="378"/>
    </row>
    <row r="857" spans="21:21" x14ac:dyDescent="0.25">
      <c r="U857" s="378"/>
    </row>
    <row r="858" spans="21:21" x14ac:dyDescent="0.25">
      <c r="U858" s="378"/>
    </row>
    <row r="859" spans="21:21" x14ac:dyDescent="0.25">
      <c r="U859" s="378"/>
    </row>
    <row r="860" spans="21:21" x14ac:dyDescent="0.25">
      <c r="U860" s="378"/>
    </row>
    <row r="861" spans="21:21" x14ac:dyDescent="0.25">
      <c r="U861" s="378"/>
    </row>
    <row r="862" spans="21:21" x14ac:dyDescent="0.25">
      <c r="U862" s="378"/>
    </row>
    <row r="863" spans="21:21" x14ac:dyDescent="0.25">
      <c r="U863" s="378"/>
    </row>
    <row r="864" spans="21:21" x14ac:dyDescent="0.25">
      <c r="U864" s="378"/>
    </row>
    <row r="865" spans="21:21" x14ac:dyDescent="0.25">
      <c r="U865" s="378"/>
    </row>
    <row r="866" spans="21:21" x14ac:dyDescent="0.25">
      <c r="U866" s="378"/>
    </row>
    <row r="867" spans="21:21" x14ac:dyDescent="0.25">
      <c r="U867" s="378"/>
    </row>
    <row r="868" spans="21:21" x14ac:dyDescent="0.25">
      <c r="U868" s="378"/>
    </row>
    <row r="869" spans="21:21" x14ac:dyDescent="0.25">
      <c r="U869" s="378"/>
    </row>
    <row r="870" spans="21:21" x14ac:dyDescent="0.25">
      <c r="U870" s="378"/>
    </row>
    <row r="871" spans="21:21" x14ac:dyDescent="0.25">
      <c r="U871" s="378"/>
    </row>
    <row r="872" spans="21:21" x14ac:dyDescent="0.25">
      <c r="U872" s="378"/>
    </row>
    <row r="873" spans="21:21" x14ac:dyDescent="0.25">
      <c r="U873" s="378"/>
    </row>
    <row r="874" spans="21:21" x14ac:dyDescent="0.25">
      <c r="U874" s="378"/>
    </row>
    <row r="875" spans="21:21" x14ac:dyDescent="0.25">
      <c r="U875" s="378"/>
    </row>
    <row r="876" spans="21:21" x14ac:dyDescent="0.25">
      <c r="U876" s="378"/>
    </row>
    <row r="877" spans="21:21" x14ac:dyDescent="0.25">
      <c r="U877" s="378"/>
    </row>
    <row r="878" spans="21:21" x14ac:dyDescent="0.25">
      <c r="U878" s="378"/>
    </row>
    <row r="879" spans="21:21" x14ac:dyDescent="0.25">
      <c r="U879" s="378"/>
    </row>
    <row r="880" spans="21:21" x14ac:dyDescent="0.25">
      <c r="U880" s="378"/>
    </row>
    <row r="881" spans="21:21" x14ac:dyDescent="0.25">
      <c r="U881" s="378"/>
    </row>
    <row r="882" spans="21:21" x14ac:dyDescent="0.25">
      <c r="U882" s="378"/>
    </row>
    <row r="883" spans="21:21" x14ac:dyDescent="0.25">
      <c r="U883" s="378"/>
    </row>
    <row r="884" spans="21:21" x14ac:dyDescent="0.25">
      <c r="U884" s="378"/>
    </row>
    <row r="885" spans="21:21" x14ac:dyDescent="0.25">
      <c r="U885" s="378"/>
    </row>
    <row r="886" spans="21:21" x14ac:dyDescent="0.25">
      <c r="U886" s="378"/>
    </row>
    <row r="887" spans="21:21" x14ac:dyDescent="0.25">
      <c r="U887" s="378"/>
    </row>
    <row r="888" spans="21:21" x14ac:dyDescent="0.25">
      <c r="U888" s="378"/>
    </row>
    <row r="889" spans="21:21" x14ac:dyDescent="0.25">
      <c r="U889" s="378"/>
    </row>
    <row r="890" spans="21:21" x14ac:dyDescent="0.25">
      <c r="U890" s="378"/>
    </row>
    <row r="891" spans="21:21" x14ac:dyDescent="0.25">
      <c r="U891" s="378"/>
    </row>
    <row r="892" spans="21:21" x14ac:dyDescent="0.25">
      <c r="U892" s="378"/>
    </row>
    <row r="893" spans="21:21" x14ac:dyDescent="0.25">
      <c r="U893" s="378"/>
    </row>
    <row r="894" spans="21:21" x14ac:dyDescent="0.25">
      <c r="U894" s="378"/>
    </row>
    <row r="895" spans="21:21" x14ac:dyDescent="0.25">
      <c r="U895" s="378"/>
    </row>
    <row r="896" spans="21:21" x14ac:dyDescent="0.25">
      <c r="U896" s="378"/>
    </row>
    <row r="897" spans="21:21" x14ac:dyDescent="0.25">
      <c r="U897" s="378"/>
    </row>
    <row r="898" spans="21:21" x14ac:dyDescent="0.25">
      <c r="U898" s="378"/>
    </row>
    <row r="899" spans="21:21" x14ac:dyDescent="0.25">
      <c r="U899" s="378"/>
    </row>
    <row r="900" spans="21:21" x14ac:dyDescent="0.25">
      <c r="U900" s="378"/>
    </row>
    <row r="901" spans="21:21" x14ac:dyDescent="0.25">
      <c r="U901" s="378"/>
    </row>
    <row r="902" spans="21:21" x14ac:dyDescent="0.25">
      <c r="U902" s="378"/>
    </row>
    <row r="903" spans="21:21" x14ac:dyDescent="0.25">
      <c r="U903" s="378"/>
    </row>
    <row r="904" spans="21:21" x14ac:dyDescent="0.25">
      <c r="U904" s="378"/>
    </row>
    <row r="905" spans="21:21" x14ac:dyDescent="0.25">
      <c r="U905" s="378"/>
    </row>
    <row r="906" spans="21:21" x14ac:dyDescent="0.25">
      <c r="U906" s="378"/>
    </row>
    <row r="907" spans="21:21" x14ac:dyDescent="0.25">
      <c r="U907" s="378"/>
    </row>
    <row r="908" spans="21:21" x14ac:dyDescent="0.25">
      <c r="U908" s="378"/>
    </row>
    <row r="909" spans="21:21" x14ac:dyDescent="0.25">
      <c r="U909" s="378"/>
    </row>
    <row r="910" spans="21:21" x14ac:dyDescent="0.25">
      <c r="U910" s="378"/>
    </row>
    <row r="911" spans="21:21" x14ac:dyDescent="0.25">
      <c r="U911" s="378"/>
    </row>
    <row r="912" spans="21:21" x14ac:dyDescent="0.25">
      <c r="U912" s="378"/>
    </row>
    <row r="913" spans="21:21" x14ac:dyDescent="0.25">
      <c r="U913" s="378"/>
    </row>
    <row r="914" spans="21:21" x14ac:dyDescent="0.25">
      <c r="U914" s="378"/>
    </row>
    <row r="915" spans="21:21" x14ac:dyDescent="0.25">
      <c r="U915" s="378"/>
    </row>
    <row r="916" spans="21:21" x14ac:dyDescent="0.25">
      <c r="U916" s="378"/>
    </row>
    <row r="917" spans="21:21" x14ac:dyDescent="0.25">
      <c r="U917" s="378"/>
    </row>
    <row r="918" spans="21:21" x14ac:dyDescent="0.25">
      <c r="U918" s="378"/>
    </row>
    <row r="919" spans="21:21" x14ac:dyDescent="0.25">
      <c r="U919" s="378"/>
    </row>
    <row r="920" spans="21:21" x14ac:dyDescent="0.25">
      <c r="U920" s="378"/>
    </row>
    <row r="921" spans="21:21" x14ac:dyDescent="0.25">
      <c r="U921" s="378"/>
    </row>
    <row r="922" spans="21:21" x14ac:dyDescent="0.25">
      <c r="U922" s="378"/>
    </row>
    <row r="923" spans="21:21" x14ac:dyDescent="0.25">
      <c r="U923" s="378"/>
    </row>
    <row r="924" spans="21:21" x14ac:dyDescent="0.25">
      <c r="U924" s="378"/>
    </row>
    <row r="925" spans="21:21" x14ac:dyDescent="0.25">
      <c r="U925" s="378"/>
    </row>
    <row r="926" spans="21:21" x14ac:dyDescent="0.25">
      <c r="U926" s="378"/>
    </row>
    <row r="927" spans="21:21" x14ac:dyDescent="0.25">
      <c r="U927" s="378"/>
    </row>
    <row r="928" spans="21:21" x14ac:dyDescent="0.25">
      <c r="U928" s="378"/>
    </row>
    <row r="929" spans="21:21" x14ac:dyDescent="0.25">
      <c r="U929" s="378"/>
    </row>
    <row r="930" spans="21:21" x14ac:dyDescent="0.25">
      <c r="U930" s="378"/>
    </row>
    <row r="931" spans="21:21" x14ac:dyDescent="0.25">
      <c r="U931" s="378"/>
    </row>
    <row r="932" spans="21:21" x14ac:dyDescent="0.25">
      <c r="U932" s="378"/>
    </row>
    <row r="933" spans="21:21" x14ac:dyDescent="0.25">
      <c r="U933" s="378"/>
    </row>
    <row r="934" spans="21:21" x14ac:dyDescent="0.25">
      <c r="U934" s="378"/>
    </row>
    <row r="935" spans="21:21" x14ac:dyDescent="0.25">
      <c r="U935" s="378"/>
    </row>
    <row r="936" spans="21:21" x14ac:dyDescent="0.25">
      <c r="U936" s="378"/>
    </row>
    <row r="937" spans="21:21" x14ac:dyDescent="0.25">
      <c r="U937" s="378"/>
    </row>
    <row r="938" spans="21:21" x14ac:dyDescent="0.25">
      <c r="U938" s="378"/>
    </row>
    <row r="939" spans="21:21" x14ac:dyDescent="0.25">
      <c r="U939" s="378"/>
    </row>
    <row r="940" spans="21:21" x14ac:dyDescent="0.25">
      <c r="U940" s="378"/>
    </row>
    <row r="941" spans="21:21" x14ac:dyDescent="0.25">
      <c r="U941" s="378"/>
    </row>
    <row r="942" spans="21:21" x14ac:dyDescent="0.25">
      <c r="U942" s="378"/>
    </row>
    <row r="943" spans="21:21" x14ac:dyDescent="0.25">
      <c r="U943" s="378"/>
    </row>
    <row r="944" spans="21:21" x14ac:dyDescent="0.25">
      <c r="U944" s="378"/>
    </row>
    <row r="945" spans="21:21" x14ac:dyDescent="0.25">
      <c r="U945" s="378"/>
    </row>
    <row r="946" spans="21:21" x14ac:dyDescent="0.25">
      <c r="U946" s="378"/>
    </row>
    <row r="947" spans="21:21" x14ac:dyDescent="0.25">
      <c r="U947" s="378"/>
    </row>
    <row r="948" spans="21:21" x14ac:dyDescent="0.25">
      <c r="U948" s="378"/>
    </row>
    <row r="949" spans="21:21" x14ac:dyDescent="0.25">
      <c r="U949" s="378"/>
    </row>
    <row r="950" spans="21:21" x14ac:dyDescent="0.25">
      <c r="U950" s="378"/>
    </row>
    <row r="951" spans="21:21" x14ac:dyDescent="0.25">
      <c r="U951" s="378"/>
    </row>
    <row r="952" spans="21:21" x14ac:dyDescent="0.25">
      <c r="U952" s="378"/>
    </row>
    <row r="953" spans="21:21" x14ac:dyDescent="0.25">
      <c r="U953" s="378"/>
    </row>
    <row r="954" spans="21:21" x14ac:dyDescent="0.25">
      <c r="U954" s="378"/>
    </row>
    <row r="955" spans="21:21" x14ac:dyDescent="0.25">
      <c r="U955" s="378"/>
    </row>
    <row r="956" spans="21:21" x14ac:dyDescent="0.25">
      <c r="U956" s="378"/>
    </row>
    <row r="957" spans="21:21" x14ac:dyDescent="0.25">
      <c r="U957" s="378"/>
    </row>
    <row r="958" spans="21:21" x14ac:dyDescent="0.25">
      <c r="U958" s="378"/>
    </row>
    <row r="959" spans="21:21" x14ac:dyDescent="0.25">
      <c r="U959" s="378"/>
    </row>
    <row r="960" spans="21:21" x14ac:dyDescent="0.25">
      <c r="U960" s="378"/>
    </row>
    <row r="961" spans="21:21" x14ac:dyDescent="0.25">
      <c r="U961" s="378"/>
    </row>
    <row r="962" spans="21:21" x14ac:dyDescent="0.25">
      <c r="U962" s="378"/>
    </row>
    <row r="963" spans="21:21" x14ac:dyDescent="0.25">
      <c r="U963" s="378"/>
    </row>
    <row r="964" spans="21:21" x14ac:dyDescent="0.25">
      <c r="U964" s="378"/>
    </row>
    <row r="965" spans="21:21" x14ac:dyDescent="0.25">
      <c r="U965" s="378"/>
    </row>
    <row r="966" spans="21:21" x14ac:dyDescent="0.25">
      <c r="U966" s="378"/>
    </row>
    <row r="967" spans="21:21" x14ac:dyDescent="0.25">
      <c r="U967" s="378"/>
    </row>
    <row r="968" spans="21:21" x14ac:dyDescent="0.25">
      <c r="U968" s="378"/>
    </row>
    <row r="969" spans="21:21" x14ac:dyDescent="0.25">
      <c r="U969" s="378"/>
    </row>
    <row r="970" spans="21:21" x14ac:dyDescent="0.25">
      <c r="U970" s="378"/>
    </row>
    <row r="971" spans="21:21" x14ac:dyDescent="0.25">
      <c r="U971" s="378"/>
    </row>
    <row r="972" spans="21:21" x14ac:dyDescent="0.25">
      <c r="U972" s="378"/>
    </row>
    <row r="973" spans="21:21" x14ac:dyDescent="0.25">
      <c r="U973" s="378"/>
    </row>
    <row r="974" spans="21:21" x14ac:dyDescent="0.25">
      <c r="U974" s="378"/>
    </row>
    <row r="975" spans="21:21" x14ac:dyDescent="0.25">
      <c r="U975" s="378"/>
    </row>
    <row r="976" spans="21:21" x14ac:dyDescent="0.25">
      <c r="U976" s="378"/>
    </row>
    <row r="977" spans="21:21" x14ac:dyDescent="0.25">
      <c r="U977" s="378"/>
    </row>
    <row r="978" spans="21:21" x14ac:dyDescent="0.25">
      <c r="U978" s="378"/>
    </row>
    <row r="979" spans="21:21" x14ac:dyDescent="0.25">
      <c r="U979" s="378"/>
    </row>
    <row r="980" spans="21:21" x14ac:dyDescent="0.25">
      <c r="U980" s="378"/>
    </row>
    <row r="981" spans="21:21" x14ac:dyDescent="0.25">
      <c r="U981" s="378"/>
    </row>
    <row r="982" spans="21:21" x14ac:dyDescent="0.25">
      <c r="U982" s="378"/>
    </row>
    <row r="983" spans="21:21" x14ac:dyDescent="0.25">
      <c r="U983" s="378"/>
    </row>
    <row r="984" spans="21:21" x14ac:dyDescent="0.25">
      <c r="U984" s="378"/>
    </row>
    <row r="985" spans="21:21" x14ac:dyDescent="0.25">
      <c r="U985" s="378"/>
    </row>
    <row r="986" spans="21:21" x14ac:dyDescent="0.25">
      <c r="U986" s="378"/>
    </row>
    <row r="987" spans="21:21" x14ac:dyDescent="0.25">
      <c r="U987" s="378"/>
    </row>
    <row r="988" spans="21:21" x14ac:dyDescent="0.25">
      <c r="U988" s="378"/>
    </row>
    <row r="989" spans="21:21" x14ac:dyDescent="0.25">
      <c r="U989" s="378"/>
    </row>
    <row r="990" spans="21:21" x14ac:dyDescent="0.25">
      <c r="U990" s="378"/>
    </row>
    <row r="991" spans="21:21" x14ac:dyDescent="0.25">
      <c r="U991" s="378"/>
    </row>
    <row r="992" spans="21:21" x14ac:dyDescent="0.25">
      <c r="U992" s="378"/>
    </row>
    <row r="993" spans="21:21" x14ac:dyDescent="0.25">
      <c r="U993" s="378"/>
    </row>
    <row r="994" spans="21:21" x14ac:dyDescent="0.25">
      <c r="U994" s="378"/>
    </row>
    <row r="995" spans="21:21" x14ac:dyDescent="0.25">
      <c r="U995" s="378"/>
    </row>
    <row r="996" spans="21:21" x14ac:dyDescent="0.25">
      <c r="U996" s="378"/>
    </row>
    <row r="997" spans="21:21" x14ac:dyDescent="0.25">
      <c r="U997" s="378"/>
    </row>
    <row r="998" spans="21:21" x14ac:dyDescent="0.25">
      <c r="U998" s="378"/>
    </row>
    <row r="999" spans="21:21" x14ac:dyDescent="0.25">
      <c r="U999" s="378"/>
    </row>
    <row r="1000" spans="21:21" x14ac:dyDescent="0.25">
      <c r="U1000" s="378"/>
    </row>
    <row r="1001" spans="21:21" x14ac:dyDescent="0.25">
      <c r="U1001" s="378"/>
    </row>
    <row r="1002" spans="21:21" x14ac:dyDescent="0.25">
      <c r="U1002" s="378"/>
    </row>
    <row r="1003" spans="21:21" x14ac:dyDescent="0.25">
      <c r="U1003" s="378"/>
    </row>
    <row r="1004" spans="21:21" x14ac:dyDescent="0.25">
      <c r="U1004" s="378"/>
    </row>
    <row r="1005" spans="21:21" x14ac:dyDescent="0.25">
      <c r="U1005" s="378"/>
    </row>
    <row r="1006" spans="21:21" x14ac:dyDescent="0.25">
      <c r="U1006" s="378"/>
    </row>
    <row r="1007" spans="21:21" x14ac:dyDescent="0.25">
      <c r="U1007" s="378"/>
    </row>
    <row r="1008" spans="21:21" x14ac:dyDescent="0.25">
      <c r="U1008" s="378"/>
    </row>
    <row r="1009" spans="21:21" x14ac:dyDescent="0.25">
      <c r="U1009" s="378"/>
    </row>
    <row r="1010" spans="21:21" x14ac:dyDescent="0.25">
      <c r="U1010" s="378"/>
    </row>
    <row r="1011" spans="21:21" x14ac:dyDescent="0.25">
      <c r="U1011" s="378"/>
    </row>
    <row r="1012" spans="21:21" x14ac:dyDescent="0.25">
      <c r="U1012" s="378"/>
    </row>
    <row r="1013" spans="21:21" x14ac:dyDescent="0.25">
      <c r="U1013" s="378"/>
    </row>
    <row r="1014" spans="21:21" x14ac:dyDescent="0.25">
      <c r="U1014" s="378"/>
    </row>
    <row r="1015" spans="21:21" x14ac:dyDescent="0.25">
      <c r="U1015" s="378"/>
    </row>
    <row r="1016" spans="21:21" x14ac:dyDescent="0.25">
      <c r="U1016" s="378"/>
    </row>
    <row r="1017" spans="21:21" x14ac:dyDescent="0.25">
      <c r="U1017" s="378"/>
    </row>
    <row r="1018" spans="21:21" x14ac:dyDescent="0.25">
      <c r="U1018" s="378"/>
    </row>
    <row r="1019" spans="21:21" x14ac:dyDescent="0.25">
      <c r="U1019" s="378"/>
    </row>
    <row r="1020" spans="21:21" x14ac:dyDescent="0.25">
      <c r="U1020" s="378"/>
    </row>
    <row r="1021" spans="21:21" x14ac:dyDescent="0.25">
      <c r="U1021" s="378"/>
    </row>
    <row r="1022" spans="21:21" x14ac:dyDescent="0.25">
      <c r="U1022" s="378"/>
    </row>
    <row r="1023" spans="21:21" x14ac:dyDescent="0.25">
      <c r="U1023" s="378"/>
    </row>
    <row r="1024" spans="21:21" x14ac:dyDescent="0.25">
      <c r="U1024" s="378"/>
    </row>
    <row r="1025" spans="21:21" x14ac:dyDescent="0.25">
      <c r="U1025" s="378"/>
    </row>
    <row r="1026" spans="21:21" x14ac:dyDescent="0.25">
      <c r="U1026" s="378"/>
    </row>
    <row r="1027" spans="21:21" x14ac:dyDescent="0.25">
      <c r="U1027" s="378"/>
    </row>
    <row r="1028" spans="21:21" x14ac:dyDescent="0.25">
      <c r="U1028" s="378"/>
    </row>
    <row r="1029" spans="21:21" x14ac:dyDescent="0.25">
      <c r="U1029" s="378"/>
    </row>
    <row r="1030" spans="21:21" x14ac:dyDescent="0.25">
      <c r="U1030" s="378"/>
    </row>
    <row r="1031" spans="21:21" x14ac:dyDescent="0.25">
      <c r="U1031" s="378"/>
    </row>
    <row r="1032" spans="21:21" x14ac:dyDescent="0.25">
      <c r="U1032" s="378"/>
    </row>
    <row r="1033" spans="21:21" x14ac:dyDescent="0.25">
      <c r="U1033" s="378"/>
    </row>
    <row r="1034" spans="21:21" x14ac:dyDescent="0.25">
      <c r="U1034" s="378"/>
    </row>
    <row r="1035" spans="21:21" x14ac:dyDescent="0.25">
      <c r="U1035" s="378"/>
    </row>
    <row r="1036" spans="21:21" x14ac:dyDescent="0.25">
      <c r="U1036" s="378"/>
    </row>
    <row r="1037" spans="21:21" x14ac:dyDescent="0.25">
      <c r="U1037" s="378"/>
    </row>
    <row r="1038" spans="21:21" x14ac:dyDescent="0.25">
      <c r="U1038" s="378"/>
    </row>
    <row r="1039" spans="21:21" x14ac:dyDescent="0.25">
      <c r="U1039" s="378"/>
    </row>
    <row r="1040" spans="21:21" x14ac:dyDescent="0.25">
      <c r="U1040" s="378"/>
    </row>
    <row r="1041" spans="21:21" x14ac:dyDescent="0.25">
      <c r="U1041" s="378"/>
    </row>
    <row r="1042" spans="21:21" x14ac:dyDescent="0.25">
      <c r="U1042" s="378"/>
    </row>
    <row r="1043" spans="21:21" x14ac:dyDescent="0.25">
      <c r="U1043" s="378"/>
    </row>
    <row r="1044" spans="21:21" x14ac:dyDescent="0.25">
      <c r="U1044" s="378"/>
    </row>
    <row r="1045" spans="21:21" x14ac:dyDescent="0.25">
      <c r="U1045" s="378"/>
    </row>
    <row r="1046" spans="21:21" x14ac:dyDescent="0.25">
      <c r="U1046" s="378"/>
    </row>
    <row r="1047" spans="21:21" x14ac:dyDescent="0.25">
      <c r="U1047" s="378"/>
    </row>
    <row r="1048" spans="21:21" x14ac:dyDescent="0.25">
      <c r="U1048" s="378"/>
    </row>
    <row r="1049" spans="21:21" x14ac:dyDescent="0.25">
      <c r="U1049" s="378"/>
    </row>
    <row r="1050" spans="21:21" x14ac:dyDescent="0.25">
      <c r="U1050" s="378"/>
    </row>
    <row r="1051" spans="21:21" x14ac:dyDescent="0.25">
      <c r="U1051" s="378"/>
    </row>
    <row r="1052" spans="21:21" x14ac:dyDescent="0.25">
      <c r="U1052" s="378"/>
    </row>
    <row r="1053" spans="21:21" x14ac:dyDescent="0.25">
      <c r="U1053" s="378"/>
    </row>
    <row r="1054" spans="21:21" x14ac:dyDescent="0.25">
      <c r="U1054" s="378"/>
    </row>
    <row r="1055" spans="21:21" x14ac:dyDescent="0.25">
      <c r="U1055" s="378"/>
    </row>
    <row r="1056" spans="21:21" x14ac:dyDescent="0.25">
      <c r="U1056" s="378"/>
    </row>
    <row r="1057" spans="21:21" x14ac:dyDescent="0.25">
      <c r="U1057" s="378"/>
    </row>
    <row r="1058" spans="21:21" x14ac:dyDescent="0.25">
      <c r="U1058" s="378"/>
    </row>
    <row r="1059" spans="21:21" x14ac:dyDescent="0.25">
      <c r="U1059" s="378"/>
    </row>
    <row r="1060" spans="21:21" x14ac:dyDescent="0.25">
      <c r="U1060" s="378"/>
    </row>
    <row r="1061" spans="21:21" x14ac:dyDescent="0.25">
      <c r="U1061" s="378"/>
    </row>
    <row r="1062" spans="21:21" x14ac:dyDescent="0.25">
      <c r="U1062" s="378"/>
    </row>
    <row r="1063" spans="21:21" x14ac:dyDescent="0.25">
      <c r="U1063" s="378"/>
    </row>
    <row r="1064" spans="21:21" x14ac:dyDescent="0.25">
      <c r="U1064" s="378"/>
    </row>
    <row r="1065" spans="21:21" x14ac:dyDescent="0.25">
      <c r="U1065" s="378"/>
    </row>
    <row r="1066" spans="21:21" x14ac:dyDescent="0.25">
      <c r="U1066" s="378"/>
    </row>
    <row r="1067" spans="21:21" x14ac:dyDescent="0.25">
      <c r="U1067" s="378"/>
    </row>
    <row r="1068" spans="21:21" x14ac:dyDescent="0.25">
      <c r="U1068" s="378"/>
    </row>
    <row r="1069" spans="21:21" x14ac:dyDescent="0.25">
      <c r="U1069" s="378"/>
    </row>
    <row r="1070" spans="21:21" x14ac:dyDescent="0.25">
      <c r="U1070" s="378"/>
    </row>
    <row r="1071" spans="21:21" x14ac:dyDescent="0.25">
      <c r="U1071" s="378"/>
    </row>
    <row r="1072" spans="21:21" x14ac:dyDescent="0.25">
      <c r="U1072" s="378"/>
    </row>
    <row r="1073" spans="21:21" x14ac:dyDescent="0.25">
      <c r="U1073" s="378"/>
    </row>
    <row r="1074" spans="21:21" x14ac:dyDescent="0.25">
      <c r="U1074" s="378"/>
    </row>
    <row r="1075" spans="21:21" x14ac:dyDescent="0.25">
      <c r="U1075" s="378"/>
    </row>
  </sheetData>
  <mergeCells count="17">
    <mergeCell ref="N3:O3"/>
    <mergeCell ref="Q3:T3"/>
    <mergeCell ref="C3:G3"/>
    <mergeCell ref="L3:M3"/>
    <mergeCell ref="I2:J3"/>
    <mergeCell ref="A38:A39"/>
    <mergeCell ref="A41:A42"/>
    <mergeCell ref="A1:K1"/>
    <mergeCell ref="A32:A33"/>
    <mergeCell ref="A5:A6"/>
    <mergeCell ref="A8:A9"/>
    <mergeCell ref="A11:A12"/>
    <mergeCell ref="A26:A27"/>
    <mergeCell ref="A17:A18"/>
    <mergeCell ref="A20:A21"/>
    <mergeCell ref="A35:A36"/>
    <mergeCell ref="A23:A24"/>
  </mergeCells>
  <pageMargins left="0.19685039370078741" right="0.19685039370078741" top="0.19685039370078741" bottom="0.19685039370078741" header="0.23622047244094491" footer="0.23622047244094491"/>
  <pageSetup paperSize="8" scale="39"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2"/>
  <sheetViews>
    <sheetView zoomScaleSheetLayoutView="100" workbookViewId="0">
      <pane xSplit="1" ySplit="6" topLeftCell="F7" activePane="bottomRight" state="frozen"/>
      <selection sqref="A1:XFD17"/>
      <selection pane="topRight" sqref="A1:XFD17"/>
      <selection pane="bottomLeft" sqref="A1:XFD17"/>
      <selection pane="bottomRight" sqref="A1:XFD17"/>
    </sheetView>
  </sheetViews>
  <sheetFormatPr defaultRowHeight="15.75" x14ac:dyDescent="0.25"/>
  <cols>
    <col min="1" max="1" width="36.140625" style="1" customWidth="1"/>
    <col min="2" max="5" width="15.7109375" style="1" customWidth="1"/>
    <col min="6" max="6" width="15.42578125" style="1" customWidth="1"/>
    <col min="7" max="8" width="15.7109375" style="1" customWidth="1"/>
    <col min="9" max="9" width="7.7109375" style="1" bestFit="1" customWidth="1"/>
    <col min="10" max="16" width="18" style="1" customWidth="1"/>
    <col min="17" max="17" width="7.7109375" style="1" bestFit="1" customWidth="1"/>
    <col min="18" max="18" width="18" style="1" customWidth="1"/>
    <col min="19" max="19" width="14.42578125" style="1" customWidth="1"/>
    <col min="20" max="20" width="18" style="1" customWidth="1"/>
    <col min="21" max="21" width="13.28515625" style="1" customWidth="1"/>
    <col min="22" max="23" width="14.42578125" style="1" customWidth="1"/>
    <col min="24" max="27" width="18" style="1" customWidth="1"/>
    <col min="28" max="16384" width="9.140625" style="1"/>
  </cols>
  <sheetData>
    <row r="1" spans="1:27" x14ac:dyDescent="0.25">
      <c r="A1" s="145" t="s">
        <v>1163</v>
      </c>
      <c r="B1" s="144"/>
    </row>
    <row r="2" spans="1:27" x14ac:dyDescent="0.25">
      <c r="A2" s="143" t="s">
        <v>78</v>
      </c>
      <c r="B2" s="142"/>
      <c r="J2" s="2178" t="s">
        <v>77</v>
      </c>
      <c r="K2" s="2179"/>
      <c r="L2" s="1054" t="s">
        <v>437</v>
      </c>
      <c r="M2" s="140"/>
      <c r="N2" s="139"/>
    </row>
    <row r="3" spans="1:27" ht="31.5" x14ac:dyDescent="0.25">
      <c r="A3" s="138" t="s">
        <v>91</v>
      </c>
      <c r="B3" s="137"/>
      <c r="C3" s="2177" t="s">
        <v>90</v>
      </c>
      <c r="D3" s="2177"/>
      <c r="E3" s="2177"/>
      <c r="F3" s="2177"/>
      <c r="G3" s="2177"/>
      <c r="H3" s="2176"/>
      <c r="I3" s="136"/>
      <c r="J3" s="2180"/>
      <c r="K3" s="2181"/>
      <c r="L3" s="128" t="s">
        <v>73</v>
      </c>
      <c r="M3" s="2177" t="s">
        <v>72</v>
      </c>
      <c r="N3" s="2176"/>
      <c r="O3" s="2175" t="s">
        <v>71</v>
      </c>
      <c r="P3" s="2176"/>
      <c r="Q3" s="135"/>
      <c r="R3" s="2175" t="s">
        <v>70</v>
      </c>
      <c r="S3" s="2177"/>
      <c r="T3" s="2177"/>
      <c r="U3" s="2177"/>
      <c r="V3" s="2177" t="s">
        <v>69</v>
      </c>
      <c r="W3" s="2177"/>
      <c r="X3" s="2177"/>
      <c r="Y3" s="2176"/>
    </row>
    <row r="4" spans="1:27" s="125" customFormat="1" ht="48" thickBot="1" x14ac:dyDescent="0.3">
      <c r="A4" s="133" t="s">
        <v>68</v>
      </c>
      <c r="B4" s="132" t="s">
        <v>67</v>
      </c>
      <c r="C4" s="131" t="s">
        <v>89</v>
      </c>
      <c r="D4" s="131" t="s">
        <v>88</v>
      </c>
      <c r="E4" s="131" t="s">
        <v>64</v>
      </c>
      <c r="F4" s="131" t="s">
        <v>87</v>
      </c>
      <c r="G4" s="131" t="s">
        <v>63</v>
      </c>
      <c r="H4" s="131" t="s">
        <v>455</v>
      </c>
      <c r="I4" s="131" t="s">
        <v>55</v>
      </c>
      <c r="J4" s="130" t="s">
        <v>61</v>
      </c>
      <c r="K4" s="1037" t="s">
        <v>433</v>
      </c>
      <c r="L4" s="126" t="s">
        <v>60</v>
      </c>
      <c r="M4" s="126" t="s">
        <v>59</v>
      </c>
      <c r="N4" s="126" t="s">
        <v>58</v>
      </c>
      <c r="O4" s="126" t="s">
        <v>57</v>
      </c>
      <c r="P4" s="1037" t="s">
        <v>433</v>
      </c>
      <c r="Q4" s="131" t="s">
        <v>55</v>
      </c>
      <c r="R4" s="130" t="s">
        <v>86</v>
      </c>
      <c r="S4" s="130" t="s">
        <v>53</v>
      </c>
      <c r="T4" s="129" t="s">
        <v>85</v>
      </c>
      <c r="U4" s="128" t="s">
        <v>51</v>
      </c>
      <c r="V4" s="126" t="s">
        <v>84</v>
      </c>
      <c r="W4" s="126" t="s">
        <v>83</v>
      </c>
      <c r="X4" s="126" t="s">
        <v>82</v>
      </c>
      <c r="Y4" s="1453" t="s">
        <v>81</v>
      </c>
      <c r="Z4" s="126" t="s">
        <v>430</v>
      </c>
      <c r="AA4" s="126" t="s">
        <v>429</v>
      </c>
    </row>
    <row r="5" spans="1:27" ht="16.5" thickTop="1" x14ac:dyDescent="0.25">
      <c r="A5" s="2182" t="s">
        <v>47</v>
      </c>
      <c r="B5" s="124"/>
      <c r="C5" s="117"/>
      <c r="D5" s="117"/>
      <c r="E5" s="117"/>
      <c r="F5" s="123"/>
      <c r="G5" s="117" t="s">
        <v>46</v>
      </c>
      <c r="H5" s="117"/>
      <c r="I5" s="122" t="s">
        <v>2</v>
      </c>
      <c r="J5" s="121" t="s">
        <v>43</v>
      </c>
      <c r="K5" s="121" t="s">
        <v>41</v>
      </c>
      <c r="L5" s="121" t="s">
        <v>42</v>
      </c>
      <c r="M5" s="121" t="s">
        <v>454</v>
      </c>
      <c r="N5" s="121" t="s">
        <v>44</v>
      </c>
      <c r="O5" s="121" t="s">
        <v>43</v>
      </c>
      <c r="P5" s="121" t="s">
        <v>41</v>
      </c>
      <c r="Q5" s="122" t="s">
        <v>2</v>
      </c>
      <c r="R5" s="117"/>
      <c r="S5" s="121" t="s">
        <v>80</v>
      </c>
      <c r="T5" s="120" t="s">
        <v>41</v>
      </c>
      <c r="U5" s="1452" t="s">
        <v>453</v>
      </c>
      <c r="V5" s="118"/>
      <c r="W5" s="117"/>
      <c r="X5" s="117" t="s">
        <v>452</v>
      </c>
      <c r="Y5" s="1451"/>
      <c r="Z5" s="117"/>
      <c r="AA5" s="121"/>
    </row>
    <row r="6" spans="1:27" x14ac:dyDescent="0.25">
      <c r="A6" s="2235"/>
      <c r="B6" s="112"/>
      <c r="C6" s="112"/>
      <c r="D6" s="112"/>
      <c r="E6" s="112"/>
      <c r="F6" s="115"/>
      <c r="G6" s="117" t="s">
        <v>39</v>
      </c>
      <c r="H6" s="112"/>
      <c r="I6" s="116" t="s">
        <v>1</v>
      </c>
      <c r="J6" s="117"/>
      <c r="K6" s="112"/>
      <c r="L6" s="112"/>
      <c r="M6" s="112"/>
      <c r="N6" s="112"/>
      <c r="O6" s="112"/>
      <c r="P6" s="112"/>
      <c r="Q6" s="116" t="s">
        <v>1</v>
      </c>
      <c r="R6" s="115"/>
      <c r="S6" s="112"/>
      <c r="T6" s="114"/>
      <c r="U6" s="112"/>
      <c r="V6" s="113"/>
      <c r="W6" s="112"/>
      <c r="X6" s="112"/>
      <c r="Y6" s="1450"/>
      <c r="Z6" s="112"/>
      <c r="AA6" s="112"/>
    </row>
    <row r="7" spans="1:27" ht="16.5" thickBot="1" x14ac:dyDescent="0.3">
      <c r="A7" s="111" t="s">
        <v>38</v>
      </c>
      <c r="B7" s="107"/>
      <c r="C7" s="107"/>
      <c r="D7" s="107"/>
      <c r="E7" s="107"/>
      <c r="F7" s="110"/>
      <c r="G7" s="107"/>
      <c r="H7" s="107"/>
      <c r="I7" s="107"/>
      <c r="J7" s="107"/>
      <c r="K7" s="107"/>
      <c r="L7" s="109"/>
      <c r="M7" s="109"/>
      <c r="N7" s="107"/>
      <c r="O7" s="107"/>
      <c r="P7" s="107"/>
      <c r="Q7" s="107"/>
      <c r="R7" s="110"/>
      <c r="S7" s="107"/>
      <c r="T7" s="109"/>
      <c r="U7" s="98"/>
      <c r="V7" s="108"/>
      <c r="W7" s="107"/>
      <c r="X7" s="107"/>
      <c r="Y7" s="1449"/>
      <c r="Z7" s="107"/>
      <c r="AA7" s="107"/>
    </row>
    <row r="8" spans="1:27" x14ac:dyDescent="0.25">
      <c r="A8" s="2184" t="s">
        <v>1162</v>
      </c>
      <c r="B8" s="94"/>
      <c r="C8" s="94"/>
      <c r="D8" s="97"/>
      <c r="E8" s="97" t="s">
        <v>18</v>
      </c>
      <c r="F8" s="97" t="s">
        <v>1161</v>
      </c>
      <c r="G8" s="94"/>
      <c r="H8" s="94" t="s">
        <v>16</v>
      </c>
      <c r="I8" s="106" t="s">
        <v>2</v>
      </c>
      <c r="J8" s="94" t="s">
        <v>1127</v>
      </c>
      <c r="K8" s="94" t="s">
        <v>1124</v>
      </c>
      <c r="L8" s="94" t="s">
        <v>9</v>
      </c>
      <c r="M8" s="94" t="s">
        <v>1123</v>
      </c>
      <c r="N8" s="94" t="s">
        <v>1143</v>
      </c>
      <c r="O8" s="94" t="s">
        <v>1142</v>
      </c>
      <c r="P8" s="94" t="s">
        <v>1141</v>
      </c>
      <c r="Q8" s="106" t="s">
        <v>2</v>
      </c>
      <c r="R8" s="105"/>
      <c r="S8" s="94" t="s">
        <v>9</v>
      </c>
      <c r="T8" s="94" t="s">
        <v>1115</v>
      </c>
      <c r="U8" s="97" t="s">
        <v>1140</v>
      </c>
      <c r="V8" s="103" t="s">
        <v>1139</v>
      </c>
      <c r="W8" s="94"/>
      <c r="X8" s="94"/>
      <c r="Y8" s="1448"/>
      <c r="Z8" s="94"/>
      <c r="AA8" s="94"/>
    </row>
    <row r="9" spans="1:27" ht="27" customHeight="1" x14ac:dyDescent="0.25">
      <c r="A9" s="2185"/>
      <c r="B9" s="97"/>
      <c r="C9" s="97"/>
      <c r="D9" s="97"/>
      <c r="E9" s="97"/>
      <c r="F9" s="75"/>
      <c r="G9" s="94"/>
      <c r="H9" s="97"/>
      <c r="I9" s="80" t="s">
        <v>1</v>
      </c>
      <c r="J9" s="94"/>
      <c r="K9" s="94"/>
      <c r="L9" s="94"/>
      <c r="M9" s="94"/>
      <c r="N9" s="94"/>
      <c r="O9" s="94"/>
      <c r="P9" s="94"/>
      <c r="Q9" s="80" t="s">
        <v>1</v>
      </c>
      <c r="R9" s="105"/>
      <c r="S9" s="94"/>
      <c r="T9" s="104"/>
      <c r="U9" s="97"/>
      <c r="V9" s="103"/>
      <c r="W9" s="94"/>
      <c r="X9" s="94"/>
      <c r="Y9" s="1448"/>
      <c r="Z9" s="94"/>
      <c r="AA9" s="94"/>
    </row>
    <row r="10" spans="1:27" x14ac:dyDescent="0.25">
      <c r="A10" s="98"/>
      <c r="B10" s="98"/>
      <c r="C10" s="98"/>
      <c r="D10" s="98"/>
      <c r="E10" s="98"/>
      <c r="F10" s="101"/>
      <c r="G10" s="98"/>
      <c r="H10" s="98"/>
      <c r="I10" s="98"/>
      <c r="J10" s="98"/>
      <c r="K10" s="98"/>
      <c r="L10" s="100"/>
      <c r="M10" s="100"/>
      <c r="N10" s="98"/>
      <c r="O10" s="98"/>
      <c r="P10" s="98"/>
      <c r="Q10" s="98"/>
      <c r="R10" s="101"/>
      <c r="S10" s="98"/>
      <c r="T10" s="100"/>
      <c r="U10" s="98"/>
      <c r="V10" s="99"/>
      <c r="W10" s="98"/>
      <c r="X10" s="98"/>
      <c r="Y10" s="470"/>
      <c r="Z10" s="98"/>
      <c r="AA10" s="98"/>
    </row>
    <row r="11" spans="1:27" x14ac:dyDescent="0.25">
      <c r="A11" s="2186" t="s">
        <v>1160</v>
      </c>
      <c r="B11" s="97"/>
      <c r="C11" s="97"/>
      <c r="D11" s="97"/>
      <c r="E11" s="94" t="s">
        <v>18</v>
      </c>
      <c r="F11" s="75">
        <v>35000000</v>
      </c>
      <c r="G11" s="94"/>
      <c r="H11" s="97" t="s">
        <v>16</v>
      </c>
      <c r="I11" s="80" t="s">
        <v>2</v>
      </c>
      <c r="J11" s="94" t="s">
        <v>1127</v>
      </c>
      <c r="K11" s="94" t="s">
        <v>1124</v>
      </c>
      <c r="L11" s="94" t="s">
        <v>9</v>
      </c>
      <c r="M11" s="94" t="s">
        <v>1123</v>
      </c>
      <c r="N11" s="94" t="s">
        <v>1143</v>
      </c>
      <c r="O11" s="94" t="s">
        <v>1142</v>
      </c>
      <c r="P11" s="94" t="s">
        <v>1141</v>
      </c>
      <c r="Q11" s="106" t="s">
        <v>2</v>
      </c>
      <c r="R11" s="105"/>
      <c r="S11" s="94" t="s">
        <v>9</v>
      </c>
      <c r="T11" s="94" t="s">
        <v>1115</v>
      </c>
      <c r="U11" s="97" t="s">
        <v>1140</v>
      </c>
      <c r="V11" s="103" t="s">
        <v>1139</v>
      </c>
      <c r="W11" s="94"/>
      <c r="X11" s="97"/>
      <c r="Y11" s="1447"/>
      <c r="Z11" s="97"/>
      <c r="AA11" s="97"/>
    </row>
    <row r="12" spans="1:27" x14ac:dyDescent="0.25">
      <c r="A12" s="2185"/>
      <c r="B12" s="97"/>
      <c r="C12" s="97"/>
      <c r="D12" s="97"/>
      <c r="E12" s="97"/>
      <c r="F12" s="75"/>
      <c r="G12" s="94"/>
      <c r="H12" s="97"/>
      <c r="I12" s="80" t="s">
        <v>1</v>
      </c>
      <c r="J12" s="94"/>
      <c r="K12" s="97"/>
      <c r="L12" s="97"/>
      <c r="M12" s="97"/>
      <c r="N12" s="97"/>
      <c r="O12" s="97"/>
      <c r="P12" s="97"/>
      <c r="Q12" s="80" t="s">
        <v>1</v>
      </c>
      <c r="R12" s="75"/>
      <c r="S12" s="97"/>
      <c r="T12" s="102"/>
      <c r="U12" s="97"/>
      <c r="V12" s="95"/>
      <c r="W12" s="97"/>
      <c r="X12" s="97"/>
      <c r="Y12" s="1447"/>
      <c r="Z12" s="97"/>
      <c r="AA12" s="97"/>
    </row>
    <row r="13" spans="1:27" x14ac:dyDescent="0.25">
      <c r="A13" s="98"/>
      <c r="B13" s="98"/>
      <c r="C13" s="98"/>
      <c r="D13" s="98"/>
      <c r="E13" s="98"/>
      <c r="F13" s="101"/>
      <c r="G13" s="98"/>
      <c r="H13" s="98"/>
      <c r="I13" s="98"/>
      <c r="J13" s="98"/>
      <c r="K13" s="100"/>
      <c r="L13" s="100"/>
      <c r="M13" s="98"/>
      <c r="N13" s="98"/>
      <c r="O13" s="98"/>
      <c r="P13" s="98"/>
      <c r="Q13" s="98"/>
      <c r="R13" s="101"/>
      <c r="S13" s="98"/>
      <c r="T13" s="100"/>
      <c r="U13" s="98"/>
      <c r="V13" s="99"/>
      <c r="W13" s="98"/>
      <c r="X13" s="98"/>
      <c r="Y13" s="470"/>
      <c r="Z13" s="98"/>
      <c r="AA13" s="98"/>
    </row>
    <row r="14" spans="1:27" ht="31.5" x14ac:dyDescent="0.25">
      <c r="A14" s="268" t="s">
        <v>1159</v>
      </c>
      <c r="B14" s="97"/>
      <c r="C14" s="97"/>
      <c r="D14" s="97"/>
      <c r="E14" s="97" t="s">
        <v>18</v>
      </c>
      <c r="F14" s="75">
        <v>40000000</v>
      </c>
      <c r="G14" s="94"/>
      <c r="H14" s="97" t="s">
        <v>16</v>
      </c>
      <c r="I14" s="80" t="s">
        <v>2</v>
      </c>
      <c r="J14" s="94" t="s">
        <v>1127</v>
      </c>
      <c r="K14" s="94" t="s">
        <v>1124</v>
      </c>
      <c r="L14" s="94" t="s">
        <v>9</v>
      </c>
      <c r="M14" s="94" t="s">
        <v>1123</v>
      </c>
      <c r="N14" s="94" t="s">
        <v>1143</v>
      </c>
      <c r="O14" s="94" t="s">
        <v>1142</v>
      </c>
      <c r="P14" s="94" t="s">
        <v>1141</v>
      </c>
      <c r="Q14" s="106" t="s">
        <v>2</v>
      </c>
      <c r="R14" s="105"/>
      <c r="S14" s="94" t="s">
        <v>9</v>
      </c>
      <c r="T14" s="94" t="s">
        <v>1115</v>
      </c>
      <c r="U14" s="97" t="s">
        <v>1140</v>
      </c>
      <c r="V14" s="103" t="s">
        <v>1139</v>
      </c>
      <c r="W14" s="94"/>
      <c r="X14" s="95"/>
      <c r="Y14" s="471"/>
      <c r="Z14" s="95"/>
      <c r="AA14" s="95"/>
    </row>
    <row r="15" spans="1:27" x14ac:dyDescent="0.25">
      <c r="A15" s="98"/>
      <c r="B15" s="98"/>
      <c r="C15" s="98"/>
      <c r="D15" s="98"/>
      <c r="E15" s="98"/>
      <c r="F15" s="101"/>
      <c r="G15" s="98"/>
      <c r="H15" s="98"/>
      <c r="I15" s="98"/>
      <c r="J15" s="98"/>
      <c r="K15" s="100"/>
      <c r="L15" s="100"/>
      <c r="M15" s="98"/>
      <c r="N15" s="98"/>
      <c r="O15" s="98"/>
      <c r="P15" s="98"/>
      <c r="Q15" s="98"/>
      <c r="R15" s="101"/>
      <c r="S15" s="98"/>
      <c r="T15" s="100"/>
      <c r="U15" s="98"/>
      <c r="V15" s="99"/>
      <c r="W15" s="98"/>
      <c r="X15" s="98"/>
      <c r="Y15" s="470"/>
      <c r="Z15" s="98"/>
      <c r="AA15" s="98"/>
    </row>
    <row r="16" spans="1:27" ht="31.5" x14ac:dyDescent="0.25">
      <c r="A16" s="268" t="s">
        <v>1158</v>
      </c>
      <c r="B16" s="97"/>
      <c r="C16" s="97"/>
      <c r="D16" s="97"/>
      <c r="E16" s="97" t="s">
        <v>18</v>
      </c>
      <c r="F16" s="75">
        <v>12500000</v>
      </c>
      <c r="G16" s="94"/>
      <c r="H16" s="97" t="s">
        <v>16</v>
      </c>
      <c r="I16" s="80" t="s">
        <v>2</v>
      </c>
      <c r="J16" s="94" t="s">
        <v>1127</v>
      </c>
      <c r="K16" s="94" t="s">
        <v>1124</v>
      </c>
      <c r="L16" s="94" t="s">
        <v>9</v>
      </c>
      <c r="M16" s="94" t="s">
        <v>1123</v>
      </c>
      <c r="N16" s="94" t="s">
        <v>1143</v>
      </c>
      <c r="O16" s="94" t="s">
        <v>1142</v>
      </c>
      <c r="P16" s="94" t="s">
        <v>1141</v>
      </c>
      <c r="Q16" s="106" t="s">
        <v>2</v>
      </c>
      <c r="R16" s="105"/>
      <c r="S16" s="94" t="s">
        <v>9</v>
      </c>
      <c r="T16" s="94" t="s">
        <v>1115</v>
      </c>
      <c r="U16" s="97" t="s">
        <v>1140</v>
      </c>
      <c r="V16" s="103" t="s">
        <v>1139</v>
      </c>
      <c r="W16" s="94"/>
      <c r="X16" s="95"/>
      <c r="Y16" s="471"/>
      <c r="Z16" s="95"/>
      <c r="AA16" s="95"/>
    </row>
    <row r="17" spans="1:27" x14ac:dyDescent="0.25">
      <c r="A17" s="98"/>
      <c r="B17" s="98"/>
      <c r="C17" s="98"/>
      <c r="D17" s="98"/>
      <c r="E17" s="98"/>
      <c r="F17" s="101"/>
      <c r="G17" s="98"/>
      <c r="H17" s="98"/>
      <c r="I17" s="98"/>
      <c r="J17" s="98"/>
      <c r="K17" s="100"/>
      <c r="L17" s="100"/>
      <c r="M17" s="98"/>
      <c r="N17" s="98"/>
      <c r="O17" s="98"/>
      <c r="P17" s="98"/>
      <c r="Q17" s="98"/>
      <c r="R17" s="101"/>
      <c r="S17" s="98"/>
      <c r="T17" s="100"/>
      <c r="U17" s="98"/>
      <c r="V17" s="99"/>
      <c r="W17" s="98"/>
      <c r="X17" s="98"/>
      <c r="Y17" s="470"/>
      <c r="Z17" s="98"/>
      <c r="AA17" s="98"/>
    </row>
    <row r="18" spans="1:27" ht="31.5" x14ac:dyDescent="0.25">
      <c r="A18" s="268" t="s">
        <v>1157</v>
      </c>
      <c r="B18" s="97"/>
      <c r="C18" s="97"/>
      <c r="D18" s="97"/>
      <c r="E18" s="97" t="s">
        <v>18</v>
      </c>
      <c r="F18" s="75" t="s">
        <v>1156</v>
      </c>
      <c r="G18" s="94"/>
      <c r="H18" s="97" t="s">
        <v>16</v>
      </c>
      <c r="I18" s="80" t="s">
        <v>2</v>
      </c>
      <c r="J18" s="94" t="s">
        <v>1127</v>
      </c>
      <c r="K18" s="94" t="s">
        <v>1124</v>
      </c>
      <c r="L18" s="94" t="s">
        <v>9</v>
      </c>
      <c r="M18" s="94" t="s">
        <v>1123</v>
      </c>
      <c r="N18" s="94" t="s">
        <v>1143</v>
      </c>
      <c r="O18" s="94" t="s">
        <v>1142</v>
      </c>
      <c r="P18" s="94" t="s">
        <v>1141</v>
      </c>
      <c r="Q18" s="106" t="s">
        <v>2</v>
      </c>
      <c r="R18" s="105"/>
      <c r="S18" s="94" t="s">
        <v>9</v>
      </c>
      <c r="T18" s="94" t="s">
        <v>1115</v>
      </c>
      <c r="U18" s="97" t="s">
        <v>1140</v>
      </c>
      <c r="V18" s="103" t="s">
        <v>1139</v>
      </c>
      <c r="W18" s="94"/>
      <c r="X18" s="95"/>
      <c r="Y18" s="471"/>
      <c r="Z18" s="95"/>
      <c r="AA18" s="95"/>
    </row>
    <row r="19" spans="1:27" x14ac:dyDescent="0.25">
      <c r="A19" s="98"/>
      <c r="B19" s="98"/>
      <c r="C19" s="98"/>
      <c r="D19" s="98"/>
      <c r="E19" s="98"/>
      <c r="F19" s="101"/>
      <c r="G19" s="98"/>
      <c r="H19" s="98"/>
      <c r="I19" s="98"/>
      <c r="J19" s="98"/>
      <c r="K19" s="100"/>
      <c r="L19" s="100"/>
      <c r="M19" s="98"/>
      <c r="N19" s="98"/>
      <c r="O19" s="98"/>
      <c r="P19" s="98"/>
      <c r="Q19" s="98"/>
      <c r="R19" s="101"/>
      <c r="S19" s="98"/>
      <c r="T19" s="100"/>
      <c r="U19" s="98"/>
      <c r="V19" s="99"/>
      <c r="W19" s="98"/>
      <c r="X19" s="98"/>
      <c r="Y19" s="470"/>
      <c r="Z19" s="98"/>
      <c r="AA19" s="98"/>
    </row>
    <row r="20" spans="1:27" x14ac:dyDescent="0.25">
      <c r="A20" s="2186" t="s">
        <v>1155</v>
      </c>
      <c r="B20" s="97"/>
      <c r="C20" s="97"/>
      <c r="D20" s="97"/>
      <c r="E20" s="97" t="s">
        <v>18</v>
      </c>
      <c r="F20" s="75" t="s">
        <v>1154</v>
      </c>
      <c r="G20" s="94"/>
      <c r="H20" s="97" t="s">
        <v>16</v>
      </c>
      <c r="I20" s="80" t="s">
        <v>2</v>
      </c>
      <c r="J20" s="94" t="s">
        <v>1127</v>
      </c>
      <c r="K20" s="94" t="s">
        <v>1124</v>
      </c>
      <c r="L20" s="94" t="s">
        <v>9</v>
      </c>
      <c r="M20" s="94" t="s">
        <v>1123</v>
      </c>
      <c r="N20" s="94" t="s">
        <v>1143</v>
      </c>
      <c r="O20" s="94" t="s">
        <v>1142</v>
      </c>
      <c r="P20" s="94" t="s">
        <v>1141</v>
      </c>
      <c r="Q20" s="106" t="s">
        <v>2</v>
      </c>
      <c r="R20" s="105"/>
      <c r="S20" s="94" t="s">
        <v>9</v>
      </c>
      <c r="T20" s="94" t="s">
        <v>1115</v>
      </c>
      <c r="U20" s="97" t="s">
        <v>1140</v>
      </c>
      <c r="V20" s="103" t="s">
        <v>1139</v>
      </c>
      <c r="W20" s="94"/>
      <c r="X20" s="95"/>
      <c r="Y20" s="471"/>
      <c r="Z20" s="94"/>
      <c r="AA20" s="94"/>
    </row>
    <row r="21" spans="1:27" x14ac:dyDescent="0.25">
      <c r="A21" s="2185"/>
      <c r="B21" s="97"/>
      <c r="C21" s="97"/>
      <c r="D21" s="97"/>
      <c r="E21" s="97"/>
      <c r="F21" s="75"/>
      <c r="G21" s="94"/>
      <c r="H21" s="97"/>
      <c r="I21" s="80" t="s">
        <v>1</v>
      </c>
      <c r="J21" s="97"/>
      <c r="K21" s="97"/>
      <c r="L21" s="97"/>
      <c r="M21" s="97"/>
      <c r="N21" s="97"/>
      <c r="O21" s="97"/>
      <c r="P21" s="97"/>
      <c r="Q21" s="80" t="s">
        <v>1</v>
      </c>
      <c r="R21" s="75"/>
      <c r="S21" s="97"/>
      <c r="T21" s="96"/>
      <c r="U21" s="97"/>
      <c r="V21" s="95"/>
      <c r="W21" s="95"/>
      <c r="X21" s="95"/>
      <c r="Y21" s="471"/>
      <c r="Z21" s="95"/>
      <c r="AA21" s="95"/>
    </row>
    <row r="22" spans="1:27" x14ac:dyDescent="0.25">
      <c r="A22" s="98"/>
      <c r="B22" s="98"/>
      <c r="C22" s="98"/>
      <c r="D22" s="98"/>
      <c r="E22" s="98"/>
      <c r="F22" s="101"/>
      <c r="G22" s="98"/>
      <c r="H22" s="98"/>
      <c r="I22" s="98"/>
      <c r="J22" s="98"/>
      <c r="K22" s="100"/>
      <c r="L22" s="100"/>
      <c r="M22" s="98"/>
      <c r="N22" s="98"/>
      <c r="O22" s="98"/>
      <c r="P22" s="98"/>
      <c r="Q22" s="98"/>
      <c r="R22" s="101"/>
      <c r="S22" s="98"/>
      <c r="T22" s="100"/>
      <c r="U22" s="98"/>
      <c r="V22" s="99"/>
      <c r="W22" s="98"/>
      <c r="X22" s="98"/>
      <c r="Y22" s="470"/>
      <c r="Z22" s="98"/>
      <c r="AA22" s="98"/>
    </row>
    <row r="23" spans="1:27" x14ac:dyDescent="0.25">
      <c r="A23" s="2186" t="s">
        <v>1153</v>
      </c>
      <c r="B23" s="97"/>
      <c r="C23" s="97"/>
      <c r="D23" s="97"/>
      <c r="E23" s="97" t="s">
        <v>18</v>
      </c>
      <c r="F23" s="75">
        <v>27000000</v>
      </c>
      <c r="G23" s="94"/>
      <c r="H23" s="97" t="s">
        <v>16</v>
      </c>
      <c r="I23" s="80" t="s">
        <v>2</v>
      </c>
      <c r="J23" s="94" t="s">
        <v>1127</v>
      </c>
      <c r="K23" s="94" t="s">
        <v>1124</v>
      </c>
      <c r="L23" s="94" t="s">
        <v>9</v>
      </c>
      <c r="M23" s="94" t="s">
        <v>1123</v>
      </c>
      <c r="N23" s="94" t="s">
        <v>1143</v>
      </c>
      <c r="O23" s="94" t="s">
        <v>1142</v>
      </c>
      <c r="P23" s="94" t="s">
        <v>1141</v>
      </c>
      <c r="Q23" s="106" t="s">
        <v>2</v>
      </c>
      <c r="R23" s="105"/>
      <c r="S23" s="94" t="s">
        <v>9</v>
      </c>
      <c r="T23" s="94" t="s">
        <v>1115</v>
      </c>
      <c r="U23" s="97" t="s">
        <v>1140</v>
      </c>
      <c r="V23" s="103" t="s">
        <v>1139</v>
      </c>
      <c r="W23" s="94"/>
      <c r="X23" s="95"/>
      <c r="Y23" s="471"/>
      <c r="Z23" s="94"/>
      <c r="AA23" s="94"/>
    </row>
    <row r="24" spans="1:27" x14ac:dyDescent="0.25">
      <c r="A24" s="2185"/>
      <c r="B24" s="97"/>
      <c r="C24" s="97"/>
      <c r="D24" s="97"/>
      <c r="E24" s="97"/>
      <c r="F24" s="75"/>
      <c r="G24" s="94"/>
      <c r="H24" s="97"/>
      <c r="I24" s="80" t="s">
        <v>1</v>
      </c>
      <c r="J24" s="97"/>
      <c r="K24" s="97"/>
      <c r="L24" s="97"/>
      <c r="M24" s="97"/>
      <c r="N24" s="97"/>
      <c r="O24" s="97"/>
      <c r="P24" s="97"/>
      <c r="Q24" s="80" t="s">
        <v>1</v>
      </c>
      <c r="R24" s="75"/>
      <c r="S24" s="97"/>
      <c r="T24" s="96"/>
      <c r="U24" s="97"/>
      <c r="V24" s="95"/>
      <c r="W24" s="95"/>
      <c r="X24" s="95"/>
      <c r="Y24" s="471"/>
      <c r="Z24" s="95"/>
      <c r="AA24" s="95"/>
    </row>
    <row r="25" spans="1:27" x14ac:dyDescent="0.25">
      <c r="A25" s="98"/>
      <c r="B25" s="98"/>
      <c r="C25" s="98"/>
      <c r="D25" s="98"/>
      <c r="E25" s="98"/>
      <c r="F25" s="101"/>
      <c r="G25" s="98"/>
      <c r="H25" s="98"/>
      <c r="I25" s="98"/>
      <c r="J25" s="98"/>
      <c r="K25" s="100"/>
      <c r="L25" s="100"/>
      <c r="M25" s="98"/>
      <c r="N25" s="98"/>
      <c r="O25" s="98"/>
      <c r="P25" s="98"/>
      <c r="Q25" s="98"/>
      <c r="R25" s="101"/>
      <c r="S25" s="98"/>
      <c r="T25" s="100"/>
      <c r="U25" s="98"/>
      <c r="V25" s="99"/>
      <c r="W25" s="98"/>
      <c r="X25" s="98"/>
      <c r="Y25" s="470"/>
      <c r="Z25" s="98"/>
      <c r="AA25" s="98"/>
    </row>
    <row r="26" spans="1:27" x14ac:dyDescent="0.25">
      <c r="A26" s="2186" t="s">
        <v>1152</v>
      </c>
      <c r="B26" s="97"/>
      <c r="C26" s="97"/>
      <c r="D26" s="97"/>
      <c r="E26" s="97" t="s">
        <v>18</v>
      </c>
      <c r="F26" s="75">
        <v>25000000</v>
      </c>
      <c r="G26" s="94"/>
      <c r="H26" s="97" t="s">
        <v>16</v>
      </c>
      <c r="I26" s="80" t="s">
        <v>2</v>
      </c>
      <c r="J26" s="94" t="s">
        <v>1127</v>
      </c>
      <c r="K26" s="94" t="s">
        <v>1124</v>
      </c>
      <c r="L26" s="94" t="s">
        <v>9</v>
      </c>
      <c r="M26" s="94" t="s">
        <v>1123</v>
      </c>
      <c r="N26" s="94" t="s">
        <v>1143</v>
      </c>
      <c r="O26" s="94" t="s">
        <v>1142</v>
      </c>
      <c r="P26" s="94" t="s">
        <v>1141</v>
      </c>
      <c r="Q26" s="106" t="s">
        <v>2</v>
      </c>
      <c r="R26" s="105"/>
      <c r="S26" s="94" t="s">
        <v>9</v>
      </c>
      <c r="T26" s="94" t="s">
        <v>1115</v>
      </c>
      <c r="U26" s="97" t="s">
        <v>1140</v>
      </c>
      <c r="V26" s="103" t="s">
        <v>1139</v>
      </c>
      <c r="W26" s="94"/>
      <c r="X26" s="95"/>
      <c r="Y26" s="471"/>
      <c r="Z26" s="95"/>
      <c r="AA26" s="95"/>
    </row>
    <row r="27" spans="1:27" x14ac:dyDescent="0.25">
      <c r="A27" s="2185"/>
      <c r="B27" s="97"/>
      <c r="C27" s="97"/>
      <c r="D27" s="97"/>
      <c r="E27" s="97"/>
      <c r="F27" s="75"/>
      <c r="G27" s="94"/>
      <c r="H27" s="97"/>
      <c r="I27" s="80" t="s">
        <v>1</v>
      </c>
      <c r="J27" s="97"/>
      <c r="K27" s="97"/>
      <c r="L27" s="97"/>
      <c r="M27" s="97"/>
      <c r="N27" s="97"/>
      <c r="O27" s="97"/>
      <c r="P27" s="97"/>
      <c r="Q27" s="80" t="s">
        <v>1</v>
      </c>
      <c r="R27" s="75"/>
      <c r="S27" s="97"/>
      <c r="T27" s="96"/>
      <c r="U27" s="97"/>
      <c r="V27" s="95"/>
      <c r="W27" s="95"/>
      <c r="X27" s="95"/>
      <c r="Y27" s="471"/>
      <c r="Z27" s="95"/>
      <c r="AA27" s="95"/>
    </row>
    <row r="28" spans="1:27" x14ac:dyDescent="0.25">
      <c r="A28" s="98"/>
      <c r="B28" s="98"/>
      <c r="C28" s="98"/>
      <c r="D28" s="98"/>
      <c r="E28" s="98"/>
      <c r="F28" s="101"/>
      <c r="G28" s="98"/>
      <c r="H28" s="98"/>
      <c r="I28" s="98"/>
      <c r="J28" s="98"/>
      <c r="K28" s="100"/>
      <c r="L28" s="100"/>
      <c r="M28" s="98"/>
      <c r="N28" s="98"/>
      <c r="O28" s="98"/>
      <c r="P28" s="98"/>
      <c r="Q28" s="98"/>
      <c r="R28" s="101"/>
      <c r="S28" s="98"/>
      <c r="T28" s="100"/>
      <c r="U28" s="98"/>
      <c r="V28" s="99"/>
      <c r="W28" s="98"/>
      <c r="X28" s="98"/>
      <c r="Y28" s="470"/>
      <c r="Z28" s="98"/>
      <c r="AA28" s="98"/>
    </row>
    <row r="29" spans="1:27" x14ac:dyDescent="0.25">
      <c r="A29" s="2186" t="s">
        <v>1151</v>
      </c>
      <c r="B29" s="97"/>
      <c r="C29" s="97"/>
      <c r="D29" s="97"/>
      <c r="E29" s="97" t="s">
        <v>18</v>
      </c>
      <c r="F29" s="75">
        <v>5000000</v>
      </c>
      <c r="G29" s="94"/>
      <c r="H29" s="97" t="s">
        <v>16</v>
      </c>
      <c r="I29" s="80" t="s">
        <v>2</v>
      </c>
      <c r="J29" s="94" t="s">
        <v>1127</v>
      </c>
      <c r="K29" s="94" t="s">
        <v>1124</v>
      </c>
      <c r="L29" s="94" t="s">
        <v>9</v>
      </c>
      <c r="M29" s="94" t="s">
        <v>1123</v>
      </c>
      <c r="N29" s="94" t="s">
        <v>1143</v>
      </c>
      <c r="O29" s="94" t="s">
        <v>1142</v>
      </c>
      <c r="P29" s="94" t="s">
        <v>1141</v>
      </c>
      <c r="Q29" s="106" t="s">
        <v>2</v>
      </c>
      <c r="R29" s="105"/>
      <c r="S29" s="94" t="s">
        <v>9</v>
      </c>
      <c r="T29" s="94" t="s">
        <v>1115</v>
      </c>
      <c r="U29" s="97" t="s">
        <v>1140</v>
      </c>
      <c r="V29" s="103" t="s">
        <v>1139</v>
      </c>
      <c r="W29" s="94"/>
      <c r="X29" s="95"/>
      <c r="Y29" s="471"/>
      <c r="Z29" s="95"/>
      <c r="AA29" s="95"/>
    </row>
    <row r="30" spans="1:27" x14ac:dyDescent="0.25">
      <c r="A30" s="2185"/>
      <c r="B30" s="97"/>
      <c r="C30" s="97"/>
      <c r="D30" s="97"/>
      <c r="E30" s="97"/>
      <c r="F30" s="75"/>
      <c r="G30" s="94"/>
      <c r="H30" s="97"/>
      <c r="I30" s="80" t="s">
        <v>1</v>
      </c>
      <c r="J30" s="97"/>
      <c r="K30" s="97"/>
      <c r="L30" s="97"/>
      <c r="M30" s="97"/>
      <c r="N30" s="97"/>
      <c r="O30" s="97"/>
      <c r="P30" s="97"/>
      <c r="Q30" s="80" t="s">
        <v>1</v>
      </c>
      <c r="R30" s="75"/>
      <c r="S30" s="97"/>
      <c r="T30" s="96"/>
      <c r="U30" s="97"/>
      <c r="V30" s="95"/>
      <c r="W30" s="95"/>
      <c r="X30" s="95"/>
      <c r="Y30" s="471"/>
      <c r="Z30" s="95"/>
      <c r="AA30" s="95"/>
    </row>
    <row r="31" spans="1:27" x14ac:dyDescent="0.25">
      <c r="A31" s="98"/>
      <c r="B31" s="98"/>
      <c r="C31" s="98"/>
      <c r="D31" s="98"/>
      <c r="E31" s="98"/>
      <c r="F31" s="101"/>
      <c r="G31" s="98"/>
      <c r="H31" s="98"/>
      <c r="I31" s="98"/>
      <c r="J31" s="98"/>
      <c r="K31" s="100"/>
      <c r="L31" s="100"/>
      <c r="M31" s="98"/>
      <c r="N31" s="98"/>
      <c r="O31" s="98"/>
      <c r="P31" s="98"/>
      <c r="Q31" s="98"/>
      <c r="R31" s="101"/>
      <c r="S31" s="98"/>
      <c r="T31" s="100"/>
      <c r="U31" s="98"/>
      <c r="V31" s="99"/>
      <c r="W31" s="98"/>
      <c r="X31" s="98"/>
      <c r="Y31" s="470"/>
      <c r="Z31" s="98"/>
      <c r="AA31" s="98"/>
    </row>
    <row r="32" spans="1:27" x14ac:dyDescent="0.25">
      <c r="A32" s="2186" t="s">
        <v>1150</v>
      </c>
      <c r="B32" s="97"/>
      <c r="C32" s="97"/>
      <c r="D32" s="97"/>
      <c r="E32" s="97" t="s">
        <v>18</v>
      </c>
      <c r="F32" s="75">
        <v>15000000</v>
      </c>
      <c r="G32" s="94"/>
      <c r="H32" s="97" t="s">
        <v>16</v>
      </c>
      <c r="I32" s="80" t="s">
        <v>2</v>
      </c>
      <c r="J32" s="94" t="s">
        <v>1127</v>
      </c>
      <c r="K32" s="94" t="s">
        <v>1124</v>
      </c>
      <c r="L32" s="94" t="s">
        <v>9</v>
      </c>
      <c r="M32" s="94" t="s">
        <v>1123</v>
      </c>
      <c r="N32" s="94" t="s">
        <v>1143</v>
      </c>
      <c r="O32" s="94" t="s">
        <v>1142</v>
      </c>
      <c r="P32" s="94" t="s">
        <v>1141</v>
      </c>
      <c r="Q32" s="106" t="s">
        <v>2</v>
      </c>
      <c r="R32" s="105"/>
      <c r="S32" s="94" t="s">
        <v>9</v>
      </c>
      <c r="T32" s="94" t="s">
        <v>1115</v>
      </c>
      <c r="U32" s="97" t="s">
        <v>1140</v>
      </c>
      <c r="V32" s="103" t="s">
        <v>1139</v>
      </c>
      <c r="W32" s="94"/>
      <c r="X32" s="95"/>
      <c r="Y32" s="471"/>
      <c r="Z32" s="95"/>
      <c r="AA32" s="95"/>
    </row>
    <row r="33" spans="1:27" x14ac:dyDescent="0.25">
      <c r="A33" s="2185"/>
      <c r="B33" s="97"/>
      <c r="C33" s="97"/>
      <c r="D33" s="97"/>
      <c r="E33" s="97"/>
      <c r="F33" s="75"/>
      <c r="G33" s="94"/>
      <c r="H33" s="97"/>
      <c r="I33" s="80" t="s">
        <v>1</v>
      </c>
      <c r="J33" s="97"/>
      <c r="K33" s="97"/>
      <c r="L33" s="97"/>
      <c r="M33" s="97"/>
      <c r="N33" s="97"/>
      <c r="O33" s="97"/>
      <c r="P33" s="97"/>
      <c r="Q33" s="80" t="s">
        <v>1</v>
      </c>
      <c r="R33" s="75"/>
      <c r="S33" s="97"/>
      <c r="T33" s="96"/>
      <c r="U33" s="97"/>
      <c r="V33" s="95"/>
      <c r="W33" s="95"/>
      <c r="X33" s="95"/>
      <c r="Y33" s="471"/>
      <c r="Z33" s="95"/>
      <c r="AA33" s="95"/>
    </row>
    <row r="34" spans="1:27" x14ac:dyDescent="0.25">
      <c r="A34" s="98"/>
      <c r="B34" s="98"/>
      <c r="C34" s="98"/>
      <c r="D34" s="98"/>
      <c r="E34" s="98"/>
      <c r="F34" s="101"/>
      <c r="G34" s="98"/>
      <c r="H34" s="98"/>
      <c r="I34" s="98"/>
      <c r="J34" s="98"/>
      <c r="K34" s="100"/>
      <c r="L34" s="100"/>
      <c r="M34" s="98"/>
      <c r="N34" s="98"/>
      <c r="O34" s="98"/>
      <c r="P34" s="98"/>
      <c r="Q34" s="98"/>
      <c r="R34" s="101"/>
      <c r="S34" s="98"/>
      <c r="T34" s="100"/>
      <c r="U34" s="98"/>
      <c r="V34" s="99"/>
      <c r="W34" s="98"/>
      <c r="X34" s="98"/>
      <c r="Y34" s="470"/>
      <c r="Z34" s="98"/>
      <c r="AA34" s="98"/>
    </row>
    <row r="35" spans="1:27" x14ac:dyDescent="0.25">
      <c r="A35" s="2186" t="s">
        <v>1149</v>
      </c>
      <c r="B35" s="97"/>
      <c r="C35" s="97"/>
      <c r="D35" s="97"/>
      <c r="E35" s="97" t="s">
        <v>18</v>
      </c>
      <c r="F35" s="75">
        <v>40000000</v>
      </c>
      <c r="G35" s="94"/>
      <c r="H35" s="97" t="s">
        <v>16</v>
      </c>
      <c r="I35" s="80" t="s">
        <v>2</v>
      </c>
      <c r="J35" s="94" t="s">
        <v>1127</v>
      </c>
      <c r="K35" s="94" t="s">
        <v>1124</v>
      </c>
      <c r="L35" s="94" t="s">
        <v>9</v>
      </c>
      <c r="M35" s="94" t="s">
        <v>1123</v>
      </c>
      <c r="N35" s="94" t="s">
        <v>1143</v>
      </c>
      <c r="O35" s="94" t="s">
        <v>1142</v>
      </c>
      <c r="P35" s="94" t="s">
        <v>1141</v>
      </c>
      <c r="Q35" s="106" t="s">
        <v>2</v>
      </c>
      <c r="R35" s="105"/>
      <c r="S35" s="94" t="s">
        <v>9</v>
      </c>
      <c r="T35" s="94" t="s">
        <v>1115</v>
      </c>
      <c r="U35" s="97" t="s">
        <v>1140</v>
      </c>
      <c r="V35" s="103" t="s">
        <v>1139</v>
      </c>
      <c r="W35" s="94"/>
      <c r="X35" s="95"/>
      <c r="Y35" s="471"/>
      <c r="Z35" s="95"/>
      <c r="AA35" s="95"/>
    </row>
    <row r="36" spans="1:27" x14ac:dyDescent="0.25">
      <c r="A36" s="2185"/>
      <c r="B36" s="97"/>
      <c r="C36" s="97"/>
      <c r="D36" s="97"/>
      <c r="E36" s="97"/>
      <c r="F36" s="75"/>
      <c r="G36" s="94"/>
      <c r="H36" s="97"/>
      <c r="I36" s="80" t="s">
        <v>1</v>
      </c>
      <c r="J36" s="97"/>
      <c r="K36" s="97"/>
      <c r="L36" s="97"/>
      <c r="M36" s="97"/>
      <c r="N36" s="97"/>
      <c r="O36" s="97"/>
      <c r="P36" s="97"/>
      <c r="Q36" s="80" t="s">
        <v>1</v>
      </c>
      <c r="R36" s="75"/>
      <c r="S36" s="97"/>
      <c r="T36" s="96"/>
      <c r="U36" s="97"/>
      <c r="V36" s="95"/>
      <c r="W36" s="95"/>
      <c r="X36" s="95"/>
      <c r="Y36" s="471"/>
      <c r="Z36" s="95"/>
      <c r="AA36" s="95"/>
    </row>
    <row r="37" spans="1:27" ht="9" customHeight="1" x14ac:dyDescent="0.25">
      <c r="A37" s="98"/>
      <c r="B37" s="98"/>
      <c r="C37" s="98"/>
      <c r="D37" s="98"/>
      <c r="E37" s="98"/>
      <c r="F37" s="101"/>
      <c r="G37" s="98"/>
      <c r="H37" s="98"/>
      <c r="I37" s="98"/>
      <c r="J37" s="98"/>
      <c r="K37" s="100"/>
      <c r="L37" s="100"/>
      <c r="M37" s="98"/>
      <c r="N37" s="98"/>
      <c r="O37" s="98"/>
      <c r="P37" s="98"/>
      <c r="Q37" s="98"/>
      <c r="R37" s="101"/>
      <c r="S37" s="98"/>
      <c r="T37" s="100"/>
      <c r="U37" s="98"/>
      <c r="V37" s="99"/>
      <c r="W37" s="98"/>
      <c r="X37" s="98"/>
      <c r="Y37" s="470"/>
      <c r="Z37" s="98"/>
      <c r="AA37" s="98"/>
    </row>
    <row r="38" spans="1:27" x14ac:dyDescent="0.25">
      <c r="A38" s="98"/>
      <c r="B38" s="98"/>
      <c r="C38" s="98"/>
      <c r="D38" s="98"/>
      <c r="E38" s="98"/>
      <c r="F38" s="101"/>
      <c r="G38" s="98"/>
      <c r="H38" s="98"/>
      <c r="I38" s="98"/>
      <c r="J38" s="98"/>
      <c r="K38" s="100"/>
      <c r="L38" s="100"/>
      <c r="M38" s="98"/>
      <c r="N38" s="98"/>
      <c r="O38" s="98"/>
      <c r="P38" s="98"/>
      <c r="Q38" s="98"/>
      <c r="R38" s="101"/>
      <c r="S38" s="98"/>
      <c r="T38" s="100"/>
      <c r="U38" s="98"/>
      <c r="V38" s="99"/>
      <c r="W38" s="98"/>
      <c r="X38" s="98"/>
      <c r="Y38" s="470"/>
      <c r="Z38" s="98"/>
      <c r="AA38" s="98"/>
    </row>
    <row r="39" spans="1:27" x14ac:dyDescent="0.25">
      <c r="A39" s="2186" t="s">
        <v>1148</v>
      </c>
      <c r="B39" s="97"/>
      <c r="C39" s="97"/>
      <c r="D39" s="97"/>
      <c r="E39" s="97" t="s">
        <v>18</v>
      </c>
      <c r="F39" s="75">
        <v>15000000</v>
      </c>
      <c r="G39" s="94"/>
      <c r="H39" s="97" t="s">
        <v>16</v>
      </c>
      <c r="I39" s="80" t="s">
        <v>2</v>
      </c>
      <c r="J39" s="94" t="s">
        <v>1127</v>
      </c>
      <c r="K39" s="94" t="s">
        <v>1124</v>
      </c>
      <c r="L39" s="94" t="s">
        <v>9</v>
      </c>
      <c r="M39" s="94" t="s">
        <v>1123</v>
      </c>
      <c r="N39" s="94" t="s">
        <v>1143</v>
      </c>
      <c r="O39" s="94" t="s">
        <v>1142</v>
      </c>
      <c r="P39" s="94" t="s">
        <v>1141</v>
      </c>
      <c r="Q39" s="106" t="s">
        <v>2</v>
      </c>
      <c r="R39" s="105"/>
      <c r="S39" s="94" t="s">
        <v>9</v>
      </c>
      <c r="T39" s="94" t="s">
        <v>1115</v>
      </c>
      <c r="U39" s="97" t="s">
        <v>1140</v>
      </c>
      <c r="V39" s="103" t="s">
        <v>1139</v>
      </c>
      <c r="W39" s="94"/>
      <c r="X39" s="95"/>
      <c r="Y39" s="471"/>
      <c r="Z39" s="95"/>
      <c r="AA39" s="95"/>
    </row>
    <row r="40" spans="1:27" x14ac:dyDescent="0.25">
      <c r="A40" s="2185"/>
      <c r="B40" s="97"/>
      <c r="C40" s="97"/>
      <c r="D40" s="97"/>
      <c r="E40" s="97"/>
      <c r="F40" s="75"/>
      <c r="G40" s="94"/>
      <c r="H40" s="97"/>
      <c r="I40" s="80" t="s">
        <v>1</v>
      </c>
      <c r="J40" s="97"/>
      <c r="K40" s="97"/>
      <c r="L40" s="97"/>
      <c r="M40" s="97"/>
      <c r="N40" s="97"/>
      <c r="O40" s="97"/>
      <c r="P40" s="97"/>
      <c r="Q40" s="80" t="s">
        <v>1</v>
      </c>
      <c r="R40" s="75"/>
      <c r="S40" s="97"/>
      <c r="T40" s="96"/>
      <c r="U40" s="97"/>
      <c r="V40" s="95"/>
      <c r="W40" s="95"/>
      <c r="X40" s="95"/>
      <c r="Y40" s="471"/>
      <c r="Z40" s="95"/>
      <c r="AA40" s="95"/>
    </row>
    <row r="41" spans="1:27" x14ac:dyDescent="0.25">
      <c r="A41" s="98"/>
      <c r="B41" s="98"/>
      <c r="C41" s="98"/>
      <c r="D41" s="98"/>
      <c r="E41" s="98"/>
      <c r="F41" s="101"/>
      <c r="G41" s="98"/>
      <c r="H41" s="98"/>
      <c r="I41" s="98"/>
      <c r="J41" s="98"/>
      <c r="K41" s="100"/>
      <c r="L41" s="100"/>
      <c r="M41" s="98"/>
      <c r="N41" s="98"/>
      <c r="O41" s="98"/>
      <c r="P41" s="98"/>
      <c r="Q41" s="98"/>
      <c r="R41" s="101"/>
      <c r="S41" s="98"/>
      <c r="T41" s="100"/>
      <c r="U41" s="98"/>
      <c r="V41" s="99"/>
      <c r="W41" s="98"/>
      <c r="X41" s="98"/>
      <c r="Y41" s="470"/>
      <c r="Z41" s="98"/>
      <c r="AA41" s="98"/>
    </row>
    <row r="42" spans="1:27" x14ac:dyDescent="0.25">
      <c r="A42" s="2186" t="s">
        <v>1147</v>
      </c>
      <c r="B42" s="97"/>
      <c r="C42" s="97"/>
      <c r="D42" s="97"/>
      <c r="E42" s="97" t="s">
        <v>18</v>
      </c>
      <c r="F42" s="75">
        <v>20000000</v>
      </c>
      <c r="G42" s="94"/>
      <c r="H42" s="97" t="s">
        <v>16</v>
      </c>
      <c r="I42" s="80" t="s">
        <v>2</v>
      </c>
      <c r="J42" s="94" t="s">
        <v>1127</v>
      </c>
      <c r="K42" s="94" t="s">
        <v>1124</v>
      </c>
      <c r="L42" s="94" t="s">
        <v>9</v>
      </c>
      <c r="M42" s="94" t="s">
        <v>1123</v>
      </c>
      <c r="N42" s="94" t="s">
        <v>1143</v>
      </c>
      <c r="O42" s="94" t="s">
        <v>1142</v>
      </c>
      <c r="P42" s="94" t="s">
        <v>1141</v>
      </c>
      <c r="Q42" s="106" t="s">
        <v>2</v>
      </c>
      <c r="R42" s="105"/>
      <c r="S42" s="94" t="s">
        <v>9</v>
      </c>
      <c r="T42" s="94" t="s">
        <v>1115</v>
      </c>
      <c r="U42" s="97" t="s">
        <v>1140</v>
      </c>
      <c r="V42" s="103" t="s">
        <v>1139</v>
      </c>
      <c r="W42" s="94"/>
      <c r="X42" s="95"/>
      <c r="Y42" s="471"/>
      <c r="Z42" s="95"/>
      <c r="AA42" s="95"/>
    </row>
    <row r="43" spans="1:27" x14ac:dyDescent="0.25">
      <c r="A43" s="2185"/>
      <c r="B43" s="97"/>
      <c r="C43" s="97"/>
      <c r="D43" s="97"/>
      <c r="E43" s="97"/>
      <c r="F43" s="75"/>
      <c r="G43" s="94"/>
      <c r="H43" s="97"/>
      <c r="I43" s="80" t="s">
        <v>1</v>
      </c>
      <c r="J43" s="97"/>
      <c r="K43" s="97"/>
      <c r="L43" s="97"/>
      <c r="M43" s="97"/>
      <c r="N43" s="97"/>
      <c r="O43" s="97"/>
      <c r="P43" s="97"/>
      <c r="Q43" s="80" t="s">
        <v>1</v>
      </c>
      <c r="R43" s="75"/>
      <c r="S43" s="97"/>
      <c r="T43" s="96"/>
      <c r="U43" s="97"/>
      <c r="V43" s="95"/>
      <c r="W43" s="95"/>
      <c r="X43" s="95"/>
      <c r="Y43" s="471"/>
      <c r="Z43" s="95"/>
      <c r="AA43" s="95"/>
    </row>
    <row r="44" spans="1:27" x14ac:dyDescent="0.25">
      <c r="A44" s="98"/>
      <c r="B44" s="98"/>
      <c r="C44" s="98"/>
      <c r="D44" s="98"/>
      <c r="E44" s="98"/>
      <c r="F44" s="101"/>
      <c r="G44" s="98"/>
      <c r="H44" s="98"/>
      <c r="I44" s="98"/>
      <c r="J44" s="98"/>
      <c r="K44" s="100"/>
      <c r="L44" s="100"/>
      <c r="M44" s="98"/>
      <c r="N44" s="98"/>
      <c r="O44" s="98"/>
      <c r="P44" s="98"/>
      <c r="Q44" s="98"/>
      <c r="R44" s="101"/>
      <c r="S44" s="98"/>
      <c r="T44" s="100"/>
      <c r="U44" s="98"/>
      <c r="V44" s="99"/>
      <c r="W44" s="98"/>
      <c r="X44" s="98"/>
      <c r="Y44" s="470"/>
      <c r="Z44" s="98"/>
      <c r="AA44" s="98"/>
    </row>
    <row r="45" spans="1:27" x14ac:dyDescent="0.25">
      <c r="A45" s="2186" t="s">
        <v>1146</v>
      </c>
      <c r="B45" s="97"/>
      <c r="C45" s="97"/>
      <c r="D45" s="97"/>
      <c r="E45" s="97" t="s">
        <v>18</v>
      </c>
      <c r="F45" s="75">
        <v>12000000</v>
      </c>
      <c r="G45" s="94"/>
      <c r="H45" s="97" t="s">
        <v>16</v>
      </c>
      <c r="I45" s="80" t="s">
        <v>2</v>
      </c>
      <c r="J45" s="94" t="s">
        <v>1127</v>
      </c>
      <c r="K45" s="94" t="s">
        <v>1124</v>
      </c>
      <c r="L45" s="94" t="s">
        <v>9</v>
      </c>
      <c r="M45" s="94" t="s">
        <v>1123</v>
      </c>
      <c r="N45" s="94" t="s">
        <v>1143</v>
      </c>
      <c r="O45" s="94" t="s">
        <v>1142</v>
      </c>
      <c r="P45" s="94" t="s">
        <v>1141</v>
      </c>
      <c r="Q45" s="106" t="s">
        <v>2</v>
      </c>
      <c r="R45" s="105"/>
      <c r="S45" s="94" t="s">
        <v>9</v>
      </c>
      <c r="T45" s="94" t="s">
        <v>1115</v>
      </c>
      <c r="U45" s="97" t="s">
        <v>1140</v>
      </c>
      <c r="V45" s="103" t="s">
        <v>1139</v>
      </c>
      <c r="W45" s="94"/>
      <c r="X45" s="95"/>
      <c r="Y45" s="471"/>
      <c r="Z45" s="95"/>
      <c r="AA45" s="95"/>
    </row>
    <row r="46" spans="1:27" x14ac:dyDescent="0.25">
      <c r="A46" s="2185"/>
      <c r="B46" s="97"/>
      <c r="C46" s="97"/>
      <c r="D46" s="97"/>
      <c r="E46" s="97"/>
      <c r="F46" s="75"/>
      <c r="G46" s="94"/>
      <c r="H46" s="97"/>
      <c r="I46" s="80" t="s">
        <v>1</v>
      </c>
      <c r="J46" s="97"/>
      <c r="K46" s="97"/>
      <c r="L46" s="97"/>
      <c r="M46" s="97"/>
      <c r="N46" s="97"/>
      <c r="O46" s="97"/>
      <c r="P46" s="97"/>
      <c r="Q46" s="80" t="s">
        <v>1</v>
      </c>
      <c r="R46" s="75"/>
      <c r="S46" s="97"/>
      <c r="T46" s="96"/>
      <c r="U46" s="97"/>
      <c r="V46" s="95"/>
      <c r="W46" s="95"/>
      <c r="X46" s="95"/>
      <c r="Y46" s="471"/>
      <c r="Z46" s="95"/>
      <c r="AA46" s="95"/>
    </row>
    <row r="47" spans="1:27" x14ac:dyDescent="0.25">
      <c r="A47" s="98"/>
      <c r="B47" s="98"/>
      <c r="C47" s="98"/>
      <c r="D47" s="98"/>
      <c r="E47" s="98"/>
      <c r="F47" s="101"/>
      <c r="G47" s="98"/>
      <c r="H47" s="98"/>
      <c r="I47" s="98"/>
      <c r="J47" s="98"/>
      <c r="K47" s="100"/>
      <c r="L47" s="100"/>
      <c r="M47" s="98"/>
      <c r="N47" s="98"/>
      <c r="O47" s="98"/>
      <c r="P47" s="98"/>
      <c r="Q47" s="98"/>
      <c r="R47" s="101"/>
      <c r="S47" s="98"/>
      <c r="T47" s="100"/>
      <c r="U47" s="98"/>
      <c r="V47" s="99"/>
      <c r="W47" s="98"/>
      <c r="X47" s="98"/>
      <c r="Y47" s="470"/>
      <c r="Z47" s="98"/>
      <c r="AA47" s="98"/>
    </row>
    <row r="48" spans="1:27" x14ac:dyDescent="0.25">
      <c r="A48" s="2186" t="s">
        <v>1145</v>
      </c>
      <c r="B48" s="97"/>
      <c r="C48" s="97"/>
      <c r="D48" s="97"/>
      <c r="E48" s="97" t="s">
        <v>18</v>
      </c>
      <c r="F48" s="75">
        <v>10000000</v>
      </c>
      <c r="G48" s="94"/>
      <c r="H48" s="97" t="s">
        <v>16</v>
      </c>
      <c r="I48" s="80" t="s">
        <v>2</v>
      </c>
      <c r="J48" s="94" t="s">
        <v>1127</v>
      </c>
      <c r="K48" s="94" t="s">
        <v>1124</v>
      </c>
      <c r="L48" s="94" t="s">
        <v>9</v>
      </c>
      <c r="M48" s="94" t="s">
        <v>1123</v>
      </c>
      <c r="N48" s="94" t="s">
        <v>1143</v>
      </c>
      <c r="O48" s="94" t="s">
        <v>1142</v>
      </c>
      <c r="P48" s="94" t="s">
        <v>1141</v>
      </c>
      <c r="Q48" s="106" t="s">
        <v>2</v>
      </c>
      <c r="R48" s="105"/>
      <c r="S48" s="94" t="s">
        <v>9</v>
      </c>
      <c r="T48" s="94" t="s">
        <v>1115</v>
      </c>
      <c r="U48" s="97" t="s">
        <v>1140</v>
      </c>
      <c r="V48" s="103" t="s">
        <v>1139</v>
      </c>
      <c r="W48" s="94"/>
      <c r="X48" s="95"/>
      <c r="Y48" s="471"/>
      <c r="Z48" s="95"/>
      <c r="AA48" s="95"/>
    </row>
    <row r="49" spans="1:27" x14ac:dyDescent="0.25">
      <c r="A49" s="2185"/>
      <c r="B49" s="97"/>
      <c r="C49" s="97"/>
      <c r="D49" s="97"/>
      <c r="E49" s="97"/>
      <c r="F49" s="75"/>
      <c r="G49" s="94"/>
      <c r="H49" s="97"/>
      <c r="I49" s="80" t="s">
        <v>1</v>
      </c>
      <c r="J49" s="97"/>
      <c r="K49" s="97"/>
      <c r="L49" s="97"/>
      <c r="M49" s="97"/>
      <c r="N49" s="97"/>
      <c r="O49" s="97"/>
      <c r="P49" s="97"/>
      <c r="Q49" s="80" t="s">
        <v>1</v>
      </c>
      <c r="R49" s="75"/>
      <c r="S49" s="97"/>
      <c r="T49" s="96"/>
      <c r="U49" s="97"/>
      <c r="V49" s="95"/>
      <c r="W49" s="95"/>
      <c r="X49" s="95"/>
      <c r="Y49" s="471"/>
      <c r="Z49" s="95"/>
      <c r="AA49" s="95"/>
    </row>
    <row r="50" spans="1:27" x14ac:dyDescent="0.25">
      <c r="A50" s="98"/>
      <c r="B50" s="98"/>
      <c r="C50" s="98"/>
      <c r="D50" s="98"/>
      <c r="E50" s="98"/>
      <c r="F50" s="101"/>
      <c r="G50" s="98"/>
      <c r="H50" s="98"/>
      <c r="I50" s="98"/>
      <c r="J50" s="98"/>
      <c r="K50" s="100"/>
      <c r="L50" s="100"/>
      <c r="M50" s="98"/>
      <c r="N50" s="98"/>
      <c r="O50" s="98"/>
      <c r="P50" s="98"/>
      <c r="Q50" s="98"/>
      <c r="R50" s="101"/>
      <c r="S50" s="98"/>
      <c r="T50" s="100"/>
      <c r="U50" s="98"/>
      <c r="V50" s="99"/>
      <c r="W50" s="98"/>
      <c r="X50" s="98"/>
      <c r="Y50" s="470"/>
      <c r="Z50" s="98"/>
      <c r="AA50" s="98"/>
    </row>
    <row r="51" spans="1:27" x14ac:dyDescent="0.25">
      <c r="A51" s="2186" t="s">
        <v>1144</v>
      </c>
      <c r="B51" s="97"/>
      <c r="C51" s="97"/>
      <c r="D51" s="97"/>
      <c r="E51" s="97" t="s">
        <v>18</v>
      </c>
      <c r="F51" s="75">
        <v>1000000</v>
      </c>
      <c r="G51" s="94"/>
      <c r="H51" s="97" t="s">
        <v>16</v>
      </c>
      <c r="I51" s="80" t="s">
        <v>2</v>
      </c>
      <c r="J51" s="94" t="s">
        <v>1127</v>
      </c>
      <c r="K51" s="94" t="s">
        <v>1124</v>
      </c>
      <c r="L51" s="94" t="s">
        <v>9</v>
      </c>
      <c r="M51" s="94" t="s">
        <v>1123</v>
      </c>
      <c r="N51" s="94" t="s">
        <v>1143</v>
      </c>
      <c r="O51" s="94" t="s">
        <v>1142</v>
      </c>
      <c r="P51" s="94" t="s">
        <v>1141</v>
      </c>
      <c r="Q51" s="106" t="s">
        <v>2</v>
      </c>
      <c r="R51" s="105"/>
      <c r="S51" s="94" t="s">
        <v>9</v>
      </c>
      <c r="T51" s="94" t="s">
        <v>1115</v>
      </c>
      <c r="U51" s="97" t="s">
        <v>1140</v>
      </c>
      <c r="V51" s="103" t="s">
        <v>1139</v>
      </c>
      <c r="W51" s="94"/>
      <c r="X51" s="95"/>
      <c r="Y51" s="471"/>
      <c r="Z51" s="95"/>
      <c r="AA51" s="95"/>
    </row>
    <row r="52" spans="1:27" x14ac:dyDescent="0.25">
      <c r="A52" s="2185"/>
      <c r="B52" s="97"/>
      <c r="C52" s="97"/>
      <c r="D52" s="97"/>
      <c r="E52" s="97"/>
      <c r="F52" s="75"/>
      <c r="G52" s="94"/>
      <c r="H52" s="97"/>
      <c r="I52" s="80" t="s">
        <v>1</v>
      </c>
      <c r="J52" s="97"/>
      <c r="K52" s="97"/>
      <c r="L52" s="97"/>
      <c r="M52" s="97"/>
      <c r="N52" s="97"/>
      <c r="O52" s="97"/>
      <c r="P52" s="97"/>
      <c r="Q52" s="80" t="s">
        <v>1</v>
      </c>
      <c r="R52" s="75"/>
      <c r="S52" s="97"/>
      <c r="T52" s="96"/>
      <c r="U52" s="97"/>
      <c r="V52" s="95"/>
      <c r="W52" s="95"/>
      <c r="X52" s="95"/>
      <c r="Y52" s="471"/>
      <c r="Z52" s="95"/>
      <c r="AA52" s="95"/>
    </row>
  </sheetData>
  <mergeCells count="20">
    <mergeCell ref="V3:Y3"/>
    <mergeCell ref="A35:A36"/>
    <mergeCell ref="A23:A24"/>
    <mergeCell ref="A26:A27"/>
    <mergeCell ref="A29:A30"/>
    <mergeCell ref="A51:A52"/>
    <mergeCell ref="A39:A40"/>
    <mergeCell ref="A42:A43"/>
    <mergeCell ref="A45:A46"/>
    <mergeCell ref="A48:A49"/>
    <mergeCell ref="R3:U3"/>
    <mergeCell ref="C3:H3"/>
    <mergeCell ref="M3:N3"/>
    <mergeCell ref="J2:K3"/>
    <mergeCell ref="A32:A33"/>
    <mergeCell ref="A5:A6"/>
    <mergeCell ref="A8:A9"/>
    <mergeCell ref="A11:A12"/>
    <mergeCell ref="A20:A21"/>
    <mergeCell ref="O3:P3"/>
  </mergeCells>
  <pageMargins left="0.511811023622047" right="0.511811023622047" top="0.31496062992126" bottom="0.23622047244094499" header="0.23622047244094499" footer="0.23622047244094499"/>
  <pageSetup paperSize="9" scale="56"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2" manualBreakCount="2">
    <brk id="12" max="1048575" man="1"/>
    <brk id="22"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4"/>
  <sheetViews>
    <sheetView showGridLines="0" zoomScaleSheetLayoutView="100" workbookViewId="0">
      <pane xSplit="2" ySplit="6" topLeftCell="C55" activePane="bottomRight" state="frozen"/>
      <selection sqref="A1:XFD17"/>
      <selection pane="topRight" sqref="A1:XFD17"/>
      <selection pane="bottomLeft" sqref="A1:XFD17"/>
      <selection pane="bottomRight" sqref="A1:XFD17"/>
    </sheetView>
  </sheetViews>
  <sheetFormatPr defaultRowHeight="15.75" x14ac:dyDescent="0.25"/>
  <cols>
    <col min="1" max="1" width="50.28515625" style="1" customWidth="1"/>
    <col min="2" max="2" width="11.7109375" style="1" bestFit="1" customWidth="1"/>
    <col min="3" max="3" width="17.42578125" style="1" customWidth="1"/>
    <col min="4" max="4" width="17.28515625" style="1" bestFit="1" customWidth="1"/>
    <col min="5" max="5" width="11.42578125" style="1" bestFit="1" customWidth="1"/>
    <col min="6" max="6" width="7.7109375" style="1" bestFit="1" customWidth="1"/>
    <col min="7" max="7" width="14.28515625" style="1" bestFit="1" customWidth="1"/>
    <col min="8" max="8" width="15" style="1" bestFit="1" customWidth="1"/>
    <col min="9" max="9" width="14.85546875" style="1" customWidth="1"/>
    <col min="10" max="10" width="15" style="1" customWidth="1"/>
    <col min="11" max="11" width="12.7109375" style="1" customWidth="1"/>
    <col min="12" max="12" width="15.140625" style="1" customWidth="1"/>
    <col min="13" max="13" width="7.7109375" style="1" bestFit="1" customWidth="1"/>
    <col min="14" max="17" width="18" style="1" customWidth="1"/>
    <col min="18" max="18" width="20.7109375" style="1" customWidth="1"/>
    <col min="19" max="20" width="18" style="1" customWidth="1"/>
    <col min="21" max="21" width="7.7109375" style="1" bestFit="1" customWidth="1"/>
    <col min="22" max="26" width="18" style="1" customWidth="1"/>
    <col min="27" max="27" width="7.7109375" style="1" bestFit="1" customWidth="1"/>
    <col min="28" max="33" width="18" style="1" customWidth="1"/>
    <col min="34" max="16384" width="9.140625" style="1"/>
  </cols>
  <sheetData>
    <row r="1" spans="1:33" x14ac:dyDescent="0.25">
      <c r="A1" s="2219" t="s">
        <v>1138</v>
      </c>
      <c r="B1" s="2220"/>
      <c r="C1" s="2220"/>
      <c r="D1" s="2220"/>
      <c r="E1" s="2220"/>
      <c r="F1" s="2220"/>
      <c r="G1" s="2220"/>
      <c r="H1" s="2220"/>
      <c r="I1" s="2220"/>
      <c r="J1" s="2220"/>
      <c r="K1" s="2220"/>
      <c r="T1" s="146"/>
      <c r="U1" s="146"/>
      <c r="AA1" s="146"/>
    </row>
    <row r="2" spans="1:33" x14ac:dyDescent="0.25">
      <c r="A2" s="143" t="s">
        <v>78</v>
      </c>
      <c r="B2" s="142"/>
      <c r="C2" s="141" t="s">
        <v>76</v>
      </c>
      <c r="D2" s="140"/>
      <c r="E2" s="139"/>
      <c r="F2" s="139"/>
      <c r="H2" s="1456"/>
      <c r="I2" s="2178" t="s">
        <v>122</v>
      </c>
      <c r="J2" s="2179"/>
      <c r="T2" s="146"/>
      <c r="U2" s="176"/>
      <c r="AA2" s="176"/>
    </row>
    <row r="3" spans="1:33" s="57" customFormat="1" ht="31.5" x14ac:dyDescent="0.2">
      <c r="A3" s="1455" t="s">
        <v>1173</v>
      </c>
      <c r="B3" s="584"/>
      <c r="C3" s="174" t="s">
        <v>120</v>
      </c>
      <c r="G3" s="2189" t="s">
        <v>119</v>
      </c>
      <c r="H3" s="2191"/>
      <c r="I3" s="2180"/>
      <c r="J3" s="2181"/>
      <c r="K3" s="2189" t="s">
        <v>118</v>
      </c>
      <c r="L3" s="2191"/>
      <c r="N3" s="2189" t="s">
        <v>117</v>
      </c>
      <c r="O3" s="2191"/>
      <c r="P3" s="2189" t="s">
        <v>116</v>
      </c>
      <c r="Q3" s="2236"/>
      <c r="R3" s="2236"/>
      <c r="S3" s="2236"/>
      <c r="T3" s="2237"/>
      <c r="U3" s="128"/>
      <c r="V3" s="2175"/>
      <c r="W3" s="2176"/>
      <c r="X3" s="2189" t="s">
        <v>70</v>
      </c>
      <c r="Y3" s="2190"/>
      <c r="Z3" s="2191"/>
      <c r="AA3" s="128"/>
      <c r="AB3" s="2175" t="s">
        <v>69</v>
      </c>
      <c r="AC3" s="2177"/>
      <c r="AD3" s="2177"/>
      <c r="AE3" s="2176"/>
    </row>
    <row r="4" spans="1:33" s="57" customFormat="1" ht="48" thickBot="1" x14ac:dyDescent="0.3">
      <c r="A4" s="173" t="s">
        <v>68</v>
      </c>
      <c r="B4" s="126" t="s">
        <v>115</v>
      </c>
      <c r="C4" s="131" t="s">
        <v>114</v>
      </c>
      <c r="D4" s="126" t="s">
        <v>113</v>
      </c>
      <c r="E4" s="131" t="s">
        <v>455</v>
      </c>
      <c r="F4" s="126" t="s">
        <v>55</v>
      </c>
      <c r="G4" s="126" t="s">
        <v>61</v>
      </c>
      <c r="H4" s="1037" t="s">
        <v>433</v>
      </c>
      <c r="I4" s="126" t="s">
        <v>368</v>
      </c>
      <c r="J4" s="131" t="s">
        <v>367</v>
      </c>
      <c r="K4" s="126" t="s">
        <v>105</v>
      </c>
      <c r="L4" s="1037" t="s">
        <v>433</v>
      </c>
      <c r="M4" s="130" t="s">
        <v>99</v>
      </c>
      <c r="N4" s="131" t="s">
        <v>112</v>
      </c>
      <c r="O4" s="131" t="s">
        <v>111</v>
      </c>
      <c r="P4" s="126" t="s">
        <v>110</v>
      </c>
      <c r="Q4" s="1037" t="s">
        <v>433</v>
      </c>
      <c r="R4" s="126" t="s">
        <v>505</v>
      </c>
      <c r="S4" s="126" t="s">
        <v>107</v>
      </c>
      <c r="T4" s="130" t="s">
        <v>1172</v>
      </c>
      <c r="U4" s="130" t="s">
        <v>99</v>
      </c>
      <c r="V4" s="130" t="s">
        <v>104</v>
      </c>
      <c r="W4" s="130" t="s">
        <v>53</v>
      </c>
      <c r="X4" s="126" t="s">
        <v>103</v>
      </c>
      <c r="Y4" s="126" t="s">
        <v>503</v>
      </c>
      <c r="Z4" s="126" t="s">
        <v>100</v>
      </c>
      <c r="AA4" s="130" t="s">
        <v>99</v>
      </c>
      <c r="AB4" s="131" t="s">
        <v>84</v>
      </c>
      <c r="AC4" s="131" t="s">
        <v>98</v>
      </c>
      <c r="AD4" s="131" t="s">
        <v>97</v>
      </c>
      <c r="AE4" s="131" t="s">
        <v>81</v>
      </c>
      <c r="AF4" s="128" t="s">
        <v>430</v>
      </c>
      <c r="AG4" s="128" t="s">
        <v>429</v>
      </c>
    </row>
    <row r="5" spans="1:33" ht="16.5" thickTop="1" x14ac:dyDescent="0.25">
      <c r="A5" s="2182" t="s">
        <v>47</v>
      </c>
      <c r="B5" s="124"/>
      <c r="C5" s="124"/>
      <c r="D5" s="169"/>
      <c r="E5" s="124"/>
      <c r="F5" s="171" t="s">
        <v>2</v>
      </c>
      <c r="G5" s="172" t="s">
        <v>502</v>
      </c>
      <c r="H5" s="1454" t="s">
        <v>41</v>
      </c>
      <c r="I5" s="172" t="s">
        <v>42</v>
      </c>
      <c r="J5" s="172" t="s">
        <v>453</v>
      </c>
      <c r="K5" s="124"/>
      <c r="L5" s="170" t="s">
        <v>41</v>
      </c>
      <c r="M5" s="171" t="s">
        <v>2</v>
      </c>
      <c r="N5" s="167" t="s">
        <v>42</v>
      </c>
      <c r="O5" s="167" t="s">
        <v>501</v>
      </c>
      <c r="P5" s="167" t="s">
        <v>42</v>
      </c>
      <c r="Q5" s="167" t="s">
        <v>42</v>
      </c>
      <c r="R5" s="167" t="s">
        <v>42</v>
      </c>
      <c r="S5" s="167" t="s">
        <v>42</v>
      </c>
      <c r="T5" s="167" t="s">
        <v>42</v>
      </c>
      <c r="U5" s="166" t="s">
        <v>2</v>
      </c>
      <c r="V5" s="170" t="s">
        <v>42</v>
      </c>
      <c r="W5" s="167" t="s">
        <v>42</v>
      </c>
      <c r="X5" s="169"/>
      <c r="Y5" s="168" t="s">
        <v>500</v>
      </c>
      <c r="Z5" s="167" t="s">
        <v>42</v>
      </c>
      <c r="AA5" s="166" t="s">
        <v>2</v>
      </c>
      <c r="AB5" s="117"/>
      <c r="AC5" s="117"/>
      <c r="AD5" s="117"/>
      <c r="AE5" s="117"/>
      <c r="AF5" s="112"/>
      <c r="AG5" s="112"/>
    </row>
    <row r="6" spans="1:33" x14ac:dyDescent="0.25">
      <c r="A6" s="2235"/>
      <c r="B6" s="112"/>
      <c r="C6" s="112"/>
      <c r="D6" s="115"/>
      <c r="E6" s="112"/>
      <c r="F6" s="116" t="s">
        <v>1</v>
      </c>
      <c r="G6" s="112"/>
      <c r="H6" s="114"/>
      <c r="I6" s="114"/>
      <c r="J6" s="114"/>
      <c r="K6" s="112"/>
      <c r="L6" s="113"/>
      <c r="M6" s="116" t="s">
        <v>1</v>
      </c>
      <c r="N6" s="112"/>
      <c r="O6" s="112"/>
      <c r="P6" s="112"/>
      <c r="Q6" s="112"/>
      <c r="R6" s="112"/>
      <c r="S6" s="112"/>
      <c r="T6" s="112"/>
      <c r="U6" s="165" t="s">
        <v>1</v>
      </c>
      <c r="V6" s="113"/>
      <c r="W6" s="112"/>
      <c r="X6" s="115"/>
      <c r="Y6" s="113"/>
      <c r="Z6" s="112"/>
      <c r="AA6" s="165" t="s">
        <v>1</v>
      </c>
      <c r="AB6" s="112"/>
      <c r="AC6" s="112"/>
      <c r="AD6" s="112"/>
      <c r="AE6" s="112"/>
      <c r="AF6" s="112"/>
      <c r="AG6" s="112"/>
    </row>
    <row r="7" spans="1:33" ht="16.5" thickBot="1" x14ac:dyDescent="0.3">
      <c r="A7" s="111" t="s">
        <v>38</v>
      </c>
      <c r="B7" s="107"/>
      <c r="C7" s="107"/>
      <c r="D7" s="110"/>
      <c r="E7" s="107"/>
      <c r="F7" s="107"/>
      <c r="G7" s="107"/>
      <c r="H7" s="107"/>
      <c r="I7" s="107"/>
      <c r="J7" s="107"/>
      <c r="K7" s="107"/>
      <c r="L7" s="107"/>
      <c r="M7" s="107"/>
      <c r="N7" s="107"/>
      <c r="O7" s="107"/>
      <c r="P7" s="107"/>
      <c r="Q7" s="107"/>
      <c r="R7" s="107"/>
      <c r="S7" s="107"/>
      <c r="T7" s="107"/>
      <c r="U7" s="107"/>
      <c r="V7" s="108"/>
      <c r="W7" s="107"/>
      <c r="X7" s="110"/>
      <c r="Y7" s="107"/>
      <c r="Z7" s="107"/>
      <c r="AA7" s="107"/>
      <c r="AB7" s="107"/>
      <c r="AC7" s="107"/>
      <c r="AD7" s="107"/>
      <c r="AE7" s="107"/>
      <c r="AF7" s="98"/>
      <c r="AG7" s="98"/>
    </row>
    <row r="8" spans="1:33" x14ac:dyDescent="0.25">
      <c r="A8" s="157"/>
      <c r="B8" s="98"/>
      <c r="C8" s="98"/>
      <c r="D8" s="101"/>
      <c r="E8" s="98"/>
      <c r="F8" s="98"/>
      <c r="G8" s="98"/>
      <c r="H8" s="98"/>
      <c r="I8" s="98"/>
      <c r="J8" s="98"/>
      <c r="K8" s="98"/>
      <c r="L8" s="98"/>
      <c r="M8" s="98"/>
      <c r="N8" s="98"/>
      <c r="O8" s="98"/>
      <c r="P8" s="98"/>
      <c r="Q8" s="98"/>
      <c r="R8" s="98"/>
      <c r="S8" s="98"/>
      <c r="T8" s="98"/>
      <c r="U8" s="98"/>
      <c r="V8" s="99"/>
      <c r="W8" s="98"/>
      <c r="X8" s="101"/>
      <c r="Y8" s="98"/>
      <c r="Z8" s="98"/>
      <c r="AA8" s="98"/>
      <c r="AB8" s="98"/>
      <c r="AC8" s="98"/>
      <c r="AD8" s="98"/>
      <c r="AE8" s="98"/>
      <c r="AF8" s="98"/>
      <c r="AG8" s="98"/>
    </row>
    <row r="9" spans="1:33" x14ac:dyDescent="0.25">
      <c r="A9" s="2186" t="s">
        <v>1171</v>
      </c>
      <c r="B9" s="97"/>
      <c r="C9" s="97"/>
      <c r="D9" s="75" t="s">
        <v>1170</v>
      </c>
      <c r="E9" s="97"/>
      <c r="F9" s="80" t="s">
        <v>2</v>
      </c>
      <c r="G9" s="97" t="s">
        <v>1127</v>
      </c>
      <c r="H9" s="102" t="s">
        <v>1124</v>
      </c>
      <c r="I9" s="104"/>
      <c r="J9" s="104"/>
      <c r="K9" s="104"/>
      <c r="L9" s="104"/>
      <c r="M9" s="80" t="s">
        <v>2</v>
      </c>
      <c r="N9" s="97" t="s">
        <v>1123</v>
      </c>
      <c r="O9" s="97" t="s">
        <v>1169</v>
      </c>
      <c r="P9" s="97" t="s">
        <v>1117</v>
      </c>
      <c r="Q9" s="97" t="s">
        <v>1141</v>
      </c>
      <c r="R9" s="97" t="s">
        <v>1168</v>
      </c>
      <c r="S9" s="97" t="s">
        <v>1167</v>
      </c>
      <c r="T9" s="97"/>
      <c r="U9" s="149" t="s">
        <v>2</v>
      </c>
      <c r="V9" s="95"/>
      <c r="W9" s="97"/>
      <c r="X9" s="75"/>
      <c r="Y9" s="95" t="s">
        <v>1166</v>
      </c>
      <c r="Z9" s="97" t="s">
        <v>1165</v>
      </c>
      <c r="AA9" s="149" t="s">
        <v>2</v>
      </c>
      <c r="AB9" s="95"/>
      <c r="AC9" s="95" t="s">
        <v>1164</v>
      </c>
      <c r="AD9" s="95"/>
      <c r="AE9" s="95"/>
      <c r="AF9" s="97"/>
      <c r="AG9" s="97"/>
    </row>
    <row r="10" spans="1:33" x14ac:dyDescent="0.25">
      <c r="A10" s="2224"/>
      <c r="B10" s="97"/>
      <c r="C10" s="97"/>
      <c r="D10" s="75"/>
      <c r="E10" s="97"/>
      <c r="F10" s="80" t="s">
        <v>1</v>
      </c>
      <c r="G10" s="97"/>
      <c r="H10" s="102"/>
      <c r="I10" s="102"/>
      <c r="J10" s="102"/>
      <c r="K10" s="97"/>
      <c r="L10" s="95"/>
      <c r="M10" s="80" t="s">
        <v>1</v>
      </c>
      <c r="N10" s="97"/>
      <c r="O10" s="97"/>
      <c r="P10" s="97"/>
      <c r="Q10" s="97"/>
      <c r="R10" s="97"/>
      <c r="S10" s="97"/>
      <c r="T10" s="97"/>
      <c r="U10" s="149" t="s">
        <v>1</v>
      </c>
      <c r="V10" s="95"/>
      <c r="W10" s="97"/>
      <c r="X10" s="75"/>
      <c r="Y10" s="95"/>
      <c r="Z10" s="97"/>
      <c r="AA10" s="149" t="s">
        <v>1</v>
      </c>
      <c r="AB10" s="95"/>
      <c r="AC10" s="95"/>
      <c r="AD10" s="95"/>
      <c r="AE10" s="95"/>
      <c r="AF10" s="97"/>
      <c r="AG10" s="97"/>
    </row>
    <row r="11" spans="1:33" x14ac:dyDescent="0.25">
      <c r="A11" s="157"/>
      <c r="B11" s="98"/>
      <c r="C11" s="98"/>
      <c r="D11" s="101"/>
      <c r="E11" s="98"/>
      <c r="F11" s="98"/>
      <c r="G11" s="98"/>
      <c r="H11" s="98"/>
      <c r="I11" s="98"/>
      <c r="J11" s="98"/>
      <c r="K11" s="98"/>
      <c r="L11" s="98"/>
      <c r="M11" s="98"/>
      <c r="N11" s="98"/>
      <c r="O11" s="98"/>
      <c r="P11" s="98"/>
      <c r="Q11" s="98"/>
      <c r="R11" s="98"/>
      <c r="S11" s="98"/>
      <c r="T11" s="98"/>
      <c r="U11" s="98"/>
      <c r="V11" s="99"/>
      <c r="W11" s="98"/>
      <c r="X11" s="101"/>
      <c r="Y11" s="98"/>
      <c r="Z11" s="98"/>
      <c r="AA11" s="98"/>
      <c r="AB11" s="98"/>
      <c r="AC11" s="98"/>
      <c r="AD11" s="98"/>
      <c r="AE11" s="98"/>
      <c r="AF11" s="98"/>
      <c r="AG11" s="98"/>
    </row>
    <row r="12" spans="1:33" x14ac:dyDescent="0.25">
      <c r="A12" s="2186"/>
      <c r="B12" s="97"/>
      <c r="C12" s="97"/>
      <c r="D12" s="75"/>
      <c r="E12" s="97"/>
      <c r="F12" s="80" t="s">
        <v>2</v>
      </c>
      <c r="G12" s="97"/>
      <c r="H12" s="102"/>
      <c r="I12" s="104"/>
      <c r="J12" s="104"/>
      <c r="K12" s="104"/>
      <c r="L12" s="104"/>
      <c r="M12" s="80" t="s">
        <v>2</v>
      </c>
      <c r="N12" s="97"/>
      <c r="O12" s="97"/>
      <c r="P12" s="97"/>
      <c r="Q12" s="97"/>
      <c r="R12" s="97"/>
      <c r="S12" s="97"/>
      <c r="T12" s="97"/>
      <c r="U12" s="149" t="s">
        <v>2</v>
      </c>
      <c r="V12" s="95"/>
      <c r="W12" s="97"/>
      <c r="X12" s="75"/>
      <c r="Y12" s="95"/>
      <c r="Z12" s="97"/>
      <c r="AA12" s="149" t="s">
        <v>2</v>
      </c>
      <c r="AB12" s="95"/>
      <c r="AC12" s="95"/>
      <c r="AD12" s="95"/>
      <c r="AE12" s="95"/>
      <c r="AF12" s="97"/>
      <c r="AG12" s="97"/>
    </row>
    <row r="13" spans="1:33" x14ac:dyDescent="0.25">
      <c r="A13" s="2224"/>
      <c r="B13" s="97"/>
      <c r="C13" s="97"/>
      <c r="D13" s="75"/>
      <c r="E13" s="97"/>
      <c r="F13" s="80" t="s">
        <v>1</v>
      </c>
      <c r="G13" s="97"/>
      <c r="H13" s="102"/>
      <c r="I13" s="102"/>
      <c r="J13" s="102"/>
      <c r="K13" s="97"/>
      <c r="L13" s="95"/>
      <c r="M13" s="80" t="s">
        <v>1</v>
      </c>
      <c r="N13" s="97"/>
      <c r="O13" s="97"/>
      <c r="P13" s="97"/>
      <c r="Q13" s="97"/>
      <c r="R13" s="97"/>
      <c r="S13" s="97"/>
      <c r="T13" s="97"/>
      <c r="U13" s="149" t="s">
        <v>1</v>
      </c>
      <c r="V13" s="95"/>
      <c r="W13" s="97"/>
      <c r="X13" s="75"/>
      <c r="Y13" s="95"/>
      <c r="Z13" s="97"/>
      <c r="AA13" s="149" t="s">
        <v>1</v>
      </c>
      <c r="AB13" s="95"/>
      <c r="AC13" s="95"/>
      <c r="AD13" s="95"/>
      <c r="AE13" s="95"/>
      <c r="AF13" s="97"/>
      <c r="AG13" s="97"/>
    </row>
    <row r="14" spans="1:33" x14ac:dyDescent="0.25">
      <c r="A14" s="157"/>
      <c r="B14" s="98"/>
      <c r="C14" s="98"/>
      <c r="D14" s="101"/>
      <c r="E14" s="98"/>
      <c r="F14" s="98"/>
      <c r="G14" s="98"/>
      <c r="H14" s="98"/>
      <c r="I14" s="98"/>
      <c r="J14" s="98"/>
      <c r="K14" s="98"/>
      <c r="L14" s="98"/>
      <c r="M14" s="98"/>
      <c r="N14" s="98"/>
      <c r="O14" s="98"/>
      <c r="P14" s="98"/>
      <c r="Q14" s="98"/>
      <c r="R14" s="98"/>
      <c r="S14" s="98"/>
      <c r="T14" s="98"/>
      <c r="U14" s="98"/>
      <c r="V14" s="99"/>
      <c r="W14" s="98"/>
      <c r="X14" s="101"/>
      <c r="Y14" s="98"/>
      <c r="Z14" s="98"/>
      <c r="AA14" s="98"/>
      <c r="AB14" s="98"/>
      <c r="AC14" s="98"/>
      <c r="AD14" s="98"/>
      <c r="AE14" s="98"/>
      <c r="AF14" s="98"/>
      <c r="AG14" s="98"/>
    </row>
    <row r="15" spans="1:33" x14ac:dyDescent="0.25">
      <c r="A15" s="2186"/>
      <c r="B15" s="97"/>
      <c r="C15" s="97"/>
      <c r="D15" s="75"/>
      <c r="E15" s="97"/>
      <c r="F15" s="80" t="s">
        <v>2</v>
      </c>
      <c r="G15" s="97"/>
      <c r="H15" s="102"/>
      <c r="I15" s="104"/>
      <c r="J15" s="104"/>
      <c r="K15" s="104"/>
      <c r="L15" s="104"/>
      <c r="M15" s="80" t="s">
        <v>2</v>
      </c>
      <c r="N15" s="97"/>
      <c r="O15" s="97"/>
      <c r="P15" s="97"/>
      <c r="Q15" s="97"/>
      <c r="R15" s="97"/>
      <c r="S15" s="97"/>
      <c r="T15" s="97"/>
      <c r="U15" s="149" t="s">
        <v>2</v>
      </c>
      <c r="V15" s="95"/>
      <c r="W15" s="97"/>
      <c r="X15" s="75"/>
      <c r="Y15" s="95"/>
      <c r="Z15" s="97"/>
      <c r="AA15" s="149" t="s">
        <v>2</v>
      </c>
      <c r="AB15" s="95"/>
      <c r="AC15" s="95"/>
      <c r="AD15" s="95"/>
      <c r="AE15" s="95"/>
      <c r="AF15" s="97"/>
      <c r="AG15" s="97"/>
    </row>
    <row r="16" spans="1:33" x14ac:dyDescent="0.25">
      <c r="A16" s="2224"/>
      <c r="B16" s="97"/>
      <c r="C16" s="97"/>
      <c r="D16" s="75"/>
      <c r="E16" s="97"/>
      <c r="F16" s="80" t="s">
        <v>1</v>
      </c>
      <c r="G16" s="97"/>
      <c r="H16" s="102"/>
      <c r="I16" s="102"/>
      <c r="J16" s="102"/>
      <c r="K16" s="97"/>
      <c r="L16" s="95"/>
      <c r="M16" s="80" t="s">
        <v>1</v>
      </c>
      <c r="N16" s="97"/>
      <c r="O16" s="97"/>
      <c r="P16" s="97"/>
      <c r="Q16" s="97"/>
      <c r="R16" s="97"/>
      <c r="S16" s="97"/>
      <c r="T16" s="97"/>
      <c r="U16" s="149" t="s">
        <v>1</v>
      </c>
      <c r="V16" s="95"/>
      <c r="W16" s="97"/>
      <c r="X16" s="75"/>
      <c r="Y16" s="95"/>
      <c r="Z16" s="97"/>
      <c r="AA16" s="149" t="s">
        <v>1</v>
      </c>
      <c r="AB16" s="95"/>
      <c r="AC16" s="95"/>
      <c r="AD16" s="95"/>
      <c r="AE16" s="95"/>
      <c r="AF16" s="97"/>
      <c r="AG16" s="97"/>
    </row>
    <row r="17" spans="1:33" x14ac:dyDescent="0.25">
      <c r="A17" s="157"/>
      <c r="B17" s="98"/>
      <c r="C17" s="98"/>
      <c r="D17" s="101"/>
      <c r="E17" s="98"/>
      <c r="F17" s="98"/>
      <c r="G17" s="98"/>
      <c r="H17" s="98"/>
      <c r="I17" s="98"/>
      <c r="J17" s="98"/>
      <c r="K17" s="98"/>
      <c r="L17" s="98"/>
      <c r="M17" s="98"/>
      <c r="N17" s="98"/>
      <c r="O17" s="98"/>
      <c r="P17" s="98"/>
      <c r="Q17" s="98"/>
      <c r="R17" s="98"/>
      <c r="S17" s="98"/>
      <c r="T17" s="98"/>
      <c r="U17" s="98"/>
      <c r="V17" s="99"/>
      <c r="W17" s="98"/>
      <c r="X17" s="101"/>
      <c r="Y17" s="98"/>
      <c r="Z17" s="98"/>
      <c r="AA17" s="98"/>
      <c r="AB17" s="98"/>
      <c r="AC17" s="98"/>
      <c r="AD17" s="98"/>
      <c r="AE17" s="98"/>
      <c r="AF17" s="98"/>
      <c r="AG17" s="98"/>
    </row>
    <row r="18" spans="1:33" x14ac:dyDescent="0.25">
      <c r="A18" s="2186"/>
      <c r="B18" s="97"/>
      <c r="C18" s="97"/>
      <c r="D18" s="75"/>
      <c r="E18" s="97"/>
      <c r="F18" s="80" t="s">
        <v>2</v>
      </c>
      <c r="G18" s="97"/>
      <c r="H18" s="102"/>
      <c r="I18" s="104"/>
      <c r="J18" s="104"/>
      <c r="K18" s="104"/>
      <c r="L18" s="104"/>
      <c r="M18" s="80" t="s">
        <v>2</v>
      </c>
      <c r="N18" s="97"/>
      <c r="O18" s="97"/>
      <c r="P18" s="97"/>
      <c r="Q18" s="97"/>
      <c r="R18" s="97"/>
      <c r="S18" s="97"/>
      <c r="T18" s="97"/>
      <c r="U18" s="149" t="s">
        <v>2</v>
      </c>
      <c r="V18" s="95"/>
      <c r="W18" s="97"/>
      <c r="X18" s="75"/>
      <c r="Y18" s="95"/>
      <c r="Z18" s="97"/>
      <c r="AA18" s="149" t="s">
        <v>2</v>
      </c>
      <c r="AB18" s="95"/>
      <c r="AC18" s="95"/>
      <c r="AD18" s="95"/>
      <c r="AE18" s="95"/>
      <c r="AF18" s="97"/>
      <c r="AG18" s="97"/>
    </row>
    <row r="19" spans="1:33" x14ac:dyDescent="0.25">
      <c r="A19" s="2224"/>
      <c r="B19" s="97"/>
      <c r="C19" s="97"/>
      <c r="D19" s="75"/>
      <c r="E19" s="97"/>
      <c r="F19" s="80" t="s">
        <v>1</v>
      </c>
      <c r="G19" s="97"/>
      <c r="H19" s="102"/>
      <c r="I19" s="102"/>
      <c r="J19" s="102"/>
      <c r="K19" s="97"/>
      <c r="L19" s="95"/>
      <c r="M19" s="80" t="s">
        <v>1</v>
      </c>
      <c r="N19" s="97"/>
      <c r="O19" s="97"/>
      <c r="P19" s="97"/>
      <c r="Q19" s="97"/>
      <c r="R19" s="97"/>
      <c r="S19" s="97"/>
      <c r="T19" s="97"/>
      <c r="U19" s="149" t="s">
        <v>1</v>
      </c>
      <c r="V19" s="95"/>
      <c r="W19" s="97"/>
      <c r="X19" s="75"/>
      <c r="Y19" s="95"/>
      <c r="Z19" s="97"/>
      <c r="AA19" s="149" t="s">
        <v>1</v>
      </c>
      <c r="AB19" s="95"/>
      <c r="AC19" s="95"/>
      <c r="AD19" s="95"/>
      <c r="AE19" s="95"/>
      <c r="AF19" s="97"/>
      <c r="AG19" s="97"/>
    </row>
    <row r="20" spans="1:33" x14ac:dyDescent="0.25">
      <c r="A20" s="157"/>
      <c r="B20" s="98"/>
      <c r="C20" s="98"/>
      <c r="D20" s="101"/>
      <c r="E20" s="98"/>
      <c r="F20" s="99"/>
      <c r="G20" s="98"/>
      <c r="H20" s="100"/>
      <c r="I20" s="100"/>
      <c r="J20" s="100"/>
      <c r="K20" s="98"/>
      <c r="L20" s="99"/>
      <c r="M20" s="99"/>
      <c r="N20" s="98"/>
      <c r="O20" s="98"/>
      <c r="P20" s="98"/>
      <c r="Q20" s="98"/>
      <c r="R20" s="98"/>
      <c r="S20" s="98"/>
      <c r="T20" s="98"/>
      <c r="U20" s="98"/>
      <c r="V20" s="99"/>
      <c r="W20" s="98"/>
      <c r="X20" s="101"/>
      <c r="Y20" s="99"/>
      <c r="Z20" s="98"/>
      <c r="AA20" s="98"/>
      <c r="AB20" s="99"/>
      <c r="AC20" s="99"/>
      <c r="AD20" s="99"/>
      <c r="AE20" s="99"/>
      <c r="AF20" s="98"/>
      <c r="AG20" s="98"/>
    </row>
    <row r="21" spans="1:33" x14ac:dyDescent="0.25">
      <c r="A21" s="2217"/>
      <c r="B21" s="97"/>
      <c r="C21" s="97"/>
      <c r="D21" s="75"/>
      <c r="E21" s="97"/>
      <c r="F21" s="80" t="s">
        <v>2</v>
      </c>
      <c r="G21" s="97"/>
      <c r="H21" s="102"/>
      <c r="I21" s="104"/>
      <c r="J21" s="104"/>
      <c r="K21" s="104"/>
      <c r="L21" s="104"/>
      <c r="M21" s="80" t="s">
        <v>2</v>
      </c>
      <c r="N21" s="97"/>
      <c r="O21" s="97"/>
      <c r="P21" s="97"/>
      <c r="Q21" s="97"/>
      <c r="R21" s="97"/>
      <c r="S21" s="97"/>
      <c r="T21" s="97"/>
      <c r="U21" s="149" t="s">
        <v>2</v>
      </c>
      <c r="V21" s="95"/>
      <c r="W21" s="97"/>
      <c r="X21" s="75"/>
      <c r="Y21" s="95"/>
      <c r="Z21" s="97"/>
      <c r="AA21" s="149" t="s">
        <v>2</v>
      </c>
      <c r="AB21" s="95"/>
      <c r="AC21" s="95"/>
      <c r="AD21" s="95"/>
      <c r="AE21" s="95"/>
      <c r="AF21" s="97"/>
      <c r="AG21" s="97"/>
    </row>
    <row r="22" spans="1:33" ht="16.5" thickBot="1" x14ac:dyDescent="0.3">
      <c r="A22" s="2218"/>
      <c r="B22" s="92"/>
      <c r="C22" s="92"/>
      <c r="D22" s="75"/>
      <c r="E22" s="92"/>
      <c r="F22" s="93" t="s">
        <v>1</v>
      </c>
      <c r="G22" s="92"/>
      <c r="H22" s="156"/>
      <c r="I22" s="156"/>
      <c r="J22" s="156"/>
      <c r="K22" s="92"/>
      <c r="L22" s="89"/>
      <c r="M22" s="93" t="s">
        <v>1</v>
      </c>
      <c r="N22" s="92"/>
      <c r="O22" s="92"/>
      <c r="P22" s="92"/>
      <c r="Q22" s="92"/>
      <c r="R22" s="92"/>
      <c r="S22" s="92"/>
      <c r="T22" s="92"/>
      <c r="U22" s="153" t="s">
        <v>1</v>
      </c>
      <c r="V22" s="155"/>
      <c r="W22" s="154"/>
      <c r="X22" s="88"/>
      <c r="Y22" s="89"/>
      <c r="Z22" s="92"/>
      <c r="AA22" s="153" t="s">
        <v>1</v>
      </c>
      <c r="AB22" s="89"/>
      <c r="AC22" s="89"/>
      <c r="AD22" s="89"/>
      <c r="AE22" s="88"/>
      <c r="AF22" s="97"/>
      <c r="AG22" s="75"/>
    </row>
    <row r="23" spans="1:33" ht="16.5" thickTop="1" x14ac:dyDescent="0.25">
      <c r="A23" s="1439"/>
      <c r="B23" s="98"/>
      <c r="C23" s="98"/>
      <c r="D23" s="1445"/>
      <c r="E23" s="98"/>
      <c r="F23" s="99"/>
      <c r="G23" s="98"/>
      <c r="H23" s="100"/>
      <c r="I23" s="100"/>
      <c r="J23" s="100"/>
      <c r="K23" s="98"/>
      <c r="L23" s="99"/>
      <c r="M23" s="99"/>
      <c r="N23" s="98"/>
      <c r="O23" s="98"/>
      <c r="P23" s="98"/>
      <c r="Q23" s="98"/>
      <c r="R23" s="98"/>
      <c r="S23" s="98"/>
      <c r="T23" s="98"/>
      <c r="U23" s="98"/>
      <c r="V23" s="99"/>
      <c r="W23" s="98"/>
      <c r="X23" s="101"/>
      <c r="Y23" s="99"/>
      <c r="Z23" s="98"/>
      <c r="AA23" s="98"/>
      <c r="AB23" s="99"/>
      <c r="AC23" s="99"/>
      <c r="AD23" s="99"/>
      <c r="AE23" s="99"/>
      <c r="AF23" s="98"/>
      <c r="AG23" s="98"/>
    </row>
    <row r="24" spans="1:33" x14ac:dyDescent="0.25">
      <c r="A24" s="2186"/>
      <c r="B24" s="97"/>
      <c r="C24" s="97"/>
      <c r="D24" s="75"/>
      <c r="E24" s="97"/>
      <c r="F24" s="80" t="s">
        <v>2</v>
      </c>
      <c r="G24" s="97"/>
      <c r="H24" s="102"/>
      <c r="I24" s="104"/>
      <c r="J24" s="104"/>
      <c r="K24" s="104"/>
      <c r="L24" s="104"/>
      <c r="M24" s="80" t="s">
        <v>2</v>
      </c>
      <c r="N24" s="97"/>
      <c r="O24" s="97"/>
      <c r="P24" s="97"/>
      <c r="Q24" s="97"/>
      <c r="R24" s="97"/>
      <c r="S24" s="97"/>
      <c r="T24" s="97"/>
      <c r="U24" s="149" t="s">
        <v>2</v>
      </c>
      <c r="V24" s="95"/>
      <c r="W24" s="97"/>
      <c r="X24" s="75"/>
      <c r="Y24" s="95"/>
      <c r="Z24" s="97"/>
      <c r="AA24" s="149" t="s">
        <v>2</v>
      </c>
      <c r="AB24" s="95"/>
      <c r="AC24" s="95"/>
      <c r="AD24" s="95"/>
      <c r="AE24" s="95"/>
      <c r="AF24" s="97"/>
      <c r="AG24" s="97"/>
    </row>
    <row r="25" spans="1:33" x14ac:dyDescent="0.25">
      <c r="A25" s="2185"/>
      <c r="B25" s="97"/>
      <c r="C25" s="97"/>
      <c r="D25" s="75"/>
      <c r="E25" s="97"/>
      <c r="F25" s="80" t="s">
        <v>1</v>
      </c>
      <c r="G25" s="97"/>
      <c r="H25" s="102"/>
      <c r="I25" s="102"/>
      <c r="J25" s="102"/>
      <c r="K25" s="97"/>
      <c r="L25" s="95"/>
      <c r="M25" s="80" t="s">
        <v>1</v>
      </c>
      <c r="N25" s="97"/>
      <c r="O25" s="97"/>
      <c r="P25" s="97"/>
      <c r="Q25" s="97"/>
      <c r="R25" s="97"/>
      <c r="S25" s="97"/>
      <c r="T25" s="97"/>
      <c r="U25" s="149" t="s">
        <v>1</v>
      </c>
      <c r="V25" s="95"/>
      <c r="W25" s="97"/>
      <c r="X25" s="75"/>
      <c r="Y25" s="95"/>
      <c r="Z25" s="97"/>
      <c r="AA25" s="149" t="s">
        <v>1</v>
      </c>
      <c r="AB25" s="95"/>
      <c r="AC25" s="95"/>
      <c r="AD25" s="95"/>
      <c r="AE25" s="95"/>
      <c r="AF25" s="97"/>
      <c r="AG25" s="97"/>
    </row>
    <row r="26" spans="1:33" x14ac:dyDescent="0.25">
      <c r="A26" s="157"/>
      <c r="B26" s="98"/>
      <c r="C26" s="98"/>
      <c r="D26" s="101"/>
      <c r="E26" s="98"/>
      <c r="F26" s="98"/>
      <c r="G26" s="98"/>
      <c r="H26" s="98"/>
      <c r="I26" s="98"/>
      <c r="J26" s="98"/>
      <c r="K26" s="98"/>
      <c r="L26" s="98"/>
      <c r="M26" s="98"/>
      <c r="N26" s="98"/>
      <c r="O26" s="98"/>
      <c r="P26" s="98"/>
      <c r="Q26" s="98"/>
      <c r="R26" s="98"/>
      <c r="S26" s="98"/>
      <c r="T26" s="98"/>
      <c r="U26" s="98"/>
      <c r="V26" s="99"/>
      <c r="W26" s="98"/>
      <c r="X26" s="101"/>
      <c r="Y26" s="98"/>
      <c r="Z26" s="98"/>
      <c r="AA26" s="98"/>
      <c r="AB26" s="98"/>
      <c r="AC26" s="98"/>
      <c r="AD26" s="98"/>
      <c r="AE26" s="98"/>
      <c r="AF26" s="98"/>
      <c r="AG26" s="98"/>
    </row>
    <row r="27" spans="1:33" x14ac:dyDescent="0.25">
      <c r="A27" s="2186"/>
      <c r="B27" s="97"/>
      <c r="C27" s="97"/>
      <c r="D27" s="75"/>
      <c r="E27" s="97"/>
      <c r="F27" s="80" t="s">
        <v>2</v>
      </c>
      <c r="G27" s="97"/>
      <c r="H27" s="102"/>
      <c r="I27" s="104"/>
      <c r="J27" s="104"/>
      <c r="K27" s="104"/>
      <c r="L27" s="104"/>
      <c r="M27" s="80" t="s">
        <v>2</v>
      </c>
      <c r="N27" s="97"/>
      <c r="O27" s="97"/>
      <c r="P27" s="97"/>
      <c r="Q27" s="97"/>
      <c r="R27" s="97"/>
      <c r="S27" s="97"/>
      <c r="T27" s="97"/>
      <c r="U27" s="149" t="s">
        <v>2</v>
      </c>
      <c r="V27" s="95"/>
      <c r="W27" s="97"/>
      <c r="X27" s="75"/>
      <c r="Y27" s="95"/>
      <c r="Z27" s="97"/>
      <c r="AA27" s="149" t="s">
        <v>2</v>
      </c>
      <c r="AB27" s="95"/>
      <c r="AC27" s="95"/>
      <c r="AD27" s="95"/>
      <c r="AE27" s="95"/>
      <c r="AF27" s="97"/>
      <c r="AG27" s="97"/>
    </row>
    <row r="28" spans="1:33" x14ac:dyDescent="0.25">
      <c r="A28" s="2224"/>
      <c r="B28" s="97"/>
      <c r="C28" s="97"/>
      <c r="D28" s="75"/>
      <c r="E28" s="97"/>
      <c r="F28" s="80" t="s">
        <v>1</v>
      </c>
      <c r="G28" s="97"/>
      <c r="H28" s="102"/>
      <c r="I28" s="102"/>
      <c r="J28" s="102"/>
      <c r="K28" s="97"/>
      <c r="L28" s="95"/>
      <c r="M28" s="80" t="s">
        <v>1</v>
      </c>
      <c r="N28" s="97"/>
      <c r="O28" s="97"/>
      <c r="P28" s="97"/>
      <c r="Q28" s="97"/>
      <c r="R28" s="97"/>
      <c r="S28" s="97"/>
      <c r="T28" s="97"/>
      <c r="U28" s="149" t="s">
        <v>1</v>
      </c>
      <c r="V28" s="95"/>
      <c r="W28" s="97"/>
      <c r="X28" s="75"/>
      <c r="Y28" s="95"/>
      <c r="Z28" s="97"/>
      <c r="AA28" s="149" t="s">
        <v>1</v>
      </c>
      <c r="AB28" s="95"/>
      <c r="AC28" s="95"/>
      <c r="AD28" s="95"/>
      <c r="AE28" s="95"/>
      <c r="AF28" s="97"/>
      <c r="AG28" s="97"/>
    </row>
    <row r="29" spans="1:33" x14ac:dyDescent="0.25">
      <c r="A29" s="157"/>
      <c r="B29" s="98"/>
      <c r="C29" s="98"/>
      <c r="D29" s="101"/>
      <c r="E29" s="98"/>
      <c r="F29" s="98"/>
      <c r="G29" s="98"/>
      <c r="H29" s="98"/>
      <c r="I29" s="98"/>
      <c r="J29" s="98"/>
      <c r="K29" s="98"/>
      <c r="L29" s="98"/>
      <c r="M29" s="98"/>
      <c r="N29" s="98"/>
      <c r="O29" s="98"/>
      <c r="P29" s="98"/>
      <c r="Q29" s="98"/>
      <c r="R29" s="98"/>
      <c r="S29" s="98"/>
      <c r="T29" s="98"/>
      <c r="U29" s="98"/>
      <c r="V29" s="99"/>
      <c r="W29" s="98"/>
      <c r="X29" s="101"/>
      <c r="Y29" s="98"/>
      <c r="Z29" s="98"/>
      <c r="AA29" s="98"/>
      <c r="AB29" s="98"/>
      <c r="AC29" s="98"/>
      <c r="AD29" s="98"/>
      <c r="AE29" s="98"/>
      <c r="AF29" s="98"/>
      <c r="AG29" s="98"/>
    </row>
    <row r="30" spans="1:33" x14ac:dyDescent="0.25">
      <c r="A30" s="2186"/>
      <c r="B30" s="97"/>
      <c r="C30" s="97"/>
      <c r="D30" s="75"/>
      <c r="E30" s="97"/>
      <c r="F30" s="80" t="s">
        <v>2</v>
      </c>
      <c r="G30" s="97"/>
      <c r="H30" s="102"/>
      <c r="I30" s="104"/>
      <c r="J30" s="104"/>
      <c r="K30" s="104"/>
      <c r="L30" s="104"/>
      <c r="M30" s="80" t="s">
        <v>2</v>
      </c>
      <c r="N30" s="97"/>
      <c r="O30" s="97"/>
      <c r="P30" s="97"/>
      <c r="Q30" s="97"/>
      <c r="R30" s="97"/>
      <c r="S30" s="97"/>
      <c r="T30" s="97"/>
      <c r="U30" s="149" t="s">
        <v>2</v>
      </c>
      <c r="V30" s="95"/>
      <c r="W30" s="97"/>
      <c r="X30" s="75"/>
      <c r="Y30" s="95"/>
      <c r="Z30" s="97"/>
      <c r="AA30" s="149" t="s">
        <v>2</v>
      </c>
      <c r="AB30" s="95"/>
      <c r="AC30" s="95"/>
      <c r="AD30" s="95"/>
      <c r="AE30" s="95"/>
      <c r="AF30" s="97"/>
      <c r="AG30" s="97"/>
    </row>
    <row r="31" spans="1:33" x14ac:dyDescent="0.25">
      <c r="A31" s="2224"/>
      <c r="B31" s="97"/>
      <c r="C31" s="97"/>
      <c r="D31" s="75"/>
      <c r="E31" s="97"/>
      <c r="F31" s="80" t="s">
        <v>1</v>
      </c>
      <c r="G31" s="97"/>
      <c r="H31" s="102"/>
      <c r="I31" s="102"/>
      <c r="J31" s="102"/>
      <c r="K31" s="97"/>
      <c r="L31" s="95"/>
      <c r="M31" s="80" t="s">
        <v>1</v>
      </c>
      <c r="N31" s="97"/>
      <c r="O31" s="97"/>
      <c r="P31" s="97"/>
      <c r="Q31" s="97"/>
      <c r="R31" s="97"/>
      <c r="S31" s="97"/>
      <c r="T31" s="97"/>
      <c r="U31" s="149" t="s">
        <v>1</v>
      </c>
      <c r="V31" s="95"/>
      <c r="W31" s="97"/>
      <c r="X31" s="75"/>
      <c r="Y31" s="95"/>
      <c r="Z31" s="97"/>
      <c r="AA31" s="149" t="s">
        <v>1</v>
      </c>
      <c r="AB31" s="95"/>
      <c r="AC31" s="95"/>
      <c r="AD31" s="95"/>
      <c r="AE31" s="95"/>
      <c r="AF31" s="97"/>
      <c r="AG31" s="97"/>
    </row>
    <row r="32" spans="1:33" x14ac:dyDescent="0.25">
      <c r="A32" s="157"/>
      <c r="B32" s="98"/>
      <c r="C32" s="98"/>
      <c r="D32" s="101"/>
      <c r="E32" s="98"/>
      <c r="F32" s="98"/>
      <c r="G32" s="98"/>
      <c r="H32" s="98"/>
      <c r="I32" s="98"/>
      <c r="J32" s="98"/>
      <c r="K32" s="98"/>
      <c r="L32" s="98"/>
      <c r="M32" s="98"/>
      <c r="N32" s="98"/>
      <c r="O32" s="98"/>
      <c r="P32" s="98"/>
      <c r="Q32" s="98"/>
      <c r="R32" s="98"/>
      <c r="S32" s="98"/>
      <c r="T32" s="98"/>
      <c r="U32" s="98"/>
      <c r="V32" s="99"/>
      <c r="W32" s="98"/>
      <c r="X32" s="101"/>
      <c r="Y32" s="98"/>
      <c r="Z32" s="98"/>
      <c r="AA32" s="98"/>
      <c r="AB32" s="98"/>
      <c r="AC32" s="98"/>
      <c r="AD32" s="98"/>
      <c r="AE32" s="98"/>
      <c r="AF32" s="98"/>
      <c r="AG32" s="98"/>
    </row>
    <row r="33" spans="1:33" x14ac:dyDescent="0.25">
      <c r="A33" s="2186"/>
      <c r="B33" s="97"/>
      <c r="C33" s="97"/>
      <c r="D33" s="75"/>
      <c r="E33" s="97"/>
      <c r="F33" s="80" t="s">
        <v>2</v>
      </c>
      <c r="G33" s="97"/>
      <c r="H33" s="102"/>
      <c r="I33" s="104"/>
      <c r="J33" s="104"/>
      <c r="K33" s="104"/>
      <c r="L33" s="104"/>
      <c r="M33" s="80" t="s">
        <v>2</v>
      </c>
      <c r="N33" s="97"/>
      <c r="O33" s="97"/>
      <c r="P33" s="97"/>
      <c r="Q33" s="97"/>
      <c r="R33" s="97"/>
      <c r="S33" s="97"/>
      <c r="T33" s="97"/>
      <c r="U33" s="149" t="s">
        <v>2</v>
      </c>
      <c r="V33" s="95"/>
      <c r="W33" s="97"/>
      <c r="X33" s="75"/>
      <c r="Y33" s="95"/>
      <c r="Z33" s="97"/>
      <c r="AA33" s="149" t="s">
        <v>2</v>
      </c>
      <c r="AB33" s="95"/>
      <c r="AC33" s="95"/>
      <c r="AD33" s="95"/>
      <c r="AE33" s="95"/>
      <c r="AF33" s="97"/>
      <c r="AG33" s="97"/>
    </row>
    <row r="34" spans="1:33" x14ac:dyDescent="0.25">
      <c r="A34" s="2185"/>
      <c r="B34" s="97"/>
      <c r="C34" s="97"/>
      <c r="D34" s="75"/>
      <c r="E34" s="97"/>
      <c r="F34" s="80" t="s">
        <v>1</v>
      </c>
      <c r="G34" s="97"/>
      <c r="H34" s="102"/>
      <c r="I34" s="102"/>
      <c r="J34" s="102"/>
      <c r="K34" s="97"/>
      <c r="L34" s="95"/>
      <c r="M34" s="80" t="s">
        <v>1</v>
      </c>
      <c r="N34" s="97"/>
      <c r="O34" s="97"/>
      <c r="P34" s="97"/>
      <c r="Q34" s="97"/>
      <c r="R34" s="97"/>
      <c r="S34" s="97"/>
      <c r="T34" s="97"/>
      <c r="U34" s="149" t="s">
        <v>1</v>
      </c>
      <c r="V34" s="95"/>
      <c r="W34" s="97"/>
      <c r="X34" s="75"/>
      <c r="Y34" s="95"/>
      <c r="Z34" s="97"/>
      <c r="AA34" s="149" t="s">
        <v>1</v>
      </c>
      <c r="AB34" s="95"/>
      <c r="AC34" s="95"/>
      <c r="AD34" s="95"/>
      <c r="AE34" s="95"/>
      <c r="AF34" s="97"/>
      <c r="AG34" s="97"/>
    </row>
    <row r="35" spans="1:33" x14ac:dyDescent="0.25">
      <c r="A35" s="157"/>
      <c r="B35" s="98"/>
      <c r="C35" s="98"/>
      <c r="D35" s="101"/>
      <c r="E35" s="98"/>
      <c r="F35" s="98"/>
      <c r="G35" s="98"/>
      <c r="H35" s="98"/>
      <c r="I35" s="98"/>
      <c r="J35" s="98"/>
      <c r="K35" s="98"/>
      <c r="L35" s="98"/>
      <c r="M35" s="98"/>
      <c r="N35" s="98"/>
      <c r="O35" s="98"/>
      <c r="P35" s="98"/>
      <c r="Q35" s="98"/>
      <c r="R35" s="98"/>
      <c r="S35" s="98"/>
      <c r="T35" s="98"/>
      <c r="U35" s="98"/>
      <c r="V35" s="99"/>
      <c r="W35" s="98"/>
      <c r="X35" s="101"/>
      <c r="Y35" s="98"/>
      <c r="Z35" s="98"/>
      <c r="AA35" s="98"/>
      <c r="AB35" s="98"/>
      <c r="AC35" s="98"/>
      <c r="AD35" s="98"/>
      <c r="AE35" s="98"/>
      <c r="AF35" s="98"/>
      <c r="AG35" s="98"/>
    </row>
    <row r="36" spans="1:33" x14ac:dyDescent="0.25">
      <c r="A36" s="2186"/>
      <c r="B36" s="97"/>
      <c r="C36" s="97"/>
      <c r="D36" s="75"/>
      <c r="E36" s="97"/>
      <c r="F36" s="80" t="s">
        <v>2</v>
      </c>
      <c r="G36" s="97"/>
      <c r="H36" s="102"/>
      <c r="I36" s="104"/>
      <c r="J36" s="104"/>
      <c r="K36" s="104"/>
      <c r="L36" s="104"/>
      <c r="M36" s="80" t="s">
        <v>2</v>
      </c>
      <c r="N36" s="97"/>
      <c r="O36" s="97"/>
      <c r="P36" s="97"/>
      <c r="Q36" s="97"/>
      <c r="R36" s="97"/>
      <c r="S36" s="97"/>
      <c r="T36" s="97"/>
      <c r="U36" s="149" t="s">
        <v>2</v>
      </c>
      <c r="V36" s="95"/>
      <c r="W36" s="97"/>
      <c r="X36" s="75"/>
      <c r="Y36" s="95"/>
      <c r="Z36" s="97"/>
      <c r="AA36" s="149" t="s">
        <v>2</v>
      </c>
      <c r="AB36" s="95"/>
      <c r="AC36" s="95"/>
      <c r="AD36" s="95"/>
      <c r="AE36" s="95"/>
      <c r="AF36" s="97"/>
      <c r="AG36" s="97"/>
    </row>
    <row r="37" spans="1:33" x14ac:dyDescent="0.25">
      <c r="A37" s="2185"/>
      <c r="B37" s="97"/>
      <c r="C37" s="97"/>
      <c r="D37" s="75"/>
      <c r="E37" s="97"/>
      <c r="F37" s="80" t="s">
        <v>1</v>
      </c>
      <c r="G37" s="97"/>
      <c r="H37" s="102"/>
      <c r="I37" s="102"/>
      <c r="J37" s="102"/>
      <c r="K37" s="97"/>
      <c r="L37" s="95"/>
      <c r="M37" s="80" t="s">
        <v>1</v>
      </c>
      <c r="N37" s="97"/>
      <c r="O37" s="97"/>
      <c r="P37" s="97"/>
      <c r="Q37" s="97"/>
      <c r="R37" s="97"/>
      <c r="S37" s="97"/>
      <c r="T37" s="97"/>
      <c r="U37" s="149" t="s">
        <v>1</v>
      </c>
      <c r="V37" s="95"/>
      <c r="W37" s="97"/>
      <c r="X37" s="75"/>
      <c r="Y37" s="95"/>
      <c r="Z37" s="97"/>
      <c r="AA37" s="149" t="s">
        <v>1</v>
      </c>
      <c r="AB37" s="95"/>
      <c r="AC37" s="95"/>
      <c r="AD37" s="95"/>
      <c r="AE37" s="95"/>
      <c r="AF37" s="97"/>
      <c r="AG37" s="97"/>
    </row>
    <row r="38" spans="1:33" x14ac:dyDescent="0.25">
      <c r="A38" s="157"/>
      <c r="B38" s="98"/>
      <c r="C38" s="98"/>
      <c r="D38" s="101"/>
      <c r="E38" s="98"/>
      <c r="F38" s="98"/>
      <c r="G38" s="98"/>
      <c r="H38" s="98"/>
      <c r="I38" s="98"/>
      <c r="J38" s="98"/>
      <c r="K38" s="98"/>
      <c r="L38" s="98"/>
      <c r="M38" s="98"/>
      <c r="N38" s="98"/>
      <c r="O38" s="98"/>
      <c r="P38" s="98"/>
      <c r="Q38" s="98"/>
      <c r="R38" s="98"/>
      <c r="S38" s="98"/>
      <c r="T38" s="98"/>
      <c r="U38" s="98"/>
      <c r="V38" s="99"/>
      <c r="W38" s="98"/>
      <c r="X38" s="101"/>
      <c r="Y38" s="98"/>
      <c r="Z38" s="98"/>
      <c r="AA38" s="98"/>
      <c r="AB38" s="98"/>
      <c r="AC38" s="98"/>
      <c r="AD38" s="98"/>
      <c r="AE38" s="98"/>
      <c r="AF38" s="98"/>
      <c r="AG38" s="98"/>
    </row>
    <row r="39" spans="1:33" x14ac:dyDescent="0.25">
      <c r="A39" s="2186"/>
      <c r="B39" s="97"/>
      <c r="C39" s="97"/>
      <c r="D39" s="75"/>
      <c r="E39" s="97"/>
      <c r="F39" s="80" t="s">
        <v>2</v>
      </c>
      <c r="G39" s="97"/>
      <c r="H39" s="102"/>
      <c r="I39" s="104"/>
      <c r="J39" s="104"/>
      <c r="K39" s="104"/>
      <c r="L39" s="104"/>
      <c r="M39" s="80" t="s">
        <v>2</v>
      </c>
      <c r="N39" s="97"/>
      <c r="O39" s="97"/>
      <c r="P39" s="97"/>
      <c r="Q39" s="97"/>
      <c r="R39" s="97"/>
      <c r="S39" s="97"/>
      <c r="T39" s="97"/>
      <c r="U39" s="149" t="s">
        <v>2</v>
      </c>
      <c r="V39" s="95"/>
      <c r="W39" s="97"/>
      <c r="X39" s="75"/>
      <c r="Y39" s="95"/>
      <c r="Z39" s="97"/>
      <c r="AA39" s="149" t="s">
        <v>2</v>
      </c>
      <c r="AB39" s="95"/>
      <c r="AC39" s="95"/>
      <c r="AD39" s="95"/>
      <c r="AE39" s="95"/>
      <c r="AF39" s="97"/>
      <c r="AG39" s="97"/>
    </row>
    <row r="40" spans="1:33" x14ac:dyDescent="0.25">
      <c r="A40" s="2185"/>
      <c r="B40" s="97"/>
      <c r="C40" s="97"/>
      <c r="D40" s="75"/>
      <c r="E40" s="97"/>
      <c r="F40" s="80" t="s">
        <v>1</v>
      </c>
      <c r="G40" s="97"/>
      <c r="H40" s="102"/>
      <c r="I40" s="102"/>
      <c r="J40" s="102"/>
      <c r="K40" s="97"/>
      <c r="L40" s="95"/>
      <c r="M40" s="80" t="s">
        <v>1</v>
      </c>
      <c r="N40" s="97"/>
      <c r="O40" s="97"/>
      <c r="P40" s="97"/>
      <c r="Q40" s="97"/>
      <c r="R40" s="97"/>
      <c r="S40" s="97"/>
      <c r="T40" s="97"/>
      <c r="U40" s="149" t="s">
        <v>1</v>
      </c>
      <c r="V40" s="95"/>
      <c r="W40" s="97"/>
      <c r="X40" s="75"/>
      <c r="Y40" s="95"/>
      <c r="Z40" s="97"/>
      <c r="AA40" s="149" t="s">
        <v>1</v>
      </c>
      <c r="AB40" s="95"/>
      <c r="AC40" s="95"/>
      <c r="AD40" s="95"/>
      <c r="AE40" s="95"/>
      <c r="AF40" s="97"/>
      <c r="AG40" s="97"/>
    </row>
    <row r="41" spans="1:33" x14ac:dyDescent="0.25">
      <c r="A41" s="157"/>
      <c r="B41" s="98"/>
      <c r="C41" s="98"/>
      <c r="D41" s="101"/>
      <c r="E41" s="98"/>
      <c r="F41" s="98"/>
      <c r="G41" s="98"/>
      <c r="H41" s="98"/>
      <c r="I41" s="98"/>
      <c r="J41" s="98"/>
      <c r="K41" s="98"/>
      <c r="L41" s="98"/>
      <c r="M41" s="98"/>
      <c r="N41" s="98"/>
      <c r="O41" s="98"/>
      <c r="P41" s="98"/>
      <c r="Q41" s="98"/>
      <c r="R41" s="98"/>
      <c r="S41" s="98"/>
      <c r="T41" s="98"/>
      <c r="U41" s="98"/>
      <c r="V41" s="99"/>
      <c r="W41" s="98"/>
      <c r="X41" s="101"/>
      <c r="Y41" s="98"/>
      <c r="Z41" s="98"/>
      <c r="AA41" s="98"/>
      <c r="AB41" s="98"/>
      <c r="AC41" s="98"/>
      <c r="AD41" s="98"/>
      <c r="AE41" s="98"/>
      <c r="AF41" s="98"/>
      <c r="AG41" s="98"/>
    </row>
    <row r="42" spans="1:33" x14ac:dyDescent="0.25">
      <c r="A42" s="2186"/>
      <c r="B42" s="97"/>
      <c r="C42" s="97"/>
      <c r="D42" s="75"/>
      <c r="E42" s="97"/>
      <c r="F42" s="80" t="s">
        <v>2</v>
      </c>
      <c r="G42" s="97"/>
      <c r="H42" s="102"/>
      <c r="I42" s="104"/>
      <c r="J42" s="104"/>
      <c r="K42" s="104"/>
      <c r="L42" s="104"/>
      <c r="M42" s="80" t="s">
        <v>2</v>
      </c>
      <c r="N42" s="97"/>
      <c r="O42" s="97"/>
      <c r="P42" s="97"/>
      <c r="Q42" s="97"/>
      <c r="R42" s="97"/>
      <c r="S42" s="97"/>
      <c r="T42" s="97"/>
      <c r="U42" s="149" t="s">
        <v>2</v>
      </c>
      <c r="V42" s="95"/>
      <c r="W42" s="97"/>
      <c r="X42" s="75"/>
      <c r="Y42" s="95"/>
      <c r="Z42" s="97"/>
      <c r="AA42" s="149" t="s">
        <v>2</v>
      </c>
      <c r="AB42" s="95"/>
      <c r="AC42" s="95"/>
      <c r="AD42" s="95"/>
      <c r="AE42" s="95"/>
      <c r="AF42" s="97"/>
      <c r="AG42" s="97"/>
    </row>
    <row r="43" spans="1:33" x14ac:dyDescent="0.25">
      <c r="A43" s="2185"/>
      <c r="B43" s="97"/>
      <c r="C43" s="97"/>
      <c r="D43" s="75"/>
      <c r="E43" s="97"/>
      <c r="F43" s="80" t="s">
        <v>1</v>
      </c>
      <c r="G43" s="97"/>
      <c r="H43" s="102"/>
      <c r="I43" s="102"/>
      <c r="J43" s="102"/>
      <c r="K43" s="97"/>
      <c r="L43" s="95"/>
      <c r="M43" s="80" t="s">
        <v>1</v>
      </c>
      <c r="N43" s="97"/>
      <c r="O43" s="97"/>
      <c r="P43" s="97"/>
      <c r="Q43" s="97"/>
      <c r="R43" s="97"/>
      <c r="S43" s="97"/>
      <c r="T43" s="97"/>
      <c r="U43" s="149" t="s">
        <v>1</v>
      </c>
      <c r="V43" s="95"/>
      <c r="W43" s="97"/>
      <c r="X43" s="75"/>
      <c r="Y43" s="95"/>
      <c r="Z43" s="97"/>
      <c r="AA43" s="149" t="s">
        <v>1</v>
      </c>
      <c r="AB43" s="95"/>
      <c r="AC43" s="95"/>
      <c r="AD43" s="95"/>
      <c r="AE43" s="95"/>
      <c r="AF43" s="97"/>
      <c r="AG43" s="97"/>
    </row>
    <row r="44" spans="1:33" x14ac:dyDescent="0.25">
      <c r="A44" s="157"/>
      <c r="B44" s="98"/>
      <c r="C44" s="98"/>
      <c r="D44" s="101"/>
      <c r="E44" s="98"/>
      <c r="F44" s="98"/>
      <c r="G44" s="98"/>
      <c r="H44" s="98"/>
      <c r="I44" s="98"/>
      <c r="J44" s="98"/>
      <c r="K44" s="98"/>
      <c r="L44" s="98"/>
      <c r="M44" s="98"/>
      <c r="N44" s="98"/>
      <c r="O44" s="98"/>
      <c r="P44" s="98"/>
      <c r="Q44" s="98"/>
      <c r="R44" s="98"/>
      <c r="S44" s="98"/>
      <c r="T44" s="98"/>
      <c r="U44" s="98"/>
      <c r="V44" s="99"/>
      <c r="W44" s="98"/>
      <c r="X44" s="101"/>
      <c r="Y44" s="98"/>
      <c r="Z44" s="98"/>
      <c r="AA44" s="98"/>
      <c r="AB44" s="98"/>
      <c r="AC44" s="98"/>
      <c r="AD44" s="98"/>
      <c r="AE44" s="98"/>
      <c r="AF44" s="98"/>
      <c r="AG44" s="98"/>
    </row>
    <row r="45" spans="1:33" x14ac:dyDescent="0.25">
      <c r="A45" s="2186"/>
      <c r="B45" s="97"/>
      <c r="C45" s="97"/>
      <c r="D45" s="75"/>
      <c r="E45" s="97"/>
      <c r="F45" s="80" t="s">
        <v>2</v>
      </c>
      <c r="G45" s="97"/>
      <c r="H45" s="102"/>
      <c r="I45" s="104"/>
      <c r="J45" s="104"/>
      <c r="K45" s="104"/>
      <c r="L45" s="104"/>
      <c r="M45" s="80" t="s">
        <v>2</v>
      </c>
      <c r="N45" s="97"/>
      <c r="O45" s="97"/>
      <c r="P45" s="97"/>
      <c r="Q45" s="97"/>
      <c r="R45" s="97"/>
      <c r="S45" s="97"/>
      <c r="T45" s="97"/>
      <c r="U45" s="149" t="s">
        <v>2</v>
      </c>
      <c r="V45" s="95"/>
      <c r="W45" s="97"/>
      <c r="X45" s="75"/>
      <c r="Y45" s="95"/>
      <c r="Z45" s="97"/>
      <c r="AA45" s="149" t="s">
        <v>2</v>
      </c>
      <c r="AB45" s="95"/>
      <c r="AC45" s="95"/>
      <c r="AD45" s="95"/>
      <c r="AE45" s="95"/>
      <c r="AF45" s="97"/>
      <c r="AG45" s="97"/>
    </row>
    <row r="46" spans="1:33" x14ac:dyDescent="0.25">
      <c r="A46" s="2185"/>
      <c r="B46" s="97"/>
      <c r="C46" s="97"/>
      <c r="D46" s="75"/>
      <c r="E46" s="97"/>
      <c r="F46" s="80" t="s">
        <v>1</v>
      </c>
      <c r="G46" s="97"/>
      <c r="H46" s="102"/>
      <c r="I46" s="102"/>
      <c r="J46" s="102"/>
      <c r="K46" s="97"/>
      <c r="L46" s="95"/>
      <c r="M46" s="80" t="s">
        <v>1</v>
      </c>
      <c r="N46" s="97"/>
      <c r="O46" s="97"/>
      <c r="P46" s="97"/>
      <c r="Q46" s="97"/>
      <c r="R46" s="97"/>
      <c r="S46" s="97"/>
      <c r="T46" s="97"/>
      <c r="U46" s="149" t="s">
        <v>1</v>
      </c>
      <c r="V46" s="95"/>
      <c r="W46" s="97"/>
      <c r="X46" s="75"/>
      <c r="Y46" s="95"/>
      <c r="Z46" s="97"/>
      <c r="AA46" s="149" t="s">
        <v>1</v>
      </c>
      <c r="AB46" s="95"/>
      <c r="AC46" s="95"/>
      <c r="AD46" s="95"/>
      <c r="AE46" s="95"/>
      <c r="AF46" s="97"/>
      <c r="AG46" s="97"/>
    </row>
    <row r="47" spans="1:33" x14ac:dyDescent="0.25">
      <c r="A47" s="157"/>
      <c r="B47" s="98"/>
      <c r="C47" s="98"/>
      <c r="D47" s="101"/>
      <c r="E47" s="98"/>
      <c r="F47" s="98"/>
      <c r="G47" s="98"/>
      <c r="H47" s="98"/>
      <c r="I47" s="98"/>
      <c r="J47" s="98"/>
      <c r="K47" s="98"/>
      <c r="L47" s="98"/>
      <c r="M47" s="98"/>
      <c r="N47" s="98"/>
      <c r="O47" s="98"/>
      <c r="P47" s="98"/>
      <c r="Q47" s="98"/>
      <c r="R47" s="98"/>
      <c r="S47" s="98"/>
      <c r="T47" s="98"/>
      <c r="U47" s="98"/>
      <c r="V47" s="99"/>
      <c r="W47" s="98"/>
      <c r="X47" s="101"/>
      <c r="Y47" s="98"/>
      <c r="Z47" s="98"/>
      <c r="AA47" s="98"/>
      <c r="AB47" s="98"/>
      <c r="AC47" s="98"/>
      <c r="AD47" s="98"/>
      <c r="AE47" s="98"/>
      <c r="AF47" s="98"/>
      <c r="AG47" s="98"/>
    </row>
    <row r="48" spans="1:33" x14ac:dyDescent="0.25">
      <c r="A48" s="2186"/>
      <c r="B48" s="97"/>
      <c r="C48" s="97"/>
      <c r="D48" s="75"/>
      <c r="E48" s="97"/>
      <c r="F48" s="80" t="s">
        <v>2</v>
      </c>
      <c r="G48" s="97"/>
      <c r="H48" s="102"/>
      <c r="I48" s="104"/>
      <c r="J48" s="104"/>
      <c r="K48" s="104"/>
      <c r="L48" s="104"/>
      <c r="M48" s="80" t="s">
        <v>2</v>
      </c>
      <c r="N48" s="97"/>
      <c r="O48" s="97"/>
      <c r="P48" s="97"/>
      <c r="Q48" s="97"/>
      <c r="R48" s="97"/>
      <c r="S48" s="97"/>
      <c r="T48" s="97"/>
      <c r="U48" s="149" t="s">
        <v>2</v>
      </c>
      <c r="V48" s="95"/>
      <c r="W48" s="97"/>
      <c r="X48" s="75"/>
      <c r="Y48" s="95"/>
      <c r="Z48" s="97"/>
      <c r="AA48" s="149" t="s">
        <v>2</v>
      </c>
      <c r="AB48" s="95"/>
      <c r="AC48" s="95"/>
      <c r="AD48" s="95"/>
      <c r="AE48" s="95"/>
      <c r="AF48" s="97"/>
      <c r="AG48" s="97"/>
    </row>
    <row r="49" spans="1:33" x14ac:dyDescent="0.25">
      <c r="A49" s="2185"/>
      <c r="B49" s="97"/>
      <c r="C49" s="97"/>
      <c r="D49" s="75"/>
      <c r="E49" s="97"/>
      <c r="F49" s="80" t="s">
        <v>1</v>
      </c>
      <c r="G49" s="97"/>
      <c r="H49" s="102"/>
      <c r="I49" s="102"/>
      <c r="J49" s="102"/>
      <c r="K49" s="97"/>
      <c r="L49" s="95"/>
      <c r="M49" s="80" t="s">
        <v>1</v>
      </c>
      <c r="N49" s="97"/>
      <c r="O49" s="97"/>
      <c r="P49" s="97"/>
      <c r="Q49" s="97"/>
      <c r="R49" s="97"/>
      <c r="S49" s="97"/>
      <c r="T49" s="97"/>
      <c r="U49" s="149" t="s">
        <v>1</v>
      </c>
      <c r="V49" s="95"/>
      <c r="W49" s="97"/>
      <c r="X49" s="75"/>
      <c r="Y49" s="95"/>
      <c r="Z49" s="97"/>
      <c r="AA49" s="149" t="s">
        <v>1</v>
      </c>
      <c r="AB49" s="95"/>
      <c r="AC49" s="95"/>
      <c r="AD49" s="95"/>
      <c r="AE49" s="95"/>
      <c r="AF49" s="97"/>
      <c r="AG49" s="97"/>
    </row>
    <row r="50" spans="1:33" x14ac:dyDescent="0.25">
      <c r="A50" s="157"/>
      <c r="B50" s="98"/>
      <c r="C50" s="98"/>
      <c r="D50" s="101"/>
      <c r="E50" s="98"/>
      <c r="F50" s="98"/>
      <c r="G50" s="98"/>
      <c r="H50" s="98"/>
      <c r="I50" s="98"/>
      <c r="J50" s="98"/>
      <c r="K50" s="98"/>
      <c r="L50" s="98"/>
      <c r="M50" s="98"/>
      <c r="N50" s="98"/>
      <c r="O50" s="98"/>
      <c r="P50" s="98"/>
      <c r="Q50" s="98"/>
      <c r="R50" s="98"/>
      <c r="S50" s="98"/>
      <c r="T50" s="98"/>
      <c r="U50" s="98"/>
      <c r="V50" s="99"/>
      <c r="W50" s="98"/>
      <c r="X50" s="101"/>
      <c r="Y50" s="98"/>
      <c r="Z50" s="98"/>
      <c r="AA50" s="98"/>
      <c r="AB50" s="98"/>
      <c r="AC50" s="98"/>
      <c r="AD50" s="98"/>
      <c r="AE50" s="98"/>
      <c r="AF50" s="98"/>
      <c r="AG50" s="98"/>
    </row>
    <row r="51" spans="1:33" x14ac:dyDescent="0.25">
      <c r="A51" s="2186"/>
      <c r="B51" s="97"/>
      <c r="C51" s="97"/>
      <c r="D51" s="75"/>
      <c r="E51" s="97"/>
      <c r="F51" s="80" t="s">
        <v>2</v>
      </c>
      <c r="G51" s="97"/>
      <c r="H51" s="102"/>
      <c r="I51" s="104"/>
      <c r="J51" s="104"/>
      <c r="K51" s="104"/>
      <c r="L51" s="104"/>
      <c r="M51" s="80" t="s">
        <v>2</v>
      </c>
      <c r="N51" s="97"/>
      <c r="O51" s="97"/>
      <c r="P51" s="97"/>
      <c r="Q51" s="97"/>
      <c r="R51" s="97"/>
      <c r="S51" s="97"/>
      <c r="T51" s="97"/>
      <c r="U51" s="149" t="s">
        <v>2</v>
      </c>
      <c r="V51" s="95"/>
      <c r="W51" s="97"/>
      <c r="X51" s="75"/>
      <c r="Y51" s="95"/>
      <c r="Z51" s="97"/>
      <c r="AA51" s="149" t="s">
        <v>2</v>
      </c>
      <c r="AB51" s="95"/>
      <c r="AC51" s="95"/>
      <c r="AD51" s="95"/>
      <c r="AE51" s="95"/>
      <c r="AF51" s="97"/>
      <c r="AG51" s="97"/>
    </row>
    <row r="52" spans="1:33" x14ac:dyDescent="0.25">
      <c r="A52" s="2185"/>
      <c r="B52" s="97"/>
      <c r="C52" s="97"/>
      <c r="D52" s="75"/>
      <c r="E52" s="97"/>
      <c r="F52" s="80" t="s">
        <v>1</v>
      </c>
      <c r="G52" s="97"/>
      <c r="H52" s="102"/>
      <c r="I52" s="102"/>
      <c r="J52" s="102"/>
      <c r="K52" s="97"/>
      <c r="L52" s="95"/>
      <c r="M52" s="80" t="s">
        <v>1</v>
      </c>
      <c r="N52" s="97"/>
      <c r="O52" s="97"/>
      <c r="P52" s="97"/>
      <c r="Q52" s="97"/>
      <c r="R52" s="97"/>
      <c r="S52" s="97"/>
      <c r="T52" s="97"/>
      <c r="U52" s="149" t="s">
        <v>1</v>
      </c>
      <c r="V52" s="95"/>
      <c r="W52" s="97"/>
      <c r="X52" s="75"/>
      <c r="Y52" s="95"/>
      <c r="Z52" s="97"/>
      <c r="AA52" s="149" t="s">
        <v>1</v>
      </c>
      <c r="AB52" s="95"/>
      <c r="AC52" s="95"/>
      <c r="AD52" s="95"/>
      <c r="AE52" s="95"/>
      <c r="AF52" s="97"/>
      <c r="AG52" s="97"/>
    </row>
    <row r="53" spans="1:33" x14ac:dyDescent="0.25">
      <c r="A53" s="157"/>
      <c r="B53" s="98"/>
      <c r="C53" s="98"/>
      <c r="D53" s="101"/>
      <c r="E53" s="98"/>
      <c r="F53" s="98"/>
      <c r="G53" s="98"/>
      <c r="H53" s="98"/>
      <c r="I53" s="98"/>
      <c r="J53" s="98"/>
      <c r="K53" s="98"/>
      <c r="L53" s="98"/>
      <c r="M53" s="98"/>
      <c r="N53" s="98"/>
      <c r="O53" s="98"/>
      <c r="P53" s="98"/>
      <c r="Q53" s="98"/>
      <c r="R53" s="98"/>
      <c r="S53" s="98"/>
      <c r="T53" s="98"/>
      <c r="U53" s="98"/>
      <c r="V53" s="99"/>
      <c r="W53" s="98"/>
      <c r="X53" s="101"/>
      <c r="Y53" s="98"/>
      <c r="Z53" s="98"/>
      <c r="AA53" s="98"/>
      <c r="AB53" s="98"/>
      <c r="AC53" s="98"/>
      <c r="AD53" s="98"/>
      <c r="AE53" s="98"/>
      <c r="AF53" s="98"/>
      <c r="AG53" s="98"/>
    </row>
    <row r="54" spans="1:33" x14ac:dyDescent="0.25">
      <c r="A54" s="2186"/>
      <c r="B54" s="97"/>
      <c r="C54" s="97"/>
      <c r="D54" s="75"/>
      <c r="E54" s="97"/>
      <c r="F54" s="80" t="s">
        <v>2</v>
      </c>
      <c r="G54" s="97"/>
      <c r="H54" s="102"/>
      <c r="I54" s="104"/>
      <c r="J54" s="104"/>
      <c r="K54" s="104"/>
      <c r="L54" s="104"/>
      <c r="M54" s="80" t="s">
        <v>2</v>
      </c>
      <c r="N54" s="97"/>
      <c r="O54" s="97"/>
      <c r="P54" s="97"/>
      <c r="Q54" s="97"/>
      <c r="R54" s="97"/>
      <c r="S54" s="97"/>
      <c r="T54" s="97"/>
      <c r="U54" s="149" t="s">
        <v>2</v>
      </c>
      <c r="V54" s="95"/>
      <c r="W54" s="97"/>
      <c r="X54" s="75"/>
      <c r="Y54" s="95"/>
      <c r="Z54" s="97"/>
      <c r="AA54" s="149" t="s">
        <v>2</v>
      </c>
      <c r="AB54" s="95"/>
      <c r="AC54" s="95"/>
      <c r="AD54" s="95"/>
      <c r="AE54" s="95"/>
      <c r="AF54" s="97"/>
      <c r="AG54" s="97"/>
    </row>
    <row r="55" spans="1:33" x14ac:dyDescent="0.25">
      <c r="A55" s="2185"/>
      <c r="B55" s="97"/>
      <c r="C55" s="97"/>
      <c r="D55" s="75"/>
      <c r="E55" s="97"/>
      <c r="F55" s="80" t="s">
        <v>1</v>
      </c>
      <c r="G55" s="97"/>
      <c r="H55" s="102"/>
      <c r="I55" s="102"/>
      <c r="J55" s="102"/>
      <c r="K55" s="97"/>
      <c r="L55" s="95"/>
      <c r="M55" s="80" t="s">
        <v>1</v>
      </c>
      <c r="N55" s="97"/>
      <c r="O55" s="97"/>
      <c r="P55" s="97"/>
      <c r="Q55" s="97"/>
      <c r="R55" s="97"/>
      <c r="S55" s="97"/>
      <c r="T55" s="97"/>
      <c r="U55" s="149" t="s">
        <v>1</v>
      </c>
      <c r="V55" s="95"/>
      <c r="W55" s="97"/>
      <c r="X55" s="75"/>
      <c r="Y55" s="95"/>
      <c r="Z55" s="97"/>
      <c r="AA55" s="149" t="s">
        <v>1</v>
      </c>
      <c r="AB55" s="95"/>
      <c r="AC55" s="95"/>
      <c r="AD55" s="95"/>
      <c r="AE55" s="95"/>
      <c r="AF55" s="97"/>
      <c r="AG55" s="97"/>
    </row>
    <row r="56" spans="1:33" x14ac:dyDescent="0.25">
      <c r="A56" s="157"/>
      <c r="B56" s="98"/>
      <c r="C56" s="98"/>
      <c r="D56" s="101"/>
      <c r="E56" s="98"/>
      <c r="F56" s="98"/>
      <c r="G56" s="98"/>
      <c r="H56" s="98"/>
      <c r="I56" s="98"/>
      <c r="J56" s="98"/>
      <c r="K56" s="98"/>
      <c r="L56" s="98"/>
      <c r="M56" s="98"/>
      <c r="N56" s="98"/>
      <c r="O56" s="98"/>
      <c r="P56" s="98"/>
      <c r="Q56" s="98"/>
      <c r="R56" s="98"/>
      <c r="S56" s="98"/>
      <c r="T56" s="98"/>
      <c r="U56" s="98"/>
      <c r="V56" s="99"/>
      <c r="W56" s="98"/>
      <c r="X56" s="101"/>
      <c r="Y56" s="98"/>
      <c r="Z56" s="98"/>
      <c r="AA56" s="98"/>
      <c r="AB56" s="98"/>
      <c r="AC56" s="98"/>
      <c r="AD56" s="98"/>
      <c r="AE56" s="98"/>
      <c r="AF56" s="98"/>
      <c r="AG56" s="98"/>
    </row>
    <row r="57" spans="1:33" x14ac:dyDescent="0.25">
      <c r="A57" s="2186"/>
      <c r="B57" s="97"/>
      <c r="C57" s="97"/>
      <c r="D57" s="75"/>
      <c r="E57" s="97"/>
      <c r="F57" s="80" t="s">
        <v>2</v>
      </c>
      <c r="G57" s="97"/>
      <c r="H57" s="102"/>
      <c r="I57" s="104"/>
      <c r="J57" s="104"/>
      <c r="K57" s="104"/>
      <c r="L57" s="104"/>
      <c r="M57" s="80" t="s">
        <v>2</v>
      </c>
      <c r="N57" s="97"/>
      <c r="O57" s="97"/>
      <c r="P57" s="97"/>
      <c r="Q57" s="97"/>
      <c r="R57" s="97"/>
      <c r="S57" s="97"/>
      <c r="T57" s="97"/>
      <c r="U57" s="149" t="s">
        <v>2</v>
      </c>
      <c r="V57" s="95"/>
      <c r="W57" s="97"/>
      <c r="X57" s="75"/>
      <c r="Y57" s="95"/>
      <c r="Z57" s="97"/>
      <c r="AA57" s="149" t="s">
        <v>2</v>
      </c>
      <c r="AB57" s="95"/>
      <c r="AC57" s="95"/>
      <c r="AD57" s="95"/>
      <c r="AE57" s="95"/>
      <c r="AF57" s="97"/>
      <c r="AG57" s="97"/>
    </row>
    <row r="58" spans="1:33" x14ac:dyDescent="0.25">
      <c r="A58" s="2185"/>
      <c r="B58" s="97"/>
      <c r="C58" s="97"/>
      <c r="D58" s="75"/>
      <c r="E58" s="97"/>
      <c r="F58" s="80" t="s">
        <v>1</v>
      </c>
      <c r="G58" s="97"/>
      <c r="H58" s="102"/>
      <c r="I58" s="102"/>
      <c r="J58" s="102"/>
      <c r="K58" s="97"/>
      <c r="L58" s="95"/>
      <c r="M58" s="80" t="s">
        <v>1</v>
      </c>
      <c r="N58" s="97"/>
      <c r="O58" s="97"/>
      <c r="P58" s="97"/>
      <c r="Q58" s="97"/>
      <c r="R58" s="97"/>
      <c r="S58" s="97"/>
      <c r="T58" s="97"/>
      <c r="U58" s="149" t="s">
        <v>1</v>
      </c>
      <c r="V58" s="95"/>
      <c r="W58" s="97"/>
      <c r="X58" s="75"/>
      <c r="Y58" s="95"/>
      <c r="Z58" s="97"/>
      <c r="AA58" s="149" t="s">
        <v>1</v>
      </c>
      <c r="AB58" s="95"/>
      <c r="AC58" s="95"/>
      <c r="AD58" s="95"/>
      <c r="AE58" s="95"/>
      <c r="AF58" s="97"/>
      <c r="AG58" s="97"/>
    </row>
    <row r="59" spans="1:33" x14ac:dyDescent="0.25">
      <c r="A59" s="157"/>
      <c r="B59" s="98"/>
      <c r="C59" s="98"/>
      <c r="D59" s="101"/>
      <c r="E59" s="98"/>
      <c r="F59" s="98"/>
      <c r="G59" s="98"/>
      <c r="H59" s="98"/>
      <c r="I59" s="98"/>
      <c r="J59" s="98"/>
      <c r="K59" s="98"/>
      <c r="L59" s="98"/>
      <c r="M59" s="98"/>
      <c r="N59" s="98"/>
      <c r="O59" s="98"/>
      <c r="P59" s="98"/>
      <c r="Q59" s="98"/>
      <c r="R59" s="98"/>
      <c r="S59" s="98"/>
      <c r="T59" s="98"/>
      <c r="U59" s="98"/>
      <c r="V59" s="99"/>
      <c r="W59" s="98"/>
      <c r="X59" s="101"/>
      <c r="Y59" s="98"/>
      <c r="Z59" s="98"/>
      <c r="AA59" s="98"/>
      <c r="AB59" s="98"/>
      <c r="AC59" s="98"/>
      <c r="AD59" s="98"/>
      <c r="AE59" s="98"/>
      <c r="AF59" s="98"/>
      <c r="AG59" s="98"/>
    </row>
    <row r="60" spans="1:33" x14ac:dyDescent="0.25">
      <c r="A60" s="2197"/>
      <c r="B60" s="97"/>
      <c r="C60" s="97"/>
      <c r="D60" s="75"/>
      <c r="E60" s="97"/>
      <c r="F60" s="80" t="s">
        <v>2</v>
      </c>
      <c r="G60" s="97"/>
      <c r="H60" s="102"/>
      <c r="I60" s="104"/>
      <c r="J60" s="104"/>
      <c r="K60" s="104"/>
      <c r="L60" s="104"/>
      <c r="M60" s="80" t="s">
        <v>2</v>
      </c>
      <c r="N60" s="97"/>
      <c r="O60" s="97"/>
      <c r="P60" s="97"/>
      <c r="Q60" s="97"/>
      <c r="R60" s="97"/>
      <c r="S60" s="97"/>
      <c r="T60" s="97"/>
      <c r="U60" s="149" t="s">
        <v>2</v>
      </c>
      <c r="V60" s="95"/>
      <c r="W60" s="95"/>
      <c r="X60" s="75"/>
      <c r="Y60" s="95"/>
      <c r="Z60" s="97"/>
      <c r="AA60" s="149" t="s">
        <v>2</v>
      </c>
      <c r="AB60" s="95"/>
      <c r="AC60" s="95"/>
      <c r="AD60" s="95"/>
      <c r="AE60" s="95"/>
      <c r="AF60" s="97"/>
      <c r="AG60" s="97"/>
    </row>
    <row r="61" spans="1:33" ht="16.5" thickBot="1" x14ac:dyDescent="0.3">
      <c r="A61" s="2238"/>
      <c r="B61" s="92"/>
      <c r="C61" s="92"/>
      <c r="D61" s="88"/>
      <c r="E61" s="92"/>
      <c r="F61" s="93" t="s">
        <v>1</v>
      </c>
      <c r="G61" s="92"/>
      <c r="H61" s="156"/>
      <c r="I61" s="156"/>
      <c r="J61" s="156"/>
      <c r="K61" s="92"/>
      <c r="L61" s="89"/>
      <c r="M61" s="93" t="s">
        <v>1</v>
      </c>
      <c r="N61" s="92"/>
      <c r="O61" s="92"/>
      <c r="P61" s="92"/>
      <c r="Q61" s="92"/>
      <c r="R61" s="92"/>
      <c r="S61" s="92"/>
      <c r="T61" s="92"/>
      <c r="U61" s="153" t="s">
        <v>1</v>
      </c>
      <c r="V61" s="155"/>
      <c r="W61" s="154"/>
      <c r="X61" s="88"/>
      <c r="Y61" s="89"/>
      <c r="Z61" s="92"/>
      <c r="AA61" s="153" t="s">
        <v>1</v>
      </c>
      <c r="AB61" s="89"/>
      <c r="AC61" s="89"/>
      <c r="AD61" s="89"/>
      <c r="AE61" s="88"/>
      <c r="AF61" s="97"/>
      <c r="AG61" s="75"/>
    </row>
    <row r="62" spans="1:33" ht="16.5" thickTop="1" x14ac:dyDescent="0.25">
      <c r="A62" s="87" t="s">
        <v>3</v>
      </c>
      <c r="B62" s="82"/>
      <c r="C62" s="82"/>
      <c r="D62" s="81"/>
      <c r="E62" s="82"/>
      <c r="F62" s="86" t="s">
        <v>2</v>
      </c>
      <c r="G62" s="82"/>
      <c r="H62" s="82"/>
      <c r="I62" s="82"/>
      <c r="J62" s="82"/>
      <c r="K62" s="82"/>
      <c r="L62" s="83"/>
      <c r="M62" s="86" t="s">
        <v>2</v>
      </c>
      <c r="N62" s="82"/>
      <c r="O62" s="82"/>
      <c r="P62" s="82"/>
      <c r="Q62" s="82"/>
      <c r="R62" s="82"/>
      <c r="S62" s="82"/>
      <c r="T62" s="82"/>
      <c r="U62" s="150" t="s">
        <v>2</v>
      </c>
      <c r="V62" s="152"/>
      <c r="W62" s="151"/>
      <c r="X62" s="81" t="e">
        <f>#REF!+#REF!+#REF!+#REF!+#REF!+#REF!+#REF!+#REF!+X60</f>
        <v>#REF!</v>
      </c>
      <c r="Y62" s="82"/>
      <c r="Z62" s="82"/>
      <c r="AA62" s="150" t="s">
        <v>2</v>
      </c>
      <c r="AB62" s="82"/>
      <c r="AC62" s="82"/>
      <c r="AD62" s="82"/>
      <c r="AE62" s="81" t="e">
        <f>#REF!+#REF!+#REF!+#REF!+#REF!+#REF!+#REF!+#REF!+AE60</f>
        <v>#REF!</v>
      </c>
      <c r="AF62" s="213"/>
      <c r="AG62" s="75"/>
    </row>
    <row r="63" spans="1:33" x14ac:dyDescent="0.25">
      <c r="A63" s="76"/>
      <c r="B63" s="76"/>
      <c r="C63" s="76"/>
      <c r="D63" s="75"/>
      <c r="E63" s="76"/>
      <c r="F63" s="80" t="s">
        <v>1</v>
      </c>
      <c r="G63" s="76"/>
      <c r="H63" s="76"/>
      <c r="I63" s="76"/>
      <c r="J63" s="76"/>
      <c r="K63" s="76"/>
      <c r="L63" s="77"/>
      <c r="M63" s="80" t="s">
        <v>1</v>
      </c>
      <c r="N63" s="76"/>
      <c r="O63" s="76"/>
      <c r="P63" s="76"/>
      <c r="Q63" s="76"/>
      <c r="R63" s="76"/>
      <c r="S63" s="76"/>
      <c r="T63" s="76"/>
      <c r="U63" s="149" t="s">
        <v>1</v>
      </c>
      <c r="V63" s="77"/>
      <c r="W63" s="76"/>
      <c r="X63" s="75" t="e">
        <f>#REF!+#REF!+#REF!+#REF!+#REF!+#REF!+#REF!+#REF!+X61</f>
        <v>#REF!</v>
      </c>
      <c r="Y63" s="76"/>
      <c r="Z63" s="76"/>
      <c r="AA63" s="149" t="s">
        <v>1</v>
      </c>
      <c r="AB63" s="76"/>
      <c r="AC63" s="76"/>
      <c r="AD63" s="76"/>
      <c r="AE63" s="75" t="e">
        <f>#REF!+#REF!+#REF!+#REF!+#REF!+#REF!+#REF!+#REF!+AE61</f>
        <v>#REF!</v>
      </c>
      <c r="AF63" s="76"/>
      <c r="AG63" s="75"/>
    </row>
    <row r="64" spans="1:33" x14ac:dyDescent="0.25">
      <c r="A64" s="74" t="s">
        <v>0</v>
      </c>
      <c r="T64" s="146"/>
      <c r="U64" s="148"/>
      <c r="AA64" s="148"/>
    </row>
  </sheetData>
  <mergeCells count="28">
    <mergeCell ref="A54:A55"/>
    <mergeCell ref="A9:A10"/>
    <mergeCell ref="A57:A58"/>
    <mergeCell ref="A60:A61"/>
    <mergeCell ref="A21:A22"/>
    <mergeCell ref="A12:A13"/>
    <mergeCell ref="A15:A16"/>
    <mergeCell ref="A48:A49"/>
    <mergeCell ref="A42:A43"/>
    <mergeCell ref="A33:A34"/>
    <mergeCell ref="A18:A19"/>
    <mergeCell ref="A51:A52"/>
    <mergeCell ref="A24:A25"/>
    <mergeCell ref="A27:A28"/>
    <mergeCell ref="A30:A31"/>
    <mergeCell ref="A36:A37"/>
    <mergeCell ref="A39:A40"/>
    <mergeCell ref="A45:A46"/>
    <mergeCell ref="A1:K1"/>
    <mergeCell ref="I2:J3"/>
    <mergeCell ref="A5:A6"/>
    <mergeCell ref="AB3:AE3"/>
    <mergeCell ref="X3:Z3"/>
    <mergeCell ref="K3:L3"/>
    <mergeCell ref="N3:O3"/>
    <mergeCell ref="G3:H3"/>
    <mergeCell ref="P3:T3"/>
    <mergeCell ref="V3:W3"/>
  </mergeCells>
  <pageMargins left="0.511811023622047" right="0.511811023622047" top="0.31496062992126" bottom="0.23622047244094499" header="0.23622047244094499" footer="0.23622047244094499"/>
  <pageSetup paperSize="8" fitToHeight="2"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112"/>
  <sheetViews>
    <sheetView view="pageBreakPreview" topLeftCell="V10" zoomScale="60" zoomScaleNormal="20" workbookViewId="0">
      <selection activeCell="A4" sqref="A3:IV4"/>
    </sheetView>
  </sheetViews>
  <sheetFormatPr defaultRowHeight="15.75" x14ac:dyDescent="0.25"/>
  <cols>
    <col min="1" max="1" width="179.28515625" style="1294" customWidth="1"/>
    <col min="2" max="2" width="47.28515625" style="1" customWidth="1"/>
    <col min="3" max="3" width="35.5703125" style="1" customWidth="1"/>
    <col min="4" max="4" width="28.85546875" style="1" customWidth="1"/>
    <col min="5" max="5" width="33.140625" style="1" customWidth="1"/>
    <col min="6" max="6" width="82.85546875" style="1" customWidth="1"/>
    <col min="7" max="7" width="72.7109375" style="1" customWidth="1"/>
    <col min="8" max="8" width="44.140625" style="1" customWidth="1"/>
    <col min="9" max="9" width="29.5703125" style="1" customWidth="1"/>
    <col min="10" max="10" width="55.140625" style="1" customWidth="1"/>
    <col min="11" max="11" width="54.85546875" style="1" customWidth="1"/>
    <col min="12" max="12" width="65.5703125" style="1" customWidth="1"/>
    <col min="13" max="13" width="55.5703125" style="1" customWidth="1"/>
    <col min="14" max="14" width="45.5703125" style="1" customWidth="1"/>
    <col min="15" max="15" width="48.5703125" style="1" customWidth="1"/>
    <col min="16" max="16" width="47.5703125" style="1" customWidth="1"/>
    <col min="17" max="17" width="30.28515625" style="1" customWidth="1"/>
    <col min="18" max="18" width="79.28515625" style="1" customWidth="1"/>
    <col min="19" max="19" width="54.7109375" style="1" customWidth="1"/>
    <col min="20" max="20" width="52" style="1" customWidth="1"/>
    <col min="21" max="21" width="53.85546875" style="1" customWidth="1"/>
    <col min="22" max="22" width="54.140625" style="1" customWidth="1"/>
    <col min="23" max="23" width="57.7109375" style="1" customWidth="1"/>
    <col min="24" max="24" width="56.5703125" style="1" customWidth="1"/>
    <col min="25" max="25" width="83.7109375" style="1" customWidth="1"/>
    <col min="26" max="26" width="52.85546875" style="1" customWidth="1"/>
    <col min="27" max="27" width="48" style="1" customWidth="1"/>
    <col min="28" max="28" width="0.140625" style="1" customWidth="1"/>
    <col min="29" max="31" width="9.140625" style="1" hidden="1" customWidth="1"/>
    <col min="32" max="16384" width="9.140625" style="1"/>
  </cols>
  <sheetData>
    <row r="2" spans="1:28" ht="182.25" x14ac:dyDescent="0.8">
      <c r="A2" s="1379" t="s">
        <v>1062</v>
      </c>
      <c r="B2" s="2239" t="s">
        <v>1061</v>
      </c>
      <c r="C2" s="2239"/>
      <c r="D2" s="2239"/>
      <c r="E2" s="2239"/>
      <c r="F2" s="2239"/>
      <c r="G2" s="2239"/>
      <c r="H2" s="2239"/>
      <c r="I2" s="2239"/>
      <c r="J2" s="2239"/>
      <c r="K2" s="2239"/>
      <c r="L2" s="2239"/>
      <c r="M2" s="2239"/>
      <c r="N2" s="2239"/>
      <c r="O2" s="2239"/>
      <c r="P2" s="2239"/>
      <c r="Q2" s="2239"/>
      <c r="R2" s="2239"/>
      <c r="S2" s="2239"/>
      <c r="T2" s="2239"/>
      <c r="U2" s="2239"/>
      <c r="V2" s="2239"/>
      <c r="W2" s="2239"/>
      <c r="X2" s="2239"/>
      <c r="Y2" s="2239"/>
      <c r="Z2" s="2239"/>
      <c r="AA2" s="2239"/>
      <c r="AB2" s="2239"/>
    </row>
    <row r="3" spans="1:28" ht="68.25" customHeight="1" x14ac:dyDescent="0.85">
      <c r="A3" s="1378" t="s">
        <v>78</v>
      </c>
      <c r="B3" s="2240"/>
      <c r="C3" s="2240"/>
      <c r="D3" s="2240"/>
      <c r="E3" s="2240"/>
      <c r="F3" s="2240"/>
      <c r="G3" s="2240"/>
      <c r="H3" s="2240"/>
      <c r="I3" s="2240"/>
      <c r="J3" s="2259" t="s">
        <v>77</v>
      </c>
      <c r="K3" s="2260"/>
      <c r="L3" s="2241" t="s">
        <v>76</v>
      </c>
      <c r="M3" s="2242"/>
      <c r="N3" s="2242"/>
      <c r="O3" s="2242"/>
      <c r="P3" s="2242"/>
      <c r="Q3" s="2242"/>
      <c r="R3" s="2242"/>
      <c r="S3" s="2242"/>
      <c r="T3" s="2242"/>
      <c r="U3" s="2242"/>
      <c r="V3" s="2242"/>
      <c r="W3" s="2242"/>
      <c r="X3" s="2242"/>
      <c r="Y3" s="2242"/>
      <c r="Z3" s="2242"/>
      <c r="AA3" s="2243"/>
    </row>
    <row r="4" spans="1:28" ht="319.5" customHeight="1" thickBot="1" x14ac:dyDescent="0.85">
      <c r="A4" s="1377" t="s">
        <v>1060</v>
      </c>
      <c r="B4" s="1376"/>
      <c r="C4" s="2254" t="s">
        <v>90</v>
      </c>
      <c r="D4" s="2254"/>
      <c r="E4" s="2254"/>
      <c r="F4" s="2254"/>
      <c r="G4" s="2254"/>
      <c r="H4" s="2255"/>
      <c r="I4" s="1375"/>
      <c r="J4" s="2259"/>
      <c r="K4" s="2260"/>
      <c r="L4" s="1374" t="s">
        <v>73</v>
      </c>
      <c r="M4" s="2254" t="s">
        <v>72</v>
      </c>
      <c r="N4" s="2255"/>
      <c r="O4" s="2258" t="s">
        <v>71</v>
      </c>
      <c r="P4" s="2255"/>
      <c r="Q4" s="1373"/>
      <c r="R4" s="2258" t="s">
        <v>70</v>
      </c>
      <c r="S4" s="2254"/>
      <c r="T4" s="2254"/>
      <c r="U4" s="2254"/>
      <c r="V4" s="2254" t="s">
        <v>69</v>
      </c>
      <c r="W4" s="2254"/>
      <c r="X4" s="2254"/>
      <c r="Y4" s="2255"/>
      <c r="Z4" s="1372"/>
      <c r="AA4" s="1372"/>
    </row>
    <row r="5" spans="1:28" s="125" customFormat="1" ht="363.75" customHeight="1" x14ac:dyDescent="0.25">
      <c r="A5" s="1371" t="s">
        <v>68</v>
      </c>
      <c r="B5" s="1370" t="s">
        <v>67</v>
      </c>
      <c r="C5" s="1369" t="s">
        <v>89</v>
      </c>
      <c r="D5" s="1369" t="s">
        <v>88</v>
      </c>
      <c r="E5" s="1369" t="s">
        <v>64</v>
      </c>
      <c r="F5" s="1369" t="s">
        <v>87</v>
      </c>
      <c r="G5" s="1369" t="s">
        <v>63</v>
      </c>
      <c r="H5" s="1369" t="s">
        <v>1059</v>
      </c>
      <c r="I5" s="1369" t="s">
        <v>55</v>
      </c>
      <c r="J5" s="1369" t="s">
        <v>61</v>
      </c>
      <c r="K5" s="1369" t="s">
        <v>1058</v>
      </c>
      <c r="L5" s="1369" t="s">
        <v>60</v>
      </c>
      <c r="M5" s="1369" t="s">
        <v>59</v>
      </c>
      <c r="N5" s="1369" t="s">
        <v>58</v>
      </c>
      <c r="O5" s="1369" t="s">
        <v>57</v>
      </c>
      <c r="P5" s="1369" t="s">
        <v>1058</v>
      </c>
      <c r="Q5" s="1370" t="s">
        <v>55</v>
      </c>
      <c r="R5" s="1369" t="s">
        <v>1057</v>
      </c>
      <c r="S5" s="1369" t="s">
        <v>53</v>
      </c>
      <c r="T5" s="1369" t="s">
        <v>85</v>
      </c>
      <c r="U5" s="1369" t="s">
        <v>51</v>
      </c>
      <c r="V5" s="1369" t="s">
        <v>84</v>
      </c>
      <c r="W5" s="1369" t="s">
        <v>83</v>
      </c>
      <c r="X5" s="1369" t="s">
        <v>82</v>
      </c>
      <c r="Y5" s="1368" t="s">
        <v>81</v>
      </c>
      <c r="Z5" s="1368" t="s">
        <v>430</v>
      </c>
      <c r="AA5" s="1368" t="s">
        <v>429</v>
      </c>
    </row>
    <row r="6" spans="1:28" ht="58.5" customHeight="1" x14ac:dyDescent="0.85">
      <c r="A6" s="2256" t="s">
        <v>47</v>
      </c>
      <c r="B6" s="1364"/>
      <c r="C6" s="1364"/>
      <c r="D6" s="1364"/>
      <c r="E6" s="1364"/>
      <c r="F6" s="1365"/>
      <c r="G6" s="1364" t="s">
        <v>46</v>
      </c>
      <c r="H6" s="1364"/>
      <c r="I6" s="1366" t="s">
        <v>2</v>
      </c>
      <c r="J6" s="1367" t="s">
        <v>43</v>
      </c>
      <c r="K6" s="1367" t="s">
        <v>41</v>
      </c>
      <c r="L6" s="1367" t="s">
        <v>42</v>
      </c>
      <c r="M6" s="1367" t="s">
        <v>1056</v>
      </c>
      <c r="N6" s="1367" t="s">
        <v>44</v>
      </c>
      <c r="O6" s="1367" t="s">
        <v>43</v>
      </c>
      <c r="P6" s="1367" t="s">
        <v>41</v>
      </c>
      <c r="Q6" s="1366" t="s">
        <v>2</v>
      </c>
      <c r="R6" s="1364"/>
      <c r="S6" s="1367" t="s">
        <v>80</v>
      </c>
      <c r="T6" s="1364" t="s">
        <v>41</v>
      </c>
      <c r="U6" s="1367" t="s">
        <v>1055</v>
      </c>
      <c r="V6" s="1364"/>
      <c r="W6" s="1364"/>
      <c r="X6" s="1364"/>
      <c r="Y6" s="1363"/>
      <c r="Z6" s="1363"/>
      <c r="AA6" s="1363"/>
    </row>
    <row r="7" spans="1:28" ht="54" customHeight="1" x14ac:dyDescent="0.85">
      <c r="A7" s="2257"/>
      <c r="B7" s="1364"/>
      <c r="C7" s="1364"/>
      <c r="D7" s="1364"/>
      <c r="E7" s="1364" t="s">
        <v>956</v>
      </c>
      <c r="F7" s="1365"/>
      <c r="G7" s="1364" t="s">
        <v>39</v>
      </c>
      <c r="H7" s="1364"/>
      <c r="I7" s="1366" t="s">
        <v>1</v>
      </c>
      <c r="J7" s="1364"/>
      <c r="K7" s="1364"/>
      <c r="L7" s="1364"/>
      <c r="M7" s="1364"/>
      <c r="N7" s="1364"/>
      <c r="O7" s="1364"/>
      <c r="P7" s="1364"/>
      <c r="Q7" s="1366" t="s">
        <v>1</v>
      </c>
      <c r="R7" s="1365"/>
      <c r="S7" s="1364"/>
      <c r="T7" s="1364"/>
      <c r="U7" s="1364"/>
      <c r="V7" s="1364" t="s">
        <v>956</v>
      </c>
      <c r="W7" s="1364"/>
      <c r="X7" s="1364"/>
      <c r="Y7" s="1363"/>
      <c r="Z7" s="1363"/>
      <c r="AA7" s="1363"/>
    </row>
    <row r="8" spans="1:28" ht="84" customHeight="1" thickBot="1" x14ac:dyDescent="0.9">
      <c r="A8" s="1362" t="s">
        <v>38</v>
      </c>
      <c r="B8" s="1360"/>
      <c r="C8" s="1360"/>
      <c r="D8" s="1360"/>
      <c r="E8" s="1360"/>
      <c r="F8" s="1361"/>
      <c r="G8" s="1360"/>
      <c r="H8" s="1360"/>
      <c r="I8" s="1360"/>
      <c r="J8" s="1360" t="s">
        <v>956</v>
      </c>
      <c r="K8" s="1360"/>
      <c r="L8" s="1360"/>
      <c r="M8" s="1360"/>
      <c r="N8" s="1360"/>
      <c r="O8" s="1360"/>
      <c r="P8" s="1360"/>
      <c r="Q8" s="1360"/>
      <c r="R8" s="1361" t="s">
        <v>956</v>
      </c>
      <c r="S8" s="1360"/>
      <c r="T8" s="1360"/>
      <c r="U8" s="1360"/>
      <c r="V8" s="1360"/>
      <c r="W8" s="1360"/>
      <c r="X8" s="1360"/>
      <c r="Y8" s="1359"/>
      <c r="Z8" s="1359"/>
      <c r="AA8" s="1359"/>
    </row>
    <row r="9" spans="1:28" ht="252" customHeight="1" x14ac:dyDescent="0.25">
      <c r="A9" s="1358" t="s">
        <v>1054</v>
      </c>
      <c r="B9" s="1357" t="s">
        <v>1034</v>
      </c>
      <c r="C9" s="1357" t="s">
        <v>1053</v>
      </c>
      <c r="D9" s="1356" t="s">
        <v>443</v>
      </c>
      <c r="E9" s="1297" t="s">
        <v>18</v>
      </c>
      <c r="F9" s="1354">
        <v>83075000</v>
      </c>
      <c r="G9" s="1297" t="s">
        <v>955</v>
      </c>
      <c r="H9" s="1297" t="s">
        <v>954</v>
      </c>
      <c r="I9" s="1355" t="s">
        <v>2</v>
      </c>
      <c r="J9" s="1299" t="s">
        <v>953</v>
      </c>
      <c r="K9" s="1299" t="s">
        <v>952</v>
      </c>
      <c r="L9" s="1300" t="s">
        <v>947</v>
      </c>
      <c r="M9" s="1299" t="s">
        <v>951</v>
      </c>
      <c r="N9" s="1299" t="s">
        <v>950</v>
      </c>
      <c r="O9" s="1299" t="s">
        <v>949</v>
      </c>
      <c r="P9" s="1299" t="s">
        <v>948</v>
      </c>
      <c r="Q9" s="1355" t="s">
        <v>2</v>
      </c>
      <c r="R9" s="1354">
        <v>83075000</v>
      </c>
      <c r="S9" s="1297" t="s">
        <v>947</v>
      </c>
      <c r="T9" s="1296" t="s">
        <v>946</v>
      </c>
      <c r="U9" s="1296" t="s">
        <v>945</v>
      </c>
      <c r="V9" s="1296" t="s">
        <v>944</v>
      </c>
      <c r="W9" s="1296" t="s">
        <v>943</v>
      </c>
      <c r="X9" s="1296" t="s">
        <v>942</v>
      </c>
      <c r="Y9" s="1354">
        <v>83075000</v>
      </c>
      <c r="Z9" s="1300"/>
      <c r="AA9" s="1353" t="s">
        <v>956</v>
      </c>
    </row>
    <row r="10" spans="1:28" s="1304" customFormat="1" ht="84" customHeight="1" x14ac:dyDescent="0.8">
      <c r="A10" s="1345" t="s">
        <v>661</v>
      </c>
      <c r="B10" s="1311"/>
      <c r="C10" s="1311"/>
      <c r="D10" s="1306" t="s">
        <v>956</v>
      </c>
      <c r="E10" s="1306"/>
      <c r="F10" s="1352">
        <v>83075000</v>
      </c>
      <c r="G10" s="1306"/>
      <c r="H10" s="1306"/>
      <c r="I10" s="1308"/>
      <c r="J10" s="1306"/>
      <c r="K10" s="1306" t="s">
        <v>956</v>
      </c>
      <c r="L10" s="1306"/>
      <c r="M10" s="1306"/>
      <c r="N10" s="1306" t="s">
        <v>956</v>
      </c>
      <c r="O10" s="1306" t="s">
        <v>956</v>
      </c>
      <c r="P10" s="1306" t="s">
        <v>956</v>
      </c>
      <c r="Q10" s="1308"/>
      <c r="R10" s="1306"/>
      <c r="S10" s="1306"/>
      <c r="T10" s="1306" t="s">
        <v>956</v>
      </c>
      <c r="U10" s="1306"/>
      <c r="V10" s="1306" t="s">
        <v>956</v>
      </c>
      <c r="W10" s="1306" t="s">
        <v>956</v>
      </c>
      <c r="X10" s="1306"/>
      <c r="Y10" s="1307">
        <f>SUM(Y9)</f>
        <v>83075000</v>
      </c>
      <c r="Z10" s="1306"/>
      <c r="AA10" s="1305"/>
    </row>
    <row r="11" spans="1:28" ht="6" customHeight="1" x14ac:dyDescent="0.25">
      <c r="A11" s="1340"/>
      <c r="B11" s="1333"/>
      <c r="C11" s="1349"/>
      <c r="D11" s="1333"/>
      <c r="E11" s="1333"/>
      <c r="F11" s="1333"/>
      <c r="G11" s="1333"/>
      <c r="H11" s="1333"/>
      <c r="I11" s="1333"/>
      <c r="J11" s="1334"/>
      <c r="K11" s="1334"/>
      <c r="L11" s="1334"/>
      <c r="M11" s="1334"/>
      <c r="N11" s="1334"/>
      <c r="O11" s="1334"/>
      <c r="P11" s="1334"/>
      <c r="Q11" s="1333"/>
      <c r="R11" s="1333"/>
      <c r="S11" s="1333"/>
      <c r="T11" s="1334"/>
      <c r="U11" s="1334"/>
      <c r="V11" s="1334"/>
      <c r="W11" s="1334"/>
      <c r="X11" s="1334"/>
      <c r="Y11" s="1333"/>
      <c r="Z11" s="1333"/>
      <c r="AA11" s="1332"/>
    </row>
    <row r="12" spans="1:28" ht="249" hidden="1" customHeight="1" x14ac:dyDescent="0.25">
      <c r="A12" s="1340"/>
      <c r="B12" s="2252" t="s">
        <v>1034</v>
      </c>
      <c r="C12" s="2252" t="s">
        <v>1052</v>
      </c>
      <c r="D12" s="1317" t="s">
        <v>443</v>
      </c>
      <c r="E12" s="1301" t="s">
        <v>18</v>
      </c>
      <c r="F12" s="1314" t="s">
        <v>1051</v>
      </c>
      <c r="G12" s="1301" t="s">
        <v>955</v>
      </c>
      <c r="H12" s="1301" t="s">
        <v>954</v>
      </c>
      <c r="I12" s="1298" t="s">
        <v>2</v>
      </c>
      <c r="J12" s="1330" t="s">
        <v>1032</v>
      </c>
      <c r="K12" s="1330" t="s">
        <v>1031</v>
      </c>
      <c r="L12" s="1331" t="s">
        <v>947</v>
      </c>
      <c r="M12" s="1330" t="s">
        <v>1030</v>
      </c>
      <c r="N12" s="1330" t="s">
        <v>1029</v>
      </c>
      <c r="O12" s="1330" t="s">
        <v>1028</v>
      </c>
      <c r="P12" s="1330" t="s">
        <v>1027</v>
      </c>
      <c r="Q12" s="1298" t="s">
        <v>2</v>
      </c>
      <c r="R12" s="1314" t="s">
        <v>1051</v>
      </c>
      <c r="S12" s="1316" t="s">
        <v>947</v>
      </c>
      <c r="T12" s="1329" t="s">
        <v>1026</v>
      </c>
      <c r="U12" s="1329" t="s">
        <v>1025</v>
      </c>
      <c r="V12" s="1329" t="s">
        <v>1024</v>
      </c>
      <c r="W12" s="1329" t="s">
        <v>1023</v>
      </c>
      <c r="X12" s="1329" t="s">
        <v>1022</v>
      </c>
      <c r="Y12" s="1314" t="s">
        <v>1051</v>
      </c>
      <c r="Z12" s="1314"/>
      <c r="AA12" s="1313"/>
    </row>
    <row r="13" spans="1:28" ht="57.75" hidden="1" customHeight="1" x14ac:dyDescent="0.25">
      <c r="A13" s="1340"/>
      <c r="B13" s="2253"/>
      <c r="C13" s="2253"/>
      <c r="D13" s="1301"/>
      <c r="E13" s="1301"/>
      <c r="F13" s="1301"/>
      <c r="G13" s="1301"/>
      <c r="H13" s="1301"/>
      <c r="I13" s="1298" t="s">
        <v>1</v>
      </c>
      <c r="J13" s="1314" t="s">
        <v>956</v>
      </c>
      <c r="K13" s="1314"/>
      <c r="L13" s="1314"/>
      <c r="M13" s="1314"/>
      <c r="N13" s="1314"/>
      <c r="O13" s="1314"/>
      <c r="P13" s="1314"/>
      <c r="Q13" s="1298" t="s">
        <v>1</v>
      </c>
      <c r="R13" s="1301"/>
      <c r="S13" s="1301"/>
      <c r="T13" s="1301"/>
      <c r="U13" s="1301"/>
      <c r="V13" s="1301"/>
      <c r="W13" s="1301"/>
      <c r="X13" s="1301"/>
      <c r="Y13" s="1301"/>
      <c r="Z13" s="1301"/>
      <c r="AA13" s="1327"/>
    </row>
    <row r="14" spans="1:28" ht="16.5" hidden="1" customHeight="1" x14ac:dyDescent="0.25">
      <c r="A14" s="1340"/>
      <c r="B14" s="1333"/>
      <c r="C14" s="1349"/>
      <c r="D14" s="1333"/>
      <c r="E14" s="1333"/>
      <c r="F14" s="1333"/>
      <c r="G14" s="1333"/>
      <c r="H14" s="1333"/>
      <c r="I14" s="1333"/>
      <c r="J14" s="1334"/>
      <c r="K14" s="1334"/>
      <c r="L14" s="1334"/>
      <c r="M14" s="1334"/>
      <c r="N14" s="1334"/>
      <c r="O14" s="1334"/>
      <c r="P14" s="1334"/>
      <c r="Q14" s="1333"/>
      <c r="R14" s="1333"/>
      <c r="S14" s="1333"/>
      <c r="T14" s="1334"/>
      <c r="U14" s="1334"/>
      <c r="V14" s="1334"/>
      <c r="W14" s="1334"/>
      <c r="X14" s="1334"/>
      <c r="Y14" s="1333"/>
      <c r="Z14" s="1333"/>
      <c r="AA14" s="1332"/>
    </row>
    <row r="15" spans="1:28" ht="249.75" hidden="1" customHeight="1" x14ac:dyDescent="0.25">
      <c r="A15" s="1340"/>
      <c r="B15" s="2252" t="s">
        <v>1034</v>
      </c>
      <c r="C15" s="2252" t="s">
        <v>1017</v>
      </c>
      <c r="D15" s="1317" t="s">
        <v>443</v>
      </c>
      <c r="E15" s="1301" t="s">
        <v>18</v>
      </c>
      <c r="F15" s="1314" t="s">
        <v>1050</v>
      </c>
      <c r="G15" s="1301" t="s">
        <v>955</v>
      </c>
      <c r="H15" s="1301" t="s">
        <v>954</v>
      </c>
      <c r="I15" s="1298" t="s">
        <v>2</v>
      </c>
      <c r="J15" s="1330" t="s">
        <v>1032</v>
      </c>
      <c r="K15" s="1330" t="s">
        <v>1031</v>
      </c>
      <c r="L15" s="1331" t="s">
        <v>947</v>
      </c>
      <c r="M15" s="1330" t="s">
        <v>1030</v>
      </c>
      <c r="N15" s="1330" t="s">
        <v>1029</v>
      </c>
      <c r="O15" s="1330" t="s">
        <v>1028</v>
      </c>
      <c r="P15" s="1330" t="s">
        <v>1027</v>
      </c>
      <c r="Q15" s="1298" t="s">
        <v>2</v>
      </c>
      <c r="R15" s="1314" t="s">
        <v>1050</v>
      </c>
      <c r="S15" s="1316" t="s">
        <v>947</v>
      </c>
      <c r="T15" s="1329" t="s">
        <v>1026</v>
      </c>
      <c r="U15" s="1329" t="s">
        <v>1025</v>
      </c>
      <c r="V15" s="1329" t="s">
        <v>1024</v>
      </c>
      <c r="W15" s="1329" t="s">
        <v>1023</v>
      </c>
      <c r="X15" s="1329" t="s">
        <v>1022</v>
      </c>
      <c r="Y15" s="1314" t="s">
        <v>1050</v>
      </c>
      <c r="Z15" s="1314"/>
      <c r="AA15" s="1313"/>
    </row>
    <row r="16" spans="1:28" ht="56.25" hidden="1" customHeight="1" x14ac:dyDescent="0.25">
      <c r="A16" s="1340"/>
      <c r="B16" s="2253"/>
      <c r="C16" s="2253"/>
      <c r="D16" s="1301"/>
      <c r="E16" s="1301"/>
      <c r="F16" s="1301"/>
      <c r="G16" s="1301"/>
      <c r="H16" s="1301"/>
      <c r="I16" s="1298" t="s">
        <v>1</v>
      </c>
      <c r="J16" s="1314"/>
      <c r="K16" s="1314" t="s">
        <v>956</v>
      </c>
      <c r="L16" s="1314"/>
      <c r="M16" s="1314"/>
      <c r="N16" s="1314" t="s">
        <v>956</v>
      </c>
      <c r="O16" s="1314" t="s">
        <v>956</v>
      </c>
      <c r="P16" s="1314" t="s">
        <v>956</v>
      </c>
      <c r="Q16" s="1298" t="s">
        <v>1</v>
      </c>
      <c r="R16" s="1301"/>
      <c r="S16" s="1301"/>
      <c r="T16" s="1301" t="s">
        <v>956</v>
      </c>
      <c r="U16" s="1301"/>
      <c r="V16" s="1301" t="s">
        <v>956</v>
      </c>
      <c r="W16" s="1301" t="s">
        <v>956</v>
      </c>
      <c r="X16" s="1301"/>
      <c r="Y16" s="1301"/>
      <c r="Z16" s="1301"/>
      <c r="AA16" s="1327"/>
    </row>
    <row r="17" spans="1:30" ht="15" customHeight="1" thickBot="1" x14ac:dyDescent="0.3">
      <c r="A17" s="1347"/>
      <c r="B17" s="1333"/>
      <c r="C17" s="1349"/>
      <c r="D17" s="1333"/>
      <c r="E17" s="1333"/>
      <c r="F17" s="1333"/>
      <c r="G17" s="1333"/>
      <c r="H17" s="1333"/>
      <c r="I17" s="1333"/>
      <c r="J17" s="1334"/>
      <c r="K17" s="1334"/>
      <c r="L17" s="1334"/>
      <c r="M17" s="1334"/>
      <c r="N17" s="1334"/>
      <c r="O17" s="1334"/>
      <c r="P17" s="1334"/>
      <c r="Q17" s="1333"/>
      <c r="R17" s="1333"/>
      <c r="S17" s="1333"/>
      <c r="T17" s="1334"/>
      <c r="U17" s="1334"/>
      <c r="V17" s="1334"/>
      <c r="W17" s="1334"/>
      <c r="X17" s="1334"/>
      <c r="Y17" s="1333"/>
      <c r="Z17" s="1333"/>
      <c r="AA17" s="1332"/>
    </row>
    <row r="18" spans="1:30" ht="252.75" customHeight="1" x14ac:dyDescent="0.25">
      <c r="A18" s="1351" t="s">
        <v>1049</v>
      </c>
      <c r="B18" s="1350" t="s">
        <v>1048</v>
      </c>
      <c r="C18" s="1350" t="s">
        <v>1047</v>
      </c>
      <c r="D18" s="1317" t="s">
        <v>443</v>
      </c>
      <c r="E18" s="1301" t="s">
        <v>18</v>
      </c>
      <c r="F18" s="1315">
        <v>184363776.40000001</v>
      </c>
      <c r="G18" s="1301" t="s">
        <v>955</v>
      </c>
      <c r="H18" s="1301" t="s">
        <v>954</v>
      </c>
      <c r="I18" s="1298" t="s">
        <v>2</v>
      </c>
      <c r="J18" s="1299" t="s">
        <v>953</v>
      </c>
      <c r="K18" s="1299" t="s">
        <v>952</v>
      </c>
      <c r="L18" s="1300" t="s">
        <v>947</v>
      </c>
      <c r="M18" s="1299" t="s">
        <v>951</v>
      </c>
      <c r="N18" s="1299" t="s">
        <v>950</v>
      </c>
      <c r="O18" s="1299" t="s">
        <v>949</v>
      </c>
      <c r="P18" s="1299" t="s">
        <v>948</v>
      </c>
      <c r="Q18" s="1298" t="s">
        <v>2</v>
      </c>
      <c r="R18" s="1315">
        <v>184363776.40000001</v>
      </c>
      <c r="S18" s="1316" t="s">
        <v>947</v>
      </c>
      <c r="T18" s="1296" t="s">
        <v>946</v>
      </c>
      <c r="U18" s="1296" t="s">
        <v>945</v>
      </c>
      <c r="V18" s="1296" t="s">
        <v>944</v>
      </c>
      <c r="W18" s="1296" t="s">
        <v>943</v>
      </c>
      <c r="X18" s="1296" t="s">
        <v>942</v>
      </c>
      <c r="Y18" s="1315">
        <v>184363776.40000001</v>
      </c>
      <c r="Z18" s="1314"/>
      <c r="AA18" s="1313"/>
    </row>
    <row r="19" spans="1:30" s="1304" customFormat="1" ht="96.75" customHeight="1" x14ac:dyDescent="0.8">
      <c r="A19" s="1345" t="s">
        <v>661</v>
      </c>
      <c r="B19" s="1311"/>
      <c r="C19" s="1311"/>
      <c r="D19" s="1306"/>
      <c r="E19" s="1306"/>
      <c r="F19" s="1310">
        <f>SUM(F18)</f>
        <v>184363776.40000001</v>
      </c>
      <c r="G19" s="1306"/>
      <c r="H19" s="1306"/>
      <c r="I19" s="1308"/>
      <c r="J19" s="1306"/>
      <c r="K19" s="1306"/>
      <c r="L19" s="1306"/>
      <c r="M19" s="1306"/>
      <c r="N19" s="1306"/>
      <c r="O19" s="1306"/>
      <c r="P19" s="1306"/>
      <c r="Q19" s="1308"/>
      <c r="R19" s="1307">
        <f>SUM(R18)</f>
        <v>184363776.40000001</v>
      </c>
      <c r="S19" s="1306"/>
      <c r="T19" s="1306"/>
      <c r="U19" s="1306"/>
      <c r="V19" s="1306"/>
      <c r="W19" s="1306"/>
      <c r="X19" s="1306"/>
      <c r="Y19" s="1307">
        <f>SUM(Y18)</f>
        <v>184363776.40000001</v>
      </c>
      <c r="Z19" s="1306"/>
      <c r="AA19" s="1305"/>
    </row>
    <row r="20" spans="1:30" ht="14.25" hidden="1" customHeight="1" x14ac:dyDescent="0.25">
      <c r="A20" s="1340"/>
      <c r="B20" s="1333"/>
      <c r="C20" s="1349"/>
      <c r="D20" s="1333"/>
      <c r="E20" s="1333"/>
      <c r="F20" s="1333"/>
      <c r="G20" s="1333"/>
      <c r="H20" s="1333"/>
      <c r="I20" s="1333"/>
      <c r="J20" s="1334"/>
      <c r="K20" s="1334"/>
      <c r="L20" s="1334"/>
      <c r="M20" s="1334"/>
      <c r="N20" s="1334"/>
      <c r="O20" s="1334"/>
      <c r="P20" s="1334"/>
      <c r="Q20" s="1333"/>
      <c r="R20" s="1333"/>
      <c r="S20" s="1333"/>
      <c r="T20" s="1334"/>
      <c r="U20" s="1334"/>
      <c r="V20" s="1334"/>
      <c r="W20" s="1334"/>
      <c r="X20" s="1334"/>
      <c r="Y20" s="1333"/>
      <c r="Z20" s="1333"/>
      <c r="AA20" s="1332"/>
    </row>
    <row r="21" spans="1:30" ht="244.5" hidden="1" customHeight="1" x14ac:dyDescent="0.25">
      <c r="A21" s="1340"/>
      <c r="B21" s="2252" t="s">
        <v>1034</v>
      </c>
      <c r="C21" s="2252" t="s">
        <v>1013</v>
      </c>
      <c r="D21" s="1317" t="s">
        <v>443</v>
      </c>
      <c r="E21" s="1301" t="s">
        <v>18</v>
      </c>
      <c r="F21" s="1314" t="s">
        <v>1046</v>
      </c>
      <c r="G21" s="1301" t="s">
        <v>955</v>
      </c>
      <c r="H21" s="1301" t="s">
        <v>954</v>
      </c>
      <c r="I21" s="1298" t="s">
        <v>2</v>
      </c>
      <c r="J21" s="1330" t="s">
        <v>1032</v>
      </c>
      <c r="K21" s="1330" t="s">
        <v>1031</v>
      </c>
      <c r="L21" s="1331" t="s">
        <v>947</v>
      </c>
      <c r="M21" s="1330" t="s">
        <v>1030</v>
      </c>
      <c r="N21" s="1330" t="s">
        <v>1029</v>
      </c>
      <c r="O21" s="1330" t="s">
        <v>1028</v>
      </c>
      <c r="P21" s="1330" t="s">
        <v>1027</v>
      </c>
      <c r="Q21" s="1298" t="s">
        <v>2</v>
      </c>
      <c r="R21" s="1314" t="s">
        <v>1046</v>
      </c>
      <c r="S21" s="1316" t="s">
        <v>947</v>
      </c>
      <c r="T21" s="1329" t="s">
        <v>1026</v>
      </c>
      <c r="U21" s="1329" t="s">
        <v>1025</v>
      </c>
      <c r="V21" s="1329" t="s">
        <v>1024</v>
      </c>
      <c r="W21" s="1329" t="s">
        <v>1023</v>
      </c>
      <c r="X21" s="1329" t="s">
        <v>1022</v>
      </c>
      <c r="Y21" s="1314" t="s">
        <v>1046</v>
      </c>
      <c r="Z21" s="1314"/>
      <c r="AA21" s="1313"/>
    </row>
    <row r="22" spans="1:30" ht="54.75" hidden="1" customHeight="1" x14ac:dyDescent="0.25">
      <c r="A22" s="1340"/>
      <c r="B22" s="2253"/>
      <c r="C22" s="2253"/>
      <c r="D22" s="1301"/>
      <c r="E22" s="1301"/>
      <c r="F22" s="1301"/>
      <c r="G22" s="1301"/>
      <c r="H22" s="1301"/>
      <c r="I22" s="1298" t="s">
        <v>1</v>
      </c>
      <c r="J22" s="1314" t="s">
        <v>956</v>
      </c>
      <c r="K22" s="1314" t="s">
        <v>956</v>
      </c>
      <c r="L22" s="1314"/>
      <c r="M22" s="1314"/>
      <c r="N22" s="1314" t="s">
        <v>956</v>
      </c>
      <c r="O22" s="1314" t="s">
        <v>956</v>
      </c>
      <c r="P22" s="1314" t="s">
        <v>956</v>
      </c>
      <c r="Q22" s="1298" t="s">
        <v>1</v>
      </c>
      <c r="R22" s="1301"/>
      <c r="S22" s="1301"/>
      <c r="T22" s="1301" t="s">
        <v>956</v>
      </c>
      <c r="U22" s="1301"/>
      <c r="V22" s="1301" t="s">
        <v>956</v>
      </c>
      <c r="W22" s="1301" t="s">
        <v>956</v>
      </c>
      <c r="X22" s="1301"/>
      <c r="Y22" s="1301"/>
      <c r="Z22" s="1301"/>
      <c r="AA22" s="1327"/>
    </row>
    <row r="23" spans="1:30" ht="11.25" hidden="1" customHeight="1" x14ac:dyDescent="0.25">
      <c r="A23" s="1340"/>
      <c r="B23" s="1333"/>
      <c r="C23" s="1349"/>
      <c r="D23" s="1333"/>
      <c r="E23" s="1333"/>
      <c r="F23" s="1333" t="s">
        <v>956</v>
      </c>
      <c r="G23" s="1333"/>
      <c r="H23" s="1333"/>
      <c r="I23" s="1333"/>
      <c r="J23" s="1334"/>
      <c r="K23" s="1334"/>
      <c r="L23" s="1334"/>
      <c r="M23" s="1334"/>
      <c r="N23" s="1334"/>
      <c r="O23" s="1334"/>
      <c r="P23" s="1334"/>
      <c r="Q23" s="1333"/>
      <c r="R23" s="1333" t="s">
        <v>956</v>
      </c>
      <c r="S23" s="1333"/>
      <c r="T23" s="1334"/>
      <c r="U23" s="1334"/>
      <c r="V23" s="1334"/>
      <c r="W23" s="1334"/>
      <c r="X23" s="1334"/>
      <c r="Y23" s="1333" t="s">
        <v>956</v>
      </c>
      <c r="Z23" s="1333"/>
      <c r="AA23" s="1332"/>
    </row>
    <row r="24" spans="1:30" ht="252" hidden="1" customHeight="1" x14ac:dyDescent="0.25">
      <c r="A24" s="1340"/>
      <c r="B24" s="2252" t="s">
        <v>1034</v>
      </c>
      <c r="C24" s="2252" t="s">
        <v>1011</v>
      </c>
      <c r="D24" s="1317" t="s">
        <v>443</v>
      </c>
      <c r="E24" s="1301" t="s">
        <v>18</v>
      </c>
      <c r="F24" s="1314" t="s">
        <v>1045</v>
      </c>
      <c r="G24" s="1301" t="s">
        <v>955</v>
      </c>
      <c r="H24" s="1301" t="s">
        <v>954</v>
      </c>
      <c r="I24" s="1298" t="s">
        <v>2</v>
      </c>
      <c r="J24" s="1330" t="s">
        <v>1032</v>
      </c>
      <c r="K24" s="1330" t="s">
        <v>1031</v>
      </c>
      <c r="L24" s="1331" t="s">
        <v>947</v>
      </c>
      <c r="M24" s="1330" t="s">
        <v>1030</v>
      </c>
      <c r="N24" s="1330" t="s">
        <v>1029</v>
      </c>
      <c r="O24" s="1330" t="s">
        <v>1028</v>
      </c>
      <c r="P24" s="1330" t="s">
        <v>1027</v>
      </c>
      <c r="Q24" s="1298" t="s">
        <v>2</v>
      </c>
      <c r="R24" s="1314" t="s">
        <v>1045</v>
      </c>
      <c r="S24" s="1316" t="s">
        <v>947</v>
      </c>
      <c r="T24" s="1329" t="s">
        <v>1026</v>
      </c>
      <c r="U24" s="1329" t="s">
        <v>1025</v>
      </c>
      <c r="V24" s="1329" t="s">
        <v>1024</v>
      </c>
      <c r="W24" s="1329" t="s">
        <v>1023</v>
      </c>
      <c r="X24" s="1329" t="s">
        <v>1022</v>
      </c>
      <c r="Y24" s="1314" t="s">
        <v>1045</v>
      </c>
      <c r="Z24" s="1314"/>
      <c r="AA24" s="1313"/>
      <c r="AB24" s="1348"/>
      <c r="AC24" s="1348"/>
      <c r="AD24" s="1348"/>
    </row>
    <row r="25" spans="1:30" ht="60" hidden="1" customHeight="1" x14ac:dyDescent="0.25">
      <c r="A25" s="1340"/>
      <c r="B25" s="2253"/>
      <c r="C25" s="2253"/>
      <c r="D25" s="1301"/>
      <c r="E25" s="1301"/>
      <c r="F25" s="1301"/>
      <c r="G25" s="1301" t="s">
        <v>956</v>
      </c>
      <c r="H25" s="1301" t="s">
        <v>956</v>
      </c>
      <c r="I25" s="1328" t="s">
        <v>1</v>
      </c>
      <c r="J25" s="1301"/>
      <c r="K25" s="1301"/>
      <c r="L25" s="1301"/>
      <c r="M25" s="1301"/>
      <c r="N25" s="1301"/>
      <c r="O25" s="1301"/>
      <c r="P25" s="1301"/>
      <c r="Q25" s="1328" t="s">
        <v>1</v>
      </c>
      <c r="R25" s="1301"/>
      <c r="S25" s="1301"/>
      <c r="T25" s="1301"/>
      <c r="U25" s="1301"/>
      <c r="V25" s="1301"/>
      <c r="W25" s="1301"/>
      <c r="X25" s="1301"/>
      <c r="Y25" s="1301"/>
      <c r="Z25" s="1301"/>
      <c r="AA25" s="1327"/>
      <c r="AB25" s="1348"/>
      <c r="AC25" s="1348"/>
      <c r="AD25" s="1348"/>
    </row>
    <row r="26" spans="1:30" ht="16.5" customHeight="1" thickBot="1" x14ac:dyDescent="0.3">
      <c r="A26" s="1347"/>
      <c r="B26" s="1333"/>
      <c r="C26" s="1333"/>
      <c r="D26" s="1333"/>
      <c r="E26" s="1333"/>
      <c r="F26" s="1333"/>
      <c r="G26" s="1333"/>
      <c r="H26" s="1333"/>
      <c r="I26" s="1333"/>
      <c r="J26" s="1333"/>
      <c r="K26" s="1333"/>
      <c r="L26" s="1333"/>
      <c r="M26" s="1333"/>
      <c r="N26" s="1333"/>
      <c r="O26" s="1333"/>
      <c r="P26" s="1333"/>
      <c r="Q26" s="1333"/>
      <c r="R26" s="1333"/>
      <c r="S26" s="1333"/>
      <c r="T26" s="1334"/>
      <c r="U26" s="1334"/>
      <c r="V26" s="1334"/>
      <c r="W26" s="1334"/>
      <c r="X26" s="1334"/>
      <c r="Y26" s="1333"/>
      <c r="Z26" s="1333"/>
      <c r="AA26" s="1332"/>
    </row>
    <row r="27" spans="1:30" ht="253.5" customHeight="1" x14ac:dyDescent="0.25">
      <c r="A27" s="1342" t="s">
        <v>1044</v>
      </c>
      <c r="B27" s="2252" t="s">
        <v>1043</v>
      </c>
      <c r="C27" s="2252" t="s">
        <v>1042</v>
      </c>
      <c r="D27" s="1317" t="s">
        <v>443</v>
      </c>
      <c r="E27" s="1301" t="s">
        <v>18</v>
      </c>
      <c r="F27" s="1314"/>
      <c r="G27" s="1301" t="s">
        <v>955</v>
      </c>
      <c r="H27" s="1301" t="s">
        <v>954</v>
      </c>
      <c r="I27" s="1298" t="s">
        <v>2</v>
      </c>
      <c r="J27" s="1299" t="s">
        <v>953</v>
      </c>
      <c r="K27" s="1299" t="s">
        <v>952</v>
      </c>
      <c r="L27" s="1300" t="s">
        <v>947</v>
      </c>
      <c r="M27" s="1299" t="s">
        <v>951</v>
      </c>
      <c r="N27" s="1299" t="s">
        <v>950</v>
      </c>
      <c r="O27" s="1299" t="s">
        <v>949</v>
      </c>
      <c r="P27" s="1299" t="s">
        <v>948</v>
      </c>
      <c r="Q27" s="1298" t="s">
        <v>2</v>
      </c>
      <c r="R27" s="1314"/>
      <c r="S27" s="1316" t="s">
        <v>947</v>
      </c>
      <c r="T27" s="1296" t="s">
        <v>946</v>
      </c>
      <c r="U27" s="1296" t="s">
        <v>945</v>
      </c>
      <c r="V27" s="1296" t="s">
        <v>944</v>
      </c>
      <c r="W27" s="1296" t="s">
        <v>943</v>
      </c>
      <c r="X27" s="1296" t="s">
        <v>942</v>
      </c>
      <c r="Y27" s="1314"/>
      <c r="Z27" s="1314"/>
      <c r="AA27" s="1313"/>
    </row>
    <row r="28" spans="1:30" ht="24.75" hidden="1" customHeight="1" x14ac:dyDescent="0.25">
      <c r="A28" s="1335"/>
      <c r="B28" s="2253"/>
      <c r="C28" s="2253"/>
      <c r="D28" s="1301"/>
      <c r="E28" s="1301"/>
      <c r="F28" s="1301"/>
      <c r="G28" s="1346"/>
      <c r="H28" s="1346"/>
      <c r="I28" s="1328" t="s">
        <v>1</v>
      </c>
      <c r="J28" s="1346"/>
      <c r="K28" s="1346"/>
      <c r="L28" s="1346"/>
      <c r="M28" s="1346"/>
      <c r="N28" s="1346"/>
      <c r="O28" s="1346"/>
      <c r="P28" s="1346"/>
      <c r="Q28" s="1346"/>
      <c r="R28" s="1301"/>
      <c r="S28" s="1346"/>
      <c r="T28" s="1346"/>
      <c r="U28" s="1346"/>
      <c r="V28" s="1346"/>
      <c r="W28" s="1346"/>
      <c r="X28" s="1346"/>
      <c r="Y28" s="1301"/>
      <c r="Z28" s="1301"/>
      <c r="AA28" s="1327"/>
    </row>
    <row r="29" spans="1:30" s="1304" customFormat="1" ht="99" customHeight="1" x14ac:dyDescent="0.8">
      <c r="A29" s="1345" t="s">
        <v>661</v>
      </c>
      <c r="B29" s="1306"/>
      <c r="C29" s="1306"/>
      <c r="D29" s="1306"/>
      <c r="E29" s="1306"/>
      <c r="F29" s="1344"/>
      <c r="G29" s="1306"/>
      <c r="H29" s="1306"/>
      <c r="I29" s="1308"/>
      <c r="J29" s="1306"/>
      <c r="K29" s="1306"/>
      <c r="L29" s="1306"/>
      <c r="M29" s="1306"/>
      <c r="N29" s="1306"/>
      <c r="O29" s="1306"/>
      <c r="P29" s="1306"/>
      <c r="Q29" s="1308"/>
      <c r="R29" s="1306"/>
      <c r="S29" s="1306"/>
      <c r="T29" s="1306"/>
      <c r="U29" s="1306"/>
      <c r="V29" s="1306"/>
      <c r="W29" s="1306"/>
      <c r="X29" s="1306"/>
      <c r="Y29" s="1306"/>
      <c r="Z29" s="1306"/>
      <c r="AA29" s="1305"/>
    </row>
    <row r="30" spans="1:30" ht="6.75" customHeight="1" x14ac:dyDescent="0.25">
      <c r="A30" s="1335"/>
      <c r="B30" s="1333"/>
      <c r="C30" s="1333"/>
      <c r="D30" s="1333"/>
      <c r="E30" s="1333"/>
      <c r="F30" s="1333"/>
      <c r="G30" s="1333"/>
      <c r="H30" s="1333"/>
      <c r="I30" s="1333"/>
      <c r="J30" s="1333"/>
      <c r="K30" s="1333"/>
      <c r="L30" s="1333"/>
      <c r="M30" s="1333"/>
      <c r="N30" s="1333"/>
      <c r="O30" s="1333"/>
      <c r="P30" s="1333"/>
      <c r="Q30" s="1333"/>
      <c r="R30" s="1333"/>
      <c r="S30" s="1333"/>
      <c r="T30" s="1334"/>
      <c r="U30" s="1334"/>
      <c r="V30" s="1334"/>
      <c r="W30" s="1334"/>
      <c r="X30" s="1334"/>
      <c r="Y30" s="1333"/>
      <c r="Z30" s="1333"/>
      <c r="AA30" s="1332"/>
    </row>
    <row r="31" spans="1:30" ht="258" hidden="1" customHeight="1" x14ac:dyDescent="0.25">
      <c r="A31" s="1335"/>
      <c r="B31" s="2252" t="s">
        <v>1034</v>
      </c>
      <c r="C31" s="2252" t="s">
        <v>1006</v>
      </c>
      <c r="D31" s="1317" t="s">
        <v>443</v>
      </c>
      <c r="E31" s="1301" t="s">
        <v>18</v>
      </c>
      <c r="F31" s="1314" t="s">
        <v>1041</v>
      </c>
      <c r="G31" s="1301" t="s">
        <v>955</v>
      </c>
      <c r="H31" s="1301" t="s">
        <v>954</v>
      </c>
      <c r="I31" s="1298" t="s">
        <v>2</v>
      </c>
      <c r="J31" s="1330" t="s">
        <v>1032</v>
      </c>
      <c r="K31" s="1330" t="s">
        <v>1031</v>
      </c>
      <c r="L31" s="1331" t="s">
        <v>947</v>
      </c>
      <c r="M31" s="1330" t="s">
        <v>1030</v>
      </c>
      <c r="N31" s="1330" t="s">
        <v>1029</v>
      </c>
      <c r="O31" s="1330" t="s">
        <v>1028</v>
      </c>
      <c r="P31" s="1330" t="s">
        <v>1027</v>
      </c>
      <c r="Q31" s="1298" t="s">
        <v>2</v>
      </c>
      <c r="R31" s="1314" t="s">
        <v>1041</v>
      </c>
      <c r="S31" s="1316" t="s">
        <v>947</v>
      </c>
      <c r="T31" s="1329" t="s">
        <v>1026</v>
      </c>
      <c r="U31" s="1329" t="s">
        <v>1025</v>
      </c>
      <c r="V31" s="1329" t="s">
        <v>1024</v>
      </c>
      <c r="W31" s="1329" t="s">
        <v>1023</v>
      </c>
      <c r="X31" s="1329" t="s">
        <v>1022</v>
      </c>
      <c r="Y31" s="1314" t="s">
        <v>1041</v>
      </c>
      <c r="Z31" s="1314"/>
      <c r="AA31" s="1313"/>
    </row>
    <row r="32" spans="1:30" ht="54.75" hidden="1" customHeight="1" x14ac:dyDescent="0.25">
      <c r="A32" s="1335"/>
      <c r="B32" s="2253"/>
      <c r="C32" s="2253"/>
      <c r="D32" s="1301"/>
      <c r="E32" s="1301"/>
      <c r="F32" s="1301"/>
      <c r="G32" s="1301"/>
      <c r="H32" s="1301"/>
      <c r="I32" s="1298" t="s">
        <v>1</v>
      </c>
      <c r="J32" s="1301"/>
      <c r="K32" s="1301"/>
      <c r="L32" s="1301"/>
      <c r="M32" s="1301"/>
      <c r="N32" s="1301"/>
      <c r="O32" s="1301"/>
      <c r="P32" s="1301"/>
      <c r="Q32" s="1298" t="s">
        <v>1</v>
      </c>
      <c r="R32" s="1301"/>
      <c r="S32" s="1301"/>
      <c r="T32" s="1301"/>
      <c r="U32" s="1301"/>
      <c r="V32" s="1301"/>
      <c r="W32" s="1301"/>
      <c r="X32" s="1301"/>
      <c r="Y32" s="1301"/>
      <c r="Z32" s="1301"/>
      <c r="AA32" s="1327"/>
    </row>
    <row r="33" spans="1:27" ht="18.75" hidden="1" customHeight="1" x14ac:dyDescent="0.25">
      <c r="A33" s="1335"/>
      <c r="B33" s="1333"/>
      <c r="C33" s="1333"/>
      <c r="D33" s="1333"/>
      <c r="E33" s="1333"/>
      <c r="F33" s="1333"/>
      <c r="G33" s="1333"/>
      <c r="H33" s="1333"/>
      <c r="I33" s="1333"/>
      <c r="J33" s="1333"/>
      <c r="K33" s="1333"/>
      <c r="L33" s="1333"/>
      <c r="M33" s="1333"/>
      <c r="N33" s="1333"/>
      <c r="O33" s="1333"/>
      <c r="P33" s="1333"/>
      <c r="Q33" s="1333"/>
      <c r="R33" s="1333"/>
      <c r="S33" s="1333"/>
      <c r="T33" s="1334"/>
      <c r="U33" s="1334"/>
      <c r="V33" s="1334"/>
      <c r="W33" s="1334"/>
      <c r="X33" s="1334"/>
      <c r="Y33" s="1333"/>
      <c r="Z33" s="1333"/>
      <c r="AA33" s="1332"/>
    </row>
    <row r="34" spans="1:27" ht="249" hidden="1" customHeight="1" x14ac:dyDescent="0.25">
      <c r="A34" s="1335"/>
      <c r="B34" s="2252" t="s">
        <v>1034</v>
      </c>
      <c r="C34" s="2252" t="s">
        <v>1004</v>
      </c>
      <c r="D34" s="1317" t="s">
        <v>443</v>
      </c>
      <c r="E34" s="1301" t="s">
        <v>18</v>
      </c>
      <c r="F34" s="1314" t="s">
        <v>1040</v>
      </c>
      <c r="G34" s="1301" t="s">
        <v>955</v>
      </c>
      <c r="H34" s="1301" t="s">
        <v>954</v>
      </c>
      <c r="I34" s="1298" t="s">
        <v>2</v>
      </c>
      <c r="J34" s="1330" t="s">
        <v>1032</v>
      </c>
      <c r="K34" s="1330" t="s">
        <v>1031</v>
      </c>
      <c r="L34" s="1331" t="s">
        <v>947</v>
      </c>
      <c r="M34" s="1330" t="s">
        <v>1030</v>
      </c>
      <c r="N34" s="1330" t="s">
        <v>1029</v>
      </c>
      <c r="O34" s="1330" t="s">
        <v>1028</v>
      </c>
      <c r="P34" s="1330" t="s">
        <v>1027</v>
      </c>
      <c r="Q34" s="1298" t="s">
        <v>2</v>
      </c>
      <c r="R34" s="1314" t="s">
        <v>1040</v>
      </c>
      <c r="S34" s="1316" t="s">
        <v>947</v>
      </c>
      <c r="T34" s="1329" t="s">
        <v>1026</v>
      </c>
      <c r="U34" s="1329" t="s">
        <v>1025</v>
      </c>
      <c r="V34" s="1329" t="s">
        <v>1024</v>
      </c>
      <c r="W34" s="1329" t="s">
        <v>1023</v>
      </c>
      <c r="X34" s="1329" t="s">
        <v>1022</v>
      </c>
      <c r="Y34" s="1314" t="s">
        <v>1040</v>
      </c>
      <c r="Z34" s="1314"/>
      <c r="AA34" s="1313"/>
    </row>
    <row r="35" spans="1:27" ht="55.5" hidden="1" customHeight="1" x14ac:dyDescent="0.25">
      <c r="A35" s="1335"/>
      <c r="B35" s="2253"/>
      <c r="C35" s="2253"/>
      <c r="D35" s="1301"/>
      <c r="E35" s="1301"/>
      <c r="F35" s="1301"/>
      <c r="G35" s="1301"/>
      <c r="H35" s="1301"/>
      <c r="I35" s="1328" t="s">
        <v>1</v>
      </c>
      <c r="J35" s="1301"/>
      <c r="K35" s="1301"/>
      <c r="L35" s="1301"/>
      <c r="M35" s="1301"/>
      <c r="N35" s="1301"/>
      <c r="O35" s="1301"/>
      <c r="P35" s="1301"/>
      <c r="Q35" s="1298" t="s">
        <v>1</v>
      </c>
      <c r="R35" s="1301"/>
      <c r="S35" s="1301"/>
      <c r="T35" s="1301"/>
      <c r="U35" s="1301"/>
      <c r="V35" s="1301"/>
      <c r="W35" s="1301"/>
      <c r="X35" s="1301"/>
      <c r="Y35" s="1301"/>
      <c r="Z35" s="1301"/>
      <c r="AA35" s="1327"/>
    </row>
    <row r="36" spans="1:27" ht="20.25" customHeight="1" thickBot="1" x14ac:dyDescent="0.3">
      <c r="A36" s="1343"/>
      <c r="B36" s="1333"/>
      <c r="C36" s="1333"/>
      <c r="D36" s="1333"/>
      <c r="E36" s="1333"/>
      <c r="F36" s="1333"/>
      <c r="G36" s="1333"/>
      <c r="H36" s="1333"/>
      <c r="I36" s="1333"/>
      <c r="J36" s="1333"/>
      <c r="K36" s="1333"/>
      <c r="L36" s="1333"/>
      <c r="M36" s="1333"/>
      <c r="N36" s="1333"/>
      <c r="O36" s="1333"/>
      <c r="P36" s="1333"/>
      <c r="Q36" s="1333"/>
      <c r="R36" s="1333"/>
      <c r="S36" s="1333"/>
      <c r="T36" s="1334"/>
      <c r="U36" s="1334"/>
      <c r="V36" s="1334"/>
      <c r="W36" s="1334"/>
      <c r="X36" s="1334"/>
      <c r="Y36" s="1333"/>
      <c r="Z36" s="1333"/>
      <c r="AA36" s="1332"/>
    </row>
    <row r="37" spans="1:27" ht="248.25" customHeight="1" x14ac:dyDescent="0.25">
      <c r="A37" s="1342" t="s">
        <v>1039</v>
      </c>
      <c r="B37" s="1301" t="s">
        <v>1038</v>
      </c>
      <c r="C37" s="1318" t="s">
        <v>1037</v>
      </c>
      <c r="D37" s="1317" t="s">
        <v>443</v>
      </c>
      <c r="E37" s="1301" t="s">
        <v>18</v>
      </c>
      <c r="F37" s="1315">
        <v>106256074.26000001</v>
      </c>
      <c r="G37" s="1301" t="s">
        <v>955</v>
      </c>
      <c r="H37" s="1301" t="s">
        <v>954</v>
      </c>
      <c r="I37" s="1298" t="s">
        <v>2</v>
      </c>
      <c r="J37" s="1299" t="s">
        <v>953</v>
      </c>
      <c r="K37" s="1299" t="s">
        <v>952</v>
      </c>
      <c r="L37" s="1300" t="s">
        <v>947</v>
      </c>
      <c r="M37" s="1299" t="s">
        <v>951</v>
      </c>
      <c r="N37" s="1299" t="s">
        <v>950</v>
      </c>
      <c r="O37" s="1299" t="s">
        <v>949</v>
      </c>
      <c r="P37" s="1299" t="s">
        <v>948</v>
      </c>
      <c r="Q37" s="1298" t="s">
        <v>2</v>
      </c>
      <c r="R37" s="1315">
        <v>106256074.26000001</v>
      </c>
      <c r="S37" s="1316" t="s">
        <v>947</v>
      </c>
      <c r="T37" s="1296" t="s">
        <v>946</v>
      </c>
      <c r="U37" s="1296" t="s">
        <v>945</v>
      </c>
      <c r="V37" s="1296" t="s">
        <v>944</v>
      </c>
      <c r="W37" s="1296" t="s">
        <v>979</v>
      </c>
      <c r="X37" s="1296" t="s">
        <v>942</v>
      </c>
      <c r="Y37" s="1315">
        <v>106256074.26000001</v>
      </c>
      <c r="Z37" s="1314"/>
      <c r="AA37" s="1313"/>
    </row>
    <row r="38" spans="1:27" ht="95.25" customHeight="1" x14ac:dyDescent="0.8">
      <c r="A38" s="1341" t="s">
        <v>661</v>
      </c>
      <c r="B38" s="1311"/>
      <c r="C38" s="1311"/>
      <c r="D38" s="1306"/>
      <c r="E38" s="1306"/>
      <c r="F38" s="1307">
        <f>SUM(F37)</f>
        <v>106256074.26000001</v>
      </c>
      <c r="G38" s="1306"/>
      <c r="H38" s="1306"/>
      <c r="I38" s="1309"/>
      <c r="J38" s="1306"/>
      <c r="K38" s="1306"/>
      <c r="L38" s="1306"/>
      <c r="M38" s="1306"/>
      <c r="N38" s="1306"/>
      <c r="O38" s="1306"/>
      <c r="P38" s="1306"/>
      <c r="Q38" s="1308" t="s">
        <v>1</v>
      </c>
      <c r="R38" s="1307">
        <f>SUM(R37)</f>
        <v>106256074.26000001</v>
      </c>
      <c r="S38" s="1306"/>
      <c r="T38" s="1306"/>
      <c r="U38" s="1306"/>
      <c r="V38" s="1306"/>
      <c r="W38" s="1306"/>
      <c r="X38" s="1306"/>
      <c r="Y38" s="1307">
        <f>SUM(Y37)</f>
        <v>106256074.26000001</v>
      </c>
      <c r="Z38" s="1306"/>
      <c r="AA38" s="1305"/>
    </row>
    <row r="39" spans="1:27" ht="18" customHeight="1" thickBot="1" x14ac:dyDescent="0.3">
      <c r="A39" s="1340"/>
      <c r="B39" s="1333"/>
      <c r="C39" s="1333"/>
      <c r="D39" s="1333"/>
      <c r="E39" s="1333"/>
      <c r="F39" s="1333"/>
      <c r="G39" s="1333"/>
      <c r="H39" s="1333"/>
      <c r="I39" s="1333"/>
      <c r="J39" s="1333"/>
      <c r="K39" s="1333"/>
      <c r="L39" s="1333"/>
      <c r="M39" s="1333"/>
      <c r="N39" s="1333"/>
      <c r="O39" s="1333"/>
      <c r="P39" s="1333"/>
      <c r="Q39" s="1333"/>
      <c r="R39" s="1333"/>
      <c r="S39" s="1333"/>
      <c r="T39" s="1334"/>
      <c r="U39" s="1334"/>
      <c r="V39" s="1334"/>
      <c r="W39" s="1334"/>
      <c r="X39" s="1334"/>
      <c r="Y39" s="1333"/>
      <c r="Z39" s="1333"/>
      <c r="AA39" s="1332"/>
    </row>
    <row r="40" spans="1:27" ht="184.5" customHeight="1" x14ac:dyDescent="0.25">
      <c r="A40" s="1339" t="s">
        <v>1036</v>
      </c>
      <c r="B40" s="1306"/>
      <c r="C40" s="1306"/>
      <c r="D40" s="1338"/>
      <c r="E40" s="1306"/>
      <c r="F40" s="1306"/>
      <c r="G40" s="1306"/>
      <c r="H40" s="1306"/>
      <c r="I40" s="1308"/>
      <c r="J40" s="1336"/>
      <c r="K40" s="1336"/>
      <c r="L40" s="1337"/>
      <c r="M40" s="1336"/>
      <c r="N40" s="1336"/>
      <c r="O40" s="1336"/>
      <c r="P40" s="1336"/>
      <c r="Q40" s="1308"/>
      <c r="R40" s="1306"/>
      <c r="S40" s="1337"/>
      <c r="T40" s="1336"/>
      <c r="U40" s="1336"/>
      <c r="V40" s="1336"/>
      <c r="W40" s="1336"/>
      <c r="X40" s="1336"/>
      <c r="Y40" s="1306"/>
      <c r="Z40" s="1306"/>
      <c r="AA40" s="1305"/>
    </row>
    <row r="41" spans="1:27" ht="3.75" customHeight="1" x14ac:dyDescent="0.25">
      <c r="A41" s="1335"/>
      <c r="B41" s="1311"/>
      <c r="C41" s="1311"/>
      <c r="D41" s="1306"/>
      <c r="E41" s="1306"/>
      <c r="F41" s="1306"/>
      <c r="G41" s="1306"/>
      <c r="H41" s="1306"/>
      <c r="I41" s="1308"/>
      <c r="J41" s="1306"/>
      <c r="K41" s="1306"/>
      <c r="L41" s="1306"/>
      <c r="M41" s="1306"/>
      <c r="N41" s="1306"/>
      <c r="O41" s="1306"/>
      <c r="P41" s="1306"/>
      <c r="Q41" s="1308"/>
      <c r="R41" s="1306"/>
      <c r="S41" s="1306"/>
      <c r="T41" s="1306"/>
      <c r="U41" s="1306"/>
      <c r="V41" s="1306"/>
      <c r="W41" s="1306"/>
      <c r="X41" s="1306"/>
      <c r="Y41" s="1306"/>
      <c r="Z41" s="1306"/>
      <c r="AA41" s="1305"/>
    </row>
    <row r="42" spans="1:27" ht="26.25" hidden="1" customHeight="1" thickBot="1" x14ac:dyDescent="0.3">
      <c r="A42" s="1335"/>
      <c r="B42" s="1333"/>
      <c r="C42" s="1333"/>
      <c r="D42" s="1333"/>
      <c r="E42" s="1333"/>
      <c r="F42" s="1333"/>
      <c r="G42" s="1333"/>
      <c r="H42" s="1333"/>
      <c r="I42" s="1333"/>
      <c r="J42" s="1333"/>
      <c r="K42" s="1333"/>
      <c r="L42" s="1333"/>
      <c r="M42" s="1333"/>
      <c r="N42" s="1333"/>
      <c r="O42" s="1333"/>
      <c r="P42" s="1333"/>
      <c r="Q42" s="1333"/>
      <c r="R42" s="1333"/>
      <c r="S42" s="1333"/>
      <c r="T42" s="1334"/>
      <c r="U42" s="1334"/>
      <c r="V42" s="1334"/>
      <c r="W42" s="1334"/>
      <c r="X42" s="1334"/>
      <c r="Y42" s="1333"/>
      <c r="Z42" s="1333"/>
      <c r="AA42" s="1332"/>
    </row>
    <row r="43" spans="1:27" ht="251.25" hidden="1" customHeight="1" thickBot="1" x14ac:dyDescent="0.3">
      <c r="A43" s="1335"/>
      <c r="B43" s="2252" t="s">
        <v>1034</v>
      </c>
      <c r="C43" s="2252" t="s">
        <v>992</v>
      </c>
      <c r="D43" s="1317" t="s">
        <v>443</v>
      </c>
      <c r="E43" s="1301" t="s">
        <v>18</v>
      </c>
      <c r="F43" s="1314" t="s">
        <v>1035</v>
      </c>
      <c r="G43" s="1301" t="s">
        <v>955</v>
      </c>
      <c r="H43" s="1301" t="s">
        <v>954</v>
      </c>
      <c r="I43" s="1298" t="s">
        <v>2</v>
      </c>
      <c r="J43" s="1330" t="s">
        <v>1032</v>
      </c>
      <c r="K43" s="1330" t="s">
        <v>1031</v>
      </c>
      <c r="L43" s="1331" t="s">
        <v>947</v>
      </c>
      <c r="M43" s="1330" t="s">
        <v>1030</v>
      </c>
      <c r="N43" s="1330" t="s">
        <v>1029</v>
      </c>
      <c r="O43" s="1330" t="s">
        <v>1028</v>
      </c>
      <c r="P43" s="1330" t="s">
        <v>1027</v>
      </c>
      <c r="Q43" s="1298" t="s">
        <v>2</v>
      </c>
      <c r="R43" s="1314" t="s">
        <v>1035</v>
      </c>
      <c r="S43" s="1316" t="s">
        <v>947</v>
      </c>
      <c r="T43" s="1329" t="s">
        <v>1026</v>
      </c>
      <c r="U43" s="1329" t="s">
        <v>1025</v>
      </c>
      <c r="V43" s="1329" t="s">
        <v>1024</v>
      </c>
      <c r="W43" s="1329" t="s">
        <v>1023</v>
      </c>
      <c r="X43" s="1329" t="s">
        <v>1022</v>
      </c>
      <c r="Y43" s="1314" t="s">
        <v>1035</v>
      </c>
      <c r="Z43" s="1314"/>
      <c r="AA43" s="1313"/>
    </row>
    <row r="44" spans="1:27" ht="51" hidden="1" customHeight="1" thickBot="1" x14ac:dyDescent="0.3">
      <c r="A44" s="1335"/>
      <c r="B44" s="2253"/>
      <c r="C44" s="2253"/>
      <c r="D44" s="1301"/>
      <c r="E44" s="1301"/>
      <c r="F44" s="1301"/>
      <c r="G44" s="1301"/>
      <c r="H44" s="1301"/>
      <c r="I44" s="1328" t="s">
        <v>1</v>
      </c>
      <c r="J44" s="1301"/>
      <c r="K44" s="1301"/>
      <c r="L44" s="1301"/>
      <c r="M44" s="1301"/>
      <c r="N44" s="1301"/>
      <c r="O44" s="1301"/>
      <c r="P44" s="1301"/>
      <c r="Q44" s="1298" t="s">
        <v>1</v>
      </c>
      <c r="R44" s="1301"/>
      <c r="S44" s="1301"/>
      <c r="T44" s="1301"/>
      <c r="U44" s="1301"/>
      <c r="V44" s="1301"/>
      <c r="W44" s="1301"/>
      <c r="X44" s="1301"/>
      <c r="Y44" s="1301"/>
      <c r="Z44" s="1301"/>
      <c r="AA44" s="1327"/>
    </row>
    <row r="45" spans="1:27" ht="27.75" hidden="1" customHeight="1" thickBot="1" x14ac:dyDescent="0.3">
      <c r="A45" s="1335"/>
      <c r="B45" s="1333"/>
      <c r="C45" s="1333"/>
      <c r="D45" s="1333"/>
      <c r="E45" s="1333"/>
      <c r="F45" s="1333"/>
      <c r="G45" s="1333"/>
      <c r="H45" s="1333"/>
      <c r="I45" s="1333"/>
      <c r="J45" s="1333"/>
      <c r="K45" s="1333"/>
      <c r="L45" s="1333"/>
      <c r="M45" s="1333"/>
      <c r="N45" s="1333"/>
      <c r="O45" s="1333"/>
      <c r="P45" s="1333"/>
      <c r="Q45" s="1333"/>
      <c r="R45" s="1333"/>
      <c r="S45" s="1333"/>
      <c r="T45" s="1334"/>
      <c r="U45" s="1334"/>
      <c r="V45" s="1334"/>
      <c r="W45" s="1334"/>
      <c r="X45" s="1334"/>
      <c r="Y45" s="1333"/>
      <c r="Z45" s="1333"/>
      <c r="AA45" s="1332"/>
    </row>
    <row r="46" spans="1:27" ht="3" customHeight="1" thickBot="1" x14ac:dyDescent="0.3">
      <c r="A46" s="1335"/>
      <c r="B46" s="1333"/>
      <c r="C46" s="1333"/>
      <c r="D46" s="1333"/>
      <c r="E46" s="1333"/>
      <c r="F46" s="1333"/>
      <c r="G46" s="1333"/>
      <c r="H46" s="1333"/>
      <c r="I46" s="1333"/>
      <c r="J46" s="1333"/>
      <c r="K46" s="1333"/>
      <c r="L46" s="1333"/>
      <c r="M46" s="1333"/>
      <c r="N46" s="1333"/>
      <c r="O46" s="1333"/>
      <c r="P46" s="1333"/>
      <c r="Q46" s="1333"/>
      <c r="R46" s="1333"/>
      <c r="S46" s="1333"/>
      <c r="T46" s="1334"/>
      <c r="U46" s="1334"/>
      <c r="V46" s="1334"/>
      <c r="W46" s="1334"/>
      <c r="X46" s="1334"/>
      <c r="Y46" s="1333"/>
      <c r="Z46" s="1333"/>
      <c r="AA46" s="1332"/>
    </row>
    <row r="47" spans="1:27" ht="255.75" hidden="1" customHeight="1" x14ac:dyDescent="0.25">
      <c r="B47" s="2252" t="s">
        <v>1034</v>
      </c>
      <c r="C47" s="2252" t="s">
        <v>988</v>
      </c>
      <c r="D47" s="1317" t="s">
        <v>443</v>
      </c>
      <c r="E47" s="1301" t="s">
        <v>18</v>
      </c>
      <c r="F47" s="1314" t="s">
        <v>1033</v>
      </c>
      <c r="G47" s="1301" t="s">
        <v>955</v>
      </c>
      <c r="H47" s="1301" t="s">
        <v>954</v>
      </c>
      <c r="I47" s="1298" t="s">
        <v>2</v>
      </c>
      <c r="J47" s="1330" t="s">
        <v>1032</v>
      </c>
      <c r="K47" s="1330" t="s">
        <v>1031</v>
      </c>
      <c r="L47" s="1331" t="s">
        <v>947</v>
      </c>
      <c r="M47" s="1330" t="s">
        <v>1030</v>
      </c>
      <c r="N47" s="1330" t="s">
        <v>1029</v>
      </c>
      <c r="O47" s="1330" t="s">
        <v>1028</v>
      </c>
      <c r="P47" s="1330" t="s">
        <v>1027</v>
      </c>
      <c r="Q47" s="1298" t="s">
        <v>2</v>
      </c>
      <c r="R47" s="1314" t="s">
        <v>1033</v>
      </c>
      <c r="S47" s="1316" t="s">
        <v>947</v>
      </c>
      <c r="T47" s="1329" t="s">
        <v>1026</v>
      </c>
      <c r="U47" s="1329" t="s">
        <v>1025</v>
      </c>
      <c r="V47" s="1329" t="s">
        <v>1024</v>
      </c>
      <c r="W47" s="1329" t="s">
        <v>1023</v>
      </c>
      <c r="X47" s="1329" t="s">
        <v>1022</v>
      </c>
      <c r="Y47" s="1314" t="s">
        <v>1033</v>
      </c>
      <c r="Z47" s="1314"/>
      <c r="AA47" s="1313"/>
    </row>
    <row r="48" spans="1:27" ht="52.5" hidden="1" customHeight="1" x14ac:dyDescent="0.25">
      <c r="B48" s="2253"/>
      <c r="C48" s="2253"/>
      <c r="D48" s="1301"/>
      <c r="E48" s="1301"/>
      <c r="F48" s="1301"/>
      <c r="G48" s="1301"/>
      <c r="H48" s="1301"/>
      <c r="I48" s="1328" t="s">
        <v>1</v>
      </c>
      <c r="J48" s="1301"/>
      <c r="K48" s="1301"/>
      <c r="L48" s="1301"/>
      <c r="M48" s="1301"/>
      <c r="N48" s="1301"/>
      <c r="O48" s="1301"/>
      <c r="P48" s="1301"/>
      <c r="Q48" s="1298" t="s">
        <v>1</v>
      </c>
      <c r="R48" s="1301"/>
      <c r="S48" s="1301"/>
      <c r="T48" s="1301"/>
      <c r="U48" s="1301"/>
      <c r="V48" s="1301"/>
      <c r="W48" s="1301"/>
      <c r="X48" s="1301"/>
      <c r="Y48" s="1301"/>
      <c r="Z48" s="1301"/>
      <c r="AA48" s="1327"/>
    </row>
    <row r="49" spans="1:31" ht="16.5" hidden="1" customHeight="1" x14ac:dyDescent="0.25">
      <c r="B49" s="1333"/>
      <c r="C49" s="1333"/>
      <c r="D49" s="1333"/>
      <c r="E49" s="1333"/>
      <c r="F49" s="1333"/>
      <c r="G49" s="1333"/>
      <c r="H49" s="1333"/>
      <c r="I49" s="1333"/>
      <c r="J49" s="1333"/>
      <c r="K49" s="1333"/>
      <c r="L49" s="1333"/>
      <c r="M49" s="1333"/>
      <c r="N49" s="1333"/>
      <c r="O49" s="1333"/>
      <c r="P49" s="1333"/>
      <c r="Q49" s="1333"/>
      <c r="R49" s="1333"/>
      <c r="S49" s="1333"/>
      <c r="T49" s="1334"/>
      <c r="U49" s="1334"/>
      <c r="V49" s="1334"/>
      <c r="W49" s="1334"/>
      <c r="X49" s="1334"/>
      <c r="Y49" s="1333"/>
      <c r="Z49" s="1333"/>
      <c r="AA49" s="1332"/>
    </row>
    <row r="50" spans="1:31" ht="252" hidden="1" customHeight="1" x14ac:dyDescent="0.25">
      <c r="B50" s="2252" t="s">
        <v>956</v>
      </c>
      <c r="C50" s="2252" t="s">
        <v>956</v>
      </c>
      <c r="D50" s="1317" t="s">
        <v>443</v>
      </c>
      <c r="E50" s="1301" t="s">
        <v>18</v>
      </c>
      <c r="F50" s="1314" t="s">
        <v>1021</v>
      </c>
      <c r="G50" s="1301" t="s">
        <v>955</v>
      </c>
      <c r="H50" s="1301" t="s">
        <v>954</v>
      </c>
      <c r="I50" s="1298" t="s">
        <v>2</v>
      </c>
      <c r="J50" s="1330" t="s">
        <v>1032</v>
      </c>
      <c r="K50" s="1330" t="s">
        <v>1031</v>
      </c>
      <c r="L50" s="1331" t="s">
        <v>947</v>
      </c>
      <c r="M50" s="1330" t="s">
        <v>1030</v>
      </c>
      <c r="N50" s="1330" t="s">
        <v>1029</v>
      </c>
      <c r="O50" s="1330" t="s">
        <v>1028</v>
      </c>
      <c r="P50" s="1330" t="s">
        <v>1027</v>
      </c>
      <c r="Q50" s="1298" t="s">
        <v>2</v>
      </c>
      <c r="R50" s="1314" t="s">
        <v>1021</v>
      </c>
      <c r="S50" s="1316" t="s">
        <v>947</v>
      </c>
      <c r="T50" s="1329" t="s">
        <v>1026</v>
      </c>
      <c r="U50" s="1329" t="s">
        <v>1025</v>
      </c>
      <c r="V50" s="1329" t="s">
        <v>1024</v>
      </c>
      <c r="W50" s="1329" t="s">
        <v>1023</v>
      </c>
      <c r="X50" s="1329" t="s">
        <v>1022</v>
      </c>
      <c r="Y50" s="1314" t="s">
        <v>1021</v>
      </c>
      <c r="Z50" s="1314"/>
      <c r="AA50" s="1313"/>
    </row>
    <row r="51" spans="1:31" ht="56.25" hidden="1" customHeight="1" x14ac:dyDescent="0.25">
      <c r="B51" s="2253"/>
      <c r="C51" s="2253"/>
      <c r="D51" s="1301"/>
      <c r="E51" s="1301"/>
      <c r="F51" s="1301"/>
      <c r="G51" s="1301"/>
      <c r="H51" s="1301"/>
      <c r="I51" s="1328" t="s">
        <v>1</v>
      </c>
      <c r="J51" s="1301"/>
      <c r="K51" s="1301"/>
      <c r="L51" s="1301"/>
      <c r="M51" s="1301"/>
      <c r="N51" s="1301"/>
      <c r="O51" s="1301"/>
      <c r="P51" s="1301"/>
      <c r="Q51" s="1298" t="s">
        <v>1</v>
      </c>
      <c r="R51" s="1301"/>
      <c r="S51" s="1301"/>
      <c r="T51" s="1301"/>
      <c r="U51" s="1301"/>
      <c r="V51" s="1301"/>
      <c r="W51" s="1301"/>
      <c r="X51" s="1301"/>
      <c r="Y51" s="1301"/>
      <c r="Z51" s="1301"/>
      <c r="AA51" s="1327"/>
    </row>
    <row r="52" spans="1:31" ht="250.5" customHeight="1" thickBot="1" x14ac:dyDescent="0.3">
      <c r="A52" s="1322" t="s">
        <v>1020</v>
      </c>
      <c r="B52" s="1318" t="s">
        <v>969</v>
      </c>
      <c r="C52" s="1318" t="s">
        <v>1019</v>
      </c>
      <c r="D52" s="1317" t="s">
        <v>443</v>
      </c>
      <c r="E52" s="1301" t="s">
        <v>18</v>
      </c>
      <c r="F52" s="1315">
        <v>18381541.5</v>
      </c>
      <c r="G52" s="1301" t="s">
        <v>955</v>
      </c>
      <c r="H52" s="1301" t="s">
        <v>954</v>
      </c>
      <c r="I52" s="1298" t="s">
        <v>2</v>
      </c>
      <c r="J52" s="1299" t="s">
        <v>953</v>
      </c>
      <c r="K52" s="1299" t="s">
        <v>952</v>
      </c>
      <c r="L52" s="1300" t="s">
        <v>947</v>
      </c>
      <c r="M52" s="1299" t="s">
        <v>951</v>
      </c>
      <c r="N52" s="1299" t="s">
        <v>950</v>
      </c>
      <c r="O52" s="1299" t="s">
        <v>949</v>
      </c>
      <c r="P52" s="1299" t="s">
        <v>948</v>
      </c>
      <c r="Q52" s="1298" t="s">
        <v>2</v>
      </c>
      <c r="R52" s="1315">
        <v>18381541.5</v>
      </c>
      <c r="S52" s="1316" t="s">
        <v>947</v>
      </c>
      <c r="T52" s="1296" t="s">
        <v>946</v>
      </c>
      <c r="U52" s="1296" t="s">
        <v>945</v>
      </c>
      <c r="V52" s="1296" t="s">
        <v>944</v>
      </c>
      <c r="W52" s="1296" t="s">
        <v>943</v>
      </c>
      <c r="X52" s="1296" t="s">
        <v>942</v>
      </c>
      <c r="Y52" s="1315">
        <v>18381541.5</v>
      </c>
      <c r="Z52" s="1314"/>
      <c r="AA52" s="1313"/>
    </row>
    <row r="53" spans="1:31" ht="246.75" thickBot="1" x14ac:dyDescent="0.55000000000000004">
      <c r="A53" s="1322" t="s">
        <v>1018</v>
      </c>
      <c r="B53" s="1318" t="s">
        <v>969</v>
      </c>
      <c r="C53" s="1318" t="s">
        <v>1017</v>
      </c>
      <c r="D53" s="1317" t="s">
        <v>443</v>
      </c>
      <c r="E53" s="1301" t="s">
        <v>18</v>
      </c>
      <c r="F53" s="1315">
        <v>83710068</v>
      </c>
      <c r="G53" s="1301" t="s">
        <v>955</v>
      </c>
      <c r="H53" s="1301" t="s">
        <v>954</v>
      </c>
      <c r="I53" s="1298" t="s">
        <v>2</v>
      </c>
      <c r="J53" s="1299" t="s">
        <v>953</v>
      </c>
      <c r="K53" s="1299" t="s">
        <v>952</v>
      </c>
      <c r="L53" s="1300" t="s">
        <v>947</v>
      </c>
      <c r="M53" s="1299" t="s">
        <v>951</v>
      </c>
      <c r="N53" s="1299" t="s">
        <v>950</v>
      </c>
      <c r="O53" s="1299" t="s">
        <v>949</v>
      </c>
      <c r="P53" s="1299" t="s">
        <v>948</v>
      </c>
      <c r="Q53" s="1298" t="s">
        <v>2</v>
      </c>
      <c r="R53" s="1315">
        <v>83710068</v>
      </c>
      <c r="S53" s="1316" t="s">
        <v>947</v>
      </c>
      <c r="T53" s="1296" t="s">
        <v>946</v>
      </c>
      <c r="U53" s="1296" t="s">
        <v>945</v>
      </c>
      <c r="V53" s="1296" t="s">
        <v>944</v>
      </c>
      <c r="W53" s="1296" t="s">
        <v>943</v>
      </c>
      <c r="X53" s="1296" t="s">
        <v>942</v>
      </c>
      <c r="Y53" s="1315">
        <v>83710068</v>
      </c>
      <c r="Z53" s="1314"/>
      <c r="AA53" s="1313"/>
      <c r="AB53" s="1326"/>
      <c r="AC53" s="1326"/>
      <c r="AD53" s="1326"/>
      <c r="AE53" s="1325"/>
    </row>
    <row r="54" spans="1:31" ht="246.75" thickBot="1" x14ac:dyDescent="0.3">
      <c r="A54" s="1322" t="s">
        <v>1016</v>
      </c>
      <c r="B54" s="1318" t="s">
        <v>969</v>
      </c>
      <c r="C54" s="1301" t="s">
        <v>1015</v>
      </c>
      <c r="D54" s="1317" t="s">
        <v>443</v>
      </c>
      <c r="E54" s="1301" t="s">
        <v>18</v>
      </c>
      <c r="F54" s="1315">
        <v>74717637.75</v>
      </c>
      <c r="G54" s="1301" t="s">
        <v>955</v>
      </c>
      <c r="H54" s="1301" t="s">
        <v>954</v>
      </c>
      <c r="I54" s="1298" t="s">
        <v>2</v>
      </c>
      <c r="J54" s="1299" t="s">
        <v>953</v>
      </c>
      <c r="K54" s="1299" t="s">
        <v>952</v>
      </c>
      <c r="L54" s="1300" t="s">
        <v>947</v>
      </c>
      <c r="M54" s="1299" t="s">
        <v>951</v>
      </c>
      <c r="N54" s="1299" t="s">
        <v>950</v>
      </c>
      <c r="O54" s="1299" t="s">
        <v>949</v>
      </c>
      <c r="P54" s="1299" t="s">
        <v>948</v>
      </c>
      <c r="Q54" s="1298" t="s">
        <v>2</v>
      </c>
      <c r="R54" s="1315">
        <v>74717637.75</v>
      </c>
      <c r="S54" s="1316" t="s">
        <v>947</v>
      </c>
      <c r="T54" s="1296" t="s">
        <v>946</v>
      </c>
      <c r="U54" s="1296" t="s">
        <v>945</v>
      </c>
      <c r="V54" s="1296" t="s">
        <v>944</v>
      </c>
      <c r="W54" s="1296" t="s">
        <v>943</v>
      </c>
      <c r="X54" s="1296" t="s">
        <v>942</v>
      </c>
      <c r="Y54" s="1315">
        <v>74717637.75</v>
      </c>
      <c r="Z54" s="1314"/>
      <c r="AA54" s="1313"/>
    </row>
    <row r="55" spans="1:31" ht="246.75" thickBot="1" x14ac:dyDescent="0.3">
      <c r="A55" s="1322" t="s">
        <v>1014</v>
      </c>
      <c r="B55" s="1318" t="s">
        <v>969</v>
      </c>
      <c r="C55" s="1301" t="s">
        <v>1013</v>
      </c>
      <c r="D55" s="1317" t="s">
        <v>443</v>
      </c>
      <c r="E55" s="1301" t="s">
        <v>18</v>
      </c>
      <c r="F55" s="1315">
        <v>65820117.609999999</v>
      </c>
      <c r="G55" s="1301" t="s">
        <v>955</v>
      </c>
      <c r="H55" s="1301" t="s">
        <v>954</v>
      </c>
      <c r="I55" s="1298" t="s">
        <v>2</v>
      </c>
      <c r="J55" s="1299" t="s">
        <v>953</v>
      </c>
      <c r="K55" s="1299" t="s">
        <v>952</v>
      </c>
      <c r="L55" s="1300" t="s">
        <v>947</v>
      </c>
      <c r="M55" s="1299" t="s">
        <v>951</v>
      </c>
      <c r="N55" s="1299" t="s">
        <v>950</v>
      </c>
      <c r="O55" s="1299" t="s">
        <v>949</v>
      </c>
      <c r="P55" s="1299" t="s">
        <v>948</v>
      </c>
      <c r="Q55" s="1298" t="s">
        <v>2</v>
      </c>
      <c r="R55" s="1315">
        <v>65820117.609999999</v>
      </c>
      <c r="S55" s="1316" t="s">
        <v>947</v>
      </c>
      <c r="T55" s="1296" t="s">
        <v>946</v>
      </c>
      <c r="U55" s="1296" t="s">
        <v>945</v>
      </c>
      <c r="V55" s="1296" t="s">
        <v>944</v>
      </c>
      <c r="W55" s="1296" t="s">
        <v>943</v>
      </c>
      <c r="X55" s="1296" t="s">
        <v>942</v>
      </c>
      <c r="Y55" s="1315">
        <v>65820117.609999999</v>
      </c>
      <c r="Z55" s="1314"/>
      <c r="AA55" s="1313"/>
    </row>
    <row r="56" spans="1:31" ht="225" customHeight="1" thickBot="1" x14ac:dyDescent="0.3">
      <c r="A56" s="1322" t="s">
        <v>1012</v>
      </c>
      <c r="B56" s="1318" t="s">
        <v>969</v>
      </c>
      <c r="C56" s="1318" t="s">
        <v>1011</v>
      </c>
      <c r="D56" s="1317" t="s">
        <v>443</v>
      </c>
      <c r="E56" s="1301" t="s">
        <v>18</v>
      </c>
      <c r="F56" s="1315">
        <v>69937087</v>
      </c>
      <c r="G56" s="1301" t="s">
        <v>955</v>
      </c>
      <c r="H56" s="1301" t="s">
        <v>954</v>
      </c>
      <c r="I56" s="1298" t="s">
        <v>2</v>
      </c>
      <c r="J56" s="1299" t="s">
        <v>953</v>
      </c>
      <c r="K56" s="1299" t="s">
        <v>952</v>
      </c>
      <c r="L56" s="1300" t="s">
        <v>947</v>
      </c>
      <c r="M56" s="1299" t="s">
        <v>951</v>
      </c>
      <c r="N56" s="1299" t="s">
        <v>950</v>
      </c>
      <c r="O56" s="1299" t="s">
        <v>949</v>
      </c>
      <c r="P56" s="1299" t="s">
        <v>948</v>
      </c>
      <c r="Q56" s="1298" t="s">
        <v>2</v>
      </c>
      <c r="R56" s="1315">
        <v>69937087</v>
      </c>
      <c r="S56" s="1316" t="s">
        <v>947</v>
      </c>
      <c r="T56" s="1296" t="s">
        <v>946</v>
      </c>
      <c r="U56" s="1296" t="s">
        <v>945</v>
      </c>
      <c r="V56" s="1296" t="s">
        <v>944</v>
      </c>
      <c r="W56" s="1296" t="s">
        <v>1010</v>
      </c>
      <c r="X56" s="1296" t="s">
        <v>942</v>
      </c>
      <c r="Y56" s="1315">
        <v>69937087</v>
      </c>
      <c r="Z56" s="1314"/>
      <c r="AA56" s="1313"/>
    </row>
    <row r="57" spans="1:31" ht="246.75" thickBot="1" x14ac:dyDescent="0.3">
      <c r="A57" s="1322" t="s">
        <v>1009</v>
      </c>
      <c r="B57" s="1318" t="s">
        <v>969</v>
      </c>
      <c r="C57" s="1318" t="s">
        <v>1008</v>
      </c>
      <c r="D57" s="1317" t="s">
        <v>443</v>
      </c>
      <c r="E57" s="1301" t="s">
        <v>18</v>
      </c>
      <c r="F57" s="1315">
        <v>66820000</v>
      </c>
      <c r="G57" s="1301" t="s">
        <v>955</v>
      </c>
      <c r="H57" s="1301" t="s">
        <v>954</v>
      </c>
      <c r="I57" s="1298" t="s">
        <v>2</v>
      </c>
      <c r="J57" s="1299" t="s">
        <v>953</v>
      </c>
      <c r="K57" s="1299" t="s">
        <v>952</v>
      </c>
      <c r="L57" s="1300" t="s">
        <v>947</v>
      </c>
      <c r="M57" s="1299" t="s">
        <v>951</v>
      </c>
      <c r="N57" s="1299" t="s">
        <v>950</v>
      </c>
      <c r="O57" s="1299" t="s">
        <v>949</v>
      </c>
      <c r="P57" s="1299" t="s">
        <v>948</v>
      </c>
      <c r="Q57" s="1298" t="s">
        <v>2</v>
      </c>
      <c r="R57" s="1315">
        <v>66820000</v>
      </c>
      <c r="S57" s="1316" t="s">
        <v>947</v>
      </c>
      <c r="T57" s="1296" t="s">
        <v>946</v>
      </c>
      <c r="U57" s="1296" t="s">
        <v>945</v>
      </c>
      <c r="V57" s="1296" t="s">
        <v>944</v>
      </c>
      <c r="W57" s="1296" t="s">
        <v>943</v>
      </c>
      <c r="X57" s="1296" t="s">
        <v>942</v>
      </c>
      <c r="Y57" s="1315">
        <v>66820000</v>
      </c>
      <c r="Z57" s="1314"/>
      <c r="AA57" s="1313"/>
    </row>
    <row r="58" spans="1:31" ht="246.75" thickBot="1" x14ac:dyDescent="0.3">
      <c r="A58" s="1322" t="s">
        <v>1007</v>
      </c>
      <c r="B58" s="1318" t="s">
        <v>969</v>
      </c>
      <c r="C58" s="1318" t="s">
        <v>1006</v>
      </c>
      <c r="D58" s="1317" t="s">
        <v>443</v>
      </c>
      <c r="E58" s="1301" t="s">
        <v>18</v>
      </c>
      <c r="F58" s="1315">
        <v>79328866.049999997</v>
      </c>
      <c r="G58" s="1301" t="s">
        <v>955</v>
      </c>
      <c r="H58" s="1301" t="s">
        <v>954</v>
      </c>
      <c r="I58" s="1298" t="s">
        <v>2</v>
      </c>
      <c r="J58" s="1299" t="s">
        <v>953</v>
      </c>
      <c r="K58" s="1299" t="s">
        <v>952</v>
      </c>
      <c r="L58" s="1300" t="s">
        <v>947</v>
      </c>
      <c r="M58" s="1299" t="s">
        <v>951</v>
      </c>
      <c r="N58" s="1299" t="s">
        <v>950</v>
      </c>
      <c r="O58" s="1299" t="s">
        <v>949</v>
      </c>
      <c r="P58" s="1299" t="s">
        <v>948</v>
      </c>
      <c r="Q58" s="1298" t="s">
        <v>2</v>
      </c>
      <c r="R58" s="1315">
        <v>79328866.049999997</v>
      </c>
      <c r="S58" s="1316" t="s">
        <v>947</v>
      </c>
      <c r="T58" s="1296" t="s">
        <v>946</v>
      </c>
      <c r="U58" s="1296" t="s">
        <v>945</v>
      </c>
      <c r="V58" s="1296" t="s">
        <v>944</v>
      </c>
      <c r="W58" s="1296" t="s">
        <v>943</v>
      </c>
      <c r="X58" s="1296" t="s">
        <v>942</v>
      </c>
      <c r="Y58" s="1315">
        <v>79328866.049999997</v>
      </c>
      <c r="Z58" s="1314"/>
      <c r="AA58" s="1313"/>
    </row>
    <row r="59" spans="1:31" ht="246.75" thickBot="1" x14ac:dyDescent="0.3">
      <c r="A59" s="1322" t="s">
        <v>1005</v>
      </c>
      <c r="B59" s="1318" t="s">
        <v>969</v>
      </c>
      <c r="C59" s="1318" t="s">
        <v>1004</v>
      </c>
      <c r="D59" s="1317" t="s">
        <v>443</v>
      </c>
      <c r="E59" s="1301" t="s">
        <v>18</v>
      </c>
      <c r="F59" s="1315">
        <v>69601387.299999997</v>
      </c>
      <c r="G59" s="1301" t="s">
        <v>955</v>
      </c>
      <c r="H59" s="1301" t="s">
        <v>954</v>
      </c>
      <c r="I59" s="1298" t="s">
        <v>2</v>
      </c>
      <c r="J59" s="1299" t="s">
        <v>953</v>
      </c>
      <c r="K59" s="1299" t="s">
        <v>952</v>
      </c>
      <c r="L59" s="1300" t="s">
        <v>947</v>
      </c>
      <c r="M59" s="1299" t="s">
        <v>951</v>
      </c>
      <c r="N59" s="1299" t="s">
        <v>950</v>
      </c>
      <c r="O59" s="1299" t="s">
        <v>949</v>
      </c>
      <c r="P59" s="1299" t="s">
        <v>948</v>
      </c>
      <c r="Q59" s="1298" t="s">
        <v>2</v>
      </c>
      <c r="R59" s="1315">
        <v>69601387.299999997</v>
      </c>
      <c r="S59" s="1316" t="s">
        <v>947</v>
      </c>
      <c r="T59" s="1296" t="s">
        <v>946</v>
      </c>
      <c r="U59" s="1296" t="s">
        <v>945</v>
      </c>
      <c r="V59" s="1296" t="s">
        <v>944</v>
      </c>
      <c r="W59" s="1296" t="s">
        <v>943</v>
      </c>
      <c r="X59" s="1296" t="s">
        <v>942</v>
      </c>
      <c r="Y59" s="1315">
        <v>69601387.299999997</v>
      </c>
      <c r="Z59" s="1314"/>
      <c r="AA59" s="1313"/>
    </row>
    <row r="60" spans="1:31" ht="246.75" thickBot="1" x14ac:dyDescent="0.3">
      <c r="A60" s="1322" t="s">
        <v>1003</v>
      </c>
      <c r="B60" s="1318" t="s">
        <v>969</v>
      </c>
      <c r="C60" s="1318" t="s">
        <v>1002</v>
      </c>
      <c r="D60" s="1317" t="s">
        <v>443</v>
      </c>
      <c r="E60" s="1301" t="s">
        <v>18</v>
      </c>
      <c r="F60" s="1315">
        <v>63183834</v>
      </c>
      <c r="G60" s="1301" t="s">
        <v>955</v>
      </c>
      <c r="H60" s="1301" t="s">
        <v>954</v>
      </c>
      <c r="I60" s="1298" t="s">
        <v>2</v>
      </c>
      <c r="J60" s="1299" t="s">
        <v>953</v>
      </c>
      <c r="K60" s="1299" t="s">
        <v>952</v>
      </c>
      <c r="L60" s="1300" t="s">
        <v>947</v>
      </c>
      <c r="M60" s="1299" t="s">
        <v>951</v>
      </c>
      <c r="N60" s="1299" t="s">
        <v>950</v>
      </c>
      <c r="O60" s="1299" t="s">
        <v>949</v>
      </c>
      <c r="P60" s="1299" t="s">
        <v>948</v>
      </c>
      <c r="Q60" s="1298" t="s">
        <v>2</v>
      </c>
      <c r="R60" s="1315">
        <v>63183834</v>
      </c>
      <c r="S60" s="1316" t="s">
        <v>947</v>
      </c>
      <c r="T60" s="1296" t="s">
        <v>946</v>
      </c>
      <c r="U60" s="1296" t="s">
        <v>945</v>
      </c>
      <c r="V60" s="1296" t="s">
        <v>944</v>
      </c>
      <c r="W60" s="1296" t="s">
        <v>943</v>
      </c>
      <c r="X60" s="1296" t="s">
        <v>942</v>
      </c>
      <c r="Y60" s="1315">
        <v>63183834</v>
      </c>
      <c r="Z60" s="1314"/>
      <c r="AA60" s="1313"/>
    </row>
    <row r="61" spans="1:31" ht="246.75" thickBot="1" x14ac:dyDescent="0.3">
      <c r="A61" s="1323" t="s">
        <v>1001</v>
      </c>
      <c r="B61" s="1318" t="s">
        <v>969</v>
      </c>
      <c r="C61" s="1318" t="s">
        <v>1000</v>
      </c>
      <c r="D61" s="1317" t="s">
        <v>443</v>
      </c>
      <c r="E61" s="1301" t="s">
        <v>18</v>
      </c>
      <c r="F61" s="1315">
        <v>62728170.75</v>
      </c>
      <c r="G61" s="1301" t="s">
        <v>955</v>
      </c>
      <c r="H61" s="1301" t="s">
        <v>954</v>
      </c>
      <c r="I61" s="1298" t="s">
        <v>2</v>
      </c>
      <c r="J61" s="1299" t="s">
        <v>999</v>
      </c>
      <c r="K61" s="1299" t="s">
        <v>998</v>
      </c>
      <c r="L61" s="1300" t="s">
        <v>947</v>
      </c>
      <c r="M61" s="1299" t="s">
        <v>997</v>
      </c>
      <c r="N61" s="1299" t="s">
        <v>996</v>
      </c>
      <c r="O61" s="1299" t="s">
        <v>995</v>
      </c>
      <c r="P61" s="1299" t="s">
        <v>994</v>
      </c>
      <c r="Q61" s="1298" t="s">
        <v>2</v>
      </c>
      <c r="R61" s="1315">
        <v>62728170.75</v>
      </c>
      <c r="S61" s="1316" t="s">
        <v>947</v>
      </c>
      <c r="T61" s="1296" t="s">
        <v>946</v>
      </c>
      <c r="U61" s="1296" t="s">
        <v>945</v>
      </c>
      <c r="V61" s="1296" t="s">
        <v>944</v>
      </c>
      <c r="W61" s="1296" t="s">
        <v>943</v>
      </c>
      <c r="X61" s="1296" t="s">
        <v>942</v>
      </c>
      <c r="Y61" s="1315">
        <v>62728170.75</v>
      </c>
      <c r="Z61" s="1314"/>
      <c r="AA61" s="1313"/>
    </row>
    <row r="62" spans="1:31" ht="246.75" thickBot="1" x14ac:dyDescent="0.3">
      <c r="A62" s="1322" t="s">
        <v>993</v>
      </c>
      <c r="B62" s="1318" t="s">
        <v>969</v>
      </c>
      <c r="C62" s="1318" t="s">
        <v>992</v>
      </c>
      <c r="D62" s="1317" t="s">
        <v>443</v>
      </c>
      <c r="E62" s="1301" t="s">
        <v>18</v>
      </c>
      <c r="F62" s="1315">
        <v>60493293</v>
      </c>
      <c r="G62" s="1301" t="s">
        <v>955</v>
      </c>
      <c r="H62" s="1301" t="s">
        <v>954</v>
      </c>
      <c r="I62" s="1298" t="s">
        <v>2</v>
      </c>
      <c r="J62" s="1299" t="s">
        <v>953</v>
      </c>
      <c r="K62" s="1299" t="s">
        <v>952</v>
      </c>
      <c r="L62" s="1300" t="s">
        <v>947</v>
      </c>
      <c r="M62" s="1299" t="s">
        <v>951</v>
      </c>
      <c r="N62" s="1299" t="s">
        <v>950</v>
      </c>
      <c r="O62" s="1299" t="s">
        <v>949</v>
      </c>
      <c r="P62" s="1299" t="s">
        <v>948</v>
      </c>
      <c r="Q62" s="1298" t="s">
        <v>2</v>
      </c>
      <c r="R62" s="1315">
        <v>60493293</v>
      </c>
      <c r="S62" s="1316" t="s">
        <v>947</v>
      </c>
      <c r="T62" s="1296" t="s">
        <v>946</v>
      </c>
      <c r="U62" s="1296" t="s">
        <v>945</v>
      </c>
      <c r="V62" s="1296" t="s">
        <v>944</v>
      </c>
      <c r="W62" s="1296" t="s">
        <v>943</v>
      </c>
      <c r="X62" s="1296" t="s">
        <v>942</v>
      </c>
      <c r="Y62" s="1315">
        <v>60493293</v>
      </c>
      <c r="Z62" s="1314"/>
      <c r="AA62" s="1313"/>
    </row>
    <row r="63" spans="1:31" ht="246.75" thickBot="1" x14ac:dyDescent="0.3">
      <c r="A63" s="1323" t="s">
        <v>991</v>
      </c>
      <c r="B63" s="1318" t="s">
        <v>969</v>
      </c>
      <c r="C63" s="1318" t="s">
        <v>990</v>
      </c>
      <c r="D63" s="1317" t="s">
        <v>443</v>
      </c>
      <c r="E63" s="1301" t="s">
        <v>18</v>
      </c>
      <c r="F63" s="1315">
        <v>77889420</v>
      </c>
      <c r="G63" s="1301" t="s">
        <v>955</v>
      </c>
      <c r="H63" s="1301" t="s">
        <v>954</v>
      </c>
      <c r="I63" s="1298" t="s">
        <v>2</v>
      </c>
      <c r="J63" s="1299" t="s">
        <v>953</v>
      </c>
      <c r="K63" s="1299" t="s">
        <v>952</v>
      </c>
      <c r="L63" s="1300" t="s">
        <v>947</v>
      </c>
      <c r="M63" s="1299" t="s">
        <v>951</v>
      </c>
      <c r="N63" s="1299" t="s">
        <v>950</v>
      </c>
      <c r="O63" s="1299" t="s">
        <v>949</v>
      </c>
      <c r="P63" s="1299" t="s">
        <v>948</v>
      </c>
      <c r="Q63" s="1298" t="s">
        <v>2</v>
      </c>
      <c r="R63" s="1315">
        <v>77889420</v>
      </c>
      <c r="S63" s="1316" t="s">
        <v>947</v>
      </c>
      <c r="T63" s="1296" t="s">
        <v>946</v>
      </c>
      <c r="U63" s="1296" t="s">
        <v>945</v>
      </c>
      <c r="V63" s="1296" t="s">
        <v>944</v>
      </c>
      <c r="W63" s="1296" t="s">
        <v>943</v>
      </c>
      <c r="X63" s="1296" t="s">
        <v>942</v>
      </c>
      <c r="Y63" s="1315">
        <v>77889420</v>
      </c>
      <c r="Z63" s="1314"/>
      <c r="AA63" s="1313"/>
    </row>
    <row r="64" spans="1:31" ht="246.75" thickBot="1" x14ac:dyDescent="0.3">
      <c r="A64" s="1322" t="s">
        <v>989</v>
      </c>
      <c r="B64" s="1318" t="s">
        <v>969</v>
      </c>
      <c r="C64" s="1301" t="s">
        <v>988</v>
      </c>
      <c r="D64" s="1317" t="s">
        <v>443</v>
      </c>
      <c r="E64" s="1301" t="s">
        <v>18</v>
      </c>
      <c r="F64" s="1315">
        <v>45049252.5</v>
      </c>
      <c r="G64" s="1301" t="s">
        <v>955</v>
      </c>
      <c r="H64" s="1301" t="s">
        <v>954</v>
      </c>
      <c r="I64" s="1298" t="s">
        <v>2</v>
      </c>
      <c r="J64" s="1299" t="s">
        <v>953</v>
      </c>
      <c r="K64" s="1299" t="s">
        <v>952</v>
      </c>
      <c r="L64" s="1300" t="s">
        <v>947</v>
      </c>
      <c r="M64" s="1299" t="s">
        <v>951</v>
      </c>
      <c r="N64" s="1299" t="s">
        <v>950</v>
      </c>
      <c r="O64" s="1299" t="s">
        <v>949</v>
      </c>
      <c r="P64" s="1299" t="s">
        <v>948</v>
      </c>
      <c r="Q64" s="1298" t="s">
        <v>2</v>
      </c>
      <c r="R64" s="1315">
        <v>45049252.5</v>
      </c>
      <c r="S64" s="1316" t="s">
        <v>947</v>
      </c>
      <c r="T64" s="1296" t="s">
        <v>946</v>
      </c>
      <c r="U64" s="1296" t="s">
        <v>945</v>
      </c>
      <c r="V64" s="1296" t="s">
        <v>944</v>
      </c>
      <c r="W64" s="1296" t="s">
        <v>943</v>
      </c>
      <c r="X64" s="1296" t="s">
        <v>942</v>
      </c>
      <c r="Y64" s="1315">
        <v>45049252.5</v>
      </c>
      <c r="Z64" s="1314"/>
      <c r="AA64" s="1313"/>
    </row>
    <row r="65" spans="1:27" ht="246.75" thickBot="1" x14ac:dyDescent="0.3">
      <c r="A65" s="1322" t="s">
        <v>987</v>
      </c>
      <c r="B65" s="1318" t="s">
        <v>969</v>
      </c>
      <c r="C65" s="1324" t="s">
        <v>986</v>
      </c>
      <c r="D65" s="1317" t="s">
        <v>443</v>
      </c>
      <c r="E65" s="1301" t="s">
        <v>18</v>
      </c>
      <c r="F65" s="1315">
        <v>21500955</v>
      </c>
      <c r="G65" s="1301" t="s">
        <v>955</v>
      </c>
      <c r="H65" s="1301" t="s">
        <v>954</v>
      </c>
      <c r="I65" s="1298" t="s">
        <v>2</v>
      </c>
      <c r="J65" s="1299" t="s">
        <v>953</v>
      </c>
      <c r="K65" s="1299" t="s">
        <v>952</v>
      </c>
      <c r="L65" s="1300" t="s">
        <v>947</v>
      </c>
      <c r="M65" s="1299" t="s">
        <v>951</v>
      </c>
      <c r="N65" s="1299" t="s">
        <v>950</v>
      </c>
      <c r="O65" s="1299" t="s">
        <v>949</v>
      </c>
      <c r="P65" s="1299" t="s">
        <v>948</v>
      </c>
      <c r="Q65" s="1298" t="s">
        <v>2</v>
      </c>
      <c r="R65" s="1315">
        <v>21500955</v>
      </c>
      <c r="S65" s="1316" t="s">
        <v>947</v>
      </c>
      <c r="T65" s="1296" t="s">
        <v>946</v>
      </c>
      <c r="U65" s="1296" t="s">
        <v>945</v>
      </c>
      <c r="V65" s="1296" t="s">
        <v>944</v>
      </c>
      <c r="W65" s="1296" t="s">
        <v>943</v>
      </c>
      <c r="X65" s="1296" t="s">
        <v>942</v>
      </c>
      <c r="Y65" s="1315">
        <v>21500955</v>
      </c>
      <c r="Z65" s="1314"/>
      <c r="AA65" s="1313"/>
    </row>
    <row r="66" spans="1:27" ht="246.75" thickBot="1" x14ac:dyDescent="0.3">
      <c r="A66" s="1322" t="s">
        <v>985</v>
      </c>
      <c r="B66" s="1318" t="s">
        <v>969</v>
      </c>
      <c r="C66" s="1318" t="s">
        <v>984</v>
      </c>
      <c r="D66" s="1317" t="s">
        <v>443</v>
      </c>
      <c r="E66" s="1301" t="s">
        <v>18</v>
      </c>
      <c r="F66" s="1315">
        <v>26412592</v>
      </c>
      <c r="G66" s="1301" t="s">
        <v>955</v>
      </c>
      <c r="H66" s="1301" t="s">
        <v>954</v>
      </c>
      <c r="I66" s="1298" t="s">
        <v>2</v>
      </c>
      <c r="J66" s="1299" t="s">
        <v>953</v>
      </c>
      <c r="K66" s="1299" t="s">
        <v>952</v>
      </c>
      <c r="L66" s="1300" t="s">
        <v>947</v>
      </c>
      <c r="M66" s="1299" t="s">
        <v>951</v>
      </c>
      <c r="N66" s="1299" t="s">
        <v>950</v>
      </c>
      <c r="O66" s="1299" t="s">
        <v>949</v>
      </c>
      <c r="P66" s="1299" t="s">
        <v>948</v>
      </c>
      <c r="Q66" s="1298" t="s">
        <v>2</v>
      </c>
      <c r="R66" s="1315">
        <v>26412592</v>
      </c>
      <c r="S66" s="1316" t="s">
        <v>947</v>
      </c>
      <c r="T66" s="1296" t="s">
        <v>946</v>
      </c>
      <c r="U66" s="1296" t="s">
        <v>945</v>
      </c>
      <c r="V66" s="1296" t="s">
        <v>944</v>
      </c>
      <c r="W66" s="1296" t="s">
        <v>943</v>
      </c>
      <c r="X66" s="1296" t="s">
        <v>942</v>
      </c>
      <c r="Y66" s="1315">
        <v>26412592</v>
      </c>
      <c r="Z66" s="1314"/>
      <c r="AA66" s="1313"/>
    </row>
    <row r="67" spans="1:27" ht="246.75" thickBot="1" x14ac:dyDescent="0.3">
      <c r="A67" s="1323" t="s">
        <v>983</v>
      </c>
      <c r="B67" s="1318" t="s">
        <v>969</v>
      </c>
      <c r="C67" s="1318" t="s">
        <v>982</v>
      </c>
      <c r="D67" s="1317" t="s">
        <v>443</v>
      </c>
      <c r="E67" s="1301" t="s">
        <v>18</v>
      </c>
      <c r="F67" s="1315">
        <v>24318948</v>
      </c>
      <c r="G67" s="1301" t="s">
        <v>955</v>
      </c>
      <c r="H67" s="1301" t="s">
        <v>954</v>
      </c>
      <c r="I67" s="1298" t="s">
        <v>2</v>
      </c>
      <c r="J67" s="1299" t="s">
        <v>953</v>
      </c>
      <c r="K67" s="1299" t="s">
        <v>952</v>
      </c>
      <c r="L67" s="1300" t="s">
        <v>947</v>
      </c>
      <c r="M67" s="1299" t="s">
        <v>951</v>
      </c>
      <c r="N67" s="1299" t="s">
        <v>950</v>
      </c>
      <c r="O67" s="1299" t="s">
        <v>949</v>
      </c>
      <c r="P67" s="1299" t="s">
        <v>948</v>
      </c>
      <c r="Q67" s="1298" t="s">
        <v>2</v>
      </c>
      <c r="R67" s="1315">
        <v>24318948</v>
      </c>
      <c r="S67" s="1316" t="s">
        <v>947</v>
      </c>
      <c r="T67" s="1296" t="s">
        <v>946</v>
      </c>
      <c r="U67" s="1296" t="s">
        <v>945</v>
      </c>
      <c r="V67" s="1296" t="s">
        <v>944</v>
      </c>
      <c r="W67" s="1296" t="s">
        <v>943</v>
      </c>
      <c r="X67" s="1296" t="s">
        <v>942</v>
      </c>
      <c r="Y67" s="1315">
        <v>24318948</v>
      </c>
      <c r="Z67" s="1314"/>
      <c r="AA67" s="1313"/>
    </row>
    <row r="68" spans="1:27" ht="246.75" thickBot="1" x14ac:dyDescent="0.3">
      <c r="A68" s="1322" t="s">
        <v>981</v>
      </c>
      <c r="B68" s="1318" t="s">
        <v>969</v>
      </c>
      <c r="C68" s="1318" t="s">
        <v>980</v>
      </c>
      <c r="D68" s="1317" t="s">
        <v>443</v>
      </c>
      <c r="E68" s="1301" t="s">
        <v>18</v>
      </c>
      <c r="F68" s="1315">
        <v>30937803.75</v>
      </c>
      <c r="G68" s="1301" t="s">
        <v>955</v>
      </c>
      <c r="H68" s="1301" t="s">
        <v>954</v>
      </c>
      <c r="I68" s="1298" t="s">
        <v>2</v>
      </c>
      <c r="J68" s="1299" t="s">
        <v>953</v>
      </c>
      <c r="K68" s="1299" t="s">
        <v>952</v>
      </c>
      <c r="L68" s="1300" t="s">
        <v>947</v>
      </c>
      <c r="M68" s="1299" t="s">
        <v>951</v>
      </c>
      <c r="N68" s="1299" t="s">
        <v>950</v>
      </c>
      <c r="O68" s="1299" t="s">
        <v>949</v>
      </c>
      <c r="P68" s="1299" t="s">
        <v>948</v>
      </c>
      <c r="Q68" s="1298" t="s">
        <v>2</v>
      </c>
      <c r="R68" s="1315">
        <v>30937803.75</v>
      </c>
      <c r="S68" s="1316" t="s">
        <v>947</v>
      </c>
      <c r="T68" s="1296" t="s">
        <v>946</v>
      </c>
      <c r="U68" s="1296" t="s">
        <v>945</v>
      </c>
      <c r="V68" s="1296" t="s">
        <v>944</v>
      </c>
      <c r="W68" s="1296" t="s">
        <v>979</v>
      </c>
      <c r="X68" s="1296" t="s">
        <v>942</v>
      </c>
      <c r="Y68" s="1315">
        <v>30937803.75</v>
      </c>
      <c r="Z68" s="1314"/>
      <c r="AA68" s="1313"/>
    </row>
    <row r="69" spans="1:27" ht="246.75" thickBot="1" x14ac:dyDescent="0.3">
      <c r="A69" s="1322" t="s">
        <v>978</v>
      </c>
      <c r="B69" s="1318" t="s">
        <v>969</v>
      </c>
      <c r="C69" s="1318" t="s">
        <v>977</v>
      </c>
      <c r="D69" s="1317" t="s">
        <v>443</v>
      </c>
      <c r="E69" s="1301" t="s">
        <v>18</v>
      </c>
      <c r="F69" s="1315">
        <v>105250162.05</v>
      </c>
      <c r="G69" s="1301" t="s">
        <v>955</v>
      </c>
      <c r="H69" s="1301" t="s">
        <v>954</v>
      </c>
      <c r="I69" s="1298" t="s">
        <v>2</v>
      </c>
      <c r="J69" s="1299" t="s">
        <v>953</v>
      </c>
      <c r="K69" s="1299" t="s">
        <v>952</v>
      </c>
      <c r="L69" s="1300" t="s">
        <v>947</v>
      </c>
      <c r="M69" s="1299" t="s">
        <v>951</v>
      </c>
      <c r="N69" s="1299" t="s">
        <v>950</v>
      </c>
      <c r="O69" s="1299" t="s">
        <v>949</v>
      </c>
      <c r="P69" s="1299" t="s">
        <v>948</v>
      </c>
      <c r="Q69" s="1298" t="s">
        <v>2</v>
      </c>
      <c r="R69" s="1315">
        <v>105250162.05</v>
      </c>
      <c r="S69" s="1316" t="s">
        <v>947</v>
      </c>
      <c r="T69" s="1296" t="s">
        <v>946</v>
      </c>
      <c r="U69" s="1296" t="s">
        <v>945</v>
      </c>
      <c r="V69" s="1296" t="s">
        <v>944</v>
      </c>
      <c r="W69" s="1296" t="s">
        <v>943</v>
      </c>
      <c r="X69" s="1296" t="s">
        <v>942</v>
      </c>
      <c r="Y69" s="1315">
        <v>105250162.05</v>
      </c>
      <c r="Z69" s="1314"/>
      <c r="AA69" s="1313"/>
    </row>
    <row r="70" spans="1:27" ht="246.75" thickBot="1" x14ac:dyDescent="0.3">
      <c r="A70" s="1322" t="s">
        <v>976</v>
      </c>
      <c r="B70" s="1318" t="s">
        <v>969</v>
      </c>
      <c r="C70" s="1318" t="s">
        <v>975</v>
      </c>
      <c r="D70" s="1317" t="s">
        <v>443</v>
      </c>
      <c r="E70" s="1301" t="s">
        <v>18</v>
      </c>
      <c r="F70" s="1315">
        <v>19783921.5</v>
      </c>
      <c r="G70" s="1301" t="s">
        <v>955</v>
      </c>
      <c r="H70" s="1301" t="s">
        <v>954</v>
      </c>
      <c r="I70" s="1298" t="s">
        <v>2</v>
      </c>
      <c r="J70" s="1299" t="s">
        <v>953</v>
      </c>
      <c r="K70" s="1299" t="s">
        <v>952</v>
      </c>
      <c r="L70" s="1300" t="s">
        <v>947</v>
      </c>
      <c r="M70" s="1299" t="s">
        <v>951</v>
      </c>
      <c r="N70" s="1299" t="s">
        <v>950</v>
      </c>
      <c r="O70" s="1299" t="s">
        <v>949</v>
      </c>
      <c r="P70" s="1299" t="s">
        <v>948</v>
      </c>
      <c r="Q70" s="1298" t="s">
        <v>2</v>
      </c>
      <c r="R70" s="1315">
        <v>19783921.5</v>
      </c>
      <c r="S70" s="1316" t="s">
        <v>947</v>
      </c>
      <c r="T70" s="1296" t="s">
        <v>946</v>
      </c>
      <c r="U70" s="1296" t="s">
        <v>945</v>
      </c>
      <c r="V70" s="1296" t="s">
        <v>944</v>
      </c>
      <c r="W70" s="1296" t="s">
        <v>943</v>
      </c>
      <c r="X70" s="1296" t="s">
        <v>942</v>
      </c>
      <c r="Y70" s="1315">
        <v>19783921.5</v>
      </c>
      <c r="Z70" s="1314"/>
      <c r="AA70" s="1313"/>
    </row>
    <row r="71" spans="1:27" ht="246.75" thickBot="1" x14ac:dyDescent="0.3">
      <c r="A71" s="1322" t="s">
        <v>974</v>
      </c>
      <c r="B71" s="1318" t="s">
        <v>969</v>
      </c>
      <c r="C71" s="1318" t="s">
        <v>973</v>
      </c>
      <c r="D71" s="1317" t="s">
        <v>443</v>
      </c>
      <c r="E71" s="1301" t="s">
        <v>18</v>
      </c>
      <c r="F71" s="1315">
        <v>24625722.5</v>
      </c>
      <c r="G71" s="1301" t="s">
        <v>955</v>
      </c>
      <c r="H71" s="1301" t="s">
        <v>954</v>
      </c>
      <c r="I71" s="1298" t="s">
        <v>2</v>
      </c>
      <c r="J71" s="1299" t="s">
        <v>953</v>
      </c>
      <c r="K71" s="1299" t="s">
        <v>952</v>
      </c>
      <c r="L71" s="1300" t="s">
        <v>947</v>
      </c>
      <c r="M71" s="1299" t="s">
        <v>951</v>
      </c>
      <c r="N71" s="1299" t="s">
        <v>950</v>
      </c>
      <c r="O71" s="1299" t="s">
        <v>949</v>
      </c>
      <c r="P71" s="1299" t="s">
        <v>948</v>
      </c>
      <c r="Q71" s="1298" t="s">
        <v>2</v>
      </c>
      <c r="R71" s="1315">
        <v>24625722.5</v>
      </c>
      <c r="S71" s="1316" t="s">
        <v>947</v>
      </c>
      <c r="T71" s="1296" t="s">
        <v>946</v>
      </c>
      <c r="U71" s="1296" t="s">
        <v>945</v>
      </c>
      <c r="V71" s="1296" t="s">
        <v>944</v>
      </c>
      <c r="W71" s="1296" t="s">
        <v>943</v>
      </c>
      <c r="X71" s="1296" t="s">
        <v>942</v>
      </c>
      <c r="Y71" s="1315">
        <v>24625722.5</v>
      </c>
      <c r="Z71" s="1314"/>
      <c r="AA71" s="1313"/>
    </row>
    <row r="72" spans="1:27" ht="246.75" thickBot="1" x14ac:dyDescent="0.3">
      <c r="A72" s="1322" t="s">
        <v>972</v>
      </c>
      <c r="B72" s="1318" t="s">
        <v>969</v>
      </c>
      <c r="C72" s="1318" t="s">
        <v>971</v>
      </c>
      <c r="D72" s="1317" t="s">
        <v>443</v>
      </c>
      <c r="E72" s="1301" t="s">
        <v>18</v>
      </c>
      <c r="F72" s="1315">
        <v>83271825</v>
      </c>
      <c r="G72" s="1301" t="s">
        <v>955</v>
      </c>
      <c r="H72" s="1301" t="s">
        <v>954</v>
      </c>
      <c r="I72" s="1298" t="s">
        <v>2</v>
      </c>
      <c r="J72" s="1299" t="s">
        <v>953</v>
      </c>
      <c r="K72" s="1299" t="s">
        <v>952</v>
      </c>
      <c r="L72" s="1300" t="s">
        <v>947</v>
      </c>
      <c r="M72" s="1299" t="s">
        <v>951</v>
      </c>
      <c r="N72" s="1299" t="s">
        <v>950</v>
      </c>
      <c r="O72" s="1299" t="s">
        <v>949</v>
      </c>
      <c r="P72" s="1299" t="s">
        <v>948</v>
      </c>
      <c r="Q72" s="1298" t="s">
        <v>2</v>
      </c>
      <c r="R72" s="1315">
        <v>83271825</v>
      </c>
      <c r="S72" s="1316" t="s">
        <v>947</v>
      </c>
      <c r="T72" s="1296" t="s">
        <v>946</v>
      </c>
      <c r="U72" s="1296" t="s">
        <v>945</v>
      </c>
      <c r="V72" s="1296" t="s">
        <v>944</v>
      </c>
      <c r="W72" s="1296" t="s">
        <v>943</v>
      </c>
      <c r="X72" s="1296" t="s">
        <v>942</v>
      </c>
      <c r="Y72" s="1315">
        <v>83271825</v>
      </c>
      <c r="Z72" s="1314"/>
      <c r="AA72" s="1313"/>
    </row>
    <row r="73" spans="1:27" ht="246" x14ac:dyDescent="0.25">
      <c r="A73" s="1322" t="s">
        <v>970</v>
      </c>
      <c r="B73" s="1318" t="s">
        <v>969</v>
      </c>
      <c r="C73" s="1318" t="s">
        <v>968</v>
      </c>
      <c r="D73" s="1317" t="s">
        <v>443</v>
      </c>
      <c r="E73" s="1301" t="s">
        <v>18</v>
      </c>
      <c r="F73" s="1315">
        <v>42730184.700000003</v>
      </c>
      <c r="G73" s="1301" t="s">
        <v>955</v>
      </c>
      <c r="H73" s="1301" t="s">
        <v>954</v>
      </c>
      <c r="I73" s="1298" t="s">
        <v>2</v>
      </c>
      <c r="J73" s="1299" t="s">
        <v>953</v>
      </c>
      <c r="K73" s="1299" t="s">
        <v>952</v>
      </c>
      <c r="L73" s="1300" t="s">
        <v>947</v>
      </c>
      <c r="M73" s="1299" t="s">
        <v>951</v>
      </c>
      <c r="N73" s="1299" t="s">
        <v>950</v>
      </c>
      <c r="O73" s="1299" t="s">
        <v>949</v>
      </c>
      <c r="P73" s="1299" t="s">
        <v>948</v>
      </c>
      <c r="Q73" s="1298" t="s">
        <v>2</v>
      </c>
      <c r="R73" s="1315">
        <v>42730184.700000003</v>
      </c>
      <c r="S73" s="1316" t="s">
        <v>947</v>
      </c>
      <c r="T73" s="1296" t="s">
        <v>946</v>
      </c>
      <c r="U73" s="1296" t="s">
        <v>945</v>
      </c>
      <c r="V73" s="1296" t="s">
        <v>944</v>
      </c>
      <c r="W73" s="1296" t="s">
        <v>943</v>
      </c>
      <c r="X73" s="1296" t="s">
        <v>942</v>
      </c>
      <c r="Y73" s="1315">
        <v>42730184.700000003</v>
      </c>
      <c r="Z73" s="1314"/>
      <c r="AA73" s="1313"/>
    </row>
    <row r="74" spans="1:27" s="1304" customFormat="1" ht="114.75" customHeight="1" thickBot="1" x14ac:dyDescent="0.3">
      <c r="A74" s="1321" t="s">
        <v>661</v>
      </c>
      <c r="B74" s="1311"/>
      <c r="C74" s="1311"/>
      <c r="D74" s="1306"/>
      <c r="E74" s="1306"/>
      <c r="F74" s="1307">
        <f>SUM(F52:F73)</f>
        <v>1216492789.96</v>
      </c>
      <c r="G74" s="1306"/>
      <c r="H74" s="1306"/>
      <c r="I74" s="1309"/>
      <c r="J74" s="1306"/>
      <c r="K74" s="1306"/>
      <c r="L74" s="1306"/>
      <c r="M74" s="1306"/>
      <c r="N74" s="1306"/>
      <c r="O74" s="1306"/>
      <c r="P74" s="1306"/>
      <c r="Q74" s="1308"/>
      <c r="R74" s="1307">
        <f>SUM(R52:R73)</f>
        <v>1216492789.96</v>
      </c>
      <c r="S74" s="1306"/>
      <c r="T74" s="1306"/>
      <c r="U74" s="1306"/>
      <c r="V74" s="1306"/>
      <c r="W74" s="1306"/>
      <c r="X74" s="1306"/>
      <c r="Y74" s="1307">
        <f>SUM(Y52:Y73)</f>
        <v>1216492789.96</v>
      </c>
      <c r="Z74" s="1306"/>
      <c r="AA74" s="1305"/>
    </row>
    <row r="75" spans="1:27" ht="246.75" thickBot="1" x14ac:dyDescent="0.3">
      <c r="A75" s="1320" t="s">
        <v>967</v>
      </c>
      <c r="B75" s="1318" t="s">
        <v>966</v>
      </c>
      <c r="C75" s="1318" t="s">
        <v>965</v>
      </c>
      <c r="D75" s="1317"/>
      <c r="E75" s="1301" t="s">
        <v>18</v>
      </c>
      <c r="F75" s="1315">
        <v>14432187</v>
      </c>
      <c r="G75" s="1301" t="s">
        <v>955</v>
      </c>
      <c r="H75" s="1301" t="s">
        <v>954</v>
      </c>
      <c r="I75" s="1298" t="s">
        <v>2</v>
      </c>
      <c r="J75" s="1299" t="s">
        <v>953</v>
      </c>
      <c r="K75" s="1299" t="s">
        <v>952</v>
      </c>
      <c r="L75" s="1300" t="s">
        <v>947</v>
      </c>
      <c r="M75" s="1299" t="s">
        <v>951</v>
      </c>
      <c r="N75" s="1299" t="s">
        <v>950</v>
      </c>
      <c r="O75" s="1299" t="s">
        <v>949</v>
      </c>
      <c r="P75" s="1299" t="s">
        <v>948</v>
      </c>
      <c r="Q75" s="1298" t="s">
        <v>2</v>
      </c>
      <c r="R75" s="1315">
        <v>14432187</v>
      </c>
      <c r="S75" s="1316" t="s">
        <v>947</v>
      </c>
      <c r="T75" s="1296" t="s">
        <v>946</v>
      </c>
      <c r="U75" s="1296" t="s">
        <v>945</v>
      </c>
      <c r="V75" s="1296" t="s">
        <v>944</v>
      </c>
      <c r="W75" s="1296" t="s">
        <v>943</v>
      </c>
      <c r="X75" s="1296" t="s">
        <v>942</v>
      </c>
      <c r="Y75" s="1315">
        <v>14432187</v>
      </c>
      <c r="Z75" s="1314"/>
      <c r="AA75" s="1313"/>
    </row>
    <row r="76" spans="1:27" ht="246.75" thickBot="1" x14ac:dyDescent="0.3">
      <c r="A76" s="1320" t="s">
        <v>964</v>
      </c>
      <c r="B76" s="1318" t="s">
        <v>963</v>
      </c>
      <c r="C76" s="1318" t="s">
        <v>962</v>
      </c>
      <c r="D76" s="1317" t="s">
        <v>443</v>
      </c>
      <c r="E76" s="1301" t="s">
        <v>18</v>
      </c>
      <c r="F76" s="1315">
        <v>31007543.25</v>
      </c>
      <c r="G76" s="1301" t="s">
        <v>955</v>
      </c>
      <c r="H76" s="1301" t="s">
        <v>954</v>
      </c>
      <c r="I76" s="1298" t="s">
        <v>2</v>
      </c>
      <c r="J76" s="1299" t="s">
        <v>953</v>
      </c>
      <c r="K76" s="1299" t="s">
        <v>952</v>
      </c>
      <c r="L76" s="1300" t="s">
        <v>947</v>
      </c>
      <c r="M76" s="1299" t="s">
        <v>951</v>
      </c>
      <c r="N76" s="1299" t="s">
        <v>950</v>
      </c>
      <c r="O76" s="1299" t="s">
        <v>949</v>
      </c>
      <c r="P76" s="1299" t="s">
        <v>948</v>
      </c>
      <c r="Q76" s="1298" t="s">
        <v>2</v>
      </c>
      <c r="R76" s="1315">
        <v>31007543.25</v>
      </c>
      <c r="S76" s="1316" t="s">
        <v>947</v>
      </c>
      <c r="T76" s="1296" t="s">
        <v>946</v>
      </c>
      <c r="U76" s="1296" t="s">
        <v>945</v>
      </c>
      <c r="V76" s="1296" t="s">
        <v>944</v>
      </c>
      <c r="W76" s="1296" t="s">
        <v>943</v>
      </c>
      <c r="X76" s="1296" t="s">
        <v>942</v>
      </c>
      <c r="Y76" s="1315">
        <v>31007543.25</v>
      </c>
      <c r="Z76" s="1314"/>
      <c r="AA76" s="1313"/>
    </row>
    <row r="77" spans="1:27" ht="246" x14ac:dyDescent="0.25">
      <c r="A77" s="1319" t="s">
        <v>961</v>
      </c>
      <c r="B77" s="1318" t="s">
        <v>960</v>
      </c>
      <c r="C77" s="1318" t="s">
        <v>959</v>
      </c>
      <c r="D77" s="1317" t="s">
        <v>443</v>
      </c>
      <c r="E77" s="1301" t="s">
        <v>18</v>
      </c>
      <c r="F77" s="1315">
        <v>18030364.800000001</v>
      </c>
      <c r="G77" s="1301" t="s">
        <v>955</v>
      </c>
      <c r="H77" s="1301" t="s">
        <v>954</v>
      </c>
      <c r="I77" s="1298" t="s">
        <v>2</v>
      </c>
      <c r="J77" s="1299" t="s">
        <v>953</v>
      </c>
      <c r="K77" s="1299" t="s">
        <v>952</v>
      </c>
      <c r="L77" s="1300" t="s">
        <v>947</v>
      </c>
      <c r="M77" s="1299" t="s">
        <v>951</v>
      </c>
      <c r="N77" s="1299" t="s">
        <v>950</v>
      </c>
      <c r="O77" s="1299" t="s">
        <v>949</v>
      </c>
      <c r="P77" s="1299" t="s">
        <v>948</v>
      </c>
      <c r="Q77" s="1298" t="s">
        <v>2</v>
      </c>
      <c r="R77" s="1315">
        <v>18030364.800000001</v>
      </c>
      <c r="S77" s="1316" t="s">
        <v>947</v>
      </c>
      <c r="T77" s="1296" t="s">
        <v>946</v>
      </c>
      <c r="U77" s="1296" t="s">
        <v>945</v>
      </c>
      <c r="V77" s="1296" t="s">
        <v>944</v>
      </c>
      <c r="W77" s="1296" t="s">
        <v>943</v>
      </c>
      <c r="X77" s="1296" t="s">
        <v>942</v>
      </c>
      <c r="Y77" s="1315">
        <v>18030364.800000001</v>
      </c>
      <c r="Z77" s="1314"/>
      <c r="AA77" s="1313"/>
    </row>
    <row r="78" spans="1:27" s="1304" customFormat="1" ht="61.5" x14ac:dyDescent="0.25">
      <c r="A78" s="1312" t="s">
        <v>661</v>
      </c>
      <c r="B78" s="1311"/>
      <c r="C78" s="1311"/>
      <c r="D78" s="1306"/>
      <c r="E78" s="1306"/>
      <c r="F78" s="1310">
        <f>SUM(F75:F77)</f>
        <v>63470095.049999997</v>
      </c>
      <c r="G78" s="1306"/>
      <c r="H78" s="1306"/>
      <c r="I78" s="1309"/>
      <c r="J78" s="1306"/>
      <c r="K78" s="1306"/>
      <c r="L78" s="1306"/>
      <c r="M78" s="1306"/>
      <c r="N78" s="1306"/>
      <c r="O78" s="1306"/>
      <c r="P78" s="1306"/>
      <c r="Q78" s="1308"/>
      <c r="R78" s="1307">
        <f>SUM(R75:R77)</f>
        <v>63470095.049999997</v>
      </c>
      <c r="S78" s="1306"/>
      <c r="T78" s="1306"/>
      <c r="U78" s="1306"/>
      <c r="V78" s="1306"/>
      <c r="W78" s="1306"/>
      <c r="X78" s="1306"/>
      <c r="Y78" s="1307">
        <f>SUM(Y75:Y77)</f>
        <v>63470095.049999997</v>
      </c>
      <c r="Z78" s="1306"/>
      <c r="AA78" s="1305"/>
    </row>
    <row r="79" spans="1:27" ht="90.75" customHeight="1" thickBot="1" x14ac:dyDescent="0.3">
      <c r="A79" s="2244" t="s">
        <v>958</v>
      </c>
      <c r="B79" s="2245" t="s">
        <v>956</v>
      </c>
      <c r="C79" s="2245" t="s">
        <v>956</v>
      </c>
      <c r="D79" s="1303"/>
      <c r="E79" s="2247"/>
      <c r="F79" s="440"/>
      <c r="G79" s="440"/>
      <c r="H79" s="440"/>
      <c r="I79" s="440"/>
      <c r="J79" s="440"/>
      <c r="K79" s="440"/>
      <c r="L79" s="440"/>
      <c r="M79" s="440"/>
      <c r="N79" s="440"/>
      <c r="O79" s="440"/>
      <c r="P79" s="440"/>
      <c r="Q79" s="440"/>
      <c r="R79" s="440"/>
      <c r="S79" s="440"/>
      <c r="T79" s="440"/>
      <c r="U79" s="440"/>
      <c r="V79" s="440"/>
      <c r="W79" s="440"/>
      <c r="X79" s="440"/>
      <c r="Y79" s="440"/>
      <c r="Z79" s="440"/>
      <c r="AA79" s="440"/>
    </row>
    <row r="80" spans="1:27" ht="15.75" customHeight="1" thickBot="1" x14ac:dyDescent="0.3">
      <c r="A80" s="2244"/>
      <c r="B80" s="2246"/>
      <c r="C80" s="2246"/>
      <c r="D80" s="1302"/>
      <c r="E80" s="2248"/>
      <c r="F80" s="2268">
        <v>300000000</v>
      </c>
      <c r="G80" s="1301" t="s">
        <v>955</v>
      </c>
      <c r="H80" s="1301" t="s">
        <v>954</v>
      </c>
      <c r="I80" s="1298" t="s">
        <v>2</v>
      </c>
      <c r="J80" s="1299" t="s">
        <v>953</v>
      </c>
      <c r="K80" s="1299" t="s">
        <v>952</v>
      </c>
      <c r="L80" s="1300" t="s">
        <v>947</v>
      </c>
      <c r="M80" s="1299" t="s">
        <v>951</v>
      </c>
      <c r="N80" s="1299" t="s">
        <v>950</v>
      </c>
      <c r="O80" s="1299" t="s">
        <v>949</v>
      </c>
      <c r="P80" s="1299" t="s">
        <v>948</v>
      </c>
      <c r="Q80" s="1298" t="s">
        <v>2</v>
      </c>
      <c r="R80" s="2268">
        <v>300000000</v>
      </c>
      <c r="S80" s="1297" t="s">
        <v>947</v>
      </c>
      <c r="T80" s="1296" t="s">
        <v>946</v>
      </c>
      <c r="U80" s="1296" t="s">
        <v>945</v>
      </c>
      <c r="V80" s="1296" t="s">
        <v>944</v>
      </c>
      <c r="W80" s="1296" t="s">
        <v>943</v>
      </c>
      <c r="X80" s="1296" t="s">
        <v>942</v>
      </c>
      <c r="Y80" s="2271">
        <v>300000000</v>
      </c>
      <c r="Z80" s="2249"/>
      <c r="AA80" s="2249"/>
    </row>
    <row r="81" spans="1:27" ht="61.5" customHeight="1" x14ac:dyDescent="0.25">
      <c r="A81" s="2263" t="s">
        <v>957</v>
      </c>
      <c r="B81" s="2252" t="s">
        <v>956</v>
      </c>
      <c r="C81" s="2252" t="s">
        <v>956</v>
      </c>
      <c r="D81" s="2278" t="s">
        <v>443</v>
      </c>
      <c r="E81" s="2266" t="s">
        <v>18</v>
      </c>
      <c r="F81" s="2269"/>
      <c r="G81" s="2266" t="s">
        <v>955</v>
      </c>
      <c r="H81" s="2266" t="s">
        <v>954</v>
      </c>
      <c r="I81" s="2276" t="s">
        <v>2</v>
      </c>
      <c r="J81" s="2261" t="s">
        <v>953</v>
      </c>
      <c r="K81" s="2261" t="s">
        <v>952</v>
      </c>
      <c r="L81" s="2280" t="s">
        <v>947</v>
      </c>
      <c r="M81" s="2261" t="s">
        <v>951</v>
      </c>
      <c r="N81" s="2261" t="s">
        <v>950</v>
      </c>
      <c r="O81" s="2261" t="s">
        <v>949</v>
      </c>
      <c r="P81" s="2261" t="s">
        <v>948</v>
      </c>
      <c r="Q81" s="2276" t="s">
        <v>2</v>
      </c>
      <c r="R81" s="2269"/>
      <c r="S81" s="2266" t="s">
        <v>947</v>
      </c>
      <c r="T81" s="2274" t="s">
        <v>946</v>
      </c>
      <c r="U81" s="2274" t="s">
        <v>945</v>
      </c>
      <c r="V81" s="2274" t="s">
        <v>944</v>
      </c>
      <c r="W81" s="2274" t="s">
        <v>943</v>
      </c>
      <c r="X81" s="2274" t="s">
        <v>942</v>
      </c>
      <c r="Y81" s="2272"/>
      <c r="Z81" s="2250"/>
      <c r="AA81" s="2250"/>
    </row>
    <row r="82" spans="1:27" ht="129" customHeight="1" thickBot="1" x14ac:dyDescent="0.3">
      <c r="A82" s="2264"/>
      <c r="B82" s="2265"/>
      <c r="C82" s="2265"/>
      <c r="D82" s="2279"/>
      <c r="E82" s="2267"/>
      <c r="F82" s="2270"/>
      <c r="G82" s="2267"/>
      <c r="H82" s="2267"/>
      <c r="I82" s="2277"/>
      <c r="J82" s="2262"/>
      <c r="K82" s="2262"/>
      <c r="L82" s="2281"/>
      <c r="M82" s="2262"/>
      <c r="N82" s="2262"/>
      <c r="O82" s="2262"/>
      <c r="P82" s="2262"/>
      <c r="Q82" s="2277"/>
      <c r="R82" s="2270"/>
      <c r="S82" s="2267"/>
      <c r="T82" s="2275"/>
      <c r="U82" s="2275"/>
      <c r="V82" s="2275"/>
      <c r="W82" s="2275"/>
      <c r="X82" s="2275"/>
      <c r="Y82" s="2273"/>
      <c r="Z82" s="2251"/>
      <c r="AA82" s="2251"/>
    </row>
    <row r="88" spans="1:27" x14ac:dyDescent="0.25">
      <c r="A88" s="1295"/>
    </row>
    <row r="89" spans="1:27" x14ac:dyDescent="0.25">
      <c r="A89" s="1295"/>
    </row>
    <row r="90" spans="1:27" x14ac:dyDescent="0.25">
      <c r="A90" s="1295"/>
    </row>
    <row r="91" spans="1:27" x14ac:dyDescent="0.25">
      <c r="A91" s="1295"/>
    </row>
    <row r="92" spans="1:27" x14ac:dyDescent="0.25">
      <c r="A92" s="1295"/>
    </row>
    <row r="93" spans="1:27" x14ac:dyDescent="0.25">
      <c r="A93" s="1295"/>
    </row>
    <row r="94" spans="1:27" x14ac:dyDescent="0.25">
      <c r="A94" s="1295"/>
    </row>
    <row r="95" spans="1:27" x14ac:dyDescent="0.25">
      <c r="A95" s="1295"/>
    </row>
    <row r="96" spans="1:27" x14ac:dyDescent="0.25">
      <c r="A96" s="1295"/>
    </row>
    <row r="97" spans="1:1" x14ac:dyDescent="0.25">
      <c r="A97" s="1295"/>
    </row>
    <row r="98" spans="1:1" x14ac:dyDescent="0.25">
      <c r="A98" s="1295"/>
    </row>
    <row r="99" spans="1:1" x14ac:dyDescent="0.25">
      <c r="A99" s="1295"/>
    </row>
    <row r="100" spans="1:1" x14ac:dyDescent="0.25">
      <c r="A100" s="1295"/>
    </row>
    <row r="101" spans="1:1" x14ac:dyDescent="0.25">
      <c r="A101" s="1295"/>
    </row>
    <row r="102" spans="1:1" x14ac:dyDescent="0.25">
      <c r="A102" s="1295"/>
    </row>
    <row r="103" spans="1:1" x14ac:dyDescent="0.25">
      <c r="A103" s="1295"/>
    </row>
    <row r="104" spans="1:1" x14ac:dyDescent="0.25">
      <c r="A104" s="1295"/>
    </row>
    <row r="105" spans="1:1" x14ac:dyDescent="0.25">
      <c r="A105" s="1295"/>
    </row>
    <row r="106" spans="1:1" x14ac:dyDescent="0.25">
      <c r="A106" s="1295"/>
    </row>
    <row r="107" spans="1:1" x14ac:dyDescent="0.25">
      <c r="A107" s="1295"/>
    </row>
    <row r="108" spans="1:1" x14ac:dyDescent="0.25">
      <c r="A108" s="1295"/>
    </row>
    <row r="109" spans="1:1" x14ac:dyDescent="0.25">
      <c r="A109" s="1295"/>
    </row>
    <row r="110" spans="1:1" x14ac:dyDescent="0.25">
      <c r="A110" s="1295"/>
    </row>
    <row r="111" spans="1:1" x14ac:dyDescent="0.25">
      <c r="A111" s="1295"/>
    </row>
    <row r="112" spans="1:1" x14ac:dyDescent="0.25">
      <c r="A112" s="1295"/>
    </row>
  </sheetData>
  <mergeCells count="61">
    <mergeCell ref="R80:R82"/>
    <mergeCell ref="X81:X82"/>
    <mergeCell ref="O81:O82"/>
    <mergeCell ref="P81:P82"/>
    <mergeCell ref="Q81:Q82"/>
    <mergeCell ref="S81:S82"/>
    <mergeCell ref="Y80:Y82"/>
    <mergeCell ref="T81:T82"/>
    <mergeCell ref="U81:U82"/>
    <mergeCell ref="V81:V82"/>
    <mergeCell ref="W81:W82"/>
    <mergeCell ref="M81:M82"/>
    <mergeCell ref="N81:N82"/>
    <mergeCell ref="A81:A82"/>
    <mergeCell ref="B81:B82"/>
    <mergeCell ref="C81:C82"/>
    <mergeCell ref="G81:G82"/>
    <mergeCell ref="H81:H82"/>
    <mergeCell ref="F80:F82"/>
    <mergeCell ref="D81:D82"/>
    <mergeCell ref="E81:E82"/>
    <mergeCell ref="I81:I82"/>
    <mergeCell ref="J81:J82"/>
    <mergeCell ref="K81:K82"/>
    <mergeCell ref="L81:L82"/>
    <mergeCell ref="B12:B13"/>
    <mergeCell ref="C12:C13"/>
    <mergeCell ref="C21:C22"/>
    <mergeCell ref="V4:Y4"/>
    <mergeCell ref="A6:A7"/>
    <mergeCell ref="O4:P4"/>
    <mergeCell ref="R4:U4"/>
    <mergeCell ref="C4:H4"/>
    <mergeCell ref="M4:N4"/>
    <mergeCell ref="J3:K4"/>
    <mergeCell ref="C47:C48"/>
    <mergeCell ref="B15:B16"/>
    <mergeCell ref="C15:C16"/>
    <mergeCell ref="B24:B25"/>
    <mergeCell ref="B21:B22"/>
    <mergeCell ref="B43:B44"/>
    <mergeCell ref="C43:C44"/>
    <mergeCell ref="C24:C25"/>
    <mergeCell ref="B31:B32"/>
    <mergeCell ref="C31:C32"/>
    <mergeCell ref="B2:AB2"/>
    <mergeCell ref="B3:I3"/>
    <mergeCell ref="L3:AA3"/>
    <mergeCell ref="A79:A80"/>
    <mergeCell ref="B79:B80"/>
    <mergeCell ref="C79:C80"/>
    <mergeCell ref="E79:E80"/>
    <mergeCell ref="AA80:AA82"/>
    <mergeCell ref="Z80:Z82"/>
    <mergeCell ref="B47:B48"/>
    <mergeCell ref="B50:B51"/>
    <mergeCell ref="C50:C51"/>
    <mergeCell ref="B34:B35"/>
    <mergeCell ref="C34:C35"/>
    <mergeCell ref="B27:B28"/>
    <mergeCell ref="C27:C28"/>
  </mergeCells>
  <printOptions gridLines="1"/>
  <pageMargins left="0.51181102362204722" right="0.51181102362204722" top="0.31496062992125984" bottom="0.23622047244094491" header="0.23622047244094491" footer="0.23622047244094491"/>
  <pageSetup paperSize="8" scale="10"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8"/>
  <sheetViews>
    <sheetView view="pageBreakPreview" topLeftCell="Z3" zoomScale="60" zoomScaleNormal="33" workbookViewId="0">
      <selection activeCell="A4" sqref="A4:IV5"/>
    </sheetView>
  </sheetViews>
  <sheetFormatPr defaultRowHeight="15.75" x14ac:dyDescent="0.25"/>
  <cols>
    <col min="1" max="1" width="103.28515625" style="1" customWidth="1"/>
    <col min="2" max="2" width="22.28515625" style="1" customWidth="1"/>
    <col min="3" max="3" width="29.85546875" style="1" customWidth="1"/>
    <col min="4" max="4" width="41.85546875" style="1" customWidth="1"/>
    <col min="5" max="5" width="16.28515625" style="1" customWidth="1"/>
    <col min="6" max="6" width="26.7109375" style="1" customWidth="1"/>
    <col min="7" max="7" width="33.42578125" style="1" customWidth="1"/>
    <col min="8" max="8" width="37.5703125" style="1" customWidth="1"/>
    <col min="9" max="9" width="38.28515625" style="1" customWidth="1"/>
    <col min="10" max="10" width="40.7109375" style="1" customWidth="1"/>
    <col min="11" max="11" width="39.85546875" style="1" customWidth="1"/>
    <col min="12" max="12" width="37.140625" style="1" customWidth="1"/>
    <col min="13" max="13" width="26.5703125" style="1" customWidth="1"/>
    <col min="14" max="14" width="33.28515625" style="1" customWidth="1"/>
    <col min="15" max="15" width="29.42578125" style="1" customWidth="1"/>
    <col min="16" max="16" width="30.7109375" style="1" customWidth="1"/>
    <col min="17" max="17" width="32" style="1" customWidth="1"/>
    <col min="18" max="18" width="30.85546875" style="1" customWidth="1"/>
    <col min="19" max="19" width="31.140625" style="147" customWidth="1"/>
    <col min="20" max="20" width="38.5703125" style="1" customWidth="1"/>
    <col min="21" max="21" width="27" style="146" customWidth="1"/>
    <col min="22" max="22" width="55.140625" style="146" customWidth="1"/>
    <col min="23" max="23" width="51" style="1" customWidth="1"/>
    <col min="24" max="24" width="63.28515625" style="1" customWidth="1"/>
    <col min="25" max="25" width="43.140625" style="1" customWidth="1"/>
    <col min="26" max="26" width="45.28515625" style="1" customWidth="1"/>
    <col min="27" max="27" width="28.28515625" style="1" customWidth="1"/>
    <col min="28" max="28" width="52.28515625" style="1" customWidth="1"/>
    <col min="29" max="29" width="45.5703125" style="1" customWidth="1"/>
    <col min="30" max="30" width="45.85546875" style="1" customWidth="1"/>
    <col min="31" max="31" width="60.85546875" style="1" customWidth="1"/>
    <col min="32" max="32" width="19.5703125" style="1" customWidth="1"/>
    <col min="33" max="33" width="27.28515625" style="1" customWidth="1"/>
    <col min="34" max="16384" width="9.140625" style="1"/>
  </cols>
  <sheetData>
    <row r="1" spans="1:35" x14ac:dyDescent="0.25">
      <c r="S1" s="146"/>
    </row>
    <row r="2" spans="1:35" x14ac:dyDescent="0.25">
      <c r="S2" s="146"/>
    </row>
    <row r="3" spans="1:35" ht="33" customHeight="1" x14ac:dyDescent="0.5">
      <c r="A3" s="1435" t="s">
        <v>1110</v>
      </c>
      <c r="B3" s="1438"/>
      <c r="C3" s="1437"/>
      <c r="D3" s="1437"/>
      <c r="E3" s="1437"/>
      <c r="F3" s="1437"/>
      <c r="G3" s="1437"/>
      <c r="H3" s="1436"/>
      <c r="I3" s="1436" t="s">
        <v>1109</v>
      </c>
      <c r="J3" s="1436"/>
      <c r="K3" s="1436"/>
      <c r="L3" s="1436"/>
      <c r="M3" s="1427"/>
      <c r="N3" s="1427"/>
      <c r="O3" s="1427"/>
      <c r="P3" s="1427"/>
      <c r="Q3" s="1427"/>
      <c r="R3" s="1427"/>
      <c r="S3" s="1427"/>
      <c r="T3" s="1429"/>
      <c r="U3" s="1429"/>
      <c r="V3" s="1429"/>
      <c r="W3" s="1429"/>
      <c r="X3" s="1427"/>
      <c r="Y3" s="1427"/>
      <c r="Z3" s="1427"/>
      <c r="AA3" s="1429"/>
      <c r="AB3" s="1427"/>
      <c r="AC3" s="1427"/>
      <c r="AD3" s="1427"/>
      <c r="AE3" s="1427"/>
      <c r="AF3" s="1427"/>
    </row>
    <row r="4" spans="1:35" ht="44.25" customHeight="1" x14ac:dyDescent="0.5">
      <c r="A4" s="1435" t="s">
        <v>1108</v>
      </c>
      <c r="B4" s="1434"/>
      <c r="C4" s="1433" t="s">
        <v>76</v>
      </c>
      <c r="D4" s="1432"/>
      <c r="E4" s="1431"/>
      <c r="F4" s="1431"/>
      <c r="G4" s="1427"/>
      <c r="H4" s="1430"/>
      <c r="I4" s="2282" t="s">
        <v>122</v>
      </c>
      <c r="J4" s="2283"/>
      <c r="K4" s="1427"/>
      <c r="L4" s="1427"/>
      <c r="M4" s="1427"/>
      <c r="N4" s="1427"/>
      <c r="O4" s="1427"/>
      <c r="P4" s="1427"/>
      <c r="Q4" s="1427"/>
      <c r="R4" s="1427"/>
      <c r="S4" s="1427"/>
      <c r="T4" s="1429"/>
      <c r="U4" s="1428"/>
      <c r="V4" s="1429"/>
      <c r="W4" s="1429"/>
      <c r="X4" s="1427"/>
      <c r="Y4" s="1427"/>
      <c r="Z4" s="1427"/>
      <c r="AA4" s="1428"/>
      <c r="AB4" s="1427"/>
      <c r="AC4" s="1427"/>
      <c r="AD4" s="1427"/>
      <c r="AE4" s="1427"/>
      <c r="AF4" s="1427"/>
    </row>
    <row r="5" spans="1:35" s="57" customFormat="1" ht="105" customHeight="1" thickBot="1" x14ac:dyDescent="0.5">
      <c r="A5" s="1426" t="s">
        <v>91</v>
      </c>
      <c r="B5" s="1425"/>
      <c r="C5" s="1424" t="s">
        <v>120</v>
      </c>
      <c r="D5" s="1423"/>
      <c r="E5" s="1423"/>
      <c r="F5" s="1423"/>
      <c r="G5" s="2282" t="s">
        <v>119</v>
      </c>
      <c r="H5" s="2283"/>
      <c r="I5" s="2288"/>
      <c r="J5" s="2289"/>
      <c r="K5" s="2282" t="s">
        <v>118</v>
      </c>
      <c r="L5" s="2283"/>
      <c r="M5" s="1423"/>
      <c r="N5" s="2282" t="s">
        <v>117</v>
      </c>
      <c r="O5" s="2283"/>
      <c r="P5" s="2282" t="s">
        <v>116</v>
      </c>
      <c r="Q5" s="2284"/>
      <c r="R5" s="2284"/>
      <c r="S5" s="2284"/>
      <c r="T5" s="2285"/>
      <c r="U5" s="1422"/>
      <c r="V5" s="2286"/>
      <c r="W5" s="2287"/>
      <c r="X5" s="2282" t="s">
        <v>70</v>
      </c>
      <c r="Y5" s="2294"/>
      <c r="Z5" s="2283"/>
      <c r="AA5" s="1422"/>
      <c r="AB5" s="2291" t="s">
        <v>69</v>
      </c>
      <c r="AC5" s="2286"/>
      <c r="AD5" s="2286"/>
      <c r="AE5" s="2287"/>
      <c r="AF5" s="1422"/>
      <c r="AG5" s="1422"/>
    </row>
    <row r="6" spans="1:35" s="57" customFormat="1" ht="153.75" customHeight="1" x14ac:dyDescent="0.25">
      <c r="A6" s="1421" t="s">
        <v>68</v>
      </c>
      <c r="B6" s="1420" t="s">
        <v>115</v>
      </c>
      <c r="C6" s="1420" t="s">
        <v>114</v>
      </c>
      <c r="D6" s="1420" t="s">
        <v>113</v>
      </c>
      <c r="E6" s="1420" t="s">
        <v>1059</v>
      </c>
      <c r="F6" s="1420" t="s">
        <v>55</v>
      </c>
      <c r="G6" s="1420" t="s">
        <v>61</v>
      </c>
      <c r="H6" s="1420" t="s">
        <v>433</v>
      </c>
      <c r="I6" s="1420" t="s">
        <v>368</v>
      </c>
      <c r="J6" s="1420" t="s">
        <v>367</v>
      </c>
      <c r="K6" s="1420" t="s">
        <v>105</v>
      </c>
      <c r="L6" s="1420" t="s">
        <v>433</v>
      </c>
      <c r="M6" s="1420" t="s">
        <v>99</v>
      </c>
      <c r="N6" s="1420" t="s">
        <v>112</v>
      </c>
      <c r="O6" s="1420" t="s">
        <v>111</v>
      </c>
      <c r="P6" s="1420" t="s">
        <v>110</v>
      </c>
      <c r="Q6" s="1420" t="s">
        <v>433</v>
      </c>
      <c r="R6" s="1420" t="s">
        <v>1107</v>
      </c>
      <c r="S6" s="1420" t="s">
        <v>107</v>
      </c>
      <c r="T6" s="1420" t="s">
        <v>1106</v>
      </c>
      <c r="U6" s="1420" t="s">
        <v>99</v>
      </c>
      <c r="V6" s="1420" t="s">
        <v>1105</v>
      </c>
      <c r="W6" s="1420" t="s">
        <v>53</v>
      </c>
      <c r="X6" s="1420" t="s">
        <v>103</v>
      </c>
      <c r="Y6" s="1420" t="s">
        <v>1104</v>
      </c>
      <c r="Z6" s="1420" t="s">
        <v>100</v>
      </c>
      <c r="AA6" s="1420" t="s">
        <v>99</v>
      </c>
      <c r="AB6" s="1420" t="s">
        <v>84</v>
      </c>
      <c r="AC6" s="1420" t="s">
        <v>98</v>
      </c>
      <c r="AD6" s="1420" t="s">
        <v>97</v>
      </c>
      <c r="AE6" s="1420" t="s">
        <v>1103</v>
      </c>
      <c r="AF6" s="1420" t="s">
        <v>430</v>
      </c>
      <c r="AG6" s="1419" t="s">
        <v>429</v>
      </c>
      <c r="AI6" s="57" t="s">
        <v>956</v>
      </c>
    </row>
    <row r="7" spans="1:35" ht="54.75" customHeight="1" x14ac:dyDescent="0.85">
      <c r="A7" s="2292" t="s">
        <v>47</v>
      </c>
      <c r="B7" s="1364"/>
      <c r="C7" s="1364"/>
      <c r="D7" s="1365"/>
      <c r="E7" s="1364"/>
      <c r="F7" s="1366" t="s">
        <v>2</v>
      </c>
      <c r="G7" s="1367" t="s">
        <v>1102</v>
      </c>
      <c r="H7" s="1367" t="s">
        <v>1100</v>
      </c>
      <c r="I7" s="1367" t="s">
        <v>42</v>
      </c>
      <c r="J7" s="1367" t="s">
        <v>1055</v>
      </c>
      <c r="K7" s="1364"/>
      <c r="L7" s="1367" t="s">
        <v>1100</v>
      </c>
      <c r="M7" s="1366" t="s">
        <v>2</v>
      </c>
      <c r="N7" s="1367" t="s">
        <v>707</v>
      </c>
      <c r="O7" s="1367" t="s">
        <v>1101</v>
      </c>
      <c r="P7" s="1367" t="s">
        <v>707</v>
      </c>
      <c r="Q7" s="1367" t="s">
        <v>42</v>
      </c>
      <c r="R7" s="1367" t="s">
        <v>42</v>
      </c>
      <c r="S7" s="1367" t="s">
        <v>42</v>
      </c>
      <c r="T7" s="1367" t="s">
        <v>42</v>
      </c>
      <c r="U7" s="1366" t="s">
        <v>2</v>
      </c>
      <c r="V7" s="1367" t="s">
        <v>42</v>
      </c>
      <c r="W7" s="1367" t="s">
        <v>42</v>
      </c>
      <c r="X7" s="1365"/>
      <c r="Y7" s="1364" t="s">
        <v>1100</v>
      </c>
      <c r="Z7" s="1367" t="s">
        <v>707</v>
      </c>
      <c r="AA7" s="1366" t="s">
        <v>2</v>
      </c>
      <c r="AB7" s="1364"/>
      <c r="AC7" s="1364"/>
      <c r="AD7" s="1364"/>
      <c r="AE7" s="1364"/>
      <c r="AF7" s="1364"/>
      <c r="AG7" s="1363"/>
    </row>
    <row r="8" spans="1:35" ht="77.25" customHeight="1" x14ac:dyDescent="0.85">
      <c r="A8" s="2293"/>
      <c r="B8" s="1364"/>
      <c r="C8" s="1364"/>
      <c r="D8" s="1365"/>
      <c r="E8" s="1364"/>
      <c r="F8" s="1366" t="s">
        <v>1</v>
      </c>
      <c r="G8" s="1364"/>
      <c r="H8" s="1364"/>
      <c r="I8" s="1364"/>
      <c r="J8" s="1364"/>
      <c r="K8" s="1364"/>
      <c r="L8" s="1364"/>
      <c r="M8" s="1366" t="s">
        <v>1</v>
      </c>
      <c r="N8" s="1364"/>
      <c r="O8" s="1364"/>
      <c r="P8" s="1364"/>
      <c r="Q8" s="1364"/>
      <c r="R8" s="1364"/>
      <c r="S8" s="1364"/>
      <c r="T8" s="1364"/>
      <c r="U8" s="1366" t="s">
        <v>1</v>
      </c>
      <c r="V8" s="1364"/>
      <c r="W8" s="1364"/>
      <c r="X8" s="1365"/>
      <c r="Y8" s="1364"/>
      <c r="Z8" s="1364"/>
      <c r="AA8" s="1366" t="s">
        <v>1</v>
      </c>
      <c r="AB8" s="1364"/>
      <c r="AC8" s="1364"/>
      <c r="AD8" s="1364"/>
      <c r="AE8" s="1364"/>
      <c r="AF8" s="1364"/>
      <c r="AG8" s="1363"/>
    </row>
    <row r="9" spans="1:35" ht="54" customHeight="1" x14ac:dyDescent="0.85">
      <c r="A9" s="1418" t="s">
        <v>38</v>
      </c>
      <c r="B9" s="1412"/>
      <c r="C9" s="1412"/>
      <c r="D9" s="1417"/>
      <c r="E9" s="1412"/>
      <c r="F9" s="1412"/>
      <c r="G9" s="1412"/>
      <c r="H9" s="1412"/>
      <c r="I9" s="1412"/>
      <c r="J9" s="1412"/>
      <c r="K9" s="1412"/>
      <c r="L9" s="1412"/>
      <c r="M9" s="1412"/>
      <c r="N9" s="1412"/>
      <c r="O9" s="1412"/>
      <c r="P9" s="1412"/>
      <c r="Q9" s="1412"/>
      <c r="R9" s="1412"/>
      <c r="S9" s="1412"/>
      <c r="T9" s="1412"/>
      <c r="U9" s="1412"/>
      <c r="V9" s="1412"/>
      <c r="W9" s="1412"/>
      <c r="X9" s="1417"/>
      <c r="Y9" s="1412"/>
      <c r="Z9" s="1412"/>
      <c r="AA9" s="1412"/>
      <c r="AB9" s="1412"/>
      <c r="AC9" s="1412"/>
      <c r="AD9" s="1412"/>
      <c r="AE9" s="1412"/>
      <c r="AF9" s="1412"/>
      <c r="AG9" s="1416"/>
    </row>
    <row r="10" spans="1:35" ht="19.5" customHeight="1" x14ac:dyDescent="0.85">
      <c r="A10" s="1409"/>
      <c r="B10" s="1414"/>
      <c r="C10" s="1415"/>
      <c r="D10" s="1413"/>
      <c r="E10" s="1413"/>
      <c r="F10" s="1413"/>
      <c r="G10" s="1413"/>
      <c r="H10" s="1414"/>
      <c r="I10" s="1414"/>
      <c r="J10" s="1413"/>
      <c r="K10" s="1413"/>
      <c r="L10" s="1413"/>
      <c r="M10" s="1413"/>
      <c r="N10" s="1413"/>
      <c r="O10" s="1413"/>
      <c r="P10" s="1413"/>
      <c r="Q10" s="1414"/>
      <c r="R10" s="1413"/>
      <c r="S10" s="1413"/>
      <c r="T10" s="1413"/>
      <c r="U10" s="1411"/>
      <c r="V10" s="1411"/>
      <c r="W10" s="1411"/>
      <c r="X10" s="1411"/>
      <c r="Y10" s="1411"/>
      <c r="Z10" s="1412"/>
      <c r="AA10" s="1412"/>
      <c r="AB10" s="1412"/>
      <c r="AC10" s="1412"/>
      <c r="AD10" s="1412"/>
      <c r="AE10" s="1411"/>
      <c r="AF10" s="1411"/>
      <c r="AG10" s="1410"/>
    </row>
    <row r="11" spans="1:35" ht="153" customHeight="1" x14ac:dyDescent="0.25">
      <c r="A11" s="2290" t="s">
        <v>1099</v>
      </c>
      <c r="B11" s="1401" t="s">
        <v>1078</v>
      </c>
      <c r="C11" s="1401" t="s">
        <v>359</v>
      </c>
      <c r="D11" s="1403">
        <v>10000000</v>
      </c>
      <c r="E11" s="1401" t="s">
        <v>16</v>
      </c>
      <c r="F11" s="1400" t="s">
        <v>2</v>
      </c>
      <c r="G11" s="1402" t="s">
        <v>1077</v>
      </c>
      <c r="H11" s="1402" t="s">
        <v>1092</v>
      </c>
      <c r="I11" s="1401" t="s">
        <v>947</v>
      </c>
      <c r="J11" s="1401" t="s">
        <v>947</v>
      </c>
      <c r="K11" s="1401" t="s">
        <v>947</v>
      </c>
      <c r="L11" s="1401" t="s">
        <v>1070</v>
      </c>
      <c r="M11" s="1400" t="s">
        <v>2</v>
      </c>
      <c r="N11" s="1402" t="s">
        <v>1098</v>
      </c>
      <c r="O11" s="1402" t="s">
        <v>1098</v>
      </c>
      <c r="P11" s="1402" t="s">
        <v>1074</v>
      </c>
      <c r="Q11" s="1402" t="s">
        <v>1073</v>
      </c>
      <c r="R11" s="1402" t="s">
        <v>1072</v>
      </c>
      <c r="S11" s="1402" t="s">
        <v>1071</v>
      </c>
      <c r="T11" s="1401" t="s">
        <v>947</v>
      </c>
      <c r="U11" s="1298" t="s">
        <v>2</v>
      </c>
      <c r="V11" s="1301" t="s">
        <v>947</v>
      </c>
      <c r="W11" s="1301" t="s">
        <v>1070</v>
      </c>
      <c r="X11" s="1399">
        <v>10000000</v>
      </c>
      <c r="Y11" s="1404" t="s">
        <v>1069</v>
      </c>
      <c r="Z11" s="1404" t="s">
        <v>1068</v>
      </c>
      <c r="AA11" s="1298" t="s">
        <v>2</v>
      </c>
      <c r="AB11" s="1301" t="s">
        <v>947</v>
      </c>
      <c r="AC11" s="1404" t="s">
        <v>1067</v>
      </c>
      <c r="AD11" s="1404" t="s">
        <v>1066</v>
      </c>
      <c r="AE11" s="1399">
        <v>10000000</v>
      </c>
      <c r="AF11" s="1399"/>
      <c r="AG11" s="1398"/>
    </row>
    <row r="12" spans="1:35" ht="53.25" customHeight="1" x14ac:dyDescent="0.25">
      <c r="A12" s="2290"/>
      <c r="B12" s="1401" t="s">
        <v>956</v>
      </c>
      <c r="C12" s="1401"/>
      <c r="D12" s="1403"/>
      <c r="E12" s="1401" t="s">
        <v>956</v>
      </c>
      <c r="F12" s="1400" t="s">
        <v>1</v>
      </c>
      <c r="G12" s="1402"/>
      <c r="H12" s="1401"/>
      <c r="I12" s="1401"/>
      <c r="J12" s="1401"/>
      <c r="K12" s="1401"/>
      <c r="L12" s="1401"/>
      <c r="M12" s="1400" t="s">
        <v>1</v>
      </c>
      <c r="N12" s="1401"/>
      <c r="O12" s="1401"/>
      <c r="P12" s="1401"/>
      <c r="Q12" s="1401"/>
      <c r="R12" s="1401"/>
      <c r="S12" s="1401"/>
      <c r="T12" s="1401"/>
      <c r="U12" s="1298" t="s">
        <v>1</v>
      </c>
      <c r="V12" s="1301"/>
      <c r="W12" s="1301"/>
      <c r="X12" s="1399"/>
      <c r="Y12" s="1301"/>
      <c r="Z12" s="1301"/>
      <c r="AA12" s="1298" t="s">
        <v>1</v>
      </c>
      <c r="AB12" s="1301"/>
      <c r="AC12" s="1301"/>
      <c r="AD12" s="1301"/>
      <c r="AE12" s="1399"/>
      <c r="AF12" s="1399" t="s">
        <v>956</v>
      </c>
      <c r="AG12" s="1398" t="s">
        <v>956</v>
      </c>
    </row>
    <row r="13" spans="1:35" ht="19.5" customHeight="1" x14ac:dyDescent="0.25">
      <c r="A13" s="1409"/>
      <c r="B13" s="1407"/>
      <c r="C13" s="1408"/>
      <c r="D13" s="1406"/>
      <c r="E13" s="1406"/>
      <c r="F13" s="1406"/>
      <c r="G13" s="1406"/>
      <c r="H13" s="1407"/>
      <c r="I13" s="1407"/>
      <c r="J13" s="1406"/>
      <c r="K13" s="1406"/>
      <c r="L13" s="1406"/>
      <c r="M13" s="1406"/>
      <c r="N13" s="1406"/>
      <c r="O13" s="1406"/>
      <c r="P13" s="1406"/>
      <c r="Q13" s="1407"/>
      <c r="R13" s="1406"/>
      <c r="S13" s="1406"/>
      <c r="T13" s="1406"/>
      <c r="U13" s="1334"/>
      <c r="V13" s="1334"/>
      <c r="W13" s="1334"/>
      <c r="X13" s="1334"/>
      <c r="Y13" s="1334"/>
      <c r="Z13" s="1333"/>
      <c r="AA13" s="1333"/>
      <c r="AB13" s="1333"/>
      <c r="AC13" s="1333"/>
      <c r="AD13" s="1333"/>
      <c r="AE13" s="1334"/>
      <c r="AF13" s="1334"/>
      <c r="AG13" s="1405"/>
    </row>
    <row r="14" spans="1:35" ht="144.75" customHeight="1" x14ac:dyDescent="0.25">
      <c r="A14" s="2290" t="s">
        <v>1097</v>
      </c>
      <c r="B14" s="1401" t="s">
        <v>1078</v>
      </c>
      <c r="C14" s="1401" t="s">
        <v>359</v>
      </c>
      <c r="D14" s="1403">
        <v>10000000</v>
      </c>
      <c r="E14" s="1401" t="s">
        <v>16</v>
      </c>
      <c r="F14" s="1400" t="s">
        <v>2</v>
      </c>
      <c r="G14" s="1402" t="s">
        <v>1077</v>
      </c>
      <c r="H14" s="1402" t="s">
        <v>1092</v>
      </c>
      <c r="I14" s="1401" t="s">
        <v>947</v>
      </c>
      <c r="J14" s="1401" t="s">
        <v>947</v>
      </c>
      <c r="K14" s="1401" t="s">
        <v>947</v>
      </c>
      <c r="L14" s="1401" t="s">
        <v>1070</v>
      </c>
      <c r="M14" s="1400" t="s">
        <v>2</v>
      </c>
      <c r="N14" s="1402" t="s">
        <v>1075</v>
      </c>
      <c r="O14" s="1402" t="s">
        <v>1075</v>
      </c>
      <c r="P14" s="1402" t="s">
        <v>1074</v>
      </c>
      <c r="Q14" s="1402" t="s">
        <v>1073</v>
      </c>
      <c r="R14" s="1402" t="s">
        <v>1072</v>
      </c>
      <c r="S14" s="1402" t="s">
        <v>1071</v>
      </c>
      <c r="T14" s="1401" t="s">
        <v>947</v>
      </c>
      <c r="U14" s="1298" t="s">
        <v>2</v>
      </c>
      <c r="V14" s="1301" t="s">
        <v>947</v>
      </c>
      <c r="W14" s="1301" t="s">
        <v>1070</v>
      </c>
      <c r="X14" s="1399">
        <v>10000000</v>
      </c>
      <c r="Y14" s="1404" t="s">
        <v>1069</v>
      </c>
      <c r="Z14" s="1404" t="s">
        <v>1068</v>
      </c>
      <c r="AA14" s="1298" t="s">
        <v>2</v>
      </c>
      <c r="AB14" s="1301" t="s">
        <v>947</v>
      </c>
      <c r="AC14" s="1404" t="s">
        <v>1067</v>
      </c>
      <c r="AD14" s="1404" t="s">
        <v>1066</v>
      </c>
      <c r="AE14" s="1399">
        <v>10000000</v>
      </c>
      <c r="AF14" s="1399"/>
      <c r="AG14" s="1398"/>
    </row>
    <row r="15" spans="1:35" ht="52.5" customHeight="1" x14ac:dyDescent="0.25">
      <c r="A15" s="2290"/>
      <c r="B15" s="1401"/>
      <c r="C15" s="1401"/>
      <c r="D15" s="1403"/>
      <c r="E15" s="1401"/>
      <c r="F15" s="1400" t="s">
        <v>1</v>
      </c>
      <c r="G15" s="1402" t="s">
        <v>956</v>
      </c>
      <c r="H15" s="1401" t="s">
        <v>956</v>
      </c>
      <c r="I15" s="1401" t="s">
        <v>956</v>
      </c>
      <c r="J15" s="1401" t="s">
        <v>956</v>
      </c>
      <c r="K15" s="1401" t="s">
        <v>956</v>
      </c>
      <c r="L15" s="1401" t="s">
        <v>956</v>
      </c>
      <c r="M15" s="1400" t="s">
        <v>1</v>
      </c>
      <c r="N15" s="1401"/>
      <c r="O15" s="1401"/>
      <c r="P15" s="1401"/>
      <c r="Q15" s="1401"/>
      <c r="R15" s="1401"/>
      <c r="S15" s="1401"/>
      <c r="T15" s="1401"/>
      <c r="U15" s="1298" t="s">
        <v>1</v>
      </c>
      <c r="V15" s="1301"/>
      <c r="W15" s="1301"/>
      <c r="X15" s="1399"/>
      <c r="Y15" s="1301"/>
      <c r="Z15" s="1301"/>
      <c r="AA15" s="1298" t="s">
        <v>1</v>
      </c>
      <c r="AB15" s="1301"/>
      <c r="AC15" s="1301"/>
      <c r="AD15" s="1301"/>
      <c r="AE15" s="1399"/>
      <c r="AF15" s="1399" t="s">
        <v>956</v>
      </c>
      <c r="AG15" s="1398" t="s">
        <v>956</v>
      </c>
    </row>
    <row r="16" spans="1:35" ht="19.5" customHeight="1" x14ac:dyDescent="0.25">
      <c r="A16" s="1409"/>
      <c r="B16" s="1407"/>
      <c r="C16" s="1408"/>
      <c r="D16" s="1406"/>
      <c r="E16" s="1406"/>
      <c r="F16" s="1406"/>
      <c r="G16" s="1406"/>
      <c r="H16" s="1407"/>
      <c r="I16" s="1407"/>
      <c r="J16" s="1406"/>
      <c r="K16" s="1406"/>
      <c r="L16" s="1406"/>
      <c r="M16" s="1406"/>
      <c r="N16" s="1406"/>
      <c r="O16" s="1406"/>
      <c r="P16" s="1406"/>
      <c r="Q16" s="1407"/>
      <c r="R16" s="1406"/>
      <c r="S16" s="1406"/>
      <c r="T16" s="1406"/>
      <c r="U16" s="1334"/>
      <c r="V16" s="1334"/>
      <c r="W16" s="1334"/>
      <c r="X16" s="1334"/>
      <c r="Y16" s="1334"/>
      <c r="Z16" s="1333"/>
      <c r="AA16" s="1333"/>
      <c r="AB16" s="1333"/>
      <c r="AC16" s="1333"/>
      <c r="AD16" s="1333"/>
      <c r="AE16" s="1334"/>
      <c r="AF16" s="1334"/>
      <c r="AG16" s="1405"/>
    </row>
    <row r="17" spans="1:33" ht="144" customHeight="1" x14ac:dyDescent="0.25">
      <c r="A17" s="2290" t="s">
        <v>1096</v>
      </c>
      <c r="B17" s="1401" t="s">
        <v>1078</v>
      </c>
      <c r="C17" s="1401" t="s">
        <v>359</v>
      </c>
      <c r="D17" s="1403">
        <v>12500000</v>
      </c>
      <c r="E17" s="1401" t="s">
        <v>16</v>
      </c>
      <c r="F17" s="1400" t="s">
        <v>2</v>
      </c>
      <c r="G17" s="1402" t="s">
        <v>1077</v>
      </c>
      <c r="H17" s="1402" t="s">
        <v>1092</v>
      </c>
      <c r="I17" s="1401" t="s">
        <v>947</v>
      </c>
      <c r="J17" s="1401" t="s">
        <v>947</v>
      </c>
      <c r="K17" s="1401" t="s">
        <v>947</v>
      </c>
      <c r="L17" s="1401" t="s">
        <v>1070</v>
      </c>
      <c r="M17" s="1400" t="s">
        <v>2</v>
      </c>
      <c r="N17" s="1402" t="s">
        <v>1075</v>
      </c>
      <c r="O17" s="1402" t="s">
        <v>1075</v>
      </c>
      <c r="P17" s="1402" t="s">
        <v>1074</v>
      </c>
      <c r="Q17" s="1402" t="s">
        <v>1073</v>
      </c>
      <c r="R17" s="1402" t="s">
        <v>1072</v>
      </c>
      <c r="S17" s="1402" t="s">
        <v>1071</v>
      </c>
      <c r="T17" s="1401" t="s">
        <v>947</v>
      </c>
      <c r="U17" s="1298" t="s">
        <v>2</v>
      </c>
      <c r="V17" s="1301" t="s">
        <v>947</v>
      </c>
      <c r="W17" s="1301" t="s">
        <v>1070</v>
      </c>
      <c r="X17" s="1399">
        <v>12500000</v>
      </c>
      <c r="Y17" s="1404" t="s">
        <v>1069</v>
      </c>
      <c r="Z17" s="1404" t="s">
        <v>1068</v>
      </c>
      <c r="AA17" s="1298" t="s">
        <v>2</v>
      </c>
      <c r="AB17" s="1301" t="s">
        <v>947</v>
      </c>
      <c r="AC17" s="1404" t="s">
        <v>1067</v>
      </c>
      <c r="AD17" s="1404" t="s">
        <v>1066</v>
      </c>
      <c r="AE17" s="1399">
        <v>12500000</v>
      </c>
      <c r="AF17" s="1399"/>
      <c r="AG17" s="1398"/>
    </row>
    <row r="18" spans="1:33" ht="57.75" customHeight="1" x14ac:dyDescent="0.25">
      <c r="A18" s="2290"/>
      <c r="B18" s="1401"/>
      <c r="C18" s="1401"/>
      <c r="D18" s="1403" t="s">
        <v>956</v>
      </c>
      <c r="E18" s="1401"/>
      <c r="F18" s="1400" t="s">
        <v>1</v>
      </c>
      <c r="G18" s="1402" t="s">
        <v>956</v>
      </c>
      <c r="H18" s="1401" t="s">
        <v>956</v>
      </c>
      <c r="I18" s="1401" t="s">
        <v>956</v>
      </c>
      <c r="J18" s="1401" t="s">
        <v>956</v>
      </c>
      <c r="K18" s="1401" t="s">
        <v>956</v>
      </c>
      <c r="L18" s="1401" t="s">
        <v>956</v>
      </c>
      <c r="M18" s="1400" t="s">
        <v>1</v>
      </c>
      <c r="N18" s="1401"/>
      <c r="O18" s="1401"/>
      <c r="P18" s="1401"/>
      <c r="Q18" s="1401"/>
      <c r="R18" s="1401"/>
      <c r="S18" s="1401"/>
      <c r="T18" s="1401"/>
      <c r="U18" s="1298" t="s">
        <v>1</v>
      </c>
      <c r="V18" s="1301"/>
      <c r="W18" s="1301"/>
      <c r="X18" s="1399" t="s">
        <v>956</v>
      </c>
      <c r="Y18" s="1301"/>
      <c r="Z18" s="1301"/>
      <c r="AA18" s="1298" t="s">
        <v>1</v>
      </c>
      <c r="AB18" s="1301"/>
      <c r="AC18" s="1301"/>
      <c r="AD18" s="1301"/>
      <c r="AE18" s="1399" t="s">
        <v>956</v>
      </c>
      <c r="AF18" s="1399"/>
      <c r="AG18" s="1398"/>
    </row>
    <row r="19" spans="1:33" ht="19.5" customHeight="1" x14ac:dyDescent="0.25">
      <c r="A19" s="1409"/>
      <c r="B19" s="1407"/>
      <c r="C19" s="1408"/>
      <c r="D19" s="1406"/>
      <c r="E19" s="1406"/>
      <c r="F19" s="1406"/>
      <c r="G19" s="1406"/>
      <c r="H19" s="1407"/>
      <c r="I19" s="1407"/>
      <c r="J19" s="1406"/>
      <c r="K19" s="1406"/>
      <c r="L19" s="1406"/>
      <c r="M19" s="1406"/>
      <c r="N19" s="1406"/>
      <c r="O19" s="1406"/>
      <c r="P19" s="1406"/>
      <c r="Q19" s="1407"/>
      <c r="R19" s="1406"/>
      <c r="S19" s="1406"/>
      <c r="T19" s="1406"/>
      <c r="U19" s="1334"/>
      <c r="V19" s="1334"/>
      <c r="W19" s="1334"/>
      <c r="X19" s="1334"/>
      <c r="Y19" s="1334"/>
      <c r="Z19" s="1333"/>
      <c r="AA19" s="1333"/>
      <c r="AB19" s="1333"/>
      <c r="AC19" s="1333"/>
      <c r="AD19" s="1333"/>
      <c r="AE19" s="1334"/>
      <c r="AF19" s="1334"/>
      <c r="AG19" s="1405"/>
    </row>
    <row r="20" spans="1:33" ht="144.75" customHeight="1" x14ac:dyDescent="0.25">
      <c r="A20" s="2290" t="s">
        <v>1095</v>
      </c>
      <c r="B20" s="1401" t="s">
        <v>1078</v>
      </c>
      <c r="C20" s="1401" t="s">
        <v>359</v>
      </c>
      <c r="D20" s="1403">
        <v>20000000</v>
      </c>
      <c r="E20" s="1401" t="s">
        <v>16</v>
      </c>
      <c r="F20" s="1400" t="s">
        <v>2</v>
      </c>
      <c r="G20" s="1402" t="s">
        <v>1077</v>
      </c>
      <c r="H20" s="1402" t="s">
        <v>1092</v>
      </c>
      <c r="I20" s="1401" t="s">
        <v>947</v>
      </c>
      <c r="J20" s="1401" t="s">
        <v>947</v>
      </c>
      <c r="K20" s="1401" t="s">
        <v>947</v>
      </c>
      <c r="L20" s="1401" t="s">
        <v>1070</v>
      </c>
      <c r="M20" s="1400" t="s">
        <v>2</v>
      </c>
      <c r="N20" s="1402" t="s">
        <v>1075</v>
      </c>
      <c r="O20" s="1402" t="s">
        <v>1075</v>
      </c>
      <c r="P20" s="1402" t="s">
        <v>1074</v>
      </c>
      <c r="Q20" s="1402" t="s">
        <v>1073</v>
      </c>
      <c r="R20" s="1402" t="s">
        <v>1072</v>
      </c>
      <c r="S20" s="1402" t="s">
        <v>1071</v>
      </c>
      <c r="T20" s="1401" t="s">
        <v>947</v>
      </c>
      <c r="U20" s="1298" t="s">
        <v>2</v>
      </c>
      <c r="V20" s="1301" t="s">
        <v>947</v>
      </c>
      <c r="W20" s="1301" t="s">
        <v>1070</v>
      </c>
      <c r="X20" s="1399">
        <v>20000000</v>
      </c>
      <c r="Y20" s="1404" t="s">
        <v>1069</v>
      </c>
      <c r="Z20" s="1404" t="s">
        <v>1068</v>
      </c>
      <c r="AA20" s="1298" t="s">
        <v>2</v>
      </c>
      <c r="AB20" s="1301" t="s">
        <v>947</v>
      </c>
      <c r="AC20" s="1404" t="s">
        <v>1067</v>
      </c>
      <c r="AD20" s="1404" t="s">
        <v>1066</v>
      </c>
      <c r="AE20" s="1399">
        <v>20000000</v>
      </c>
      <c r="AF20" s="1399"/>
      <c r="AG20" s="1398"/>
    </row>
    <row r="21" spans="1:33" ht="53.25" customHeight="1" x14ac:dyDescent="0.25">
      <c r="A21" s="2290"/>
      <c r="B21" s="1401"/>
      <c r="C21" s="1401"/>
      <c r="D21" s="1403"/>
      <c r="E21" s="1401" t="s">
        <v>956</v>
      </c>
      <c r="F21" s="1400" t="s">
        <v>1</v>
      </c>
      <c r="G21" s="1402" t="s">
        <v>956</v>
      </c>
      <c r="H21" s="1401" t="s">
        <v>956</v>
      </c>
      <c r="I21" s="1401" t="s">
        <v>956</v>
      </c>
      <c r="J21" s="1401" t="s">
        <v>956</v>
      </c>
      <c r="K21" s="1401" t="s">
        <v>956</v>
      </c>
      <c r="L21" s="1401" t="s">
        <v>956</v>
      </c>
      <c r="M21" s="1400" t="s">
        <v>1</v>
      </c>
      <c r="N21" s="1401"/>
      <c r="O21" s="1401"/>
      <c r="P21" s="1401"/>
      <c r="Q21" s="1401"/>
      <c r="R21" s="1401"/>
      <c r="S21" s="1401"/>
      <c r="T21" s="1401"/>
      <c r="U21" s="1298" t="s">
        <v>1</v>
      </c>
      <c r="V21" s="1301"/>
      <c r="W21" s="1301"/>
      <c r="X21" s="1399"/>
      <c r="Y21" s="1301"/>
      <c r="Z21" s="1301"/>
      <c r="AA21" s="1298" t="s">
        <v>1</v>
      </c>
      <c r="AB21" s="1301"/>
      <c r="AC21" s="1301"/>
      <c r="AD21" s="1301"/>
      <c r="AE21" s="1399"/>
      <c r="AF21" s="1399" t="s">
        <v>956</v>
      </c>
      <c r="AG21" s="1398" t="s">
        <v>956</v>
      </c>
    </row>
    <row r="22" spans="1:33" ht="21" customHeight="1" x14ac:dyDescent="0.25">
      <c r="A22" s="1409"/>
      <c r="B22" s="1407"/>
      <c r="C22" s="1408"/>
      <c r="D22" s="1406"/>
      <c r="E22" s="1406"/>
      <c r="F22" s="1406"/>
      <c r="G22" s="1406"/>
      <c r="H22" s="1407"/>
      <c r="I22" s="1407"/>
      <c r="J22" s="1406"/>
      <c r="K22" s="1406"/>
      <c r="L22" s="1406"/>
      <c r="M22" s="1406"/>
      <c r="N22" s="1406"/>
      <c r="O22" s="1406"/>
      <c r="P22" s="1406"/>
      <c r="Q22" s="1407"/>
      <c r="R22" s="1406"/>
      <c r="S22" s="1406"/>
      <c r="T22" s="1406"/>
      <c r="U22" s="1334"/>
      <c r="V22" s="1334"/>
      <c r="W22" s="1334"/>
      <c r="X22" s="1334"/>
      <c r="Y22" s="1334"/>
      <c r="Z22" s="1333"/>
      <c r="AA22" s="1333"/>
      <c r="AB22" s="1333"/>
      <c r="AC22" s="1333"/>
      <c r="AD22" s="1333"/>
      <c r="AE22" s="1334"/>
      <c r="AF22" s="1334"/>
      <c r="AG22" s="1405"/>
    </row>
    <row r="23" spans="1:33" ht="151.5" customHeight="1" x14ac:dyDescent="0.25">
      <c r="A23" s="2290" t="s">
        <v>1094</v>
      </c>
      <c r="B23" s="1401" t="s">
        <v>1078</v>
      </c>
      <c r="C23" s="1401" t="s">
        <v>359</v>
      </c>
      <c r="D23" s="1403">
        <v>8500000</v>
      </c>
      <c r="E23" s="1401" t="s">
        <v>16</v>
      </c>
      <c r="F23" s="1400" t="s">
        <v>2</v>
      </c>
      <c r="G23" s="1402" t="s">
        <v>1077</v>
      </c>
      <c r="H23" s="1402" t="s">
        <v>1092</v>
      </c>
      <c r="I23" s="1401" t="s">
        <v>947</v>
      </c>
      <c r="J23" s="1401" t="s">
        <v>947</v>
      </c>
      <c r="K23" s="1401" t="s">
        <v>947</v>
      </c>
      <c r="L23" s="1401" t="s">
        <v>1070</v>
      </c>
      <c r="M23" s="1400" t="s">
        <v>2</v>
      </c>
      <c r="N23" s="1402" t="s">
        <v>1075</v>
      </c>
      <c r="O23" s="1402" t="s">
        <v>1075</v>
      </c>
      <c r="P23" s="1402" t="s">
        <v>1074</v>
      </c>
      <c r="Q23" s="1402" t="s">
        <v>1073</v>
      </c>
      <c r="R23" s="1402" t="s">
        <v>1072</v>
      </c>
      <c r="S23" s="1402" t="s">
        <v>1071</v>
      </c>
      <c r="T23" s="1401" t="s">
        <v>947</v>
      </c>
      <c r="U23" s="1298" t="s">
        <v>2</v>
      </c>
      <c r="V23" s="1301" t="s">
        <v>947</v>
      </c>
      <c r="W23" s="1301" t="s">
        <v>1070</v>
      </c>
      <c r="X23" s="1399">
        <v>8500000</v>
      </c>
      <c r="Y23" s="1404" t="s">
        <v>1069</v>
      </c>
      <c r="Z23" s="1404" t="s">
        <v>1068</v>
      </c>
      <c r="AA23" s="1298" t="s">
        <v>2</v>
      </c>
      <c r="AB23" s="1301" t="s">
        <v>947</v>
      </c>
      <c r="AC23" s="1404" t="s">
        <v>1067</v>
      </c>
      <c r="AD23" s="1404" t="s">
        <v>1066</v>
      </c>
      <c r="AE23" s="1399">
        <v>8500000</v>
      </c>
      <c r="AF23" s="1399"/>
      <c r="AG23" s="1398"/>
    </row>
    <row r="24" spans="1:33" ht="46.5" customHeight="1" x14ac:dyDescent="0.25">
      <c r="A24" s="2290"/>
      <c r="B24" s="1401"/>
      <c r="C24" s="1401"/>
      <c r="D24" s="1403"/>
      <c r="E24" s="1401"/>
      <c r="F24" s="1400" t="s">
        <v>1</v>
      </c>
      <c r="G24" s="1402"/>
      <c r="H24" s="1401" t="s">
        <v>956</v>
      </c>
      <c r="I24" s="1401" t="s">
        <v>956</v>
      </c>
      <c r="J24" s="1401" t="s">
        <v>956</v>
      </c>
      <c r="K24" s="1401" t="s">
        <v>956</v>
      </c>
      <c r="L24" s="1401" t="s">
        <v>956</v>
      </c>
      <c r="M24" s="1400" t="s">
        <v>1</v>
      </c>
      <c r="N24" s="1401"/>
      <c r="O24" s="1401"/>
      <c r="P24" s="1401"/>
      <c r="Q24" s="1401"/>
      <c r="R24" s="1401"/>
      <c r="S24" s="1401"/>
      <c r="T24" s="1401"/>
      <c r="U24" s="1298" t="s">
        <v>1</v>
      </c>
      <c r="V24" s="1301"/>
      <c r="W24" s="1301"/>
      <c r="X24" s="1399"/>
      <c r="Y24" s="1301"/>
      <c r="Z24" s="1301"/>
      <c r="AA24" s="1298" t="s">
        <v>1</v>
      </c>
      <c r="AB24" s="1301"/>
      <c r="AC24" s="1301"/>
      <c r="AD24" s="1301"/>
      <c r="AE24" s="1399"/>
      <c r="AF24" s="1399" t="s">
        <v>956</v>
      </c>
      <c r="AG24" s="1398" t="s">
        <v>956</v>
      </c>
    </row>
    <row r="25" spans="1:33" ht="15" customHeight="1" x14ac:dyDescent="0.25">
      <c r="A25" s="1409"/>
      <c r="B25" s="1407"/>
      <c r="C25" s="1408"/>
      <c r="D25" s="1406"/>
      <c r="E25" s="1406"/>
      <c r="F25" s="1406"/>
      <c r="G25" s="1406"/>
      <c r="H25" s="1407"/>
      <c r="I25" s="1407"/>
      <c r="J25" s="1406"/>
      <c r="K25" s="1406"/>
      <c r="L25" s="1406"/>
      <c r="M25" s="1406"/>
      <c r="N25" s="1406"/>
      <c r="O25" s="1406"/>
      <c r="P25" s="1406"/>
      <c r="Q25" s="1407"/>
      <c r="R25" s="1406"/>
      <c r="S25" s="1406"/>
      <c r="T25" s="1406"/>
      <c r="U25" s="1334"/>
      <c r="V25" s="1334"/>
      <c r="W25" s="1334"/>
      <c r="X25" s="1334"/>
      <c r="Y25" s="1334"/>
      <c r="Z25" s="1334"/>
      <c r="AA25" s="1334"/>
      <c r="AB25" s="1334"/>
      <c r="AC25" s="1334"/>
      <c r="AD25" s="1333"/>
      <c r="AE25" s="1334"/>
      <c r="AF25" s="1334"/>
      <c r="AG25" s="1405"/>
    </row>
    <row r="26" spans="1:33" ht="137.25" x14ac:dyDescent="0.25">
      <c r="A26" s="2290" t="s">
        <v>1093</v>
      </c>
      <c r="B26" s="1401" t="s">
        <v>1078</v>
      </c>
      <c r="C26" s="1401" t="s">
        <v>359</v>
      </c>
      <c r="D26" s="1403">
        <v>7000000</v>
      </c>
      <c r="E26" s="1401" t="s">
        <v>16</v>
      </c>
      <c r="F26" s="1400" t="s">
        <v>2</v>
      </c>
      <c r="G26" s="1402" t="s">
        <v>1077</v>
      </c>
      <c r="H26" s="1402" t="s">
        <v>1092</v>
      </c>
      <c r="I26" s="1401" t="s">
        <v>947</v>
      </c>
      <c r="J26" s="1401" t="s">
        <v>947</v>
      </c>
      <c r="K26" s="1401" t="s">
        <v>947</v>
      </c>
      <c r="L26" s="1401" t="s">
        <v>1070</v>
      </c>
      <c r="M26" s="1400" t="s">
        <v>2</v>
      </c>
      <c r="N26" s="1402" t="s">
        <v>1075</v>
      </c>
      <c r="O26" s="1402" t="s">
        <v>1075</v>
      </c>
      <c r="P26" s="1402" t="s">
        <v>1074</v>
      </c>
      <c r="Q26" s="1402" t="s">
        <v>1073</v>
      </c>
      <c r="R26" s="1402" t="s">
        <v>1072</v>
      </c>
      <c r="S26" s="1402" t="s">
        <v>1071</v>
      </c>
      <c r="T26" s="1401" t="s">
        <v>947</v>
      </c>
      <c r="U26" s="1298" t="s">
        <v>2</v>
      </c>
      <c r="V26" s="1301" t="s">
        <v>947</v>
      </c>
      <c r="W26" s="1301" t="s">
        <v>1070</v>
      </c>
      <c r="X26" s="1399">
        <v>7000000</v>
      </c>
      <c r="Y26" s="1404" t="s">
        <v>1069</v>
      </c>
      <c r="Z26" s="1404" t="s">
        <v>1068</v>
      </c>
      <c r="AA26" s="1298" t="s">
        <v>2</v>
      </c>
      <c r="AB26" s="1301" t="s">
        <v>947</v>
      </c>
      <c r="AC26" s="1404" t="s">
        <v>1067</v>
      </c>
      <c r="AD26" s="1404" t="s">
        <v>1066</v>
      </c>
      <c r="AE26" s="1399">
        <v>7000000</v>
      </c>
      <c r="AF26" s="1399"/>
      <c r="AG26" s="1398"/>
    </row>
    <row r="27" spans="1:33" ht="43.5" customHeight="1" x14ac:dyDescent="0.25">
      <c r="A27" s="2290"/>
      <c r="B27" s="1401"/>
      <c r="C27" s="1401"/>
      <c r="D27" s="1403" t="s">
        <v>956</v>
      </c>
      <c r="E27" s="1401" t="s">
        <v>956</v>
      </c>
      <c r="F27" s="1400" t="s">
        <v>1</v>
      </c>
      <c r="G27" s="1402" t="s">
        <v>956</v>
      </c>
      <c r="H27" s="1401" t="s">
        <v>956</v>
      </c>
      <c r="I27" s="1401" t="s">
        <v>956</v>
      </c>
      <c r="J27" s="1401" t="s">
        <v>956</v>
      </c>
      <c r="K27" s="1401" t="s">
        <v>956</v>
      </c>
      <c r="L27" s="1401" t="s">
        <v>956</v>
      </c>
      <c r="M27" s="1400" t="s">
        <v>1</v>
      </c>
      <c r="N27" s="1401"/>
      <c r="O27" s="1401"/>
      <c r="P27" s="1401"/>
      <c r="Q27" s="1401"/>
      <c r="R27" s="1401"/>
      <c r="S27" s="1401" t="s">
        <v>956</v>
      </c>
      <c r="T27" s="1401"/>
      <c r="U27" s="1298" t="s">
        <v>1</v>
      </c>
      <c r="V27" s="1301"/>
      <c r="W27" s="1301"/>
      <c r="X27" s="1399" t="s">
        <v>956</v>
      </c>
      <c r="Y27" s="1301"/>
      <c r="Z27" s="1301"/>
      <c r="AA27" s="1298" t="s">
        <v>1</v>
      </c>
      <c r="AB27" s="1301"/>
      <c r="AC27" s="1301"/>
      <c r="AD27" s="1301"/>
      <c r="AE27" s="1399" t="s">
        <v>956</v>
      </c>
      <c r="AF27" s="1399" t="s">
        <v>956</v>
      </c>
      <c r="AG27" s="1398" t="s">
        <v>956</v>
      </c>
    </row>
    <row r="28" spans="1:33" ht="17.25" customHeight="1" x14ac:dyDescent="0.25">
      <c r="A28" s="1409"/>
      <c r="B28" s="1407"/>
      <c r="C28" s="1408"/>
      <c r="D28" s="1406"/>
      <c r="E28" s="1406"/>
      <c r="F28" s="1406"/>
      <c r="G28" s="1406"/>
      <c r="H28" s="1407"/>
      <c r="I28" s="1407"/>
      <c r="J28" s="1406"/>
      <c r="K28" s="1406"/>
      <c r="L28" s="1406"/>
      <c r="M28" s="1406"/>
      <c r="N28" s="1406"/>
      <c r="O28" s="1406"/>
      <c r="P28" s="1406"/>
      <c r="Q28" s="1407"/>
      <c r="R28" s="1406"/>
      <c r="S28" s="1406"/>
      <c r="T28" s="1406"/>
      <c r="U28" s="1334"/>
      <c r="V28" s="1334"/>
      <c r="W28" s="1334"/>
      <c r="X28" s="1334"/>
      <c r="Y28" s="1334"/>
      <c r="Z28" s="1333"/>
      <c r="AA28" s="1333"/>
      <c r="AB28" s="1333"/>
      <c r="AC28" s="1333"/>
      <c r="AD28" s="1333"/>
      <c r="AE28" s="1334"/>
      <c r="AF28" s="1334"/>
      <c r="AG28" s="1405"/>
    </row>
    <row r="29" spans="1:33" ht="137.25" x14ac:dyDescent="0.25">
      <c r="A29" s="2290" t="s">
        <v>1091</v>
      </c>
      <c r="B29" s="1401" t="s">
        <v>1078</v>
      </c>
      <c r="C29" s="1401" t="s">
        <v>359</v>
      </c>
      <c r="D29" s="1403">
        <v>8500000</v>
      </c>
      <c r="E29" s="1401" t="s">
        <v>16</v>
      </c>
      <c r="F29" s="1400" t="s">
        <v>2</v>
      </c>
      <c r="G29" s="1402" t="s">
        <v>1077</v>
      </c>
      <c r="H29" s="1402" t="s">
        <v>1076</v>
      </c>
      <c r="I29" s="1401" t="s">
        <v>947</v>
      </c>
      <c r="J29" s="1401" t="s">
        <v>947</v>
      </c>
      <c r="K29" s="1401" t="s">
        <v>947</v>
      </c>
      <c r="L29" s="1401" t="s">
        <v>1070</v>
      </c>
      <c r="M29" s="1400" t="s">
        <v>2</v>
      </c>
      <c r="N29" s="1402" t="s">
        <v>1075</v>
      </c>
      <c r="O29" s="1402" t="s">
        <v>1075</v>
      </c>
      <c r="P29" s="1402" t="s">
        <v>1074</v>
      </c>
      <c r="Q29" s="1402" t="s">
        <v>1073</v>
      </c>
      <c r="R29" s="1402" t="s">
        <v>1072</v>
      </c>
      <c r="S29" s="1402" t="s">
        <v>1071</v>
      </c>
      <c r="T29" s="1401" t="s">
        <v>947</v>
      </c>
      <c r="U29" s="1298" t="s">
        <v>2</v>
      </c>
      <c r="V29" s="1301" t="s">
        <v>947</v>
      </c>
      <c r="W29" s="1301" t="s">
        <v>1070</v>
      </c>
      <c r="X29" s="1399">
        <v>8500000</v>
      </c>
      <c r="Y29" s="1404" t="s">
        <v>1069</v>
      </c>
      <c r="Z29" s="1404" t="s">
        <v>1068</v>
      </c>
      <c r="AA29" s="1298" t="s">
        <v>2</v>
      </c>
      <c r="AB29" s="1301" t="s">
        <v>947</v>
      </c>
      <c r="AC29" s="1404" t="s">
        <v>1067</v>
      </c>
      <c r="AD29" s="1404" t="s">
        <v>1066</v>
      </c>
      <c r="AE29" s="1399">
        <v>8500000</v>
      </c>
      <c r="AF29" s="1399"/>
      <c r="AG29" s="1398"/>
    </row>
    <row r="30" spans="1:33" ht="45.75" customHeight="1" x14ac:dyDescent="0.25">
      <c r="A30" s="2290"/>
      <c r="B30" s="1401"/>
      <c r="C30" s="1401"/>
      <c r="D30" s="1403"/>
      <c r="E30" s="1401"/>
      <c r="F30" s="1400" t="s">
        <v>1</v>
      </c>
      <c r="G30" s="1402" t="s">
        <v>956</v>
      </c>
      <c r="H30" s="1401"/>
      <c r="I30" s="1401"/>
      <c r="J30" s="1401"/>
      <c r="K30" s="1401"/>
      <c r="L30" s="1401"/>
      <c r="M30" s="1400" t="s">
        <v>1</v>
      </c>
      <c r="N30" s="1401"/>
      <c r="O30" s="1401"/>
      <c r="P30" s="1401"/>
      <c r="Q30" s="1401"/>
      <c r="R30" s="1401"/>
      <c r="S30" s="1401"/>
      <c r="T30" s="1401"/>
      <c r="U30" s="1298" t="s">
        <v>1</v>
      </c>
      <c r="V30" s="1301"/>
      <c r="W30" s="1301"/>
      <c r="X30" s="1399"/>
      <c r="Y30" s="1301"/>
      <c r="Z30" s="1301"/>
      <c r="AA30" s="1298" t="s">
        <v>1</v>
      </c>
      <c r="AB30" s="1301"/>
      <c r="AC30" s="1301"/>
      <c r="AD30" s="1301"/>
      <c r="AE30" s="1399"/>
      <c r="AF30" s="1399" t="s">
        <v>956</v>
      </c>
      <c r="AG30" s="1398" t="s">
        <v>956</v>
      </c>
    </row>
    <row r="31" spans="1:33" ht="21.75" customHeight="1" x14ac:dyDescent="0.25">
      <c r="A31" s="1409"/>
      <c r="B31" s="1407"/>
      <c r="C31" s="1408"/>
      <c r="D31" s="1406"/>
      <c r="E31" s="1406"/>
      <c r="F31" s="1406"/>
      <c r="G31" s="1406"/>
      <c r="H31" s="1407"/>
      <c r="I31" s="1407"/>
      <c r="J31" s="1406"/>
      <c r="K31" s="1406"/>
      <c r="L31" s="1406"/>
      <c r="M31" s="1406"/>
      <c r="N31" s="1406"/>
      <c r="O31" s="1406"/>
      <c r="P31" s="1406"/>
      <c r="Q31" s="1407"/>
      <c r="R31" s="1406"/>
      <c r="S31" s="1406"/>
      <c r="T31" s="1406"/>
      <c r="U31" s="1334"/>
      <c r="V31" s="1334"/>
      <c r="W31" s="1334"/>
      <c r="X31" s="1334"/>
      <c r="Y31" s="1334"/>
      <c r="Z31" s="1333"/>
      <c r="AA31" s="1333"/>
      <c r="AB31" s="1333"/>
      <c r="AC31" s="1333"/>
      <c r="AD31" s="1333"/>
      <c r="AE31" s="1334"/>
      <c r="AF31" s="1334"/>
      <c r="AG31" s="1405"/>
    </row>
    <row r="32" spans="1:33" ht="149.25" customHeight="1" x14ac:dyDescent="0.25">
      <c r="A32" s="2290" t="s">
        <v>1090</v>
      </c>
      <c r="B32" s="1401" t="s">
        <v>1078</v>
      </c>
      <c r="C32" s="1401" t="s">
        <v>359</v>
      </c>
      <c r="D32" s="1403">
        <v>8500000</v>
      </c>
      <c r="E32" s="1401" t="s">
        <v>16</v>
      </c>
      <c r="F32" s="1400" t="s">
        <v>2</v>
      </c>
      <c r="G32" s="1402" t="s">
        <v>1077</v>
      </c>
      <c r="H32" s="1402" t="s">
        <v>1076</v>
      </c>
      <c r="I32" s="1401" t="s">
        <v>947</v>
      </c>
      <c r="J32" s="1401" t="s">
        <v>947</v>
      </c>
      <c r="K32" s="1401" t="s">
        <v>947</v>
      </c>
      <c r="L32" s="1401" t="s">
        <v>1070</v>
      </c>
      <c r="M32" s="1400" t="s">
        <v>2</v>
      </c>
      <c r="N32" s="1402" t="s">
        <v>1075</v>
      </c>
      <c r="O32" s="1402" t="s">
        <v>1075</v>
      </c>
      <c r="P32" s="1402" t="s">
        <v>1074</v>
      </c>
      <c r="Q32" s="1402" t="s">
        <v>1073</v>
      </c>
      <c r="R32" s="1402" t="s">
        <v>1072</v>
      </c>
      <c r="S32" s="1402" t="s">
        <v>1071</v>
      </c>
      <c r="T32" s="1401" t="s">
        <v>947</v>
      </c>
      <c r="U32" s="1298" t="s">
        <v>2</v>
      </c>
      <c r="V32" s="1301" t="s">
        <v>947</v>
      </c>
      <c r="W32" s="1301" t="s">
        <v>1070</v>
      </c>
      <c r="X32" s="1399">
        <v>8500000</v>
      </c>
      <c r="Y32" s="1404" t="s">
        <v>1069</v>
      </c>
      <c r="Z32" s="1404" t="s">
        <v>1068</v>
      </c>
      <c r="AA32" s="1298" t="s">
        <v>2</v>
      </c>
      <c r="AB32" s="1301" t="s">
        <v>947</v>
      </c>
      <c r="AC32" s="1404" t="s">
        <v>1067</v>
      </c>
      <c r="AD32" s="1404" t="s">
        <v>1066</v>
      </c>
      <c r="AE32" s="1399">
        <v>8500000</v>
      </c>
      <c r="AF32" s="1399"/>
      <c r="AG32" s="1398"/>
    </row>
    <row r="33" spans="1:33" ht="46.5" customHeight="1" x14ac:dyDescent="0.25">
      <c r="A33" s="2290"/>
      <c r="B33" s="1401"/>
      <c r="C33" s="1401"/>
      <c r="D33" s="1403"/>
      <c r="E33" s="1401"/>
      <c r="F33" s="1400" t="s">
        <v>1</v>
      </c>
      <c r="G33" s="1402" t="s">
        <v>956</v>
      </c>
      <c r="H33" s="1401"/>
      <c r="I33" s="1401"/>
      <c r="J33" s="1401"/>
      <c r="K33" s="1401"/>
      <c r="L33" s="1401"/>
      <c r="M33" s="1400" t="s">
        <v>1</v>
      </c>
      <c r="N33" s="1401"/>
      <c r="O33" s="1401"/>
      <c r="P33" s="1401"/>
      <c r="Q33" s="1401"/>
      <c r="R33" s="1401"/>
      <c r="S33" s="1401"/>
      <c r="T33" s="1401"/>
      <c r="U33" s="1298" t="s">
        <v>1</v>
      </c>
      <c r="V33" s="1301"/>
      <c r="W33" s="1301"/>
      <c r="X33" s="1399"/>
      <c r="Y33" s="1301"/>
      <c r="Z33" s="1301"/>
      <c r="AA33" s="1298" t="s">
        <v>1</v>
      </c>
      <c r="AB33" s="1301"/>
      <c r="AC33" s="1301"/>
      <c r="AD33" s="1301"/>
      <c r="AE33" s="1399"/>
      <c r="AF33" s="1399"/>
      <c r="AG33" s="1398"/>
    </row>
    <row r="34" spans="1:33" ht="20.25" customHeight="1" x14ac:dyDescent="0.25">
      <c r="A34" s="1409"/>
      <c r="B34" s="1407"/>
      <c r="C34" s="1408"/>
      <c r="D34" s="1406"/>
      <c r="E34" s="1406"/>
      <c r="F34" s="1406"/>
      <c r="G34" s="1406"/>
      <c r="H34" s="1407"/>
      <c r="I34" s="1407"/>
      <c r="J34" s="1406"/>
      <c r="K34" s="1406"/>
      <c r="L34" s="1406"/>
      <c r="M34" s="1406"/>
      <c r="N34" s="1406"/>
      <c r="O34" s="1406"/>
      <c r="P34" s="1406"/>
      <c r="Q34" s="1407"/>
      <c r="R34" s="1406"/>
      <c r="S34" s="1406"/>
      <c r="T34" s="1406"/>
      <c r="U34" s="1334"/>
      <c r="V34" s="1334"/>
      <c r="W34" s="1334"/>
      <c r="X34" s="1334"/>
      <c r="Y34" s="1334"/>
      <c r="Z34" s="1333"/>
      <c r="AA34" s="1333"/>
      <c r="AB34" s="1333"/>
      <c r="AC34" s="1333"/>
      <c r="AD34" s="1333"/>
      <c r="AE34" s="1334"/>
      <c r="AF34" s="1334"/>
      <c r="AG34" s="1405"/>
    </row>
    <row r="35" spans="1:33" ht="141" customHeight="1" x14ac:dyDescent="0.25">
      <c r="A35" s="2290" t="s">
        <v>1089</v>
      </c>
      <c r="B35" s="1401" t="s">
        <v>1078</v>
      </c>
      <c r="C35" s="1401" t="s">
        <v>359</v>
      </c>
      <c r="D35" s="1403">
        <v>8500000</v>
      </c>
      <c r="E35" s="1401" t="s">
        <v>16</v>
      </c>
      <c r="F35" s="1400" t="s">
        <v>2</v>
      </c>
      <c r="G35" s="1402" t="s">
        <v>1077</v>
      </c>
      <c r="H35" s="1402" t="s">
        <v>1076</v>
      </c>
      <c r="I35" s="1401" t="s">
        <v>947</v>
      </c>
      <c r="J35" s="1401" t="s">
        <v>947</v>
      </c>
      <c r="K35" s="1401" t="s">
        <v>947</v>
      </c>
      <c r="L35" s="1401" t="s">
        <v>1070</v>
      </c>
      <c r="M35" s="1400" t="s">
        <v>2</v>
      </c>
      <c r="N35" s="1402" t="s">
        <v>1075</v>
      </c>
      <c r="O35" s="1402" t="s">
        <v>1075</v>
      </c>
      <c r="P35" s="1402" t="s">
        <v>1074</v>
      </c>
      <c r="Q35" s="1402" t="s">
        <v>1073</v>
      </c>
      <c r="R35" s="1402" t="s">
        <v>1072</v>
      </c>
      <c r="S35" s="1402" t="s">
        <v>1071</v>
      </c>
      <c r="T35" s="1401" t="s">
        <v>947</v>
      </c>
      <c r="U35" s="1298" t="s">
        <v>2</v>
      </c>
      <c r="V35" s="1301" t="s">
        <v>947</v>
      </c>
      <c r="W35" s="1301" t="s">
        <v>1070</v>
      </c>
      <c r="X35" s="1399">
        <v>8500000</v>
      </c>
      <c r="Y35" s="1404" t="s">
        <v>1069</v>
      </c>
      <c r="Z35" s="1404" t="s">
        <v>1068</v>
      </c>
      <c r="AA35" s="1298" t="s">
        <v>2</v>
      </c>
      <c r="AB35" s="1301" t="s">
        <v>947</v>
      </c>
      <c r="AC35" s="1404" t="s">
        <v>1067</v>
      </c>
      <c r="AD35" s="1404" t="s">
        <v>1066</v>
      </c>
      <c r="AE35" s="1399">
        <v>8500000</v>
      </c>
      <c r="AF35" s="1399"/>
      <c r="AG35" s="1398"/>
    </row>
    <row r="36" spans="1:33" ht="45" customHeight="1" x14ac:dyDescent="0.25">
      <c r="A36" s="2290"/>
      <c r="B36" s="1401"/>
      <c r="C36" s="1401"/>
      <c r="D36" s="1403"/>
      <c r="E36" s="1401"/>
      <c r="F36" s="1400" t="s">
        <v>1</v>
      </c>
      <c r="G36" s="1402" t="s">
        <v>956</v>
      </c>
      <c r="H36" s="1401"/>
      <c r="I36" s="1401"/>
      <c r="J36" s="1401"/>
      <c r="K36" s="1401"/>
      <c r="L36" s="1401"/>
      <c r="M36" s="1400" t="s">
        <v>1</v>
      </c>
      <c r="N36" s="1401"/>
      <c r="O36" s="1401"/>
      <c r="P36" s="1401"/>
      <c r="Q36" s="1401"/>
      <c r="R36" s="1401"/>
      <c r="S36" s="1401"/>
      <c r="T36" s="1401"/>
      <c r="U36" s="1298" t="s">
        <v>1</v>
      </c>
      <c r="V36" s="1301"/>
      <c r="W36" s="1301"/>
      <c r="X36" s="1399"/>
      <c r="Y36" s="1301"/>
      <c r="Z36" s="1301"/>
      <c r="AA36" s="1298" t="s">
        <v>1</v>
      </c>
      <c r="AB36" s="1301"/>
      <c r="AC36" s="1301"/>
      <c r="AD36" s="1301"/>
      <c r="AE36" s="1399"/>
      <c r="AF36" s="1399" t="s">
        <v>956</v>
      </c>
      <c r="AG36" s="1398" t="s">
        <v>956</v>
      </c>
    </row>
    <row r="37" spans="1:33" ht="15.75" customHeight="1" x14ac:dyDescent="0.25">
      <c r="A37" s="1409"/>
      <c r="B37" s="1407"/>
      <c r="C37" s="1408"/>
      <c r="D37" s="1406"/>
      <c r="E37" s="1406"/>
      <c r="F37" s="1406"/>
      <c r="G37" s="1406"/>
      <c r="H37" s="1407"/>
      <c r="I37" s="1407"/>
      <c r="J37" s="1406"/>
      <c r="K37" s="1406"/>
      <c r="L37" s="1406"/>
      <c r="M37" s="1406"/>
      <c r="N37" s="1406"/>
      <c r="O37" s="1406"/>
      <c r="P37" s="1406"/>
      <c r="Q37" s="1407"/>
      <c r="R37" s="1406"/>
      <c r="S37" s="1406"/>
      <c r="T37" s="1406"/>
      <c r="U37" s="1334"/>
      <c r="V37" s="1334"/>
      <c r="W37" s="1334"/>
      <c r="X37" s="1334"/>
      <c r="Y37" s="1334"/>
      <c r="Z37" s="1333"/>
      <c r="AA37" s="1333"/>
      <c r="AB37" s="1333"/>
      <c r="AC37" s="1333"/>
      <c r="AD37" s="1333"/>
      <c r="AE37" s="1334"/>
      <c r="AF37" s="1334"/>
      <c r="AG37" s="1405"/>
    </row>
    <row r="38" spans="1:33" ht="145.5" customHeight="1" x14ac:dyDescent="0.25">
      <c r="A38" s="2290" t="s">
        <v>1088</v>
      </c>
      <c r="B38" s="1401" t="s">
        <v>1078</v>
      </c>
      <c r="C38" s="1401" t="s">
        <v>359</v>
      </c>
      <c r="D38" s="1403">
        <v>9000000</v>
      </c>
      <c r="E38" s="1401" t="s">
        <v>16</v>
      </c>
      <c r="F38" s="1400" t="s">
        <v>2</v>
      </c>
      <c r="G38" s="1402" t="s">
        <v>1077</v>
      </c>
      <c r="H38" s="1402" t="s">
        <v>1076</v>
      </c>
      <c r="I38" s="1401" t="s">
        <v>947</v>
      </c>
      <c r="J38" s="1401" t="s">
        <v>947</v>
      </c>
      <c r="K38" s="1401" t="s">
        <v>947</v>
      </c>
      <c r="L38" s="1401" t="s">
        <v>1070</v>
      </c>
      <c r="M38" s="1400" t="s">
        <v>2</v>
      </c>
      <c r="N38" s="1402" t="s">
        <v>1075</v>
      </c>
      <c r="O38" s="1402" t="s">
        <v>1075</v>
      </c>
      <c r="P38" s="1402" t="s">
        <v>1074</v>
      </c>
      <c r="Q38" s="1402" t="s">
        <v>1073</v>
      </c>
      <c r="R38" s="1402" t="s">
        <v>1072</v>
      </c>
      <c r="S38" s="1402" t="s">
        <v>1071</v>
      </c>
      <c r="T38" s="1401" t="s">
        <v>947</v>
      </c>
      <c r="U38" s="1298" t="s">
        <v>2</v>
      </c>
      <c r="V38" s="1301" t="s">
        <v>947</v>
      </c>
      <c r="W38" s="1301" t="s">
        <v>1070</v>
      </c>
      <c r="X38" s="1399">
        <v>9000000</v>
      </c>
      <c r="Y38" s="1404" t="s">
        <v>1069</v>
      </c>
      <c r="Z38" s="1404" t="s">
        <v>1068</v>
      </c>
      <c r="AA38" s="1298" t="s">
        <v>2</v>
      </c>
      <c r="AB38" s="1301" t="s">
        <v>947</v>
      </c>
      <c r="AC38" s="1404" t="s">
        <v>1067</v>
      </c>
      <c r="AD38" s="1404" t="s">
        <v>1066</v>
      </c>
      <c r="AE38" s="1399">
        <v>9000000</v>
      </c>
      <c r="AF38" s="1399"/>
      <c r="AG38" s="1398"/>
    </row>
    <row r="39" spans="1:33" ht="48.75" customHeight="1" x14ac:dyDescent="0.25">
      <c r="A39" s="2290"/>
      <c r="B39" s="1401"/>
      <c r="C39" s="1401"/>
      <c r="D39" s="1403"/>
      <c r="E39" s="1401"/>
      <c r="F39" s="1400" t="s">
        <v>1</v>
      </c>
      <c r="G39" s="1402" t="s">
        <v>956</v>
      </c>
      <c r="H39" s="1401"/>
      <c r="I39" s="1401"/>
      <c r="J39" s="1401"/>
      <c r="K39" s="1401"/>
      <c r="L39" s="1401"/>
      <c r="M39" s="1400" t="s">
        <v>1</v>
      </c>
      <c r="N39" s="1301"/>
      <c r="O39" s="1301"/>
      <c r="P39" s="1301"/>
      <c r="Q39" s="1301"/>
      <c r="R39" s="1301"/>
      <c r="S39" s="1301"/>
      <c r="T39" s="1301"/>
      <c r="U39" s="1298" t="s">
        <v>1</v>
      </c>
      <c r="V39" s="1301"/>
      <c r="W39" s="1301"/>
      <c r="X39" s="1399"/>
      <c r="Y39" s="1301"/>
      <c r="Z39" s="1301"/>
      <c r="AA39" s="1298" t="s">
        <v>1</v>
      </c>
      <c r="AB39" s="1301"/>
      <c r="AC39" s="1301"/>
      <c r="AD39" s="1301"/>
      <c r="AE39" s="1399"/>
      <c r="AF39" s="1399" t="s">
        <v>956</v>
      </c>
      <c r="AG39" s="1398" t="s">
        <v>956</v>
      </c>
    </row>
    <row r="40" spans="1:33" ht="15.75" customHeight="1" x14ac:dyDescent="0.25">
      <c r="A40" s="1409"/>
      <c r="B40" s="1407"/>
      <c r="C40" s="1408"/>
      <c r="D40" s="1406"/>
      <c r="E40" s="1406"/>
      <c r="F40" s="1406"/>
      <c r="G40" s="1406"/>
      <c r="H40" s="1407"/>
      <c r="I40" s="1407"/>
      <c r="J40" s="1406"/>
      <c r="K40" s="1406"/>
      <c r="L40" s="1406"/>
      <c r="M40" s="1406"/>
      <c r="N40" s="1334"/>
      <c r="O40" s="1334"/>
      <c r="P40" s="1334"/>
      <c r="Q40" s="1333"/>
      <c r="R40" s="1334"/>
      <c r="S40" s="1334"/>
      <c r="T40" s="1334"/>
      <c r="U40" s="1334"/>
      <c r="V40" s="1334"/>
      <c r="W40" s="1334"/>
      <c r="X40" s="1334"/>
      <c r="Y40" s="1334"/>
      <c r="Z40" s="1333"/>
      <c r="AA40" s="1333"/>
      <c r="AB40" s="1333"/>
      <c r="AC40" s="1333"/>
      <c r="AD40" s="1333"/>
      <c r="AE40" s="1334"/>
      <c r="AF40" s="1334"/>
      <c r="AG40" s="1405"/>
    </row>
    <row r="41" spans="1:33" ht="141.75" customHeight="1" x14ac:dyDescent="0.25">
      <c r="A41" s="2290" t="s">
        <v>1087</v>
      </c>
      <c r="B41" s="1401" t="s">
        <v>1078</v>
      </c>
      <c r="C41" s="1401" t="s">
        <v>359</v>
      </c>
      <c r="D41" s="1403">
        <v>8500000</v>
      </c>
      <c r="E41" s="1401" t="s">
        <v>16</v>
      </c>
      <c r="F41" s="1400" t="s">
        <v>2</v>
      </c>
      <c r="G41" s="1402" t="s">
        <v>1077</v>
      </c>
      <c r="H41" s="1402" t="s">
        <v>1076</v>
      </c>
      <c r="I41" s="1401" t="s">
        <v>947</v>
      </c>
      <c r="J41" s="1401" t="s">
        <v>947</v>
      </c>
      <c r="K41" s="1401" t="s">
        <v>947</v>
      </c>
      <c r="L41" s="1401" t="s">
        <v>1070</v>
      </c>
      <c r="M41" s="1400" t="s">
        <v>2</v>
      </c>
      <c r="N41" s="1402" t="s">
        <v>1075</v>
      </c>
      <c r="O41" s="1402" t="s">
        <v>1075</v>
      </c>
      <c r="P41" s="1402" t="s">
        <v>1074</v>
      </c>
      <c r="Q41" s="1402" t="s">
        <v>1073</v>
      </c>
      <c r="R41" s="1402" t="s">
        <v>1072</v>
      </c>
      <c r="S41" s="1402" t="s">
        <v>1071</v>
      </c>
      <c r="T41" s="1401" t="s">
        <v>947</v>
      </c>
      <c r="U41" s="1298" t="s">
        <v>2</v>
      </c>
      <c r="V41" s="1301" t="s">
        <v>947</v>
      </c>
      <c r="W41" s="1301" t="s">
        <v>1070</v>
      </c>
      <c r="X41" s="1399">
        <v>8500000</v>
      </c>
      <c r="Y41" s="1404" t="s">
        <v>1069</v>
      </c>
      <c r="Z41" s="1404" t="s">
        <v>1068</v>
      </c>
      <c r="AA41" s="1298" t="s">
        <v>2</v>
      </c>
      <c r="AB41" s="1301" t="s">
        <v>947</v>
      </c>
      <c r="AC41" s="1404" t="s">
        <v>1067</v>
      </c>
      <c r="AD41" s="1404" t="s">
        <v>1066</v>
      </c>
      <c r="AE41" s="1399">
        <v>8500000</v>
      </c>
      <c r="AF41" s="1399"/>
      <c r="AG41" s="1398"/>
    </row>
    <row r="42" spans="1:33" ht="45" customHeight="1" x14ac:dyDescent="0.25">
      <c r="A42" s="2290"/>
      <c r="B42" s="1401"/>
      <c r="C42" s="1401"/>
      <c r="D42" s="1403"/>
      <c r="E42" s="1401"/>
      <c r="F42" s="1400" t="s">
        <v>1</v>
      </c>
      <c r="G42" s="1402" t="s">
        <v>956</v>
      </c>
      <c r="H42" s="1401"/>
      <c r="I42" s="1401"/>
      <c r="J42" s="1401"/>
      <c r="K42" s="1401"/>
      <c r="L42" s="1401"/>
      <c r="M42" s="1400" t="s">
        <v>1</v>
      </c>
      <c r="N42" s="1301"/>
      <c r="O42" s="1301"/>
      <c r="P42" s="1301"/>
      <c r="Q42" s="1301"/>
      <c r="R42" s="1301"/>
      <c r="S42" s="1301"/>
      <c r="T42" s="1301"/>
      <c r="U42" s="1298" t="s">
        <v>1</v>
      </c>
      <c r="V42" s="1301"/>
      <c r="W42" s="1301"/>
      <c r="X42" s="1399"/>
      <c r="Y42" s="1301"/>
      <c r="Z42" s="1301"/>
      <c r="AA42" s="1298" t="s">
        <v>1</v>
      </c>
      <c r="AB42" s="1301"/>
      <c r="AC42" s="1301"/>
      <c r="AD42" s="1301"/>
      <c r="AE42" s="1399"/>
      <c r="AF42" s="1399" t="s">
        <v>956</v>
      </c>
      <c r="AG42" s="1398" t="s">
        <v>956</v>
      </c>
    </row>
    <row r="43" spans="1:33" ht="18.75" customHeight="1" x14ac:dyDescent="0.25">
      <c r="A43" s="1409"/>
      <c r="B43" s="1407"/>
      <c r="C43" s="1408"/>
      <c r="D43" s="1406"/>
      <c r="E43" s="1406"/>
      <c r="F43" s="1406"/>
      <c r="G43" s="1406"/>
      <c r="H43" s="1407"/>
      <c r="I43" s="1407"/>
      <c r="J43" s="1406"/>
      <c r="K43" s="1406"/>
      <c r="L43" s="1406"/>
      <c r="M43" s="1406"/>
      <c r="N43" s="1334"/>
      <c r="O43" s="1334"/>
      <c r="P43" s="1334"/>
      <c r="Q43" s="1333"/>
      <c r="R43" s="1334"/>
      <c r="S43" s="1334"/>
      <c r="T43" s="1334"/>
      <c r="U43" s="1334"/>
      <c r="V43" s="1334"/>
      <c r="W43" s="1334"/>
      <c r="X43" s="1334"/>
      <c r="Y43" s="1334"/>
      <c r="Z43" s="1333"/>
      <c r="AA43" s="1333"/>
      <c r="AB43" s="1333"/>
      <c r="AC43" s="1333"/>
      <c r="AD43" s="1333"/>
      <c r="AE43" s="1334"/>
      <c r="AF43" s="1334"/>
      <c r="AG43" s="1405"/>
    </row>
    <row r="44" spans="1:33" ht="141.75" customHeight="1" x14ac:dyDescent="0.25">
      <c r="A44" s="2290" t="s">
        <v>1086</v>
      </c>
      <c r="B44" s="1401" t="s">
        <v>1078</v>
      </c>
      <c r="C44" s="1401" t="s">
        <v>359</v>
      </c>
      <c r="D44" s="1403">
        <v>8500000</v>
      </c>
      <c r="E44" s="1401" t="s">
        <v>16</v>
      </c>
      <c r="F44" s="1400" t="s">
        <v>2</v>
      </c>
      <c r="G44" s="1402" t="s">
        <v>1077</v>
      </c>
      <c r="H44" s="1402" t="s">
        <v>1076</v>
      </c>
      <c r="I44" s="1401" t="s">
        <v>947</v>
      </c>
      <c r="J44" s="1401" t="s">
        <v>947</v>
      </c>
      <c r="K44" s="1401" t="s">
        <v>947</v>
      </c>
      <c r="L44" s="1401" t="s">
        <v>1070</v>
      </c>
      <c r="M44" s="1400" t="s">
        <v>2</v>
      </c>
      <c r="N44" s="1402" t="s">
        <v>1075</v>
      </c>
      <c r="O44" s="1402" t="s">
        <v>1075</v>
      </c>
      <c r="P44" s="1402" t="s">
        <v>1074</v>
      </c>
      <c r="Q44" s="1402" t="s">
        <v>1073</v>
      </c>
      <c r="R44" s="1402" t="s">
        <v>1072</v>
      </c>
      <c r="S44" s="1402" t="s">
        <v>1071</v>
      </c>
      <c r="T44" s="1401" t="s">
        <v>947</v>
      </c>
      <c r="U44" s="1298" t="s">
        <v>2</v>
      </c>
      <c r="V44" s="1301" t="s">
        <v>947</v>
      </c>
      <c r="W44" s="1301" t="s">
        <v>1070</v>
      </c>
      <c r="X44" s="1399">
        <v>8500000</v>
      </c>
      <c r="Y44" s="1404" t="s">
        <v>1069</v>
      </c>
      <c r="Z44" s="1404" t="s">
        <v>1068</v>
      </c>
      <c r="AA44" s="1298" t="s">
        <v>2</v>
      </c>
      <c r="AB44" s="1301" t="s">
        <v>947</v>
      </c>
      <c r="AC44" s="1404" t="s">
        <v>1067</v>
      </c>
      <c r="AD44" s="1404" t="s">
        <v>1066</v>
      </c>
      <c r="AE44" s="1399">
        <v>8500000</v>
      </c>
      <c r="AF44" s="1399"/>
      <c r="AG44" s="1398"/>
    </row>
    <row r="45" spans="1:33" ht="40.5" customHeight="1" x14ac:dyDescent="0.25">
      <c r="A45" s="2290"/>
      <c r="B45" s="1401"/>
      <c r="C45" s="1401"/>
      <c r="D45" s="1403"/>
      <c r="E45" s="1401"/>
      <c r="F45" s="1400" t="s">
        <v>1</v>
      </c>
      <c r="G45" s="1402" t="s">
        <v>956</v>
      </c>
      <c r="H45" s="1401"/>
      <c r="I45" s="1401"/>
      <c r="J45" s="1401"/>
      <c r="K45" s="1401"/>
      <c r="L45" s="1401"/>
      <c r="M45" s="1400" t="s">
        <v>1</v>
      </c>
      <c r="N45" s="1301"/>
      <c r="O45" s="1301"/>
      <c r="P45" s="1301"/>
      <c r="Q45" s="1301"/>
      <c r="R45" s="1301"/>
      <c r="S45" s="1301"/>
      <c r="T45" s="1301"/>
      <c r="U45" s="1298" t="s">
        <v>1</v>
      </c>
      <c r="V45" s="1301"/>
      <c r="W45" s="1301"/>
      <c r="X45" s="1399"/>
      <c r="Y45" s="1301"/>
      <c r="Z45" s="1301"/>
      <c r="AA45" s="1298" t="s">
        <v>1</v>
      </c>
      <c r="AB45" s="1301"/>
      <c r="AC45" s="1301"/>
      <c r="AD45" s="1301"/>
      <c r="AE45" s="1399"/>
      <c r="AF45" s="1399" t="s">
        <v>956</v>
      </c>
      <c r="AG45" s="1398" t="s">
        <v>956</v>
      </c>
    </row>
    <row r="46" spans="1:33" ht="18.75" customHeight="1" x14ac:dyDescent="0.25">
      <c r="A46" s="1409"/>
      <c r="B46" s="1407"/>
      <c r="C46" s="1408"/>
      <c r="D46" s="1406"/>
      <c r="E46" s="1406"/>
      <c r="F46" s="1406"/>
      <c r="G46" s="1406"/>
      <c r="H46" s="1407"/>
      <c r="I46" s="1407"/>
      <c r="J46" s="1406"/>
      <c r="K46" s="1406"/>
      <c r="L46" s="1406"/>
      <c r="M46" s="1406"/>
      <c r="N46" s="1334"/>
      <c r="O46" s="1334"/>
      <c r="P46" s="1334"/>
      <c r="Q46" s="1333"/>
      <c r="R46" s="1334"/>
      <c r="S46" s="1334"/>
      <c r="T46" s="1334"/>
      <c r="U46" s="1334"/>
      <c r="V46" s="1334"/>
      <c r="W46" s="1334"/>
      <c r="X46" s="1334"/>
      <c r="Y46" s="1334"/>
      <c r="Z46" s="1333"/>
      <c r="AA46" s="1333"/>
      <c r="AB46" s="1333"/>
      <c r="AC46" s="1333"/>
      <c r="AD46" s="1333"/>
      <c r="AE46" s="1334"/>
      <c r="AF46" s="1334"/>
      <c r="AG46" s="1405"/>
    </row>
    <row r="47" spans="1:33" ht="148.5" customHeight="1" x14ac:dyDescent="0.25">
      <c r="A47" s="2290" t="s">
        <v>1085</v>
      </c>
      <c r="B47" s="1401" t="s">
        <v>1078</v>
      </c>
      <c r="C47" s="1401" t="s">
        <v>359</v>
      </c>
      <c r="D47" s="1403">
        <v>6000000</v>
      </c>
      <c r="E47" s="1401" t="s">
        <v>16</v>
      </c>
      <c r="F47" s="1400" t="s">
        <v>2</v>
      </c>
      <c r="G47" s="1402" t="s">
        <v>1077</v>
      </c>
      <c r="H47" s="1402" t="s">
        <v>1076</v>
      </c>
      <c r="I47" s="1401" t="s">
        <v>947</v>
      </c>
      <c r="J47" s="1401" t="s">
        <v>947</v>
      </c>
      <c r="K47" s="1401" t="s">
        <v>947</v>
      </c>
      <c r="L47" s="1401" t="s">
        <v>1070</v>
      </c>
      <c r="M47" s="1400" t="s">
        <v>2</v>
      </c>
      <c r="N47" s="1402" t="s">
        <v>1075</v>
      </c>
      <c r="O47" s="1402" t="s">
        <v>1075</v>
      </c>
      <c r="P47" s="1402" t="s">
        <v>1074</v>
      </c>
      <c r="Q47" s="1402" t="s">
        <v>1073</v>
      </c>
      <c r="R47" s="1402" t="s">
        <v>1072</v>
      </c>
      <c r="S47" s="1402" t="s">
        <v>1071</v>
      </c>
      <c r="T47" s="1401" t="s">
        <v>947</v>
      </c>
      <c r="U47" s="1298" t="s">
        <v>2</v>
      </c>
      <c r="V47" s="1301" t="s">
        <v>947</v>
      </c>
      <c r="W47" s="1301" t="s">
        <v>1070</v>
      </c>
      <c r="X47" s="1399">
        <v>6000000</v>
      </c>
      <c r="Y47" s="1404" t="s">
        <v>1069</v>
      </c>
      <c r="Z47" s="1404" t="s">
        <v>1068</v>
      </c>
      <c r="AA47" s="1298" t="s">
        <v>2</v>
      </c>
      <c r="AB47" s="1301" t="s">
        <v>947</v>
      </c>
      <c r="AC47" s="1404" t="s">
        <v>1067</v>
      </c>
      <c r="AD47" s="1404" t="s">
        <v>1066</v>
      </c>
      <c r="AE47" s="1399">
        <v>6000000</v>
      </c>
      <c r="AF47" s="1399"/>
      <c r="AG47" s="1398"/>
    </row>
    <row r="48" spans="1:33" ht="42" customHeight="1" x14ac:dyDescent="0.25">
      <c r="A48" s="2290"/>
      <c r="B48" s="1401"/>
      <c r="C48" s="1401"/>
      <c r="D48" s="1403"/>
      <c r="E48" s="1401"/>
      <c r="F48" s="1400" t="s">
        <v>1</v>
      </c>
      <c r="G48" s="1402" t="s">
        <v>956</v>
      </c>
      <c r="H48" s="1401"/>
      <c r="I48" s="1401"/>
      <c r="J48" s="1401"/>
      <c r="K48" s="1401"/>
      <c r="L48" s="1401"/>
      <c r="M48" s="1400" t="s">
        <v>1</v>
      </c>
      <c r="N48" s="1301"/>
      <c r="O48" s="1301"/>
      <c r="P48" s="1301"/>
      <c r="Q48" s="1301"/>
      <c r="R48" s="1301"/>
      <c r="S48" s="1301"/>
      <c r="T48" s="1301"/>
      <c r="U48" s="1298" t="s">
        <v>1</v>
      </c>
      <c r="V48" s="1301"/>
      <c r="W48" s="1301"/>
      <c r="X48" s="1399"/>
      <c r="Y48" s="1301"/>
      <c r="Z48" s="1301"/>
      <c r="AA48" s="1298" t="s">
        <v>1</v>
      </c>
      <c r="AB48" s="1301"/>
      <c r="AC48" s="1301"/>
      <c r="AD48" s="1301"/>
      <c r="AE48" s="1399"/>
      <c r="AF48" s="1399" t="s">
        <v>956</v>
      </c>
      <c r="AG48" s="1398" t="s">
        <v>956</v>
      </c>
    </row>
    <row r="49" spans="1:33" ht="18.75" customHeight="1" x14ac:dyDescent="0.25">
      <c r="A49" s="1409"/>
      <c r="B49" s="1407"/>
      <c r="C49" s="1408"/>
      <c r="D49" s="1406"/>
      <c r="E49" s="1406"/>
      <c r="F49" s="1406"/>
      <c r="G49" s="1406"/>
      <c r="H49" s="1407"/>
      <c r="I49" s="1407"/>
      <c r="J49" s="1406"/>
      <c r="K49" s="1406"/>
      <c r="L49" s="1406"/>
      <c r="M49" s="1406"/>
      <c r="N49" s="1334"/>
      <c r="O49" s="1334"/>
      <c r="P49" s="1334"/>
      <c r="Q49" s="1333"/>
      <c r="R49" s="1334"/>
      <c r="S49" s="1334"/>
      <c r="T49" s="1334"/>
      <c r="U49" s="1334"/>
      <c r="V49" s="1334"/>
      <c r="W49" s="1334"/>
      <c r="X49" s="1334"/>
      <c r="Y49" s="1334"/>
      <c r="Z49" s="1333"/>
      <c r="AA49" s="1333"/>
      <c r="AB49" s="1333"/>
      <c r="AC49" s="1333"/>
      <c r="AD49" s="1333"/>
      <c r="AE49" s="1334"/>
      <c r="AF49" s="1334"/>
      <c r="AG49" s="1405"/>
    </row>
    <row r="50" spans="1:33" ht="145.5" customHeight="1" x14ac:dyDescent="0.25">
      <c r="A50" s="2290" t="s">
        <v>1084</v>
      </c>
      <c r="B50" s="1401" t="s">
        <v>1078</v>
      </c>
      <c r="C50" s="1401" t="s">
        <v>359</v>
      </c>
      <c r="D50" s="1403">
        <v>15000000</v>
      </c>
      <c r="E50" s="1401" t="s">
        <v>16</v>
      </c>
      <c r="F50" s="1400" t="s">
        <v>2</v>
      </c>
      <c r="G50" s="1402" t="s">
        <v>1077</v>
      </c>
      <c r="H50" s="1402" t="s">
        <v>1076</v>
      </c>
      <c r="I50" s="1401" t="s">
        <v>947</v>
      </c>
      <c r="J50" s="1401" t="s">
        <v>947</v>
      </c>
      <c r="K50" s="1401" t="s">
        <v>947</v>
      </c>
      <c r="L50" s="1401" t="s">
        <v>1070</v>
      </c>
      <c r="M50" s="1400" t="s">
        <v>2</v>
      </c>
      <c r="N50" s="1402" t="s">
        <v>1075</v>
      </c>
      <c r="O50" s="1402" t="s">
        <v>1075</v>
      </c>
      <c r="P50" s="1402" t="s">
        <v>1074</v>
      </c>
      <c r="Q50" s="1402" t="s">
        <v>1073</v>
      </c>
      <c r="R50" s="1402" t="s">
        <v>1072</v>
      </c>
      <c r="S50" s="1402" t="s">
        <v>1071</v>
      </c>
      <c r="T50" s="1401" t="s">
        <v>947</v>
      </c>
      <c r="U50" s="1298" t="s">
        <v>2</v>
      </c>
      <c r="V50" s="1301" t="s">
        <v>947</v>
      </c>
      <c r="W50" s="1301" t="s">
        <v>1070</v>
      </c>
      <c r="X50" s="1399">
        <v>15000000</v>
      </c>
      <c r="Y50" s="1404" t="s">
        <v>1069</v>
      </c>
      <c r="Z50" s="1404" t="s">
        <v>1068</v>
      </c>
      <c r="AA50" s="1298" t="s">
        <v>2</v>
      </c>
      <c r="AB50" s="1301" t="s">
        <v>947</v>
      </c>
      <c r="AC50" s="1404" t="s">
        <v>1067</v>
      </c>
      <c r="AD50" s="1404" t="s">
        <v>1066</v>
      </c>
      <c r="AE50" s="1399">
        <v>15000000</v>
      </c>
      <c r="AF50" s="1399"/>
      <c r="AG50" s="1398"/>
    </row>
    <row r="51" spans="1:33" ht="36.75" customHeight="1" x14ac:dyDescent="0.25">
      <c r="A51" s="2290"/>
      <c r="B51" s="1401"/>
      <c r="C51" s="1401"/>
      <c r="D51" s="1403"/>
      <c r="E51" s="1401"/>
      <c r="F51" s="1400" t="s">
        <v>1</v>
      </c>
      <c r="G51" s="1402" t="s">
        <v>956</v>
      </c>
      <c r="H51" s="1401"/>
      <c r="I51" s="1401"/>
      <c r="J51" s="1401"/>
      <c r="K51" s="1401"/>
      <c r="L51" s="1401"/>
      <c r="M51" s="1400" t="s">
        <v>1</v>
      </c>
      <c r="N51" s="1301"/>
      <c r="O51" s="1301"/>
      <c r="P51" s="1301"/>
      <c r="Q51" s="1301"/>
      <c r="R51" s="1301"/>
      <c r="S51" s="1301"/>
      <c r="T51" s="1301"/>
      <c r="U51" s="1298" t="s">
        <v>1</v>
      </c>
      <c r="V51" s="1301"/>
      <c r="W51" s="1301"/>
      <c r="X51" s="1399"/>
      <c r="Y51" s="1301"/>
      <c r="Z51" s="1301"/>
      <c r="AA51" s="1298" t="s">
        <v>1</v>
      </c>
      <c r="AB51" s="1301"/>
      <c r="AC51" s="1301"/>
      <c r="AD51" s="1301"/>
      <c r="AE51" s="1399"/>
      <c r="AF51" s="1399"/>
      <c r="AG51" s="1398"/>
    </row>
    <row r="52" spans="1:33" ht="18.75" customHeight="1" x14ac:dyDescent="0.25">
      <c r="A52" s="1409"/>
      <c r="B52" s="1407"/>
      <c r="C52" s="1408"/>
      <c r="D52" s="1406"/>
      <c r="E52" s="1406"/>
      <c r="F52" s="1406"/>
      <c r="G52" s="1406"/>
      <c r="H52" s="1407"/>
      <c r="I52" s="1407"/>
      <c r="J52" s="1406"/>
      <c r="K52" s="1406"/>
      <c r="L52" s="1406"/>
      <c r="M52" s="1406"/>
      <c r="N52" s="1334"/>
      <c r="O52" s="1334"/>
      <c r="P52" s="1334"/>
      <c r="Q52" s="1333"/>
      <c r="R52" s="1334"/>
      <c r="S52" s="1334"/>
      <c r="T52" s="1334"/>
      <c r="U52" s="1334"/>
      <c r="V52" s="1334"/>
      <c r="W52" s="1334"/>
      <c r="X52" s="1334"/>
      <c r="Y52" s="1334"/>
      <c r="Z52" s="1333"/>
      <c r="AA52" s="1333"/>
      <c r="AB52" s="1333"/>
      <c r="AC52" s="1333"/>
      <c r="AD52" s="1333"/>
      <c r="AE52" s="1334"/>
      <c r="AF52" s="1334"/>
      <c r="AG52" s="1405"/>
    </row>
    <row r="53" spans="1:33" ht="150.75" customHeight="1" x14ac:dyDescent="0.25">
      <c r="A53" s="2290" t="s">
        <v>1083</v>
      </c>
      <c r="B53" s="1401" t="s">
        <v>1078</v>
      </c>
      <c r="C53" s="1401" t="s">
        <v>359</v>
      </c>
      <c r="D53" s="1403">
        <v>4500000</v>
      </c>
      <c r="E53" s="1401" t="s">
        <v>125</v>
      </c>
      <c r="F53" s="1400" t="s">
        <v>2</v>
      </c>
      <c r="G53" s="1402" t="s">
        <v>1077</v>
      </c>
      <c r="H53" s="1402" t="s">
        <v>1076</v>
      </c>
      <c r="I53" s="1401" t="s">
        <v>947</v>
      </c>
      <c r="J53" s="1401" t="s">
        <v>947</v>
      </c>
      <c r="K53" s="1401" t="s">
        <v>947</v>
      </c>
      <c r="L53" s="1401" t="s">
        <v>1070</v>
      </c>
      <c r="M53" s="1400" t="s">
        <v>2</v>
      </c>
      <c r="N53" s="1402" t="s">
        <v>1075</v>
      </c>
      <c r="O53" s="1402" t="s">
        <v>1075</v>
      </c>
      <c r="P53" s="1402" t="s">
        <v>1074</v>
      </c>
      <c r="Q53" s="1402" t="s">
        <v>1073</v>
      </c>
      <c r="R53" s="1402" t="s">
        <v>1072</v>
      </c>
      <c r="S53" s="1402" t="s">
        <v>1071</v>
      </c>
      <c r="T53" s="1401" t="s">
        <v>947</v>
      </c>
      <c r="U53" s="1298" t="s">
        <v>2</v>
      </c>
      <c r="V53" s="1301" t="s">
        <v>947</v>
      </c>
      <c r="W53" s="1301" t="s">
        <v>1070</v>
      </c>
      <c r="X53" s="1399">
        <v>4500000</v>
      </c>
      <c r="Y53" s="1404" t="s">
        <v>1069</v>
      </c>
      <c r="Z53" s="1404" t="s">
        <v>1068</v>
      </c>
      <c r="AA53" s="1298" t="s">
        <v>2</v>
      </c>
      <c r="AB53" s="1301" t="s">
        <v>947</v>
      </c>
      <c r="AC53" s="1404" t="s">
        <v>1067</v>
      </c>
      <c r="AD53" s="1404" t="s">
        <v>1066</v>
      </c>
      <c r="AE53" s="1399">
        <v>4500000</v>
      </c>
      <c r="AF53" s="1399"/>
      <c r="AG53" s="1398"/>
    </row>
    <row r="54" spans="1:33" ht="45" customHeight="1" x14ac:dyDescent="0.25">
      <c r="A54" s="2290"/>
      <c r="B54" s="1401"/>
      <c r="C54" s="1401"/>
      <c r="D54" s="1403"/>
      <c r="E54" s="1401"/>
      <c r="F54" s="1400" t="s">
        <v>1</v>
      </c>
      <c r="G54" s="1402" t="s">
        <v>956</v>
      </c>
      <c r="H54" s="1401"/>
      <c r="I54" s="1401"/>
      <c r="J54" s="1401"/>
      <c r="K54" s="1401"/>
      <c r="L54" s="1401"/>
      <c r="M54" s="1400" t="s">
        <v>1</v>
      </c>
      <c r="N54" s="1301"/>
      <c r="O54" s="1301"/>
      <c r="P54" s="1301"/>
      <c r="Q54" s="1301"/>
      <c r="R54" s="1301"/>
      <c r="S54" s="1301"/>
      <c r="T54" s="1301"/>
      <c r="U54" s="1298" t="s">
        <v>1</v>
      </c>
      <c r="V54" s="1301"/>
      <c r="W54" s="1301"/>
      <c r="X54" s="1399"/>
      <c r="Y54" s="1301"/>
      <c r="Z54" s="1301"/>
      <c r="AA54" s="1298" t="s">
        <v>1</v>
      </c>
      <c r="AB54" s="1301"/>
      <c r="AC54" s="1301"/>
      <c r="AD54" s="1301"/>
      <c r="AE54" s="1399"/>
      <c r="AF54" s="1399" t="s">
        <v>956</v>
      </c>
      <c r="AG54" s="1398" t="s">
        <v>956</v>
      </c>
    </row>
    <row r="55" spans="1:33" ht="18.75" customHeight="1" x14ac:dyDescent="0.25">
      <c r="A55" s="1409"/>
      <c r="B55" s="1407"/>
      <c r="C55" s="1408"/>
      <c r="D55" s="1406"/>
      <c r="E55" s="1406"/>
      <c r="F55" s="1406"/>
      <c r="G55" s="1406"/>
      <c r="H55" s="1407"/>
      <c r="I55" s="1407"/>
      <c r="J55" s="1406"/>
      <c r="K55" s="1406"/>
      <c r="L55" s="1406"/>
      <c r="M55" s="1406"/>
      <c r="N55" s="1334"/>
      <c r="O55" s="1334"/>
      <c r="P55" s="1334"/>
      <c r="Q55" s="1333"/>
      <c r="R55" s="1334"/>
      <c r="S55" s="1334"/>
      <c r="T55" s="1334"/>
      <c r="U55" s="1334"/>
      <c r="V55" s="1334"/>
      <c r="W55" s="1334"/>
      <c r="X55" s="1334"/>
      <c r="Y55" s="1334"/>
      <c r="Z55" s="1333"/>
      <c r="AA55" s="1333"/>
      <c r="AB55" s="1333"/>
      <c r="AC55" s="1333"/>
      <c r="AD55" s="1333"/>
      <c r="AE55" s="1334"/>
      <c r="AF55" s="1334"/>
      <c r="AG55" s="1405"/>
    </row>
    <row r="56" spans="1:33" ht="149.25" customHeight="1" x14ac:dyDescent="0.25">
      <c r="A56" s="2290" t="s">
        <v>1082</v>
      </c>
      <c r="B56" s="1401" t="s">
        <v>1078</v>
      </c>
      <c r="C56" s="1401" t="s">
        <v>359</v>
      </c>
      <c r="D56" s="1403">
        <v>5000000</v>
      </c>
      <c r="E56" s="1401" t="s">
        <v>16</v>
      </c>
      <c r="F56" s="1400" t="s">
        <v>2</v>
      </c>
      <c r="G56" s="1402" t="s">
        <v>1077</v>
      </c>
      <c r="H56" s="1402" t="s">
        <v>1076</v>
      </c>
      <c r="I56" s="1401" t="s">
        <v>947</v>
      </c>
      <c r="J56" s="1401" t="s">
        <v>947</v>
      </c>
      <c r="K56" s="1401" t="s">
        <v>947</v>
      </c>
      <c r="L56" s="1401" t="s">
        <v>1070</v>
      </c>
      <c r="M56" s="1400" t="s">
        <v>2</v>
      </c>
      <c r="N56" s="1402" t="s">
        <v>1075</v>
      </c>
      <c r="O56" s="1402" t="s">
        <v>1075</v>
      </c>
      <c r="P56" s="1402" t="s">
        <v>1074</v>
      </c>
      <c r="Q56" s="1402" t="s">
        <v>1073</v>
      </c>
      <c r="R56" s="1402" t="s">
        <v>1072</v>
      </c>
      <c r="S56" s="1402" t="s">
        <v>1071</v>
      </c>
      <c r="T56" s="1401" t="s">
        <v>947</v>
      </c>
      <c r="U56" s="1298" t="s">
        <v>2</v>
      </c>
      <c r="V56" s="1301" t="s">
        <v>947</v>
      </c>
      <c r="W56" s="1301" t="s">
        <v>1070</v>
      </c>
      <c r="X56" s="1399">
        <v>5000000</v>
      </c>
      <c r="Y56" s="1404" t="s">
        <v>1069</v>
      </c>
      <c r="Z56" s="1404" t="s">
        <v>1068</v>
      </c>
      <c r="AA56" s="1298" t="s">
        <v>2</v>
      </c>
      <c r="AB56" s="1301" t="s">
        <v>947</v>
      </c>
      <c r="AC56" s="1404" t="s">
        <v>1067</v>
      </c>
      <c r="AD56" s="1404" t="s">
        <v>1066</v>
      </c>
      <c r="AE56" s="1399">
        <v>5000000</v>
      </c>
      <c r="AF56" s="1399"/>
      <c r="AG56" s="1398"/>
    </row>
    <row r="57" spans="1:33" ht="45.75" customHeight="1" x14ac:dyDescent="0.25">
      <c r="A57" s="2290"/>
      <c r="B57" s="1401"/>
      <c r="C57" s="1401"/>
      <c r="D57" s="1403"/>
      <c r="E57" s="1401"/>
      <c r="F57" s="1400" t="s">
        <v>1</v>
      </c>
      <c r="G57" s="1402" t="s">
        <v>956</v>
      </c>
      <c r="H57" s="1401"/>
      <c r="I57" s="1401"/>
      <c r="J57" s="1401"/>
      <c r="K57" s="1401"/>
      <c r="L57" s="1401"/>
      <c r="M57" s="1400" t="s">
        <v>1</v>
      </c>
      <c r="N57" s="1301"/>
      <c r="O57" s="1301"/>
      <c r="P57" s="1301"/>
      <c r="Q57" s="1301"/>
      <c r="R57" s="1301"/>
      <c r="S57" s="1301"/>
      <c r="T57" s="1301"/>
      <c r="U57" s="1298" t="s">
        <v>1</v>
      </c>
      <c r="V57" s="1301"/>
      <c r="W57" s="1301"/>
      <c r="X57" s="1399"/>
      <c r="Y57" s="1301"/>
      <c r="Z57" s="1301"/>
      <c r="AA57" s="1298" t="s">
        <v>1</v>
      </c>
      <c r="AB57" s="1301"/>
      <c r="AC57" s="1301"/>
      <c r="AD57" s="1301"/>
      <c r="AE57" s="1399"/>
      <c r="AF57" s="1399" t="s">
        <v>956</v>
      </c>
      <c r="AG57" s="1398" t="s">
        <v>956</v>
      </c>
    </row>
    <row r="58" spans="1:33" ht="18.75" customHeight="1" x14ac:dyDescent="0.25">
      <c r="A58" s="1409"/>
      <c r="B58" s="1407"/>
      <c r="C58" s="1408"/>
      <c r="D58" s="1406"/>
      <c r="E58" s="1406"/>
      <c r="F58" s="1406"/>
      <c r="G58" s="1406"/>
      <c r="H58" s="1407"/>
      <c r="I58" s="1407"/>
      <c r="J58" s="1406"/>
      <c r="K58" s="1406"/>
      <c r="L58" s="1406"/>
      <c r="M58" s="1406"/>
      <c r="N58" s="1334"/>
      <c r="O58" s="1334"/>
      <c r="P58" s="1334"/>
      <c r="Q58" s="1333"/>
      <c r="R58" s="1334"/>
      <c r="S58" s="1334"/>
      <c r="T58" s="1334"/>
      <c r="U58" s="1334"/>
      <c r="V58" s="1334"/>
      <c r="W58" s="1334"/>
      <c r="X58" s="1334"/>
      <c r="Y58" s="1334"/>
      <c r="Z58" s="1333"/>
      <c r="AA58" s="1333"/>
      <c r="AB58" s="1333"/>
      <c r="AC58" s="1333"/>
      <c r="AD58" s="1333"/>
      <c r="AE58" s="1334"/>
      <c r="AF58" s="1334"/>
      <c r="AG58" s="1405"/>
    </row>
    <row r="59" spans="1:33" ht="152.25" customHeight="1" x14ac:dyDescent="0.25">
      <c r="A59" s="2290" t="s">
        <v>1081</v>
      </c>
      <c r="B59" s="1401" t="s">
        <v>1078</v>
      </c>
      <c r="C59" s="1401" t="s">
        <v>359</v>
      </c>
      <c r="D59" s="1403">
        <v>2000000</v>
      </c>
      <c r="E59" s="1401" t="s">
        <v>125</v>
      </c>
      <c r="F59" s="1400" t="s">
        <v>2</v>
      </c>
      <c r="G59" s="1402" t="s">
        <v>1077</v>
      </c>
      <c r="H59" s="1402" t="s">
        <v>1076</v>
      </c>
      <c r="I59" s="1401" t="s">
        <v>947</v>
      </c>
      <c r="J59" s="1401" t="s">
        <v>947</v>
      </c>
      <c r="K59" s="1401" t="s">
        <v>947</v>
      </c>
      <c r="L59" s="1401" t="s">
        <v>1070</v>
      </c>
      <c r="M59" s="1400" t="s">
        <v>2</v>
      </c>
      <c r="N59" s="1402" t="s">
        <v>1075</v>
      </c>
      <c r="O59" s="1402" t="s">
        <v>1075</v>
      </c>
      <c r="P59" s="1402" t="s">
        <v>1074</v>
      </c>
      <c r="Q59" s="1402" t="s">
        <v>1073</v>
      </c>
      <c r="R59" s="1402" t="s">
        <v>1072</v>
      </c>
      <c r="S59" s="1402" t="s">
        <v>1071</v>
      </c>
      <c r="T59" s="1401" t="s">
        <v>947</v>
      </c>
      <c r="U59" s="1298" t="s">
        <v>2</v>
      </c>
      <c r="V59" s="1301" t="s">
        <v>947</v>
      </c>
      <c r="W59" s="1301" t="s">
        <v>1070</v>
      </c>
      <c r="X59" s="1399">
        <v>2000000</v>
      </c>
      <c r="Y59" s="1404" t="s">
        <v>1069</v>
      </c>
      <c r="Z59" s="1404" t="s">
        <v>1068</v>
      </c>
      <c r="AA59" s="1298" t="s">
        <v>2</v>
      </c>
      <c r="AB59" s="1301" t="s">
        <v>947</v>
      </c>
      <c r="AC59" s="1404" t="s">
        <v>1067</v>
      </c>
      <c r="AD59" s="1404" t="s">
        <v>1066</v>
      </c>
      <c r="AE59" s="1399">
        <v>2000000</v>
      </c>
      <c r="AF59" s="1399"/>
      <c r="AG59" s="1398"/>
    </row>
    <row r="60" spans="1:33" ht="7.5" hidden="1" customHeight="1" x14ac:dyDescent="0.25">
      <c r="A60" s="2290"/>
      <c r="B60" s="1401"/>
      <c r="C60" s="1401"/>
      <c r="D60" s="1403"/>
      <c r="E60" s="1401"/>
      <c r="F60" s="1400" t="s">
        <v>1</v>
      </c>
      <c r="G60" s="1402" t="s">
        <v>956</v>
      </c>
      <c r="H60" s="1401"/>
      <c r="I60" s="1401"/>
      <c r="J60" s="1401"/>
      <c r="K60" s="1401"/>
      <c r="L60" s="1401"/>
      <c r="M60" s="1400" t="s">
        <v>1</v>
      </c>
      <c r="N60" s="1301"/>
      <c r="O60" s="1301"/>
      <c r="P60" s="1301"/>
      <c r="Q60" s="1301"/>
      <c r="R60" s="1301"/>
      <c r="S60" s="1301"/>
      <c r="T60" s="1301"/>
      <c r="U60" s="1298" t="s">
        <v>1</v>
      </c>
      <c r="V60" s="1301"/>
      <c r="W60" s="1301"/>
      <c r="X60" s="1399"/>
      <c r="Y60" s="1301"/>
      <c r="Z60" s="1301"/>
      <c r="AA60" s="1298" t="s">
        <v>1</v>
      </c>
      <c r="AB60" s="1301"/>
      <c r="AC60" s="1301"/>
      <c r="AD60" s="1301"/>
      <c r="AE60" s="1399"/>
      <c r="AF60" s="1399" t="s">
        <v>956</v>
      </c>
      <c r="AG60" s="1398" t="s">
        <v>956</v>
      </c>
    </row>
    <row r="61" spans="1:33" ht="51" customHeight="1" x14ac:dyDescent="0.25">
      <c r="A61" s="2295"/>
      <c r="B61" s="1401"/>
      <c r="C61" s="1401"/>
      <c r="D61" s="1403"/>
      <c r="E61" s="1401"/>
      <c r="F61" s="1400" t="s">
        <v>1</v>
      </c>
      <c r="G61" s="1402" t="s">
        <v>956</v>
      </c>
      <c r="H61" s="1401"/>
      <c r="I61" s="1401"/>
      <c r="J61" s="1401"/>
      <c r="K61" s="1401"/>
      <c r="L61" s="1401"/>
      <c r="M61" s="1400"/>
      <c r="N61" s="1301"/>
      <c r="O61" s="1301"/>
      <c r="P61" s="1301"/>
      <c r="Q61" s="1301"/>
      <c r="R61" s="1301"/>
      <c r="S61" s="1301"/>
      <c r="T61" s="1301"/>
      <c r="U61" s="1298"/>
      <c r="V61" s="1301"/>
      <c r="W61" s="1301"/>
      <c r="X61" s="1399"/>
      <c r="Y61" s="1301"/>
      <c r="Z61" s="1301"/>
      <c r="AA61" s="1298"/>
      <c r="AB61" s="1301"/>
      <c r="AC61" s="1301"/>
      <c r="AD61" s="1301"/>
      <c r="AE61" s="1399"/>
      <c r="AF61" s="1399"/>
      <c r="AG61" s="1398"/>
    </row>
    <row r="62" spans="1:33" ht="19.5" customHeight="1" x14ac:dyDescent="0.25">
      <c r="A62" s="1409"/>
      <c r="B62" s="1407"/>
      <c r="C62" s="1408"/>
      <c r="D62" s="1406"/>
      <c r="E62" s="1406"/>
      <c r="F62" s="1406"/>
      <c r="G62" s="1406"/>
      <c r="H62" s="1407"/>
      <c r="I62" s="1407"/>
      <c r="J62" s="1406"/>
      <c r="K62" s="1406"/>
      <c r="L62" s="1406"/>
      <c r="M62" s="1406"/>
      <c r="N62" s="1334"/>
      <c r="O62" s="1334"/>
      <c r="P62" s="1334"/>
      <c r="Q62" s="1333"/>
      <c r="R62" s="1334"/>
      <c r="S62" s="1334"/>
      <c r="T62" s="1334"/>
      <c r="U62" s="1334"/>
      <c r="V62" s="1334"/>
      <c r="W62" s="1334"/>
      <c r="X62" s="1334"/>
      <c r="Y62" s="1334"/>
      <c r="Z62" s="1333"/>
      <c r="AA62" s="1333"/>
      <c r="AB62" s="1333"/>
      <c r="AC62" s="1333"/>
      <c r="AD62" s="1333"/>
      <c r="AE62" s="1334"/>
      <c r="AF62" s="1334"/>
      <c r="AG62" s="1405"/>
    </row>
    <row r="63" spans="1:33" ht="141.75" customHeight="1" x14ac:dyDescent="0.25">
      <c r="A63" s="2290" t="s">
        <v>1080</v>
      </c>
      <c r="B63" s="1401" t="s">
        <v>1078</v>
      </c>
      <c r="C63" s="1401" t="s">
        <v>359</v>
      </c>
      <c r="D63" s="1403">
        <v>82000000</v>
      </c>
      <c r="E63" s="1401" t="s">
        <v>16</v>
      </c>
      <c r="F63" s="1400" t="s">
        <v>2</v>
      </c>
      <c r="G63" s="1402" t="s">
        <v>1077</v>
      </c>
      <c r="H63" s="1402" t="s">
        <v>1076</v>
      </c>
      <c r="I63" s="1401" t="s">
        <v>947</v>
      </c>
      <c r="J63" s="1401" t="s">
        <v>947</v>
      </c>
      <c r="K63" s="1401" t="s">
        <v>947</v>
      </c>
      <c r="L63" s="1401" t="s">
        <v>1070</v>
      </c>
      <c r="M63" s="1400" t="s">
        <v>2</v>
      </c>
      <c r="N63" s="1402" t="s">
        <v>1075</v>
      </c>
      <c r="O63" s="1402" t="s">
        <v>1075</v>
      </c>
      <c r="P63" s="1402" t="s">
        <v>1074</v>
      </c>
      <c r="Q63" s="1402" t="s">
        <v>1073</v>
      </c>
      <c r="R63" s="1402" t="s">
        <v>1072</v>
      </c>
      <c r="S63" s="1402" t="s">
        <v>1071</v>
      </c>
      <c r="T63" s="1401" t="s">
        <v>947</v>
      </c>
      <c r="U63" s="1298" t="s">
        <v>2</v>
      </c>
      <c r="V63" s="1301" t="s">
        <v>947</v>
      </c>
      <c r="W63" s="1301" t="s">
        <v>1070</v>
      </c>
      <c r="X63" s="1399">
        <v>82000000</v>
      </c>
      <c r="Y63" s="1404" t="s">
        <v>1069</v>
      </c>
      <c r="Z63" s="1404" t="s">
        <v>1068</v>
      </c>
      <c r="AA63" s="1298" t="s">
        <v>2</v>
      </c>
      <c r="AB63" s="1301" t="s">
        <v>947</v>
      </c>
      <c r="AC63" s="1404" t="s">
        <v>1067</v>
      </c>
      <c r="AD63" s="1404" t="s">
        <v>1066</v>
      </c>
      <c r="AE63" s="1399">
        <v>82000000</v>
      </c>
      <c r="AF63" s="1399" t="s">
        <v>956</v>
      </c>
      <c r="AG63" s="1398" t="s">
        <v>956</v>
      </c>
    </row>
    <row r="64" spans="1:33" ht="54.75" customHeight="1" x14ac:dyDescent="0.25">
      <c r="A64" s="2290"/>
      <c r="B64" s="1401"/>
      <c r="C64" s="1401"/>
      <c r="D64" s="1403"/>
      <c r="E64" s="1401"/>
      <c r="F64" s="1400" t="s">
        <v>1</v>
      </c>
      <c r="G64" s="1402" t="s">
        <v>956</v>
      </c>
      <c r="H64" s="1401"/>
      <c r="I64" s="1401"/>
      <c r="J64" s="1401"/>
      <c r="K64" s="1401"/>
      <c r="L64" s="1401"/>
      <c r="M64" s="1400" t="s">
        <v>1</v>
      </c>
      <c r="N64" s="1301"/>
      <c r="O64" s="1301"/>
      <c r="P64" s="1301"/>
      <c r="Q64" s="1301"/>
      <c r="R64" s="1301"/>
      <c r="S64" s="1301"/>
      <c r="T64" s="1301"/>
      <c r="U64" s="1298" t="s">
        <v>1</v>
      </c>
      <c r="V64" s="1301"/>
      <c r="W64" s="1301"/>
      <c r="X64" s="1399"/>
      <c r="Y64" s="1301"/>
      <c r="Z64" s="1301"/>
      <c r="AA64" s="1298" t="s">
        <v>1</v>
      </c>
      <c r="AB64" s="1301"/>
      <c r="AC64" s="1301"/>
      <c r="AD64" s="1301"/>
      <c r="AE64" s="1399"/>
      <c r="AF64" s="1399" t="s">
        <v>956</v>
      </c>
      <c r="AG64" s="1398" t="s">
        <v>956</v>
      </c>
    </row>
    <row r="65" spans="1:33" ht="18.75" customHeight="1" x14ac:dyDescent="0.25">
      <c r="A65" s="1409"/>
      <c r="B65" s="1407"/>
      <c r="C65" s="1408"/>
      <c r="D65" s="1406"/>
      <c r="E65" s="1406"/>
      <c r="F65" s="1406"/>
      <c r="G65" s="1406"/>
      <c r="H65" s="1407"/>
      <c r="I65" s="1407"/>
      <c r="J65" s="1406"/>
      <c r="K65" s="1406"/>
      <c r="L65" s="1406"/>
      <c r="M65" s="1406"/>
      <c r="N65" s="1334"/>
      <c r="O65" s="1334"/>
      <c r="P65" s="1334"/>
      <c r="Q65" s="1333"/>
      <c r="R65" s="1334"/>
      <c r="S65" s="1334"/>
      <c r="T65" s="1334"/>
      <c r="U65" s="1334"/>
      <c r="V65" s="1334"/>
      <c r="W65" s="1334"/>
      <c r="X65" s="1334"/>
      <c r="Y65" s="1334"/>
      <c r="Z65" s="1333"/>
      <c r="AA65" s="1333"/>
      <c r="AB65" s="1333"/>
      <c r="AC65" s="1333"/>
      <c r="AD65" s="1333"/>
      <c r="AE65" s="1334"/>
      <c r="AF65" s="1334"/>
      <c r="AG65" s="1405"/>
    </row>
    <row r="66" spans="1:33" ht="159" customHeight="1" x14ac:dyDescent="0.25">
      <c r="A66" s="2290" t="s">
        <v>1079</v>
      </c>
      <c r="B66" s="1401" t="s">
        <v>1078</v>
      </c>
      <c r="C66" s="1401" t="s">
        <v>359</v>
      </c>
      <c r="D66" s="1403">
        <v>60000000</v>
      </c>
      <c r="E66" s="1401" t="s">
        <v>16</v>
      </c>
      <c r="F66" s="1400" t="s">
        <v>2</v>
      </c>
      <c r="G66" s="1402" t="s">
        <v>1077</v>
      </c>
      <c r="H66" s="1402" t="s">
        <v>1076</v>
      </c>
      <c r="I66" s="1401" t="s">
        <v>947</v>
      </c>
      <c r="J66" s="1401" t="s">
        <v>947</v>
      </c>
      <c r="K66" s="1401" t="s">
        <v>947</v>
      </c>
      <c r="L66" s="1401" t="s">
        <v>1070</v>
      </c>
      <c r="M66" s="1400" t="s">
        <v>2</v>
      </c>
      <c r="N66" s="1402" t="s">
        <v>1075</v>
      </c>
      <c r="O66" s="1402" t="s">
        <v>1075</v>
      </c>
      <c r="P66" s="1402" t="s">
        <v>1074</v>
      </c>
      <c r="Q66" s="1402" t="s">
        <v>1073</v>
      </c>
      <c r="R66" s="1402" t="s">
        <v>1072</v>
      </c>
      <c r="S66" s="1402" t="s">
        <v>1071</v>
      </c>
      <c r="T66" s="1401" t="s">
        <v>947</v>
      </c>
      <c r="U66" s="1298" t="s">
        <v>2</v>
      </c>
      <c r="V66" s="1301" t="s">
        <v>947</v>
      </c>
      <c r="W66" s="1301" t="s">
        <v>1070</v>
      </c>
      <c r="X66" s="1399">
        <v>60000000</v>
      </c>
      <c r="Y66" s="1404" t="s">
        <v>1069</v>
      </c>
      <c r="Z66" s="1404" t="s">
        <v>1068</v>
      </c>
      <c r="AA66" s="1298" t="s">
        <v>2</v>
      </c>
      <c r="AB66" s="1301" t="s">
        <v>947</v>
      </c>
      <c r="AC66" s="1404" t="s">
        <v>1067</v>
      </c>
      <c r="AD66" s="1404" t="s">
        <v>1066</v>
      </c>
      <c r="AE66" s="1399">
        <v>60000000</v>
      </c>
      <c r="AF66" s="1399"/>
      <c r="AG66" s="1398"/>
    </row>
    <row r="67" spans="1:33" ht="66.75" customHeight="1" x14ac:dyDescent="0.25">
      <c r="A67" s="2290"/>
      <c r="B67" s="1401"/>
      <c r="C67" s="1401"/>
      <c r="D67" s="1403"/>
      <c r="E67" s="1401"/>
      <c r="F67" s="1400" t="s">
        <v>1</v>
      </c>
      <c r="G67" s="1402"/>
      <c r="H67" s="1401"/>
      <c r="I67" s="1401"/>
      <c r="J67" s="1401"/>
      <c r="K67" s="1401"/>
      <c r="L67" s="1401"/>
      <c r="M67" s="1400"/>
      <c r="N67" s="1301"/>
      <c r="O67" s="1301"/>
      <c r="P67" s="1301"/>
      <c r="Q67" s="1301"/>
      <c r="R67" s="1301"/>
      <c r="S67" s="1301"/>
      <c r="T67" s="1301"/>
      <c r="U67" s="1298"/>
      <c r="V67" s="1301"/>
      <c r="W67" s="1301"/>
      <c r="X67" s="1399"/>
      <c r="Y67" s="1301"/>
      <c r="Z67" s="1301"/>
      <c r="AA67" s="1298"/>
      <c r="AB67" s="1301"/>
      <c r="AC67" s="1301"/>
      <c r="AD67" s="1301"/>
      <c r="AE67" s="1399"/>
      <c r="AF67" s="1399"/>
      <c r="AG67" s="1398"/>
    </row>
    <row r="68" spans="1:33" ht="63.75" customHeight="1" thickBot="1" x14ac:dyDescent="0.3">
      <c r="A68" s="1397" t="s">
        <v>3</v>
      </c>
      <c r="B68" s="1395"/>
      <c r="C68" s="1395"/>
      <c r="D68" s="2296" t="s">
        <v>1065</v>
      </c>
      <c r="E68" s="2297"/>
      <c r="F68" s="1396" t="s">
        <v>956</v>
      </c>
      <c r="G68" s="1395"/>
      <c r="H68" s="1395"/>
      <c r="I68" s="1395"/>
      <c r="J68" s="1395"/>
      <c r="K68" s="1395"/>
      <c r="L68" s="1395"/>
      <c r="M68" s="1396" t="s">
        <v>1</v>
      </c>
      <c r="N68" s="1395"/>
      <c r="O68" s="1395"/>
      <c r="P68" s="1395"/>
      <c r="Q68" s="1395"/>
      <c r="R68" s="1395"/>
      <c r="S68" s="1395"/>
      <c r="T68" s="1395"/>
      <c r="U68" s="1396" t="s">
        <v>1</v>
      </c>
      <c r="V68" s="1395"/>
      <c r="W68" s="1395"/>
      <c r="X68" s="1395" t="s">
        <v>1065</v>
      </c>
      <c r="Y68" s="1395"/>
      <c r="Z68" s="1395"/>
      <c r="AA68" s="1396" t="s">
        <v>1</v>
      </c>
      <c r="AB68" s="1395"/>
      <c r="AC68" s="1395"/>
      <c r="AD68" s="1395"/>
      <c r="AE68" s="1395" t="s">
        <v>1065</v>
      </c>
      <c r="AF68" s="1395"/>
      <c r="AG68" s="1394"/>
    </row>
    <row r="69" spans="1:33" ht="63" customHeight="1" x14ac:dyDescent="0.25">
      <c r="A69" s="1393" t="s">
        <v>1064</v>
      </c>
      <c r="B69" s="1392"/>
      <c r="C69" s="1392"/>
      <c r="D69" s="1391"/>
      <c r="E69" s="1389"/>
      <c r="F69" s="1389"/>
      <c r="G69" s="1389"/>
      <c r="H69" s="1389"/>
      <c r="I69" s="1389"/>
      <c r="J69" s="1389"/>
      <c r="K69" s="1389"/>
      <c r="L69" s="1389"/>
      <c r="M69" s="1389"/>
      <c r="N69" s="1389"/>
      <c r="O69" s="1389"/>
      <c r="P69" s="1389"/>
      <c r="Q69" s="1389"/>
      <c r="R69" s="1389"/>
      <c r="S69" s="1389"/>
      <c r="T69" s="1390"/>
      <c r="U69" s="1389"/>
      <c r="V69" s="1388"/>
      <c r="W69" s="1388"/>
      <c r="X69" s="1389"/>
      <c r="Y69" s="1389"/>
      <c r="Z69" s="1389"/>
      <c r="AA69" s="1389"/>
      <c r="AB69" s="1389"/>
      <c r="AC69" s="1389"/>
      <c r="AD69" s="1389"/>
      <c r="AE69" s="1388"/>
      <c r="AF69" s="1387" t="s">
        <v>956</v>
      </c>
      <c r="AG69" s="1387" t="s">
        <v>956</v>
      </c>
    </row>
    <row r="70" spans="1:33" ht="206.25" customHeight="1" x14ac:dyDescent="0.85">
      <c r="A70" s="2298" t="s">
        <v>1063</v>
      </c>
      <c r="B70" s="2299"/>
      <c r="C70" s="2299"/>
      <c r="D70" s="2299"/>
      <c r="E70" s="2299"/>
      <c r="F70" s="1380" t="s">
        <v>956</v>
      </c>
      <c r="G70" s="1380"/>
      <c r="H70" s="1380"/>
      <c r="I70" s="1380"/>
      <c r="J70" s="1380"/>
      <c r="K70" s="1380"/>
      <c r="L70" s="1380"/>
      <c r="M70" s="1380"/>
      <c r="N70" s="1380"/>
      <c r="O70" s="1380"/>
      <c r="P70" s="1380"/>
      <c r="Q70" s="1380"/>
      <c r="R70" s="1380"/>
      <c r="S70" s="1380"/>
      <c r="T70" s="1382"/>
      <c r="U70" s="1380"/>
      <c r="V70" s="1381"/>
      <c r="W70" s="1381"/>
      <c r="X70" s="1380"/>
      <c r="Y70" s="1380"/>
      <c r="Z70" s="1380"/>
      <c r="AA70" s="1380"/>
      <c r="AB70" s="1380"/>
      <c r="AC70" s="1380"/>
      <c r="AD70" s="1380"/>
      <c r="AE70" s="1386"/>
      <c r="AF70" s="1385"/>
      <c r="AG70" s="1385"/>
    </row>
    <row r="71" spans="1:33" ht="61.5" x14ac:dyDescent="0.85">
      <c r="A71" s="1384" t="s">
        <v>956</v>
      </c>
      <c r="B71" s="1384" t="s">
        <v>956</v>
      </c>
      <c r="C71" s="1384"/>
      <c r="D71" s="1383"/>
      <c r="E71" s="1380" t="s">
        <v>956</v>
      </c>
      <c r="F71" s="1380"/>
      <c r="G71" s="1380"/>
      <c r="H71" s="1380"/>
      <c r="I71" s="1380"/>
      <c r="J71" s="1380"/>
      <c r="K71" s="1380"/>
      <c r="L71" s="1380"/>
      <c r="M71" s="1380"/>
      <c r="N71" s="1380"/>
      <c r="O71" s="1380"/>
      <c r="P71" s="1380"/>
      <c r="Q71" s="1380"/>
      <c r="R71" s="1380"/>
      <c r="S71" s="1380"/>
      <c r="T71" s="1382"/>
      <c r="U71" s="1380"/>
      <c r="V71" s="1381"/>
      <c r="W71" s="1381"/>
      <c r="X71" s="1380"/>
      <c r="Y71" s="1380"/>
      <c r="Z71" s="1380"/>
      <c r="AA71" s="1380"/>
      <c r="AB71" s="1380"/>
      <c r="AC71" s="1380" t="s">
        <v>956</v>
      </c>
      <c r="AD71" s="1380"/>
      <c r="AE71" s="1380"/>
    </row>
    <row r="72" spans="1:33" ht="18.75" customHeight="1" x14ac:dyDescent="0.85">
      <c r="A72" s="1380"/>
      <c r="B72" s="1380"/>
      <c r="C72" s="1380"/>
      <c r="D72" s="1380"/>
      <c r="E72" s="1380"/>
      <c r="F72" s="1380"/>
      <c r="G72" s="1380"/>
      <c r="H72" s="1380"/>
      <c r="I72" s="1380"/>
      <c r="J72" s="1380"/>
      <c r="K72" s="1380"/>
      <c r="L72" s="1380"/>
      <c r="M72" s="1380"/>
      <c r="N72" s="1380"/>
      <c r="O72" s="1380"/>
      <c r="P72" s="1380"/>
      <c r="Q72" s="1380"/>
      <c r="R72" s="1380"/>
      <c r="S72" s="1380"/>
      <c r="T72" s="1382"/>
      <c r="U72" s="1380"/>
      <c r="V72" s="1381"/>
      <c r="W72" s="1381"/>
      <c r="X72" s="1380"/>
      <c r="Y72" s="1380"/>
      <c r="Z72" s="1380"/>
      <c r="AA72" s="1380"/>
      <c r="AB72" s="1380" t="s">
        <v>956</v>
      </c>
      <c r="AC72" s="1380"/>
      <c r="AD72" s="1380"/>
      <c r="AE72" s="1380"/>
    </row>
    <row r="73" spans="1:33" x14ac:dyDescent="0.25">
      <c r="S73" s="1"/>
      <c r="T73" s="147"/>
      <c r="U73" s="1"/>
      <c r="W73" s="146"/>
    </row>
    <row r="74" spans="1:33" x14ac:dyDescent="0.25">
      <c r="A74" s="1" t="s">
        <v>956</v>
      </c>
      <c r="D74" s="1" t="s">
        <v>956</v>
      </c>
      <c r="E74" s="1" t="s">
        <v>956</v>
      </c>
      <c r="S74" s="1"/>
      <c r="T74" s="147"/>
      <c r="U74" s="1"/>
      <c r="W74" s="146"/>
    </row>
    <row r="75" spans="1:33" ht="18.75" customHeight="1" x14ac:dyDescent="0.25">
      <c r="S75" s="1"/>
      <c r="T75" s="147"/>
      <c r="U75" s="1"/>
      <c r="W75" s="146"/>
    </row>
    <row r="76" spans="1:33" x14ac:dyDescent="0.25">
      <c r="S76" s="1"/>
      <c r="T76" s="147"/>
      <c r="U76" s="1"/>
      <c r="W76" s="146"/>
    </row>
    <row r="77" spans="1:33" x14ac:dyDescent="0.25">
      <c r="I77" s="1" t="s">
        <v>956</v>
      </c>
      <c r="S77" s="1"/>
      <c r="T77" s="147"/>
      <c r="U77" s="1"/>
      <c r="W77" s="146"/>
    </row>
    <row r="78" spans="1:33" x14ac:dyDescent="0.25">
      <c r="S78" s="1"/>
      <c r="T78" s="147"/>
      <c r="U78" s="1"/>
      <c r="W78" s="146"/>
    </row>
    <row r="79" spans="1:33" x14ac:dyDescent="0.25">
      <c r="S79" s="1"/>
      <c r="T79" s="147"/>
      <c r="U79" s="1"/>
      <c r="W79" s="146"/>
    </row>
    <row r="80" spans="1:33" x14ac:dyDescent="0.25">
      <c r="S80" s="1"/>
      <c r="T80" s="147"/>
      <c r="U80" s="1"/>
      <c r="W80" s="146"/>
    </row>
    <row r="81" spans="19:23" x14ac:dyDescent="0.25">
      <c r="S81" s="1"/>
      <c r="T81" s="147"/>
      <c r="U81" s="1"/>
      <c r="W81" s="146"/>
    </row>
    <row r="82" spans="19:23" x14ac:dyDescent="0.25">
      <c r="S82" s="1"/>
      <c r="T82" s="147"/>
      <c r="U82" s="1"/>
      <c r="W82" s="146"/>
    </row>
    <row r="83" spans="19:23" x14ac:dyDescent="0.25">
      <c r="S83" s="1"/>
      <c r="T83" s="147"/>
      <c r="U83" s="1"/>
      <c r="W83" s="146"/>
    </row>
    <row r="84" spans="19:23" x14ac:dyDescent="0.25">
      <c r="S84" s="1"/>
      <c r="T84" s="147"/>
      <c r="U84" s="1"/>
      <c r="W84" s="146"/>
    </row>
    <row r="85" spans="19:23" x14ac:dyDescent="0.25">
      <c r="S85" s="1"/>
      <c r="T85" s="147"/>
      <c r="U85" s="1"/>
      <c r="W85" s="146"/>
    </row>
    <row r="86" spans="19:23" x14ac:dyDescent="0.25">
      <c r="S86" s="1"/>
      <c r="T86" s="147"/>
      <c r="U86" s="1"/>
      <c r="W86" s="146"/>
    </row>
    <row r="87" spans="19:23" x14ac:dyDescent="0.25">
      <c r="S87" s="1"/>
      <c r="T87" s="147"/>
      <c r="U87" s="1"/>
      <c r="W87" s="146"/>
    </row>
    <row r="88" spans="19:23" x14ac:dyDescent="0.25">
      <c r="S88" s="1"/>
      <c r="T88" s="147"/>
      <c r="U88" s="1"/>
      <c r="W88" s="146"/>
    </row>
    <row r="89" spans="19:23" x14ac:dyDescent="0.25">
      <c r="S89" s="1"/>
      <c r="T89" s="147"/>
      <c r="U89" s="1"/>
      <c r="W89" s="146"/>
    </row>
    <row r="90" spans="19:23" x14ac:dyDescent="0.25">
      <c r="S90" s="1"/>
      <c r="T90" s="147"/>
      <c r="U90" s="1"/>
      <c r="W90" s="146"/>
    </row>
    <row r="91" spans="19:23" x14ac:dyDescent="0.25">
      <c r="S91" s="1"/>
      <c r="T91" s="147"/>
      <c r="U91" s="1"/>
      <c r="W91" s="146"/>
    </row>
    <row r="92" spans="19:23" x14ac:dyDescent="0.25">
      <c r="S92" s="1"/>
      <c r="T92" s="147"/>
      <c r="U92" s="1"/>
      <c r="W92" s="146"/>
    </row>
    <row r="93" spans="19:23" x14ac:dyDescent="0.25">
      <c r="S93" s="1"/>
      <c r="T93" s="147"/>
      <c r="U93" s="1"/>
      <c r="W93" s="146"/>
    </row>
    <row r="94" spans="19:23" x14ac:dyDescent="0.25">
      <c r="S94" s="1"/>
      <c r="T94" s="147"/>
      <c r="U94" s="1"/>
      <c r="W94" s="146"/>
    </row>
    <row r="95" spans="19:23" x14ac:dyDescent="0.25">
      <c r="S95" s="1"/>
      <c r="T95" s="147"/>
      <c r="U95" s="1"/>
      <c r="W95" s="146"/>
    </row>
    <row r="96" spans="19:23" x14ac:dyDescent="0.25">
      <c r="S96" s="1"/>
      <c r="T96" s="147"/>
      <c r="U96" s="1"/>
      <c r="W96" s="146"/>
    </row>
    <row r="97" spans="19:23" x14ac:dyDescent="0.25">
      <c r="S97" s="1"/>
      <c r="T97" s="147"/>
      <c r="U97" s="1"/>
      <c r="W97" s="146"/>
    </row>
    <row r="98" spans="19:23" x14ac:dyDescent="0.25">
      <c r="S98" s="1"/>
      <c r="T98" s="147"/>
      <c r="U98" s="1"/>
      <c r="W98" s="146"/>
    </row>
    <row r="99" spans="19:23" x14ac:dyDescent="0.25">
      <c r="S99" s="1"/>
      <c r="T99" s="147"/>
      <c r="U99" s="1"/>
      <c r="W99" s="146"/>
    </row>
    <row r="100" spans="19:23" x14ac:dyDescent="0.25">
      <c r="S100" s="1"/>
      <c r="T100" s="147"/>
      <c r="U100" s="1"/>
      <c r="W100" s="146"/>
    </row>
    <row r="101" spans="19:23" x14ac:dyDescent="0.25">
      <c r="S101" s="1"/>
      <c r="T101" s="147"/>
      <c r="U101" s="1"/>
      <c r="W101" s="146"/>
    </row>
    <row r="102" spans="19:23" x14ac:dyDescent="0.25">
      <c r="S102" s="1"/>
      <c r="T102" s="147"/>
      <c r="U102" s="1"/>
      <c r="W102" s="146"/>
    </row>
    <row r="103" spans="19:23" x14ac:dyDescent="0.25">
      <c r="S103" s="1"/>
      <c r="T103" s="147"/>
      <c r="U103" s="1"/>
      <c r="W103" s="146"/>
    </row>
    <row r="104" spans="19:23" x14ac:dyDescent="0.25">
      <c r="S104" s="1"/>
      <c r="T104" s="147"/>
      <c r="U104" s="1"/>
      <c r="W104" s="146"/>
    </row>
    <row r="105" spans="19:23" x14ac:dyDescent="0.25">
      <c r="S105" s="1"/>
      <c r="T105" s="147"/>
      <c r="U105" s="1"/>
      <c r="W105" s="146"/>
    </row>
    <row r="106" spans="19:23" x14ac:dyDescent="0.25">
      <c r="S106" s="1"/>
      <c r="T106" s="147"/>
      <c r="U106" s="1"/>
      <c r="W106" s="146"/>
    </row>
    <row r="107" spans="19:23" x14ac:dyDescent="0.25">
      <c r="S107" s="1"/>
      <c r="T107" s="147"/>
      <c r="U107" s="1"/>
      <c r="W107" s="146"/>
    </row>
    <row r="108" spans="19:23" x14ac:dyDescent="0.25">
      <c r="S108" s="1"/>
      <c r="T108" s="147"/>
      <c r="U108" s="1"/>
      <c r="W108" s="146"/>
    </row>
    <row r="109" spans="19:23" x14ac:dyDescent="0.25">
      <c r="S109" s="1"/>
      <c r="T109" s="147"/>
      <c r="U109" s="1"/>
      <c r="W109" s="146"/>
    </row>
    <row r="110" spans="19:23" x14ac:dyDescent="0.25">
      <c r="S110" s="1"/>
      <c r="T110" s="147"/>
      <c r="U110" s="1"/>
      <c r="W110" s="146"/>
    </row>
    <row r="111" spans="19:23" x14ac:dyDescent="0.25">
      <c r="S111" s="1"/>
      <c r="T111" s="147"/>
      <c r="U111" s="1"/>
      <c r="W111" s="146"/>
    </row>
    <row r="112" spans="19:23" x14ac:dyDescent="0.25">
      <c r="S112" s="1"/>
      <c r="T112" s="147"/>
      <c r="U112" s="1"/>
      <c r="W112" s="146"/>
    </row>
    <row r="113" spans="19:23" x14ac:dyDescent="0.25">
      <c r="S113" s="1"/>
      <c r="T113" s="147"/>
      <c r="U113" s="1"/>
      <c r="W113" s="146"/>
    </row>
    <row r="114" spans="19:23" x14ac:dyDescent="0.25">
      <c r="S114" s="1"/>
      <c r="T114" s="147"/>
      <c r="U114" s="1"/>
      <c r="W114" s="146"/>
    </row>
    <row r="115" spans="19:23" x14ac:dyDescent="0.25">
      <c r="S115" s="1"/>
      <c r="T115" s="147"/>
      <c r="U115" s="1"/>
      <c r="W115" s="146"/>
    </row>
    <row r="116" spans="19:23" x14ac:dyDescent="0.25">
      <c r="S116" s="1"/>
      <c r="T116" s="147"/>
      <c r="U116" s="1"/>
      <c r="W116" s="146"/>
    </row>
    <row r="117" spans="19:23" x14ac:dyDescent="0.25">
      <c r="S117" s="1"/>
      <c r="T117" s="147"/>
      <c r="U117" s="1"/>
      <c r="W117" s="146"/>
    </row>
    <row r="118" spans="19:23" x14ac:dyDescent="0.25">
      <c r="S118" s="1"/>
      <c r="T118" s="147"/>
      <c r="U118" s="1"/>
      <c r="W118" s="146"/>
    </row>
    <row r="119" spans="19:23" x14ac:dyDescent="0.25">
      <c r="S119" s="1"/>
      <c r="T119" s="147"/>
      <c r="U119" s="1"/>
      <c r="W119" s="146"/>
    </row>
    <row r="120" spans="19:23" x14ac:dyDescent="0.25">
      <c r="S120" s="1"/>
      <c r="T120" s="147"/>
      <c r="U120" s="1"/>
      <c r="W120" s="146"/>
    </row>
    <row r="121" spans="19:23" x14ac:dyDescent="0.25">
      <c r="S121" s="1"/>
      <c r="T121" s="147"/>
      <c r="U121" s="1"/>
      <c r="W121" s="146"/>
    </row>
    <row r="122" spans="19:23" x14ac:dyDescent="0.25">
      <c r="S122" s="1"/>
      <c r="T122" s="147"/>
      <c r="U122" s="1"/>
      <c r="W122" s="146"/>
    </row>
    <row r="123" spans="19:23" x14ac:dyDescent="0.25">
      <c r="S123" s="1"/>
      <c r="T123" s="147"/>
      <c r="U123" s="1"/>
      <c r="W123" s="146"/>
    </row>
    <row r="124" spans="19:23" x14ac:dyDescent="0.25">
      <c r="S124" s="1"/>
      <c r="T124" s="147"/>
      <c r="U124" s="1"/>
      <c r="W124" s="146"/>
    </row>
    <row r="125" spans="19:23" x14ac:dyDescent="0.25">
      <c r="S125" s="1"/>
      <c r="T125" s="147"/>
      <c r="U125" s="1"/>
      <c r="W125" s="146"/>
    </row>
    <row r="126" spans="19:23" x14ac:dyDescent="0.25">
      <c r="S126" s="1"/>
      <c r="T126" s="147"/>
      <c r="U126" s="1"/>
      <c r="W126" s="146"/>
    </row>
    <row r="127" spans="19:23" x14ac:dyDescent="0.25">
      <c r="S127" s="1"/>
      <c r="T127" s="147"/>
      <c r="U127" s="1"/>
      <c r="W127" s="146"/>
    </row>
    <row r="128" spans="19:23" x14ac:dyDescent="0.25">
      <c r="S128" s="1"/>
      <c r="T128" s="147"/>
      <c r="U128" s="1"/>
      <c r="W128" s="146"/>
    </row>
  </sheetData>
  <mergeCells count="30">
    <mergeCell ref="A66:A67"/>
    <mergeCell ref="D68:E68"/>
    <mergeCell ref="A70:E70"/>
    <mergeCell ref="A50:A51"/>
    <mergeCell ref="A53:A54"/>
    <mergeCell ref="A56:A57"/>
    <mergeCell ref="A63:A64"/>
    <mergeCell ref="A35:A36"/>
    <mergeCell ref="A44:A45"/>
    <mergeCell ref="A47:A48"/>
    <mergeCell ref="A59:A61"/>
    <mergeCell ref="A32:A33"/>
    <mergeCell ref="A38:A39"/>
    <mergeCell ref="A41:A42"/>
    <mergeCell ref="A23:A24"/>
    <mergeCell ref="A26:A27"/>
    <mergeCell ref="A29:A30"/>
    <mergeCell ref="AB5:AE5"/>
    <mergeCell ref="A20:A21"/>
    <mergeCell ref="A14:A15"/>
    <mergeCell ref="A17:A18"/>
    <mergeCell ref="A7:A8"/>
    <mergeCell ref="A11:A12"/>
    <mergeCell ref="X5:Z5"/>
    <mergeCell ref="K5:L5"/>
    <mergeCell ref="N5:O5"/>
    <mergeCell ref="G5:H5"/>
    <mergeCell ref="P5:T5"/>
    <mergeCell ref="V5:W5"/>
    <mergeCell ref="I4:J5"/>
  </mergeCells>
  <pageMargins left="0.19685039370078741" right="0.19685039370078741" top="0.19685039370078741" bottom="0.19685039370078741" header="0.23622047244094491" footer="0.23622047244094491"/>
  <pageSetup paperSize="8" scale="1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3"/>
  <sheetViews>
    <sheetView showGridLines="0" view="pageBreakPreview" zoomScaleNormal="76" zoomScaleSheetLayoutView="100" workbookViewId="0">
      <pane xSplit="1" ySplit="7" topLeftCell="S8" activePane="bottomRight" state="frozen"/>
      <selection activeCell="I214" sqref="I214"/>
      <selection pane="topRight" activeCell="I214" sqref="I214"/>
      <selection pane="bottomLeft" activeCell="I214" sqref="I214"/>
      <selection pane="bottomRight" activeCell="I214" sqref="I214"/>
    </sheetView>
  </sheetViews>
  <sheetFormatPr defaultRowHeight="18.75" x14ac:dyDescent="0.25"/>
  <cols>
    <col min="1" max="1" width="41.85546875" style="381" customWidth="1"/>
    <col min="2" max="3" width="17.28515625" style="381" customWidth="1"/>
    <col min="4" max="4" width="19.7109375" style="381" customWidth="1"/>
    <col min="5" max="7" width="17.28515625" style="381" customWidth="1"/>
    <col min="8" max="8" width="12.28515625" style="381" customWidth="1"/>
    <col min="9" max="9" width="16.7109375" style="1214" customWidth="1"/>
    <col min="10" max="10" width="17" style="381" customWidth="1"/>
    <col min="11" max="11" width="17.7109375" style="381" customWidth="1"/>
    <col min="12" max="15" width="17" style="381" customWidth="1"/>
    <col min="16" max="16" width="16.140625" style="381" customWidth="1"/>
    <col min="17" max="17" width="19.85546875" style="381" customWidth="1"/>
    <col min="18" max="18" width="18.7109375" style="381" customWidth="1"/>
    <col min="19" max="19" width="17" style="381" customWidth="1"/>
    <col min="20" max="20" width="15.5703125" style="381" customWidth="1"/>
    <col min="21" max="21" width="18.7109375" style="381" customWidth="1"/>
    <col min="22" max="22" width="15.28515625" style="381" customWidth="1"/>
    <col min="23" max="23" width="16.140625" style="381" customWidth="1"/>
    <col min="24" max="24" width="20.42578125" style="381" customWidth="1"/>
    <col min="25" max="25" width="20.5703125" style="381" customWidth="1"/>
    <col min="26" max="16384" width="9.140625" style="381"/>
  </cols>
  <sheetData>
    <row r="1" spans="1:25" x14ac:dyDescent="0.25">
      <c r="A1" s="439" t="s">
        <v>549</v>
      </c>
      <c r="B1" s="438" t="s">
        <v>837</v>
      </c>
      <c r="H1" s="381" t="s">
        <v>438</v>
      </c>
    </row>
    <row r="2" spans="1:25" x14ac:dyDescent="0.25">
      <c r="A2" s="437" t="s">
        <v>78</v>
      </c>
      <c r="B2" s="436" t="s">
        <v>547</v>
      </c>
      <c r="I2" s="2310" t="s">
        <v>77</v>
      </c>
      <c r="J2" s="2311"/>
      <c r="K2" s="435" t="s">
        <v>437</v>
      </c>
      <c r="L2" s="434"/>
      <c r="M2" s="433"/>
      <c r="N2" s="1232"/>
      <c r="X2" s="431"/>
      <c r="Y2" s="431"/>
    </row>
    <row r="3" spans="1:25" ht="56.25" x14ac:dyDescent="0.25">
      <c r="A3" s="383" t="s">
        <v>91</v>
      </c>
      <c r="B3" s="1231" t="s">
        <v>836</v>
      </c>
      <c r="C3" s="2304" t="s">
        <v>74</v>
      </c>
      <c r="D3" s="2309"/>
      <c r="E3" s="2309"/>
      <c r="F3" s="2309"/>
      <c r="G3" s="2305"/>
      <c r="I3" s="2312"/>
      <c r="J3" s="2313"/>
      <c r="K3" s="428" t="s">
        <v>73</v>
      </c>
      <c r="L3" s="2309" t="s">
        <v>72</v>
      </c>
      <c r="M3" s="2305"/>
      <c r="N3" s="2304" t="s">
        <v>71</v>
      </c>
      <c r="O3" s="2305"/>
      <c r="Q3" s="2304" t="s">
        <v>70</v>
      </c>
      <c r="R3" s="2309"/>
      <c r="S3" s="2309"/>
      <c r="T3" s="2309"/>
      <c r="U3" s="427"/>
      <c r="V3" s="426" t="s">
        <v>69</v>
      </c>
      <c r="W3" s="425"/>
      <c r="X3" s="1230"/>
      <c r="Y3" s="1230"/>
    </row>
    <row r="4" spans="1:25" ht="75.75" thickBot="1" x14ac:dyDescent="0.3">
      <c r="A4" s="422" t="s">
        <v>68</v>
      </c>
      <c r="B4" s="418" t="s">
        <v>67</v>
      </c>
      <c r="C4" s="418" t="s">
        <v>66</v>
      </c>
      <c r="D4" s="418" t="s">
        <v>65</v>
      </c>
      <c r="E4" s="418" t="s">
        <v>64</v>
      </c>
      <c r="F4" s="418" t="s">
        <v>435</v>
      </c>
      <c r="G4" s="421" t="s">
        <v>434</v>
      </c>
      <c r="H4" s="418" t="s">
        <v>835</v>
      </c>
      <c r="I4" s="1229" t="s">
        <v>61</v>
      </c>
      <c r="J4" s="577" t="s">
        <v>433</v>
      </c>
      <c r="K4" s="418" t="s">
        <v>60</v>
      </c>
      <c r="L4" s="418" t="s">
        <v>59</v>
      </c>
      <c r="M4" s="418" t="s">
        <v>58</v>
      </c>
      <c r="N4" s="418" t="s">
        <v>57</v>
      </c>
      <c r="O4" s="1228" t="s">
        <v>432</v>
      </c>
      <c r="P4" s="418" t="s">
        <v>55</v>
      </c>
      <c r="Q4" s="417" t="s">
        <v>431</v>
      </c>
      <c r="R4" s="417" t="s">
        <v>53</v>
      </c>
      <c r="S4" s="417" t="s">
        <v>52</v>
      </c>
      <c r="T4" s="428" t="s">
        <v>51</v>
      </c>
      <c r="U4" s="414" t="s">
        <v>50</v>
      </c>
      <c r="V4" s="414" t="s">
        <v>49</v>
      </c>
      <c r="W4" s="414" t="s">
        <v>48</v>
      </c>
      <c r="X4" s="414" t="s">
        <v>430</v>
      </c>
      <c r="Y4" s="414" t="s">
        <v>429</v>
      </c>
    </row>
    <row r="5" spans="1:25" ht="19.5" thickTop="1" x14ac:dyDescent="0.25">
      <c r="A5" s="2306" t="s">
        <v>47</v>
      </c>
      <c r="B5" s="407"/>
      <c r="C5" s="412"/>
      <c r="D5" s="412"/>
      <c r="E5" s="407"/>
      <c r="F5" s="407" t="s">
        <v>46</v>
      </c>
      <c r="G5" s="407"/>
      <c r="H5" s="413" t="s">
        <v>2</v>
      </c>
      <c r="I5" s="1227" t="s">
        <v>43</v>
      </c>
      <c r="J5" s="407" t="s">
        <v>41</v>
      </c>
      <c r="K5" s="407" t="s">
        <v>42</v>
      </c>
      <c r="L5" s="411" t="s">
        <v>428</v>
      </c>
      <c r="M5" s="411" t="s">
        <v>44</v>
      </c>
      <c r="N5" s="411" t="s">
        <v>42</v>
      </c>
      <c r="O5" s="411" t="s">
        <v>41</v>
      </c>
      <c r="P5" s="413" t="s">
        <v>2</v>
      </c>
      <c r="Q5" s="412"/>
      <c r="R5" s="411" t="s">
        <v>42</v>
      </c>
      <c r="S5" s="411" t="s">
        <v>41</v>
      </c>
      <c r="T5" s="411" t="s">
        <v>42</v>
      </c>
      <c r="U5" s="411" t="s">
        <v>43</v>
      </c>
      <c r="V5" s="411" t="s">
        <v>427</v>
      </c>
      <c r="W5" s="411" t="s">
        <v>42</v>
      </c>
      <c r="X5" s="411"/>
      <c r="Y5" s="411"/>
    </row>
    <row r="6" spans="1:25" x14ac:dyDescent="0.25">
      <c r="A6" s="2307"/>
      <c r="B6" s="408"/>
      <c r="C6" s="409"/>
      <c r="D6" s="409"/>
      <c r="E6" s="408"/>
      <c r="F6" s="407" t="s">
        <v>39</v>
      </c>
      <c r="G6" s="408"/>
      <c r="H6" s="410" t="s">
        <v>1</v>
      </c>
      <c r="I6" s="1227"/>
      <c r="J6" s="408"/>
      <c r="K6" s="408"/>
      <c r="L6" s="408"/>
      <c r="M6" s="408"/>
      <c r="N6" s="408"/>
      <c r="O6" s="408"/>
      <c r="P6" s="410" t="s">
        <v>1</v>
      </c>
      <c r="Q6" s="409"/>
      <c r="R6" s="408"/>
      <c r="S6" s="408"/>
      <c r="T6" s="408"/>
      <c r="U6" s="407"/>
      <c r="V6" s="407"/>
      <c r="W6" s="407"/>
      <c r="X6" s="407"/>
      <c r="Y6" s="407"/>
    </row>
    <row r="7" spans="1:25" ht="21" customHeight="1" thickBot="1" x14ac:dyDescent="0.3">
      <c r="A7" s="406" t="s">
        <v>38</v>
      </c>
      <c r="B7" s="399"/>
      <c r="C7" s="404"/>
      <c r="D7" s="404"/>
      <c r="E7" s="403"/>
      <c r="F7" s="403"/>
      <c r="G7" s="403"/>
      <c r="H7" s="403"/>
      <c r="I7" s="1226"/>
      <c r="J7" s="403"/>
      <c r="K7" s="405"/>
      <c r="L7" s="405"/>
      <c r="M7" s="403"/>
      <c r="N7" s="403"/>
      <c r="O7" s="403"/>
      <c r="P7" s="403"/>
      <c r="Q7" s="404"/>
      <c r="R7" s="403"/>
      <c r="S7" s="403"/>
      <c r="T7" s="403"/>
      <c r="U7" s="403"/>
      <c r="V7" s="403"/>
      <c r="W7" s="403"/>
      <c r="X7" s="403"/>
      <c r="Y7" s="403"/>
    </row>
    <row r="8" spans="1:25" ht="37.5" x14ac:dyDescent="0.3">
      <c r="A8" s="2300" t="s">
        <v>834</v>
      </c>
      <c r="B8" s="397" t="s">
        <v>831</v>
      </c>
      <c r="C8" s="397" t="s">
        <v>833</v>
      </c>
      <c r="D8" s="296">
        <v>46200000</v>
      </c>
      <c r="E8" s="316" t="s">
        <v>32</v>
      </c>
      <c r="F8" s="316" t="s">
        <v>513</v>
      </c>
      <c r="G8" s="397" t="s">
        <v>16</v>
      </c>
      <c r="H8" s="386" t="s">
        <v>2</v>
      </c>
      <c r="I8" s="1222" t="s">
        <v>787</v>
      </c>
      <c r="J8" s="269" t="s">
        <v>786</v>
      </c>
      <c r="K8" s="239" t="s">
        <v>785</v>
      </c>
      <c r="L8" s="269" t="s">
        <v>784</v>
      </c>
      <c r="M8" s="239" t="s">
        <v>518</v>
      </c>
      <c r="N8" s="239" t="s">
        <v>783</v>
      </c>
      <c r="O8" s="239" t="s">
        <v>513</v>
      </c>
      <c r="P8" s="386" t="s">
        <v>2</v>
      </c>
      <c r="Q8" s="296">
        <v>46200000</v>
      </c>
      <c r="R8" s="293" t="s">
        <v>513</v>
      </c>
      <c r="S8" s="293" t="s">
        <v>782</v>
      </c>
      <c r="T8" s="293" t="s">
        <v>781</v>
      </c>
      <c r="U8" s="1223" t="s">
        <v>780</v>
      </c>
      <c r="V8" s="293" t="s">
        <v>779</v>
      </c>
      <c r="W8" s="293" t="s">
        <v>778</v>
      </c>
      <c r="X8" s="397"/>
      <c r="Y8" s="293"/>
    </row>
    <row r="9" spans="1:25" ht="113.25" customHeight="1" x14ac:dyDescent="0.25">
      <c r="A9" s="2301"/>
      <c r="B9" s="397"/>
      <c r="C9" s="296"/>
      <c r="D9" s="296"/>
      <c r="E9" s="397"/>
      <c r="F9" s="293"/>
      <c r="G9" s="397"/>
      <c r="H9" s="386" t="s">
        <v>1</v>
      </c>
      <c r="I9" s="1222"/>
      <c r="J9" s="397"/>
      <c r="K9" s="397"/>
      <c r="L9" s="397"/>
      <c r="M9" s="397"/>
      <c r="N9" s="397"/>
      <c r="O9" s="397"/>
      <c r="P9" s="386" t="s">
        <v>1</v>
      </c>
      <c r="Q9" s="296"/>
      <c r="R9" s="397"/>
      <c r="S9" s="397"/>
      <c r="T9" s="397"/>
      <c r="U9" s="397"/>
      <c r="V9" s="397"/>
      <c r="W9" s="397"/>
      <c r="X9" s="397"/>
      <c r="Y9" s="397"/>
    </row>
    <row r="10" spans="1:25" x14ac:dyDescent="0.25">
      <c r="A10" s="489"/>
      <c r="B10" s="398"/>
      <c r="C10" s="399"/>
      <c r="D10" s="399"/>
      <c r="E10" s="398"/>
      <c r="F10" s="398"/>
      <c r="G10" s="398"/>
      <c r="H10" s="1218"/>
      <c r="I10" s="1220"/>
      <c r="J10" s="1215"/>
      <c r="K10" s="1219"/>
      <c r="L10" s="1219"/>
      <c r="M10" s="1215"/>
      <c r="N10" s="1215"/>
      <c r="O10" s="1215"/>
      <c r="P10" s="1218"/>
      <c r="Q10" s="399"/>
      <c r="R10" s="1215"/>
      <c r="S10" s="1215"/>
      <c r="T10" s="1215"/>
      <c r="U10" s="1216"/>
      <c r="V10" s="1215"/>
      <c r="W10" s="1215"/>
      <c r="X10" s="398"/>
      <c r="Y10" s="1215"/>
    </row>
    <row r="11" spans="1:25" ht="37.5" x14ac:dyDescent="0.3">
      <c r="A11" s="2300" t="s">
        <v>832</v>
      </c>
      <c r="B11" s="397" t="s">
        <v>831</v>
      </c>
      <c r="C11" s="397" t="s">
        <v>830</v>
      </c>
      <c r="D11" s="296">
        <v>3080000</v>
      </c>
      <c r="E11" s="316" t="s">
        <v>32</v>
      </c>
      <c r="F11" s="316" t="s">
        <v>513</v>
      </c>
      <c r="G11" s="397" t="s">
        <v>16</v>
      </c>
      <c r="H11" s="386" t="s">
        <v>2</v>
      </c>
      <c r="I11" s="1222" t="s">
        <v>787</v>
      </c>
      <c r="J11" s="269" t="s">
        <v>786</v>
      </c>
      <c r="K11" s="239" t="s">
        <v>785</v>
      </c>
      <c r="L11" s="269" t="s">
        <v>784</v>
      </c>
      <c r="M11" s="239" t="s">
        <v>518</v>
      </c>
      <c r="N11" s="239" t="s">
        <v>783</v>
      </c>
      <c r="O11" s="239" t="s">
        <v>513</v>
      </c>
      <c r="P11" s="386" t="s">
        <v>2</v>
      </c>
      <c r="Q11" s="296">
        <v>3080000</v>
      </c>
      <c r="R11" s="293" t="s">
        <v>513</v>
      </c>
      <c r="S11" s="293" t="s">
        <v>782</v>
      </c>
      <c r="T11" s="293" t="s">
        <v>781</v>
      </c>
      <c r="U11" s="1223" t="s">
        <v>780</v>
      </c>
      <c r="V11" s="293" t="s">
        <v>510</v>
      </c>
      <c r="W11" s="293" t="s">
        <v>778</v>
      </c>
      <c r="X11" s="397"/>
      <c r="Y11" s="293"/>
    </row>
    <row r="12" spans="1:25" ht="104.25" customHeight="1" x14ac:dyDescent="0.25">
      <c r="A12" s="2301"/>
      <c r="B12" s="397"/>
      <c r="C12" s="296"/>
      <c r="D12" s="296"/>
      <c r="E12" s="397"/>
      <c r="F12" s="293"/>
      <c r="G12" s="397"/>
      <c r="H12" s="386" t="s">
        <v>1</v>
      </c>
      <c r="I12" s="1222"/>
      <c r="J12" s="397"/>
      <c r="K12" s="397"/>
      <c r="L12" s="397"/>
      <c r="M12" s="397"/>
      <c r="N12" s="397"/>
      <c r="O12" s="397"/>
      <c r="P12" s="386" t="s">
        <v>1</v>
      </c>
      <c r="Q12" s="296"/>
      <c r="R12" s="397"/>
      <c r="S12" s="397"/>
      <c r="T12" s="397"/>
      <c r="U12" s="397"/>
      <c r="V12" s="397"/>
      <c r="W12" s="397"/>
      <c r="X12" s="397"/>
      <c r="Y12" s="397"/>
    </row>
    <row r="13" spans="1:25" ht="21" customHeight="1" x14ac:dyDescent="0.25">
      <c r="A13" s="398"/>
      <c r="B13" s="398"/>
      <c r="C13" s="399"/>
      <c r="D13" s="399"/>
      <c r="E13" s="398"/>
      <c r="F13" s="398"/>
      <c r="G13" s="398"/>
      <c r="H13" s="398"/>
      <c r="I13" s="1225"/>
      <c r="J13" s="398"/>
      <c r="K13" s="400"/>
      <c r="L13" s="400"/>
      <c r="M13" s="398"/>
      <c r="N13" s="398"/>
      <c r="O13" s="398"/>
      <c r="P13" s="398"/>
      <c r="Q13" s="399"/>
      <c r="R13" s="398"/>
      <c r="S13" s="398"/>
      <c r="T13" s="398"/>
      <c r="U13" s="398"/>
      <c r="V13" s="398"/>
      <c r="W13" s="398"/>
      <c r="X13" s="398"/>
      <c r="Y13" s="398"/>
    </row>
    <row r="14" spans="1:25" ht="37.5" x14ac:dyDescent="0.3">
      <c r="A14" s="2300" t="s">
        <v>829</v>
      </c>
      <c r="B14" s="397" t="s">
        <v>822</v>
      </c>
      <c r="C14" s="397" t="s">
        <v>828</v>
      </c>
      <c r="D14" s="296">
        <v>6500000</v>
      </c>
      <c r="E14" s="316" t="s">
        <v>788</v>
      </c>
      <c r="F14" s="316" t="s">
        <v>513</v>
      </c>
      <c r="G14" s="397" t="s">
        <v>125</v>
      </c>
      <c r="H14" s="386" t="s">
        <v>2</v>
      </c>
      <c r="I14" s="1222" t="s">
        <v>787</v>
      </c>
      <c r="J14" s="269" t="s">
        <v>786</v>
      </c>
      <c r="K14" s="239" t="s">
        <v>785</v>
      </c>
      <c r="L14" s="269" t="s">
        <v>784</v>
      </c>
      <c r="M14" s="239" t="s">
        <v>518</v>
      </c>
      <c r="N14" s="239" t="s">
        <v>783</v>
      </c>
      <c r="O14" s="239" t="s">
        <v>513</v>
      </c>
      <c r="P14" s="386" t="s">
        <v>2</v>
      </c>
      <c r="Q14" s="296">
        <v>6500000</v>
      </c>
      <c r="R14" s="293" t="s">
        <v>513</v>
      </c>
      <c r="S14" s="293" t="s">
        <v>782</v>
      </c>
      <c r="T14" s="293" t="s">
        <v>781</v>
      </c>
      <c r="U14" s="1223" t="s">
        <v>780</v>
      </c>
      <c r="V14" s="293" t="s">
        <v>779</v>
      </c>
      <c r="W14" s="293" t="s">
        <v>778</v>
      </c>
      <c r="X14" s="397"/>
      <c r="Y14" s="293"/>
    </row>
    <row r="15" spans="1:25" x14ac:dyDescent="0.25">
      <c r="A15" s="2301"/>
      <c r="B15" s="397"/>
      <c r="C15" s="296"/>
      <c r="D15" s="296"/>
      <c r="E15" s="397"/>
      <c r="F15" s="293"/>
      <c r="G15" s="397"/>
      <c r="H15" s="386" t="s">
        <v>1</v>
      </c>
      <c r="I15" s="1222"/>
      <c r="J15" s="397"/>
      <c r="K15" s="397"/>
      <c r="L15" s="397"/>
      <c r="M15" s="397"/>
      <c r="N15" s="397"/>
      <c r="O15" s="397"/>
      <c r="P15" s="386" t="s">
        <v>1</v>
      </c>
      <c r="Q15" s="296"/>
      <c r="R15" s="397"/>
      <c r="S15" s="397"/>
      <c r="T15" s="397"/>
      <c r="U15" s="397"/>
      <c r="V15" s="397"/>
      <c r="W15" s="397"/>
      <c r="X15" s="397"/>
      <c r="Y15" s="397"/>
    </row>
    <row r="16" spans="1:25" ht="20.25" customHeight="1" x14ac:dyDescent="0.25">
      <c r="A16" s="489"/>
      <c r="B16" s="398"/>
      <c r="C16" s="399"/>
      <c r="D16" s="399"/>
      <c r="E16" s="398"/>
      <c r="F16" s="398"/>
      <c r="G16" s="398"/>
      <c r="H16" s="1218"/>
      <c r="I16" s="1220"/>
      <c r="J16" s="1215"/>
      <c r="K16" s="1219"/>
      <c r="L16" s="1219"/>
      <c r="M16" s="1215"/>
      <c r="N16" s="1215"/>
      <c r="O16" s="1215"/>
      <c r="P16" s="1218"/>
      <c r="Q16" s="399"/>
      <c r="R16" s="1215"/>
      <c r="S16" s="1215"/>
      <c r="T16" s="1215"/>
      <c r="U16" s="1216"/>
      <c r="V16" s="1215"/>
      <c r="W16" s="1215"/>
      <c r="X16" s="398"/>
      <c r="Y16" s="1215"/>
    </row>
    <row r="17" spans="1:25" ht="37.5" x14ac:dyDescent="0.3">
      <c r="A17" s="2300" t="s">
        <v>827</v>
      </c>
      <c r="B17" s="397" t="s">
        <v>822</v>
      </c>
      <c r="C17" s="397" t="s">
        <v>826</v>
      </c>
      <c r="D17" s="296">
        <v>51300000</v>
      </c>
      <c r="E17" s="316" t="s">
        <v>32</v>
      </c>
      <c r="F17" s="316" t="s">
        <v>513</v>
      </c>
      <c r="G17" s="397" t="s">
        <v>16</v>
      </c>
      <c r="H17" s="386" t="s">
        <v>2</v>
      </c>
      <c r="I17" s="1222" t="s">
        <v>787</v>
      </c>
      <c r="J17" s="269" t="s">
        <v>786</v>
      </c>
      <c r="K17" s="239" t="s">
        <v>785</v>
      </c>
      <c r="L17" s="269" t="s">
        <v>784</v>
      </c>
      <c r="M17" s="239" t="s">
        <v>518</v>
      </c>
      <c r="N17" s="239" t="s">
        <v>783</v>
      </c>
      <c r="O17" s="239" t="s">
        <v>513</v>
      </c>
      <c r="P17" s="386" t="s">
        <v>2</v>
      </c>
      <c r="Q17" s="296">
        <v>51300000</v>
      </c>
      <c r="R17" s="293" t="s">
        <v>513</v>
      </c>
      <c r="S17" s="293" t="s">
        <v>782</v>
      </c>
      <c r="T17" s="293" t="s">
        <v>781</v>
      </c>
      <c r="U17" s="1223" t="s">
        <v>780</v>
      </c>
      <c r="V17" s="293" t="s">
        <v>779</v>
      </c>
      <c r="W17" s="293" t="s">
        <v>778</v>
      </c>
      <c r="X17" s="397"/>
      <c r="Y17" s="293"/>
    </row>
    <row r="18" spans="1:25" ht="53.25" customHeight="1" x14ac:dyDescent="0.25">
      <c r="A18" s="2301"/>
      <c r="B18" s="397"/>
      <c r="C18" s="296"/>
      <c r="D18" s="296"/>
      <c r="E18" s="397"/>
      <c r="F18" s="293"/>
      <c r="G18" s="397"/>
      <c r="H18" s="386" t="s">
        <v>1</v>
      </c>
      <c r="I18" s="1222"/>
      <c r="J18" s="397"/>
      <c r="K18" s="397"/>
      <c r="L18" s="397"/>
      <c r="M18" s="397"/>
      <c r="N18" s="397"/>
      <c r="O18" s="397"/>
      <c r="P18" s="386" t="s">
        <v>1</v>
      </c>
      <c r="Q18" s="296"/>
      <c r="R18" s="397"/>
      <c r="S18" s="397"/>
      <c r="T18" s="397"/>
      <c r="U18" s="397"/>
      <c r="V18" s="397"/>
      <c r="W18" s="397"/>
      <c r="X18" s="397"/>
      <c r="Y18" s="397"/>
    </row>
    <row r="19" spans="1:25" ht="21" customHeight="1" x14ac:dyDescent="0.25">
      <c r="A19" s="398"/>
      <c r="B19" s="398"/>
      <c r="C19" s="399"/>
      <c r="D19" s="399"/>
      <c r="E19" s="398"/>
      <c r="F19" s="398"/>
      <c r="G19" s="398"/>
      <c r="H19" s="398"/>
      <c r="I19" s="1225"/>
      <c r="J19" s="398"/>
      <c r="K19" s="400"/>
      <c r="L19" s="400"/>
      <c r="M19" s="398"/>
      <c r="N19" s="398"/>
      <c r="O19" s="398"/>
      <c r="P19" s="398"/>
      <c r="Q19" s="399"/>
      <c r="R19" s="398"/>
      <c r="S19" s="398"/>
      <c r="T19" s="398"/>
      <c r="U19" s="398"/>
      <c r="V19" s="398"/>
      <c r="W19" s="398"/>
      <c r="X19" s="398"/>
      <c r="Y19" s="398"/>
    </row>
    <row r="20" spans="1:25" ht="37.5" x14ac:dyDescent="0.3">
      <c r="A20" s="2300" t="s">
        <v>825</v>
      </c>
      <c r="B20" s="397" t="s">
        <v>822</v>
      </c>
      <c r="C20" s="397" t="s">
        <v>824</v>
      </c>
      <c r="D20" s="296">
        <v>6000000</v>
      </c>
      <c r="E20" s="316" t="s">
        <v>788</v>
      </c>
      <c r="F20" s="316" t="s">
        <v>513</v>
      </c>
      <c r="G20" s="397" t="s">
        <v>125</v>
      </c>
      <c r="H20" s="386" t="s">
        <v>2</v>
      </c>
      <c r="I20" s="1222" t="s">
        <v>787</v>
      </c>
      <c r="J20" s="269" t="s">
        <v>786</v>
      </c>
      <c r="K20" s="239" t="s">
        <v>785</v>
      </c>
      <c r="L20" s="269" t="s">
        <v>784</v>
      </c>
      <c r="M20" s="239" t="s">
        <v>518</v>
      </c>
      <c r="N20" s="239" t="s">
        <v>783</v>
      </c>
      <c r="O20" s="239" t="s">
        <v>513</v>
      </c>
      <c r="P20" s="386" t="s">
        <v>2</v>
      </c>
      <c r="Q20" s="296">
        <v>6000000</v>
      </c>
      <c r="R20" s="293" t="s">
        <v>513</v>
      </c>
      <c r="S20" s="293" t="s">
        <v>782</v>
      </c>
      <c r="T20" s="293" t="s">
        <v>781</v>
      </c>
      <c r="U20" s="1223" t="s">
        <v>780</v>
      </c>
      <c r="V20" s="293" t="s">
        <v>779</v>
      </c>
      <c r="W20" s="293" t="s">
        <v>778</v>
      </c>
      <c r="X20" s="397"/>
      <c r="Y20" s="293"/>
    </row>
    <row r="21" spans="1:25" x14ac:dyDescent="0.25">
      <c r="A21" s="2301"/>
      <c r="B21" s="397"/>
      <c r="C21" s="296"/>
      <c r="D21" s="296"/>
      <c r="E21" s="397"/>
      <c r="F21" s="293"/>
      <c r="G21" s="397"/>
      <c r="H21" s="386" t="s">
        <v>1</v>
      </c>
      <c r="I21" s="1222"/>
      <c r="J21" s="397"/>
      <c r="K21" s="397"/>
      <c r="L21" s="397"/>
      <c r="M21" s="397"/>
      <c r="N21" s="397"/>
      <c r="O21" s="397"/>
      <c r="P21" s="386" t="s">
        <v>1</v>
      </c>
      <c r="Q21" s="296"/>
      <c r="R21" s="397"/>
      <c r="S21" s="397"/>
      <c r="T21" s="397"/>
      <c r="U21" s="397"/>
      <c r="V21" s="397"/>
      <c r="W21" s="397"/>
      <c r="X21" s="397"/>
      <c r="Y21" s="397"/>
    </row>
    <row r="22" spans="1:25" ht="21" customHeight="1" x14ac:dyDescent="0.25">
      <c r="A22" s="398"/>
      <c r="B22" s="398"/>
      <c r="C22" s="399"/>
      <c r="D22" s="399"/>
      <c r="E22" s="398"/>
      <c r="F22" s="398"/>
      <c r="G22" s="398"/>
      <c r="H22" s="398"/>
      <c r="I22" s="1225"/>
      <c r="J22" s="398"/>
      <c r="K22" s="400"/>
      <c r="L22" s="400"/>
      <c r="M22" s="398"/>
      <c r="N22" s="398"/>
      <c r="O22" s="398"/>
      <c r="P22" s="398"/>
      <c r="Q22" s="399"/>
      <c r="R22" s="398"/>
      <c r="S22" s="398"/>
      <c r="T22" s="398"/>
      <c r="U22" s="398"/>
      <c r="V22" s="398"/>
      <c r="W22" s="398"/>
      <c r="X22" s="398"/>
      <c r="Y22" s="398"/>
    </row>
    <row r="23" spans="1:25" ht="37.5" x14ac:dyDescent="0.3">
      <c r="A23" s="2300" t="s">
        <v>823</v>
      </c>
      <c r="B23" s="397" t="s">
        <v>822</v>
      </c>
      <c r="C23" s="397" t="s">
        <v>821</v>
      </c>
      <c r="D23" s="296">
        <v>6270000</v>
      </c>
      <c r="E23" s="316" t="s">
        <v>788</v>
      </c>
      <c r="F23" s="316" t="s">
        <v>513</v>
      </c>
      <c r="G23" s="397" t="s">
        <v>125</v>
      </c>
      <c r="H23" s="386" t="s">
        <v>2</v>
      </c>
      <c r="I23" s="1222" t="s">
        <v>787</v>
      </c>
      <c r="J23" s="269" t="s">
        <v>786</v>
      </c>
      <c r="K23" s="239" t="s">
        <v>785</v>
      </c>
      <c r="L23" s="269" t="s">
        <v>784</v>
      </c>
      <c r="M23" s="239" t="s">
        <v>518</v>
      </c>
      <c r="N23" s="239" t="s">
        <v>783</v>
      </c>
      <c r="O23" s="239" t="s">
        <v>513</v>
      </c>
      <c r="P23" s="386" t="s">
        <v>2</v>
      </c>
      <c r="Q23" s="296">
        <v>6270000</v>
      </c>
      <c r="R23" s="293" t="s">
        <v>513</v>
      </c>
      <c r="S23" s="293" t="s">
        <v>782</v>
      </c>
      <c r="T23" s="293" t="s">
        <v>781</v>
      </c>
      <c r="U23" s="1223" t="s">
        <v>780</v>
      </c>
      <c r="V23" s="293" t="s">
        <v>779</v>
      </c>
      <c r="W23" s="293" t="s">
        <v>778</v>
      </c>
      <c r="X23" s="397"/>
      <c r="Y23" s="293"/>
    </row>
    <row r="24" spans="1:25" x14ac:dyDescent="0.25">
      <c r="A24" s="2301"/>
      <c r="B24" s="397"/>
      <c r="C24" s="296"/>
      <c r="D24" s="296"/>
      <c r="E24" s="397"/>
      <c r="F24" s="293"/>
      <c r="G24" s="397"/>
      <c r="H24" s="386" t="s">
        <v>1</v>
      </c>
      <c r="I24" s="1222"/>
      <c r="J24" s="397"/>
      <c r="K24" s="397"/>
      <c r="L24" s="397"/>
      <c r="M24" s="397"/>
      <c r="N24" s="397"/>
      <c r="O24" s="397"/>
      <c r="P24" s="386" t="s">
        <v>1</v>
      </c>
      <c r="Q24" s="296"/>
      <c r="R24" s="397"/>
      <c r="S24" s="397"/>
      <c r="T24" s="397"/>
      <c r="U24" s="397"/>
      <c r="V24" s="397"/>
      <c r="W24" s="397"/>
      <c r="X24" s="397"/>
      <c r="Y24" s="397"/>
    </row>
    <row r="25" spans="1:25" ht="21" customHeight="1" x14ac:dyDescent="0.25">
      <c r="A25" s="398"/>
      <c r="B25" s="398"/>
      <c r="C25" s="399"/>
      <c r="D25" s="399"/>
      <c r="E25" s="398"/>
      <c r="F25" s="398"/>
      <c r="G25" s="398"/>
      <c r="H25" s="398"/>
      <c r="I25" s="1225"/>
      <c r="J25" s="398"/>
      <c r="K25" s="400"/>
      <c r="L25" s="400"/>
      <c r="M25" s="398"/>
      <c r="N25" s="398"/>
      <c r="O25" s="398"/>
      <c r="P25" s="398"/>
      <c r="Q25" s="399"/>
      <c r="R25" s="398"/>
      <c r="S25" s="398"/>
      <c r="T25" s="398"/>
      <c r="U25" s="398"/>
      <c r="V25" s="398"/>
      <c r="W25" s="398"/>
      <c r="X25" s="398"/>
      <c r="Y25" s="398"/>
    </row>
    <row r="26" spans="1:25" ht="42.75" customHeight="1" x14ac:dyDescent="0.3">
      <c r="A26" s="2300" t="s">
        <v>820</v>
      </c>
      <c r="B26" s="397" t="s">
        <v>817</v>
      </c>
      <c r="C26" s="296" t="s">
        <v>819</v>
      </c>
      <c r="D26" s="296">
        <v>34684000</v>
      </c>
      <c r="E26" s="316" t="s">
        <v>32</v>
      </c>
      <c r="F26" s="316" t="s">
        <v>513</v>
      </c>
      <c r="G26" s="397" t="s">
        <v>16</v>
      </c>
      <c r="H26" s="386" t="s">
        <v>2</v>
      </c>
      <c r="I26" s="1222" t="s">
        <v>787</v>
      </c>
      <c r="J26" s="269" t="s">
        <v>786</v>
      </c>
      <c r="K26" s="239" t="s">
        <v>785</v>
      </c>
      <c r="L26" s="269" t="s">
        <v>784</v>
      </c>
      <c r="M26" s="239" t="s">
        <v>518</v>
      </c>
      <c r="N26" s="239" t="s">
        <v>783</v>
      </c>
      <c r="O26" s="239" t="s">
        <v>513</v>
      </c>
      <c r="P26" s="386" t="s">
        <v>2</v>
      </c>
      <c r="Q26" s="296">
        <v>34684000</v>
      </c>
      <c r="R26" s="293" t="s">
        <v>513</v>
      </c>
      <c r="S26" s="293" t="s">
        <v>782</v>
      </c>
      <c r="T26" s="293" t="s">
        <v>781</v>
      </c>
      <c r="U26" s="1223" t="s">
        <v>780</v>
      </c>
      <c r="V26" s="293" t="s">
        <v>779</v>
      </c>
      <c r="W26" s="293" t="s">
        <v>778</v>
      </c>
      <c r="X26" s="293"/>
      <c r="Y26" s="293"/>
    </row>
    <row r="27" spans="1:25" ht="42.75" customHeight="1" x14ac:dyDescent="0.25">
      <c r="A27" s="2301"/>
      <c r="B27" s="397"/>
      <c r="C27" s="296"/>
      <c r="D27" s="296"/>
      <c r="E27" s="397"/>
      <c r="F27" s="293"/>
      <c r="G27" s="397"/>
      <c r="H27" s="386" t="s">
        <v>1</v>
      </c>
      <c r="I27" s="1222"/>
      <c r="J27" s="397"/>
      <c r="K27" s="397"/>
      <c r="L27" s="397"/>
      <c r="M27" s="397"/>
      <c r="N27" s="397"/>
      <c r="O27" s="397"/>
      <c r="P27" s="386" t="s">
        <v>1</v>
      </c>
      <c r="Q27" s="296"/>
      <c r="R27" s="397"/>
      <c r="S27" s="397"/>
      <c r="T27" s="397"/>
      <c r="U27" s="397"/>
      <c r="V27" s="397"/>
      <c r="W27" s="397"/>
      <c r="X27" s="397"/>
      <c r="Y27" s="397"/>
    </row>
    <row r="28" spans="1:25" ht="27.75" customHeight="1" x14ac:dyDescent="0.25">
      <c r="A28" s="398"/>
      <c r="B28" s="398"/>
      <c r="C28" s="399"/>
      <c r="D28" s="399"/>
      <c r="E28" s="398"/>
      <c r="F28" s="398"/>
      <c r="G28" s="398"/>
      <c r="H28" s="398"/>
      <c r="I28" s="1225"/>
      <c r="J28" s="398"/>
      <c r="K28" s="400"/>
      <c r="L28" s="400"/>
      <c r="M28" s="398"/>
      <c r="N28" s="398"/>
      <c r="O28" s="398"/>
      <c r="P28" s="398"/>
      <c r="Q28" s="399"/>
      <c r="R28" s="398"/>
      <c r="S28" s="398"/>
      <c r="T28" s="398"/>
      <c r="U28" s="398"/>
      <c r="V28" s="398"/>
      <c r="W28" s="398"/>
      <c r="X28" s="398"/>
      <c r="Y28" s="398"/>
    </row>
    <row r="29" spans="1:25" ht="42.75" customHeight="1" x14ac:dyDescent="0.3">
      <c r="A29" s="2300" t="s">
        <v>818</v>
      </c>
      <c r="B29" s="397" t="s">
        <v>817</v>
      </c>
      <c r="C29" s="296" t="s">
        <v>816</v>
      </c>
      <c r="D29" s="296">
        <v>4600000</v>
      </c>
      <c r="E29" s="316" t="s">
        <v>788</v>
      </c>
      <c r="F29" s="316" t="s">
        <v>513</v>
      </c>
      <c r="G29" s="397" t="s">
        <v>125</v>
      </c>
      <c r="H29" s="386" t="s">
        <v>2</v>
      </c>
      <c r="I29" s="1222" t="s">
        <v>787</v>
      </c>
      <c r="J29" s="269" t="s">
        <v>786</v>
      </c>
      <c r="K29" s="239" t="s">
        <v>785</v>
      </c>
      <c r="L29" s="269" t="s">
        <v>784</v>
      </c>
      <c r="M29" s="239" t="s">
        <v>518</v>
      </c>
      <c r="N29" s="239" t="s">
        <v>783</v>
      </c>
      <c r="O29" s="239" t="s">
        <v>513</v>
      </c>
      <c r="P29" s="386" t="s">
        <v>2</v>
      </c>
      <c r="Q29" s="296">
        <v>4600000</v>
      </c>
      <c r="R29" s="293" t="s">
        <v>513</v>
      </c>
      <c r="S29" s="293" t="s">
        <v>782</v>
      </c>
      <c r="T29" s="293" t="s">
        <v>781</v>
      </c>
      <c r="U29" s="1223" t="s">
        <v>780</v>
      </c>
      <c r="V29" s="293" t="s">
        <v>779</v>
      </c>
      <c r="W29" s="293" t="s">
        <v>778</v>
      </c>
      <c r="X29" s="293"/>
      <c r="Y29" s="293"/>
    </row>
    <row r="30" spans="1:25" ht="42.75" customHeight="1" x14ac:dyDescent="0.25">
      <c r="A30" s="2301"/>
      <c r="B30" s="397"/>
      <c r="C30" s="296"/>
      <c r="D30" s="296"/>
      <c r="E30" s="397"/>
      <c r="F30" s="293"/>
      <c r="G30" s="397"/>
      <c r="H30" s="386" t="s">
        <v>1</v>
      </c>
      <c r="I30" s="1222"/>
      <c r="J30" s="397"/>
      <c r="K30" s="397"/>
      <c r="L30" s="397"/>
      <c r="M30" s="397"/>
      <c r="N30" s="397"/>
      <c r="O30" s="397"/>
      <c r="P30" s="386" t="s">
        <v>1</v>
      </c>
      <c r="Q30" s="296"/>
      <c r="R30" s="397"/>
      <c r="S30" s="397"/>
      <c r="T30" s="397"/>
      <c r="U30" s="397"/>
      <c r="V30" s="397"/>
      <c r="W30" s="397"/>
      <c r="X30" s="397"/>
      <c r="Y30" s="397"/>
    </row>
    <row r="31" spans="1:25" ht="27.75" customHeight="1" x14ac:dyDescent="0.25">
      <c r="A31" s="398"/>
      <c r="B31" s="398"/>
      <c r="C31" s="399"/>
      <c r="D31" s="399"/>
      <c r="E31" s="398"/>
      <c r="F31" s="398"/>
      <c r="G31" s="398"/>
      <c r="H31" s="398"/>
      <c r="I31" s="1225"/>
      <c r="J31" s="398"/>
      <c r="K31" s="400"/>
      <c r="L31" s="400"/>
      <c r="M31" s="398"/>
      <c r="N31" s="398"/>
      <c r="O31" s="398"/>
      <c r="P31" s="398"/>
      <c r="Q31" s="399"/>
      <c r="R31" s="398"/>
      <c r="S31" s="398"/>
      <c r="T31" s="398"/>
      <c r="U31" s="398"/>
      <c r="V31" s="398"/>
      <c r="W31" s="398"/>
      <c r="X31" s="398"/>
      <c r="Y31" s="398"/>
    </row>
    <row r="32" spans="1:25" ht="34.5" customHeight="1" x14ac:dyDescent="0.3">
      <c r="A32" s="2300" t="s">
        <v>815</v>
      </c>
      <c r="B32" s="397" t="s">
        <v>814</v>
      </c>
      <c r="C32" s="296" t="s">
        <v>813</v>
      </c>
      <c r="D32" s="296">
        <v>12000000</v>
      </c>
      <c r="E32" s="316" t="s">
        <v>32</v>
      </c>
      <c r="F32" s="316" t="s">
        <v>513</v>
      </c>
      <c r="G32" s="397" t="s">
        <v>16</v>
      </c>
      <c r="H32" s="386" t="s">
        <v>2</v>
      </c>
      <c r="I32" s="1222" t="s">
        <v>787</v>
      </c>
      <c r="J32" s="269" t="s">
        <v>786</v>
      </c>
      <c r="K32" s="239" t="s">
        <v>785</v>
      </c>
      <c r="L32" s="269" t="s">
        <v>784</v>
      </c>
      <c r="M32" s="239" t="s">
        <v>518</v>
      </c>
      <c r="N32" s="239" t="s">
        <v>783</v>
      </c>
      <c r="O32" s="239" t="s">
        <v>513</v>
      </c>
      <c r="P32" s="386" t="s">
        <v>2</v>
      </c>
      <c r="Q32" s="296">
        <v>12000000</v>
      </c>
      <c r="R32" s="293" t="s">
        <v>513</v>
      </c>
      <c r="S32" s="293" t="s">
        <v>782</v>
      </c>
      <c r="T32" s="293" t="s">
        <v>781</v>
      </c>
      <c r="U32" s="1223" t="s">
        <v>780</v>
      </c>
      <c r="V32" s="293" t="s">
        <v>812</v>
      </c>
      <c r="W32" s="293" t="s">
        <v>778</v>
      </c>
      <c r="X32" s="293"/>
      <c r="Y32" s="293"/>
    </row>
    <row r="33" spans="1:25" ht="40.5" customHeight="1" x14ac:dyDescent="0.25">
      <c r="A33" s="2301"/>
      <c r="B33" s="397"/>
      <c r="C33" s="296"/>
      <c r="D33" s="296"/>
      <c r="E33" s="397"/>
      <c r="F33" s="293"/>
      <c r="G33" s="397"/>
      <c r="H33" s="386" t="s">
        <v>1</v>
      </c>
      <c r="I33" s="1222"/>
      <c r="J33" s="397"/>
      <c r="K33" s="397"/>
      <c r="L33" s="397"/>
      <c r="M33" s="397"/>
      <c r="N33" s="397"/>
      <c r="O33" s="397"/>
      <c r="P33" s="386" t="s">
        <v>1</v>
      </c>
      <c r="Q33" s="296"/>
      <c r="R33" s="397"/>
      <c r="S33" s="397"/>
      <c r="T33" s="397"/>
      <c r="U33" s="397"/>
      <c r="V33" s="397"/>
      <c r="W33" s="397"/>
      <c r="X33" s="397"/>
      <c r="Y33" s="397"/>
    </row>
    <row r="34" spans="1:25" ht="20.25" customHeight="1" x14ac:dyDescent="0.25">
      <c r="A34" s="398"/>
      <c r="B34" s="398"/>
      <c r="C34" s="399"/>
      <c r="D34" s="399"/>
      <c r="E34" s="398"/>
      <c r="F34" s="398"/>
      <c r="G34" s="398"/>
      <c r="H34" s="398"/>
      <c r="I34" s="1225"/>
      <c r="J34" s="398"/>
      <c r="K34" s="400"/>
      <c r="L34" s="400"/>
      <c r="M34" s="398"/>
      <c r="N34" s="398"/>
      <c r="O34" s="398"/>
      <c r="P34" s="398"/>
      <c r="Q34" s="399"/>
      <c r="R34" s="398"/>
      <c r="S34" s="398"/>
      <c r="T34" s="398"/>
      <c r="U34" s="398"/>
      <c r="V34" s="398"/>
      <c r="W34" s="398"/>
      <c r="X34" s="398"/>
      <c r="Y34" s="398"/>
    </row>
    <row r="35" spans="1:25" ht="55.5" customHeight="1" x14ac:dyDescent="0.25">
      <c r="A35" s="2302" t="s">
        <v>811</v>
      </c>
      <c r="B35" s="397" t="s">
        <v>808</v>
      </c>
      <c r="C35" s="397" t="s">
        <v>810</v>
      </c>
      <c r="D35" s="296">
        <v>11000000</v>
      </c>
      <c r="E35" s="316" t="s">
        <v>32</v>
      </c>
      <c r="F35" s="316" t="s">
        <v>9</v>
      </c>
      <c r="G35" s="397" t="s">
        <v>16</v>
      </c>
      <c r="H35" s="386" t="s">
        <v>2</v>
      </c>
      <c r="I35" s="1222" t="s">
        <v>787</v>
      </c>
      <c r="J35" s="294" t="s">
        <v>786</v>
      </c>
      <c r="K35" s="293" t="s">
        <v>785</v>
      </c>
      <c r="L35" s="294" t="s">
        <v>784</v>
      </c>
      <c r="M35" s="293" t="s">
        <v>518</v>
      </c>
      <c r="N35" s="293" t="s">
        <v>783</v>
      </c>
      <c r="O35" s="293" t="s">
        <v>9</v>
      </c>
      <c r="P35" s="386" t="s">
        <v>2</v>
      </c>
      <c r="Q35" s="296">
        <v>11000000</v>
      </c>
      <c r="R35" s="293" t="s">
        <v>9</v>
      </c>
      <c r="S35" s="293" t="s">
        <v>782</v>
      </c>
      <c r="T35" s="293" t="s">
        <v>781</v>
      </c>
      <c r="U35" s="1223" t="s">
        <v>780</v>
      </c>
      <c r="V35" s="293" t="s">
        <v>779</v>
      </c>
      <c r="W35" s="293" t="s">
        <v>778</v>
      </c>
      <c r="X35" s="397"/>
      <c r="Y35" s="293"/>
    </row>
    <row r="36" spans="1:25" ht="23.25" customHeight="1" thickBot="1" x14ac:dyDescent="0.3">
      <c r="A36" s="2303"/>
      <c r="B36" s="397"/>
      <c r="C36" s="296"/>
      <c r="D36" s="296"/>
      <c r="E36" s="397"/>
      <c r="F36" s="293"/>
      <c r="G36" s="397"/>
      <c r="H36" s="386" t="s">
        <v>1</v>
      </c>
      <c r="I36" s="1222"/>
      <c r="J36" s="397"/>
      <c r="K36" s="397"/>
      <c r="L36" s="397"/>
      <c r="M36" s="397"/>
      <c r="N36" s="397"/>
      <c r="O36" s="397"/>
      <c r="P36" s="386" t="s">
        <v>1</v>
      </c>
      <c r="Q36" s="296"/>
      <c r="R36" s="397"/>
      <c r="S36" s="397"/>
      <c r="T36" s="397"/>
      <c r="U36" s="397"/>
      <c r="V36" s="397"/>
      <c r="W36" s="397"/>
      <c r="X36" s="397"/>
      <c r="Y36" s="397"/>
    </row>
    <row r="37" spans="1:25" ht="20.25" customHeight="1" thickTop="1" x14ac:dyDescent="0.25">
      <c r="A37" s="398"/>
      <c r="B37" s="398"/>
      <c r="C37" s="399"/>
      <c r="D37" s="399"/>
      <c r="E37" s="398"/>
      <c r="F37" s="398"/>
      <c r="G37" s="398"/>
      <c r="H37" s="398"/>
      <c r="I37" s="1225"/>
      <c r="J37" s="398"/>
      <c r="K37" s="400"/>
      <c r="L37" s="400"/>
      <c r="M37" s="398"/>
      <c r="N37" s="398"/>
      <c r="O37" s="398"/>
      <c r="P37" s="398"/>
      <c r="Q37" s="399"/>
      <c r="R37" s="398"/>
      <c r="S37" s="398"/>
      <c r="T37" s="398"/>
      <c r="U37" s="398"/>
      <c r="V37" s="398"/>
      <c r="W37" s="398"/>
      <c r="X37" s="398"/>
      <c r="Y37" s="398"/>
    </row>
    <row r="38" spans="1:25" ht="55.5" customHeight="1" x14ac:dyDescent="0.25">
      <c r="A38" s="2302" t="s">
        <v>809</v>
      </c>
      <c r="B38" s="397" t="s">
        <v>808</v>
      </c>
      <c r="C38" s="397" t="s">
        <v>807</v>
      </c>
      <c r="D38" s="296">
        <v>4000000</v>
      </c>
      <c r="E38" s="316" t="s">
        <v>788</v>
      </c>
      <c r="F38" s="316" t="s">
        <v>9</v>
      </c>
      <c r="G38" s="397" t="s">
        <v>125</v>
      </c>
      <c r="H38" s="386" t="s">
        <v>2</v>
      </c>
      <c r="I38" s="1222" t="s">
        <v>787</v>
      </c>
      <c r="J38" s="294" t="s">
        <v>786</v>
      </c>
      <c r="K38" s="293" t="s">
        <v>785</v>
      </c>
      <c r="L38" s="294" t="s">
        <v>784</v>
      </c>
      <c r="M38" s="293" t="s">
        <v>518</v>
      </c>
      <c r="N38" s="293" t="s">
        <v>783</v>
      </c>
      <c r="O38" s="293" t="s">
        <v>9</v>
      </c>
      <c r="P38" s="386" t="s">
        <v>2</v>
      </c>
      <c r="Q38" s="296">
        <v>4000000</v>
      </c>
      <c r="R38" s="293" t="s">
        <v>9</v>
      </c>
      <c r="S38" s="293" t="s">
        <v>782</v>
      </c>
      <c r="T38" s="293" t="s">
        <v>781</v>
      </c>
      <c r="U38" s="1223" t="s">
        <v>780</v>
      </c>
      <c r="V38" s="293" t="s">
        <v>779</v>
      </c>
      <c r="W38" s="293" t="s">
        <v>778</v>
      </c>
      <c r="X38" s="397"/>
      <c r="Y38" s="293"/>
    </row>
    <row r="39" spans="1:25" ht="23.25" customHeight="1" thickBot="1" x14ac:dyDescent="0.3">
      <c r="A39" s="2303"/>
      <c r="B39" s="397"/>
      <c r="C39" s="296"/>
      <c r="D39" s="296"/>
      <c r="E39" s="397"/>
      <c r="F39" s="293"/>
      <c r="G39" s="397"/>
      <c r="H39" s="386" t="s">
        <v>1</v>
      </c>
      <c r="I39" s="1222"/>
      <c r="J39" s="397"/>
      <c r="K39" s="397"/>
      <c r="L39" s="397"/>
      <c r="M39" s="397"/>
      <c r="N39" s="397"/>
      <c r="O39" s="397"/>
      <c r="P39" s="386" t="s">
        <v>1</v>
      </c>
      <c r="Q39" s="296"/>
      <c r="R39" s="397"/>
      <c r="S39" s="397"/>
      <c r="T39" s="397"/>
      <c r="U39" s="397"/>
      <c r="V39" s="397"/>
      <c r="W39" s="397"/>
      <c r="X39" s="397"/>
      <c r="Y39" s="397"/>
    </row>
    <row r="40" spans="1:25" ht="20.25" customHeight="1" thickTop="1" x14ac:dyDescent="0.25">
      <c r="A40" s="398"/>
      <c r="B40" s="398"/>
      <c r="C40" s="399"/>
      <c r="D40" s="399"/>
      <c r="E40" s="398"/>
      <c r="F40" s="398"/>
      <c r="G40" s="398"/>
      <c r="H40" s="398"/>
      <c r="I40" s="1225"/>
      <c r="J40" s="398"/>
      <c r="K40" s="400"/>
      <c r="L40" s="400"/>
      <c r="M40" s="398"/>
      <c r="N40" s="398"/>
      <c r="O40" s="398"/>
      <c r="P40" s="398"/>
      <c r="Q40" s="399"/>
      <c r="R40" s="398"/>
      <c r="S40" s="398"/>
      <c r="T40" s="398"/>
      <c r="U40" s="398"/>
      <c r="V40" s="398"/>
      <c r="W40" s="398"/>
      <c r="X40" s="398"/>
      <c r="Y40" s="398"/>
    </row>
    <row r="41" spans="1:25" ht="42.75" customHeight="1" x14ac:dyDescent="0.3">
      <c r="A41" s="2300" t="s">
        <v>806</v>
      </c>
      <c r="B41" s="397" t="s">
        <v>805</v>
      </c>
      <c r="C41" s="296" t="s">
        <v>804</v>
      </c>
      <c r="D41" s="296">
        <v>42000000</v>
      </c>
      <c r="E41" s="316" t="s">
        <v>32</v>
      </c>
      <c r="F41" s="316" t="s">
        <v>513</v>
      </c>
      <c r="G41" s="397" t="s">
        <v>16</v>
      </c>
      <c r="H41" s="386" t="s">
        <v>1</v>
      </c>
      <c r="I41" s="1222" t="s">
        <v>787</v>
      </c>
      <c r="J41" s="269" t="s">
        <v>786</v>
      </c>
      <c r="K41" s="239" t="s">
        <v>785</v>
      </c>
      <c r="L41" s="269" t="s">
        <v>784</v>
      </c>
      <c r="M41" s="239" t="s">
        <v>518</v>
      </c>
      <c r="N41" s="239" t="s">
        <v>783</v>
      </c>
      <c r="O41" s="239" t="s">
        <v>513</v>
      </c>
      <c r="P41" s="386" t="s">
        <v>2</v>
      </c>
      <c r="Q41" s="296">
        <v>42000000</v>
      </c>
      <c r="R41" s="397" t="s">
        <v>9</v>
      </c>
      <c r="S41" s="293" t="s">
        <v>782</v>
      </c>
      <c r="T41" s="293" t="s">
        <v>781</v>
      </c>
      <c r="U41" s="1223" t="s">
        <v>780</v>
      </c>
      <c r="V41" s="293" t="s">
        <v>779</v>
      </c>
      <c r="W41" s="293" t="s">
        <v>778</v>
      </c>
      <c r="X41" s="397"/>
      <c r="Y41" s="397"/>
    </row>
    <row r="42" spans="1:25" ht="39.75" customHeight="1" x14ac:dyDescent="0.25">
      <c r="A42" s="2301"/>
      <c r="B42" s="397"/>
      <c r="C42" s="296"/>
      <c r="D42" s="296"/>
      <c r="E42" s="397"/>
      <c r="F42" s="293"/>
      <c r="G42" s="397"/>
      <c r="H42" s="386" t="s">
        <v>1</v>
      </c>
      <c r="I42" s="1222"/>
      <c r="J42" s="397"/>
      <c r="K42" s="397"/>
      <c r="L42" s="397"/>
      <c r="M42" s="397"/>
      <c r="N42" s="397"/>
      <c r="O42" s="397"/>
      <c r="P42" s="386" t="s">
        <v>1</v>
      </c>
      <c r="Q42" s="296"/>
      <c r="R42" s="397"/>
      <c r="S42" s="397"/>
      <c r="T42" s="397"/>
      <c r="U42" s="397"/>
      <c r="V42" s="397"/>
      <c r="W42" s="397"/>
      <c r="X42" s="397"/>
      <c r="Y42" s="397"/>
    </row>
    <row r="43" spans="1:25" x14ac:dyDescent="0.25">
      <c r="A43" s="489"/>
      <c r="B43" s="398"/>
      <c r="C43" s="399"/>
      <c r="D43" s="399"/>
      <c r="E43" s="398"/>
      <c r="F43" s="398"/>
      <c r="G43" s="398"/>
      <c r="H43" s="1218"/>
      <c r="I43" s="1220"/>
      <c r="J43" s="1215"/>
      <c r="K43" s="1219"/>
      <c r="L43" s="1219"/>
      <c r="M43" s="1215"/>
      <c r="N43" s="1215"/>
      <c r="O43" s="1215"/>
      <c r="P43" s="1218"/>
      <c r="Q43" s="399"/>
      <c r="R43" s="1215"/>
      <c r="S43" s="1215"/>
      <c r="T43" s="1215"/>
      <c r="U43" s="1216"/>
      <c r="V43" s="1215"/>
      <c r="W43" s="1215"/>
      <c r="X43" s="398"/>
      <c r="Y43" s="1215"/>
    </row>
    <row r="44" spans="1:25" ht="37.5" x14ac:dyDescent="0.3">
      <c r="A44" s="2300" t="s">
        <v>803</v>
      </c>
      <c r="B44" s="397" t="s">
        <v>796</v>
      </c>
      <c r="C44" s="397" t="s">
        <v>802</v>
      </c>
      <c r="D44" s="296">
        <v>32400000</v>
      </c>
      <c r="E44" s="316" t="s">
        <v>32</v>
      </c>
      <c r="F44" s="316" t="s">
        <v>9</v>
      </c>
      <c r="G44" s="397" t="s">
        <v>16</v>
      </c>
      <c r="H44" s="386" t="s">
        <v>2</v>
      </c>
      <c r="I44" s="1222" t="s">
        <v>787</v>
      </c>
      <c r="J44" s="269" t="s">
        <v>786</v>
      </c>
      <c r="K44" s="239" t="s">
        <v>785</v>
      </c>
      <c r="L44" s="269" t="s">
        <v>784</v>
      </c>
      <c r="M44" s="239" t="s">
        <v>518</v>
      </c>
      <c r="N44" s="239" t="s">
        <v>783</v>
      </c>
      <c r="O44" s="239"/>
      <c r="P44" s="386" t="s">
        <v>2</v>
      </c>
      <c r="Q44" s="296">
        <v>32400000</v>
      </c>
      <c r="R44" s="293" t="s">
        <v>9</v>
      </c>
      <c r="S44" s="293" t="s">
        <v>782</v>
      </c>
      <c r="T44" s="293" t="s">
        <v>781</v>
      </c>
      <c r="U44" s="1223" t="s">
        <v>780</v>
      </c>
      <c r="V44" s="293" t="s">
        <v>779</v>
      </c>
      <c r="W44" s="293" t="s">
        <v>778</v>
      </c>
      <c r="X44" s="397"/>
      <c r="Y44" s="293"/>
    </row>
    <row r="45" spans="1:25" ht="35.25" customHeight="1" x14ac:dyDescent="0.25">
      <c r="A45" s="2301"/>
      <c r="B45" s="397"/>
      <c r="C45" s="296"/>
      <c r="D45" s="296"/>
      <c r="E45" s="397"/>
      <c r="F45" s="293"/>
      <c r="G45" s="397"/>
      <c r="H45" s="386" t="s">
        <v>1</v>
      </c>
      <c r="I45" s="1222"/>
      <c r="J45" s="397"/>
      <c r="K45" s="397"/>
      <c r="L45" s="397"/>
      <c r="M45" s="397"/>
      <c r="N45" s="397"/>
      <c r="O45" s="397"/>
      <c r="P45" s="386" t="s">
        <v>1</v>
      </c>
      <c r="Q45" s="296"/>
      <c r="R45" s="397"/>
      <c r="S45" s="397"/>
      <c r="T45" s="397"/>
      <c r="U45" s="397"/>
      <c r="V45" s="397"/>
      <c r="W45" s="397"/>
      <c r="X45" s="397"/>
      <c r="Y45" s="397"/>
    </row>
    <row r="46" spans="1:25" x14ac:dyDescent="0.25">
      <c r="A46" s="489"/>
      <c r="B46" s="398"/>
      <c r="C46" s="399"/>
      <c r="D46" s="399"/>
      <c r="E46" s="398"/>
      <c r="F46" s="398"/>
      <c r="G46" s="398"/>
      <c r="H46" s="1218"/>
      <c r="I46" s="1220"/>
      <c r="J46" s="1215"/>
      <c r="K46" s="1219"/>
      <c r="L46" s="1219"/>
      <c r="M46" s="1215"/>
      <c r="N46" s="1215"/>
      <c r="O46" s="1215"/>
      <c r="P46" s="1218"/>
      <c r="Q46" s="399"/>
      <c r="R46" s="1215"/>
      <c r="S46" s="1215"/>
      <c r="T46" s="1215"/>
      <c r="U46" s="1216"/>
      <c r="V46" s="1215"/>
      <c r="W46" s="1215"/>
      <c r="X46" s="398"/>
      <c r="Y46" s="1215"/>
    </row>
    <row r="47" spans="1:25" ht="37.5" customHeight="1" x14ac:dyDescent="0.3">
      <c r="A47" s="2300" t="s">
        <v>801</v>
      </c>
      <c r="B47" s="397" t="s">
        <v>796</v>
      </c>
      <c r="C47" s="397" t="s">
        <v>800</v>
      </c>
      <c r="D47" s="296">
        <v>20250000</v>
      </c>
      <c r="E47" s="316" t="s">
        <v>32</v>
      </c>
      <c r="F47" s="316" t="s">
        <v>513</v>
      </c>
      <c r="G47" s="397" t="s">
        <v>16</v>
      </c>
      <c r="H47" s="386" t="s">
        <v>2</v>
      </c>
      <c r="I47" s="1222" t="s">
        <v>787</v>
      </c>
      <c r="J47" s="269" t="s">
        <v>786</v>
      </c>
      <c r="K47" s="239" t="s">
        <v>785</v>
      </c>
      <c r="L47" s="269" t="s">
        <v>784</v>
      </c>
      <c r="M47" s="239" t="s">
        <v>518</v>
      </c>
      <c r="N47" s="239" t="s">
        <v>783</v>
      </c>
      <c r="O47" s="239" t="s">
        <v>513</v>
      </c>
      <c r="P47" s="386" t="s">
        <v>2</v>
      </c>
      <c r="Q47" s="296">
        <v>20250000</v>
      </c>
      <c r="R47" s="293" t="s">
        <v>513</v>
      </c>
      <c r="S47" s="293" t="s">
        <v>782</v>
      </c>
      <c r="T47" s="293" t="s">
        <v>781</v>
      </c>
      <c r="U47" s="1223" t="s">
        <v>780</v>
      </c>
      <c r="V47" s="293" t="s">
        <v>779</v>
      </c>
      <c r="W47" s="293" t="s">
        <v>778</v>
      </c>
      <c r="X47" s="397"/>
      <c r="Y47" s="293"/>
    </row>
    <row r="48" spans="1:25" ht="59.25" customHeight="1" x14ac:dyDescent="0.25">
      <c r="A48" s="2301"/>
      <c r="B48" s="397"/>
      <c r="C48" s="296"/>
      <c r="D48" s="296"/>
      <c r="E48" s="397"/>
      <c r="F48" s="293"/>
      <c r="G48" s="397"/>
      <c r="H48" s="386" t="s">
        <v>1</v>
      </c>
      <c r="I48" s="1222"/>
      <c r="J48" s="397"/>
      <c r="K48" s="397"/>
      <c r="L48" s="397"/>
      <c r="M48" s="397"/>
      <c r="N48" s="397"/>
      <c r="O48" s="397"/>
      <c r="P48" s="386" t="s">
        <v>1</v>
      </c>
      <c r="Q48" s="296"/>
      <c r="R48" s="397"/>
      <c r="S48" s="397"/>
      <c r="T48" s="397"/>
      <c r="U48" s="397"/>
      <c r="V48" s="397"/>
      <c r="W48" s="397"/>
      <c r="X48" s="397"/>
      <c r="Y48" s="397"/>
    </row>
    <row r="49" spans="1:25" x14ac:dyDescent="0.25">
      <c r="A49" s="489"/>
      <c r="B49" s="398"/>
      <c r="C49" s="399"/>
      <c r="D49" s="399"/>
      <c r="E49" s="398"/>
      <c r="F49" s="398"/>
      <c r="G49" s="398"/>
      <c r="H49" s="1218"/>
      <c r="I49" s="1220"/>
      <c r="J49" s="1215"/>
      <c r="K49" s="1219"/>
      <c r="L49" s="1219"/>
      <c r="M49" s="1215"/>
      <c r="N49" s="1215"/>
      <c r="O49" s="1215"/>
      <c r="P49" s="1218"/>
      <c r="Q49" s="399"/>
      <c r="R49" s="1215"/>
      <c r="S49" s="1215"/>
      <c r="T49" s="1215"/>
      <c r="U49" s="1216"/>
      <c r="V49" s="1215"/>
      <c r="W49" s="1215"/>
      <c r="X49" s="398"/>
      <c r="Y49" s="1215"/>
    </row>
    <row r="50" spans="1:25" ht="37.5" customHeight="1" x14ac:dyDescent="0.3">
      <c r="A50" s="2300" t="s">
        <v>799</v>
      </c>
      <c r="B50" s="397" t="s">
        <v>796</v>
      </c>
      <c r="C50" s="397" t="s">
        <v>798</v>
      </c>
      <c r="D50" s="296">
        <v>16200000</v>
      </c>
      <c r="E50" s="316" t="s">
        <v>32</v>
      </c>
      <c r="F50" s="316" t="s">
        <v>9</v>
      </c>
      <c r="G50" s="397" t="s">
        <v>16</v>
      </c>
      <c r="H50" s="386" t="s">
        <v>2</v>
      </c>
      <c r="I50" s="1222" t="s">
        <v>787</v>
      </c>
      <c r="J50" s="269" t="s">
        <v>786</v>
      </c>
      <c r="K50" s="239" t="s">
        <v>785</v>
      </c>
      <c r="L50" s="269" t="s">
        <v>784</v>
      </c>
      <c r="M50" s="239" t="s">
        <v>518</v>
      </c>
      <c r="N50" s="239" t="s">
        <v>783</v>
      </c>
      <c r="O50" s="239" t="s">
        <v>9</v>
      </c>
      <c r="P50" s="386" t="s">
        <v>2</v>
      </c>
      <c r="Q50" s="296">
        <v>16200000</v>
      </c>
      <c r="R50" s="293" t="s">
        <v>9</v>
      </c>
      <c r="S50" s="293" t="s">
        <v>782</v>
      </c>
      <c r="T50" s="293" t="s">
        <v>781</v>
      </c>
      <c r="U50" s="1223" t="s">
        <v>780</v>
      </c>
      <c r="V50" s="293" t="s">
        <v>779</v>
      </c>
      <c r="W50" s="293" t="s">
        <v>778</v>
      </c>
      <c r="X50" s="397"/>
      <c r="Y50" s="293"/>
    </row>
    <row r="51" spans="1:25" ht="23.25" customHeight="1" x14ac:dyDescent="0.25">
      <c r="A51" s="2301"/>
      <c r="B51" s="397"/>
      <c r="C51" s="296"/>
      <c r="D51" s="296"/>
      <c r="E51" s="397"/>
      <c r="F51" s="293"/>
      <c r="G51" s="397"/>
      <c r="H51" s="386" t="s">
        <v>1</v>
      </c>
      <c r="I51" s="1222"/>
      <c r="J51" s="397"/>
      <c r="K51" s="397"/>
      <c r="L51" s="397"/>
      <c r="M51" s="397"/>
      <c r="N51" s="397"/>
      <c r="O51" s="397"/>
      <c r="P51" s="386" t="s">
        <v>1</v>
      </c>
      <c r="Q51" s="296"/>
      <c r="R51" s="397"/>
      <c r="S51" s="397"/>
      <c r="T51" s="397"/>
      <c r="U51" s="397"/>
      <c r="V51" s="397"/>
      <c r="W51" s="397"/>
      <c r="X51" s="397"/>
      <c r="Y51" s="397"/>
    </row>
    <row r="52" spans="1:25" x14ac:dyDescent="0.25">
      <c r="A52" s="489"/>
      <c r="B52" s="398"/>
      <c r="C52" s="399"/>
      <c r="D52" s="399"/>
      <c r="E52" s="398"/>
      <c r="F52" s="398"/>
      <c r="G52" s="398"/>
      <c r="H52" s="1218"/>
      <c r="I52" s="1220"/>
      <c r="J52" s="1215"/>
      <c r="K52" s="1219"/>
      <c r="L52" s="1219"/>
      <c r="M52" s="1215"/>
      <c r="N52" s="1215"/>
      <c r="O52" s="1215"/>
      <c r="P52" s="1218"/>
      <c r="Q52" s="399"/>
      <c r="R52" s="1215"/>
      <c r="S52" s="1215"/>
      <c r="T52" s="1215"/>
      <c r="U52" s="1216"/>
      <c r="V52" s="1215"/>
      <c r="W52" s="1215"/>
      <c r="X52" s="398"/>
      <c r="Y52" s="1215"/>
    </row>
    <row r="53" spans="1:25" ht="37.5" customHeight="1" x14ac:dyDescent="0.3">
      <c r="A53" s="2300" t="s">
        <v>797</v>
      </c>
      <c r="B53" s="397" t="s">
        <v>796</v>
      </c>
      <c r="C53" s="397" t="s">
        <v>795</v>
      </c>
      <c r="D53" s="296">
        <v>8100000</v>
      </c>
      <c r="E53" s="1224" t="s">
        <v>32</v>
      </c>
      <c r="F53" s="316" t="s">
        <v>9</v>
      </c>
      <c r="G53" s="397" t="s">
        <v>16</v>
      </c>
      <c r="H53" s="386" t="s">
        <v>2</v>
      </c>
      <c r="I53" s="1222" t="s">
        <v>787</v>
      </c>
      <c r="J53" s="269" t="s">
        <v>786</v>
      </c>
      <c r="K53" s="239" t="s">
        <v>785</v>
      </c>
      <c r="L53" s="269" t="s">
        <v>784</v>
      </c>
      <c r="M53" s="239" t="s">
        <v>518</v>
      </c>
      <c r="N53" s="239" t="s">
        <v>783</v>
      </c>
      <c r="O53" s="239" t="s">
        <v>9</v>
      </c>
      <c r="P53" s="386" t="s">
        <v>2</v>
      </c>
      <c r="Q53" s="296">
        <v>8100000</v>
      </c>
      <c r="R53" s="293" t="s">
        <v>9</v>
      </c>
      <c r="S53" s="293" t="s">
        <v>782</v>
      </c>
      <c r="T53" s="293" t="s">
        <v>781</v>
      </c>
      <c r="U53" s="1223" t="s">
        <v>780</v>
      </c>
      <c r="V53" s="293" t="s">
        <v>779</v>
      </c>
      <c r="W53" s="293" t="s">
        <v>778</v>
      </c>
      <c r="X53" s="397"/>
      <c r="Y53" s="293"/>
    </row>
    <row r="54" spans="1:25" ht="23.25" customHeight="1" x14ac:dyDescent="0.25">
      <c r="A54" s="2301"/>
      <c r="B54" s="397"/>
      <c r="C54" s="296"/>
      <c r="D54" s="296"/>
      <c r="E54" s="397"/>
      <c r="F54" s="293"/>
      <c r="G54" s="397"/>
      <c r="H54" s="386" t="s">
        <v>1</v>
      </c>
      <c r="I54" s="1222"/>
      <c r="J54" s="397"/>
      <c r="K54" s="397"/>
      <c r="L54" s="397"/>
      <c r="M54" s="397"/>
      <c r="N54" s="397"/>
      <c r="O54" s="397"/>
      <c r="P54" s="386" t="s">
        <v>1</v>
      </c>
      <c r="Q54" s="296"/>
      <c r="R54" s="397"/>
      <c r="S54" s="397"/>
      <c r="T54" s="397"/>
      <c r="U54" s="397"/>
      <c r="V54" s="397"/>
      <c r="W54" s="397"/>
      <c r="X54" s="397"/>
      <c r="Y54" s="397"/>
    </row>
    <row r="55" spans="1:25" x14ac:dyDescent="0.25">
      <c r="A55" s="489"/>
      <c r="B55" s="398"/>
      <c r="C55" s="399"/>
      <c r="D55" s="399"/>
      <c r="E55" s="398"/>
      <c r="F55" s="398"/>
      <c r="G55" s="398"/>
      <c r="H55" s="1218"/>
      <c r="I55" s="1220"/>
      <c r="J55" s="1215"/>
      <c r="K55" s="1219"/>
      <c r="L55" s="1219"/>
      <c r="M55" s="1215"/>
      <c r="N55" s="1215"/>
      <c r="O55" s="1215"/>
      <c r="P55" s="1218"/>
      <c r="Q55" s="399"/>
      <c r="R55" s="1215"/>
      <c r="S55" s="1215"/>
      <c r="T55" s="1215"/>
      <c r="U55" s="1216"/>
      <c r="V55" s="1215"/>
      <c r="W55" s="1215"/>
      <c r="X55" s="398"/>
      <c r="Y55" s="1215"/>
    </row>
    <row r="56" spans="1:25" ht="39" customHeight="1" x14ac:dyDescent="0.3">
      <c r="A56" s="2302" t="s">
        <v>794</v>
      </c>
      <c r="B56" s="397" t="s">
        <v>793</v>
      </c>
      <c r="C56" s="397" t="s">
        <v>792</v>
      </c>
      <c r="D56" s="296">
        <v>6500000</v>
      </c>
      <c r="E56" s="316" t="s">
        <v>788</v>
      </c>
      <c r="F56" s="316" t="s">
        <v>9</v>
      </c>
      <c r="G56" s="397" t="s">
        <v>16</v>
      </c>
      <c r="H56" s="386" t="s">
        <v>2</v>
      </c>
      <c r="I56" s="1222" t="s">
        <v>787</v>
      </c>
      <c r="J56" s="269" t="s">
        <v>786</v>
      </c>
      <c r="K56" s="239" t="s">
        <v>785</v>
      </c>
      <c r="L56" s="269" t="s">
        <v>784</v>
      </c>
      <c r="M56" s="239" t="s">
        <v>518</v>
      </c>
      <c r="N56" s="239" t="s">
        <v>783</v>
      </c>
      <c r="O56" s="239" t="s">
        <v>9</v>
      </c>
      <c r="P56" s="386" t="s">
        <v>2</v>
      </c>
      <c r="Q56" s="296">
        <v>6500000</v>
      </c>
      <c r="R56" s="293" t="s">
        <v>9</v>
      </c>
      <c r="S56" s="293" t="s">
        <v>782</v>
      </c>
      <c r="T56" s="293" t="s">
        <v>781</v>
      </c>
      <c r="U56" s="1223" t="s">
        <v>780</v>
      </c>
      <c r="V56" s="293" t="s">
        <v>779</v>
      </c>
      <c r="W56" s="293" t="s">
        <v>778</v>
      </c>
      <c r="X56" s="397"/>
      <c r="Y56" s="293"/>
    </row>
    <row r="57" spans="1:25" ht="23.25" customHeight="1" x14ac:dyDescent="0.25">
      <c r="A57" s="2308"/>
      <c r="B57" s="397"/>
      <c r="C57" s="296"/>
      <c r="D57" s="296"/>
      <c r="E57" s="397"/>
      <c r="F57" s="293"/>
      <c r="G57" s="397"/>
      <c r="H57" s="386" t="s">
        <v>1</v>
      </c>
      <c r="I57" s="1222"/>
      <c r="J57" s="397"/>
      <c r="K57" s="397"/>
      <c r="L57" s="397"/>
      <c r="M57" s="397"/>
      <c r="N57" s="397"/>
      <c r="O57" s="397"/>
      <c r="P57" s="386" t="s">
        <v>1</v>
      </c>
      <c r="Q57" s="296"/>
      <c r="R57" s="397"/>
      <c r="S57" s="397"/>
      <c r="T57" s="397"/>
      <c r="U57" s="397"/>
      <c r="V57" s="397"/>
      <c r="W57" s="397"/>
      <c r="X57" s="397"/>
      <c r="Y57" s="397"/>
    </row>
    <row r="58" spans="1:25" x14ac:dyDescent="0.25">
      <c r="A58" s="489"/>
      <c r="B58" s="398"/>
      <c r="C58" s="399"/>
      <c r="D58" s="399"/>
      <c r="E58" s="398"/>
      <c r="F58" s="398"/>
      <c r="G58" s="398"/>
      <c r="H58" s="1218"/>
      <c r="I58" s="1220"/>
      <c r="J58" s="1215"/>
      <c r="K58" s="1219"/>
      <c r="L58" s="1219"/>
      <c r="M58" s="1215"/>
      <c r="N58" s="1215"/>
      <c r="O58" s="1215"/>
      <c r="P58" s="1218"/>
      <c r="Q58" s="399"/>
      <c r="R58" s="1215"/>
      <c r="S58" s="1215"/>
      <c r="T58" s="1215"/>
      <c r="U58" s="1216"/>
      <c r="V58" s="1215"/>
      <c r="W58" s="1215"/>
      <c r="X58" s="398"/>
      <c r="Y58" s="1215"/>
    </row>
    <row r="59" spans="1:25" x14ac:dyDescent="0.25">
      <c r="A59" s="489"/>
      <c r="B59" s="398"/>
      <c r="C59" s="399"/>
      <c r="D59" s="399"/>
      <c r="E59" s="398"/>
      <c r="F59" s="398"/>
      <c r="G59" s="398"/>
      <c r="H59" s="1218"/>
      <c r="I59" s="1220"/>
      <c r="J59" s="1215"/>
      <c r="K59" s="1219"/>
      <c r="L59" s="1219"/>
      <c r="M59" s="1215"/>
      <c r="N59" s="1215"/>
      <c r="O59" s="1215"/>
      <c r="P59" s="1218"/>
      <c r="Q59" s="399"/>
      <c r="R59" s="1215"/>
      <c r="S59" s="1215"/>
      <c r="T59" s="1215"/>
      <c r="U59" s="1216"/>
      <c r="V59" s="1215"/>
      <c r="W59" s="1215"/>
      <c r="X59" s="398"/>
      <c r="Y59" s="1215"/>
    </row>
    <row r="60" spans="1:25" ht="63" customHeight="1" x14ac:dyDescent="0.25">
      <c r="A60" s="2302" t="s">
        <v>791</v>
      </c>
      <c r="B60" s="397" t="s">
        <v>790</v>
      </c>
      <c r="C60" s="397" t="s">
        <v>789</v>
      </c>
      <c r="D60" s="296">
        <v>20000000</v>
      </c>
      <c r="E60" s="316" t="s">
        <v>788</v>
      </c>
      <c r="F60" s="316" t="s">
        <v>9</v>
      </c>
      <c r="G60" s="397" t="s">
        <v>16</v>
      </c>
      <c r="H60" s="386" t="s">
        <v>2</v>
      </c>
      <c r="I60" s="1222" t="s">
        <v>787</v>
      </c>
      <c r="J60" s="294" t="s">
        <v>786</v>
      </c>
      <c r="K60" s="293" t="s">
        <v>785</v>
      </c>
      <c r="L60" s="294" t="s">
        <v>784</v>
      </c>
      <c r="M60" s="293" t="s">
        <v>518</v>
      </c>
      <c r="N60" s="293" t="s">
        <v>783</v>
      </c>
      <c r="O60" s="293" t="s">
        <v>9</v>
      </c>
      <c r="P60" s="386" t="s">
        <v>2</v>
      </c>
      <c r="Q60" s="296">
        <v>20000000</v>
      </c>
      <c r="R60" s="293" t="s">
        <v>9</v>
      </c>
      <c r="S60" s="293" t="s">
        <v>782</v>
      </c>
      <c r="T60" s="293" t="s">
        <v>781</v>
      </c>
      <c r="U60" s="1223" t="s">
        <v>780</v>
      </c>
      <c r="V60" s="293" t="s">
        <v>779</v>
      </c>
      <c r="W60" s="293" t="s">
        <v>778</v>
      </c>
      <c r="X60" s="397"/>
      <c r="Y60" s="293"/>
    </row>
    <row r="61" spans="1:25" ht="23.25" customHeight="1" thickBot="1" x14ac:dyDescent="0.3">
      <c r="A61" s="2303"/>
      <c r="B61" s="397"/>
      <c r="C61" s="296"/>
      <c r="D61" s="296"/>
      <c r="E61" s="397"/>
      <c r="F61" s="293"/>
      <c r="G61" s="397"/>
      <c r="H61" s="386" t="s">
        <v>1</v>
      </c>
      <c r="I61" s="1222"/>
      <c r="J61" s="397"/>
      <c r="K61" s="397"/>
      <c r="L61" s="397"/>
      <c r="M61" s="397"/>
      <c r="N61" s="397"/>
      <c r="O61" s="397"/>
      <c r="P61" s="386" t="s">
        <v>1</v>
      </c>
      <c r="Q61" s="296"/>
      <c r="R61" s="397"/>
      <c r="S61" s="397"/>
      <c r="T61" s="397"/>
      <c r="U61" s="397"/>
      <c r="V61" s="397"/>
      <c r="W61" s="397"/>
      <c r="X61" s="397"/>
      <c r="Y61" s="397"/>
    </row>
    <row r="62" spans="1:25" ht="20.25" thickTop="1" thickBot="1" x14ac:dyDescent="0.3">
      <c r="A62" s="392" t="s">
        <v>3</v>
      </c>
      <c r="B62" s="398"/>
      <c r="C62" s="399"/>
      <c r="D62" s="1221">
        <f>SUM(D8:D61)</f>
        <v>331084000</v>
      </c>
      <c r="E62" s="398"/>
      <c r="F62" s="398"/>
      <c r="G62" s="398"/>
      <c r="H62" s="1218"/>
      <c r="I62" s="1220"/>
      <c r="J62" s="1215"/>
      <c r="K62" s="1219"/>
      <c r="L62" s="1219"/>
      <c r="M62" s="1215"/>
      <c r="N62" s="1215"/>
      <c r="O62" s="1215"/>
      <c r="P62" s="1218"/>
      <c r="Q62" s="1221">
        <f>SUM(Q8:Q61)</f>
        <v>331084000</v>
      </c>
      <c r="R62" s="1215"/>
      <c r="S62" s="1215"/>
      <c r="T62" s="1215"/>
      <c r="U62" s="1216"/>
      <c r="V62" s="1215"/>
      <c r="W62" s="1215"/>
      <c r="X62" s="398"/>
      <c r="Y62" s="1215"/>
    </row>
    <row r="63" spans="1:25" ht="19.5" thickTop="1" x14ac:dyDescent="0.25">
      <c r="A63" s="392"/>
      <c r="B63" s="398"/>
      <c r="C63" s="399"/>
      <c r="D63" s="1217"/>
      <c r="E63" s="398"/>
      <c r="F63" s="398"/>
      <c r="G63" s="398"/>
      <c r="H63" s="1218"/>
      <c r="I63" s="1220"/>
      <c r="J63" s="1215"/>
      <c r="K63" s="1219"/>
      <c r="L63" s="1219"/>
      <c r="M63" s="1215"/>
      <c r="N63" s="1215"/>
      <c r="O63" s="1215"/>
      <c r="P63" s="1218"/>
      <c r="Q63" s="1217"/>
      <c r="R63" s="1215"/>
      <c r="S63" s="1215"/>
      <c r="T63" s="1215"/>
      <c r="U63" s="1216"/>
      <c r="V63" s="1215"/>
      <c r="W63" s="1215"/>
      <c r="X63" s="398"/>
      <c r="Y63" s="1215"/>
    </row>
  </sheetData>
  <mergeCells count="24">
    <mergeCell ref="A32:A33"/>
    <mergeCell ref="A26:A27"/>
    <mergeCell ref="A20:A21"/>
    <mergeCell ref="Q3:T3"/>
    <mergeCell ref="C3:G3"/>
    <mergeCell ref="L3:M3"/>
    <mergeCell ref="I2:J3"/>
    <mergeCell ref="A8:A9"/>
    <mergeCell ref="A44:A45"/>
    <mergeCell ref="A11:A12"/>
    <mergeCell ref="A60:A61"/>
    <mergeCell ref="N3:O3"/>
    <mergeCell ref="A53:A54"/>
    <mergeCell ref="A17:A18"/>
    <mergeCell ref="A41:A42"/>
    <mergeCell ref="A47:A48"/>
    <mergeCell ref="A5:A6"/>
    <mergeCell ref="A56:A57"/>
    <mergeCell ref="A50:A51"/>
    <mergeCell ref="A35:A36"/>
    <mergeCell ref="A14:A15"/>
    <mergeCell ref="A23:A24"/>
    <mergeCell ref="A29:A30"/>
    <mergeCell ref="A38:A39"/>
  </mergeCells>
  <pageMargins left="1.1023622047244095" right="0.51181102362204722" top="0.6692913385826772" bottom="0.23622047244094491" header="0.23622047244094491" footer="0.23622047244094491"/>
  <pageSetup paperSize="8" scale="35"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
  <sheetViews>
    <sheetView workbookViewId="0">
      <selection activeCell="H10" sqref="H10"/>
    </sheetView>
  </sheetViews>
  <sheetFormatPr defaultRowHeight="15" x14ac:dyDescent="0.25"/>
  <cols>
    <col min="1" max="1" width="40" style="3413" customWidth="1"/>
    <col min="2" max="35" width="18" style="3413" customWidth="1"/>
    <col min="36" max="16384" width="9.140625" style="3413"/>
  </cols>
  <sheetData>
    <row r="1" spans="1:35" ht="45" x14ac:dyDescent="0.25">
      <c r="A1" s="3431" t="s">
        <v>3411</v>
      </c>
    </row>
    <row r="2" spans="1:35" x14ac:dyDescent="0.25">
      <c r="A2" s="3430" t="s">
        <v>3410</v>
      </c>
      <c r="B2" s="3429"/>
      <c r="C2" s="3428"/>
      <c r="D2" s="3428"/>
      <c r="E2" s="3428"/>
      <c r="F2" s="3428"/>
      <c r="G2" s="3428"/>
      <c r="H2" s="3428"/>
      <c r="I2" s="3428"/>
      <c r="J2" s="3428"/>
      <c r="K2" s="3428"/>
      <c r="L2" s="3428"/>
      <c r="M2" s="3428"/>
      <c r="N2" s="3428"/>
      <c r="O2" s="3428"/>
      <c r="P2" s="3428"/>
      <c r="Q2" s="3428"/>
      <c r="R2" s="3428"/>
      <c r="S2" s="3428"/>
      <c r="T2" s="3428"/>
      <c r="U2" s="3428"/>
      <c r="V2" s="3428"/>
      <c r="W2" s="3428"/>
      <c r="X2" s="3428"/>
      <c r="Y2" s="3428"/>
      <c r="Z2" s="3428"/>
      <c r="AA2" s="3428"/>
      <c r="AB2" s="3428"/>
      <c r="AC2" s="3428"/>
      <c r="AD2" s="3428"/>
      <c r="AE2" s="3428"/>
      <c r="AF2" s="3428"/>
      <c r="AG2" s="3428"/>
      <c r="AH2" s="3428"/>
      <c r="AI2" s="3428"/>
    </row>
    <row r="3" spans="1:35" x14ac:dyDescent="0.25">
      <c r="A3" s="3427"/>
      <c r="B3" s="3427"/>
      <c r="C3" s="3426" t="s">
        <v>3409</v>
      </c>
      <c r="D3" s="3425"/>
      <c r="E3" s="3425"/>
      <c r="F3" s="3425"/>
      <c r="G3" s="3425"/>
      <c r="H3" s="3425"/>
      <c r="I3" s="3425"/>
      <c r="J3" s="3425"/>
      <c r="K3" s="3424"/>
      <c r="L3" s="3426" t="s">
        <v>3408</v>
      </c>
      <c r="M3" s="3424"/>
      <c r="N3" s="3426" t="s">
        <v>3407</v>
      </c>
      <c r="O3" s="3424"/>
      <c r="P3" s="3426" t="s">
        <v>3406</v>
      </c>
      <c r="Q3" s="3424"/>
      <c r="R3" s="3426" t="s">
        <v>3405</v>
      </c>
      <c r="S3" s="3424"/>
      <c r="T3" s="3426" t="s">
        <v>3404</v>
      </c>
      <c r="U3" s="3425"/>
      <c r="V3" s="3425"/>
      <c r="W3" s="3425"/>
      <c r="X3" s="3425"/>
      <c r="Y3" s="3424"/>
      <c r="Z3" s="3426" t="s">
        <v>3403</v>
      </c>
      <c r="AA3" s="3425"/>
      <c r="AB3" s="3425"/>
      <c r="AC3" s="3424"/>
      <c r="AD3" s="3426" t="s">
        <v>3402</v>
      </c>
      <c r="AE3" s="3425"/>
      <c r="AF3" s="3425"/>
      <c r="AG3" s="3424"/>
      <c r="AH3" s="3423" t="s">
        <v>3401</v>
      </c>
      <c r="AI3" s="3423" t="s">
        <v>3400</v>
      </c>
    </row>
    <row r="4" spans="1:35" ht="60.75" thickBot="1" x14ac:dyDescent="0.3">
      <c r="A4" s="3421" t="s">
        <v>3399</v>
      </c>
      <c r="B4" s="3422"/>
      <c r="C4" s="3421" t="s">
        <v>3398</v>
      </c>
      <c r="D4" s="3421" t="s">
        <v>3397</v>
      </c>
      <c r="E4" s="3421" t="s">
        <v>3396</v>
      </c>
      <c r="F4" s="3421" t="s">
        <v>3395</v>
      </c>
      <c r="G4" s="3421" t="s">
        <v>3394</v>
      </c>
      <c r="H4" s="3421" t="s">
        <v>3393</v>
      </c>
      <c r="I4" s="3421" t="s">
        <v>3392</v>
      </c>
      <c r="J4" s="3421" t="s">
        <v>3391</v>
      </c>
      <c r="K4" s="3421" t="s">
        <v>3390</v>
      </c>
      <c r="L4" s="3421" t="s">
        <v>3389</v>
      </c>
      <c r="M4" s="3421" t="s">
        <v>3382</v>
      </c>
      <c r="N4" s="3421" t="s">
        <v>3388</v>
      </c>
      <c r="O4" s="3421" t="s">
        <v>3387</v>
      </c>
      <c r="P4" s="3421" t="s">
        <v>3386</v>
      </c>
      <c r="Q4" s="3421" t="s">
        <v>3382</v>
      </c>
      <c r="R4" s="3421" t="s">
        <v>3385</v>
      </c>
      <c r="S4" s="3421" t="s">
        <v>3384</v>
      </c>
      <c r="T4" s="3421" t="s">
        <v>3383</v>
      </c>
      <c r="U4" s="3421" t="s">
        <v>3382</v>
      </c>
      <c r="V4" s="3421" t="s">
        <v>3381</v>
      </c>
      <c r="W4" s="3421" t="s">
        <v>3380</v>
      </c>
      <c r="X4" s="3421" t="s">
        <v>3379</v>
      </c>
      <c r="Y4" s="3421" t="s">
        <v>3378</v>
      </c>
      <c r="Z4" s="3421" t="s">
        <v>3377</v>
      </c>
      <c r="AA4" s="3421" t="s">
        <v>3376</v>
      </c>
      <c r="AB4" s="3421" t="s">
        <v>3375</v>
      </c>
      <c r="AC4" s="3421" t="s">
        <v>3374</v>
      </c>
      <c r="AD4" s="3421" t="s">
        <v>3373</v>
      </c>
      <c r="AE4" s="3421" t="s">
        <v>3372</v>
      </c>
      <c r="AF4" s="3421" t="s">
        <v>3371</v>
      </c>
      <c r="AG4" s="3421" t="s">
        <v>3370</v>
      </c>
      <c r="AH4" s="3421" t="s">
        <v>3369</v>
      </c>
      <c r="AI4" s="3421" t="s">
        <v>3369</v>
      </c>
    </row>
    <row r="5" spans="1:35" ht="45.75" thickTop="1" x14ac:dyDescent="0.25">
      <c r="A5" s="3420" t="s">
        <v>3368</v>
      </c>
      <c r="B5" s="3419"/>
      <c r="C5" s="3419"/>
      <c r="D5" s="3419"/>
      <c r="E5" s="3419"/>
      <c r="F5" s="3419"/>
      <c r="G5" s="3419"/>
      <c r="H5" s="3419"/>
      <c r="I5" s="3419"/>
      <c r="J5" s="3419" t="s">
        <v>3367</v>
      </c>
      <c r="K5" s="3419"/>
      <c r="L5" s="3419" t="s">
        <v>3362</v>
      </c>
      <c r="M5" s="3419" t="s">
        <v>3363</v>
      </c>
      <c r="N5" s="3419" t="s">
        <v>3363</v>
      </c>
      <c r="O5" s="3419" t="s">
        <v>3366</v>
      </c>
      <c r="P5" s="3419" t="s">
        <v>3365</v>
      </c>
      <c r="Q5" s="3419" t="s">
        <v>3363</v>
      </c>
      <c r="R5" s="3419" t="s">
        <v>3363</v>
      </c>
      <c r="S5" s="3419"/>
      <c r="T5" s="3419" t="s">
        <v>3363</v>
      </c>
      <c r="U5" s="3419" t="s">
        <v>3363</v>
      </c>
      <c r="V5" s="3419" t="s">
        <v>3363</v>
      </c>
      <c r="W5" s="3419" t="s">
        <v>3363</v>
      </c>
      <c r="X5" s="3419" t="s">
        <v>3363</v>
      </c>
      <c r="Y5" s="3419" t="s">
        <v>3365</v>
      </c>
      <c r="Z5" s="3419"/>
      <c r="AA5" s="3419" t="s">
        <v>3363</v>
      </c>
      <c r="AB5" s="3419" t="s">
        <v>3364</v>
      </c>
      <c r="AC5" s="3419" t="s">
        <v>3363</v>
      </c>
      <c r="AD5" s="3419" t="s">
        <v>3362</v>
      </c>
      <c r="AE5" s="3419"/>
      <c r="AF5" s="3419"/>
      <c r="AG5" s="3419"/>
      <c r="AH5" s="3419"/>
      <c r="AI5" s="3419"/>
    </row>
    <row r="6" spans="1:35" ht="15.75" thickBot="1" x14ac:dyDescent="0.3">
      <c r="A6" s="3418"/>
      <c r="B6" s="3418" t="s">
        <v>3361</v>
      </c>
      <c r="C6" s="3418"/>
      <c r="D6" s="3418"/>
      <c r="E6" s="3418"/>
      <c r="F6" s="3418"/>
      <c r="G6" s="3418"/>
      <c r="H6" s="3418"/>
      <c r="I6" s="3418"/>
      <c r="J6" s="3418"/>
      <c r="K6" s="3418"/>
      <c r="L6" s="3418"/>
      <c r="M6" s="3418"/>
      <c r="N6" s="3418"/>
      <c r="O6" s="3418"/>
      <c r="P6" s="3418"/>
      <c r="Q6" s="3418"/>
      <c r="R6" s="3418"/>
      <c r="S6" s="3418"/>
      <c r="T6" s="3418"/>
      <c r="U6" s="3418"/>
      <c r="V6" s="3418"/>
      <c r="W6" s="3418"/>
      <c r="X6" s="3418"/>
      <c r="Y6" s="3418"/>
      <c r="Z6" s="3418"/>
      <c r="AA6" s="3418"/>
      <c r="AB6" s="3418"/>
      <c r="AC6" s="3418"/>
      <c r="AD6" s="3418"/>
      <c r="AE6" s="3418"/>
      <c r="AF6" s="3418"/>
      <c r="AG6" s="3418"/>
      <c r="AH6" s="3418"/>
      <c r="AI6" s="3418"/>
    </row>
    <row r="7" spans="1:35" ht="60.75" thickTop="1" x14ac:dyDescent="0.25">
      <c r="A7" s="3415" t="s">
        <v>3494</v>
      </c>
      <c r="B7" s="3415" t="s">
        <v>3345</v>
      </c>
      <c r="C7" s="3415" t="s">
        <v>3493</v>
      </c>
      <c r="D7" s="3417" t="s">
        <v>3492</v>
      </c>
      <c r="E7" s="3415" t="s">
        <v>3342</v>
      </c>
      <c r="F7" s="3416">
        <v>250000000</v>
      </c>
      <c r="G7" s="3415" t="s">
        <v>3341</v>
      </c>
      <c r="H7" s="3415" t="s">
        <v>3340</v>
      </c>
      <c r="I7" s="3415" t="s">
        <v>3349</v>
      </c>
      <c r="J7" s="3415" t="s">
        <v>3466</v>
      </c>
      <c r="K7" s="3415" t="s">
        <v>3338</v>
      </c>
      <c r="L7" s="3415" t="s">
        <v>3337</v>
      </c>
      <c r="M7" s="3415" t="s">
        <v>3336</v>
      </c>
      <c r="N7" s="3415" t="s">
        <v>3335</v>
      </c>
      <c r="O7" s="3415" t="s">
        <v>3334</v>
      </c>
      <c r="P7" s="3415" t="s">
        <v>3333</v>
      </c>
      <c r="Q7" s="3415" t="s">
        <v>3332</v>
      </c>
      <c r="R7" s="3415" t="s">
        <v>3331</v>
      </c>
      <c r="S7" s="3415" t="s">
        <v>3330</v>
      </c>
      <c r="T7" s="3415" t="s">
        <v>3329</v>
      </c>
      <c r="U7" s="3415" t="s">
        <v>3328</v>
      </c>
      <c r="V7" s="3415" t="s">
        <v>3327</v>
      </c>
      <c r="W7" s="3415" t="s">
        <v>3326</v>
      </c>
      <c r="X7" s="3415" t="s">
        <v>3325</v>
      </c>
      <c r="Y7" s="3415" t="s">
        <v>3324</v>
      </c>
      <c r="Z7" s="3416">
        <v>250000000</v>
      </c>
      <c r="AA7" s="3415" t="s">
        <v>3322</v>
      </c>
      <c r="AB7" s="3415" t="s">
        <v>3321</v>
      </c>
      <c r="AC7" s="3415" t="s">
        <v>3320</v>
      </c>
      <c r="AD7" s="3415" t="s">
        <v>3491</v>
      </c>
      <c r="AE7" s="3415" t="s">
        <v>3490</v>
      </c>
      <c r="AF7" s="3415" t="s">
        <v>3489</v>
      </c>
      <c r="AG7" s="3416">
        <v>250000000</v>
      </c>
      <c r="AH7" s="3415" t="s">
        <v>3316</v>
      </c>
      <c r="AI7" s="3415" t="s">
        <v>3315</v>
      </c>
    </row>
    <row r="8" spans="1:35" ht="60.75" thickBot="1" x14ac:dyDescent="0.3">
      <c r="A8" s="3415"/>
      <c r="B8" s="3415" t="s">
        <v>3317</v>
      </c>
      <c r="C8" s="3415"/>
      <c r="D8" s="3415"/>
      <c r="E8" s="3415"/>
      <c r="F8" s="3415"/>
      <c r="G8" s="3415"/>
      <c r="H8" s="3415"/>
      <c r="I8" s="3415"/>
      <c r="J8" s="3415"/>
      <c r="K8" s="3415"/>
      <c r="L8" s="3415"/>
      <c r="M8" s="3415"/>
      <c r="N8" s="3415"/>
      <c r="O8" s="3415"/>
      <c r="P8" s="3415"/>
      <c r="Q8" s="3415"/>
      <c r="R8" s="3415"/>
      <c r="S8" s="3415"/>
      <c r="T8" s="3415"/>
      <c r="U8" s="3415"/>
      <c r="V8" s="3415"/>
      <c r="W8" s="3415"/>
      <c r="X8" s="3415"/>
      <c r="Y8" s="3415"/>
      <c r="Z8" s="3415"/>
      <c r="AA8" s="3415"/>
      <c r="AB8" s="3415"/>
      <c r="AC8" s="3415"/>
      <c r="AD8" s="3415"/>
      <c r="AE8" s="3415"/>
      <c r="AF8" s="3415"/>
      <c r="AG8" s="3415"/>
      <c r="AH8" s="3415" t="s">
        <v>3316</v>
      </c>
      <c r="AI8" s="3415" t="s">
        <v>3315</v>
      </c>
    </row>
    <row r="9" spans="1:35" ht="15.75" thickTop="1" x14ac:dyDescent="0.25">
      <c r="A9" s="3414" t="s">
        <v>3314</v>
      </c>
      <c r="B9" s="3414"/>
      <c r="C9" s="3414"/>
      <c r="D9" s="3414"/>
      <c r="E9" s="3414"/>
      <c r="F9" s="3414">
        <f>SUM(F7)</f>
        <v>250000000</v>
      </c>
      <c r="G9" s="3414"/>
      <c r="H9" s="3414"/>
      <c r="I9" s="3414"/>
      <c r="J9" s="3414"/>
      <c r="K9" s="3414"/>
      <c r="L9" s="3414"/>
      <c r="M9" s="3414"/>
      <c r="N9" s="3414"/>
      <c r="O9" s="3414"/>
      <c r="P9" s="3414"/>
      <c r="Q9" s="3414"/>
      <c r="R9" s="3414"/>
      <c r="S9" s="3414"/>
      <c r="T9" s="3414"/>
      <c r="U9" s="3414"/>
      <c r="V9" s="3414"/>
      <c r="W9" s="3414"/>
      <c r="X9" s="3414"/>
      <c r="Y9" s="3414"/>
      <c r="Z9" s="3414">
        <f>SUM(Z7)</f>
        <v>250000000</v>
      </c>
      <c r="AA9" s="3414"/>
      <c r="AB9" s="3414"/>
      <c r="AC9" s="3414"/>
      <c r="AD9" s="3414"/>
      <c r="AE9" s="3414"/>
      <c r="AF9" s="3414"/>
      <c r="AG9" s="3414">
        <f>SUM(AG7)</f>
        <v>250000000</v>
      </c>
      <c r="AH9" s="3414"/>
      <c r="AI9" s="3414"/>
    </row>
    <row r="10" spans="1:35" x14ac:dyDescent="0.25">
      <c r="A10" s="3413" t="s">
        <v>3313</v>
      </c>
    </row>
  </sheetData>
  <sheetProtection formatCells="0" formatColumns="0" formatRows="0" insertColumns="0" insertRows="0" insertHyperlinks="0" deleteColumns="0" deleteRows="0" sort="0" autoFilter="0" pivotTables="0"/>
  <mergeCells count="9">
    <mergeCell ref="B2:AI2"/>
    <mergeCell ref="C3:K3"/>
    <mergeCell ref="L3:M3"/>
    <mergeCell ref="N3:O3"/>
    <mergeCell ref="P3:Q3"/>
    <mergeCell ref="R3:S3"/>
    <mergeCell ref="T3:Y3"/>
    <mergeCell ref="Z3:AC3"/>
    <mergeCell ref="AD3:AG3"/>
  </mergeCells>
  <pageMargins left="0.7" right="0.7" top="0.75" bottom="0.75" header="0.3" footer="0.3"/>
  <pageSetup paperSize="9" orientation="landscape"/>
  <headerFooter>
    <oddHeader>&amp;L&amp;B&amp;G&amp;C&amp;HProcurement Plan - Non-Consultancy Services</oddHeader>
    <oddFooter>&amp;L&amp;FBPP Procurement Plan2014&amp;C&amp;P of &amp;N &amp;R&amp;D &amp;T</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
  <sheetViews>
    <sheetView view="pageBreakPreview" zoomScaleNormal="75" zoomScaleSheetLayoutView="100" workbookViewId="0">
      <pane xSplit="1" ySplit="6" topLeftCell="T7" activePane="bottomRight" state="frozen"/>
      <selection activeCell="I214" sqref="I214"/>
      <selection pane="topRight" activeCell="I214" sqref="I214"/>
      <selection pane="bottomLeft" activeCell="I214" sqref="I214"/>
      <selection pane="bottomRight" activeCell="I214" sqref="I214"/>
    </sheetView>
  </sheetViews>
  <sheetFormatPr defaultRowHeight="18.75" x14ac:dyDescent="0.3"/>
  <cols>
    <col min="1" max="1" width="36.140625" style="1234" customWidth="1"/>
    <col min="2" max="2" width="17.42578125" style="66" customWidth="1"/>
    <col min="3" max="3" width="14.28515625" style="66" customWidth="1"/>
    <col min="4" max="4" width="15.7109375" style="1234" customWidth="1"/>
    <col min="5" max="5" width="17.85546875" style="66" customWidth="1"/>
    <col min="6" max="6" width="19.140625" style="66" customWidth="1"/>
    <col min="7" max="7" width="16.7109375" style="66" customWidth="1"/>
    <col min="8" max="8" width="15.7109375" style="66" customWidth="1"/>
    <col min="9" max="9" width="9.85546875" style="66" customWidth="1"/>
    <col min="10" max="14" width="18" style="66" customWidth="1"/>
    <col min="15" max="15" width="15.7109375" style="66" customWidth="1"/>
    <col min="16" max="16" width="18" style="66" customWidth="1"/>
    <col min="17" max="17" width="11.140625" style="66" customWidth="1"/>
    <col min="18" max="18" width="20.140625" style="66" customWidth="1"/>
    <col min="19" max="19" width="12.85546875" style="66" customWidth="1"/>
    <col min="20" max="20" width="17.140625" style="66" customWidth="1"/>
    <col min="21" max="21" width="13.42578125" style="66" customWidth="1"/>
    <col min="22" max="22" width="13.28515625" style="66" customWidth="1"/>
    <col min="23" max="23" width="15" style="66" customWidth="1"/>
    <col min="24" max="24" width="16.140625" style="66" customWidth="1"/>
    <col min="25" max="25" width="19" style="1233" customWidth="1"/>
    <col min="26" max="26" width="14.42578125" style="66" customWidth="1"/>
    <col min="27" max="27" width="16.7109375" style="66" customWidth="1"/>
    <col min="28" max="16384" width="9.140625" style="66"/>
  </cols>
  <sheetData>
    <row r="1" spans="1:27" ht="37.5" x14ac:dyDescent="0.3">
      <c r="A1" s="1244" t="s">
        <v>549</v>
      </c>
      <c r="B1" s="438" t="s">
        <v>837</v>
      </c>
    </row>
    <row r="2" spans="1:27" x14ac:dyDescent="0.3">
      <c r="A2" s="1243" t="s">
        <v>78</v>
      </c>
      <c r="B2" s="436" t="s">
        <v>547</v>
      </c>
      <c r="J2" s="2316" t="s">
        <v>77</v>
      </c>
      <c r="K2" s="2317"/>
      <c r="L2" s="435" t="s">
        <v>437</v>
      </c>
      <c r="M2" s="68"/>
      <c r="N2" s="67"/>
    </row>
    <row r="3" spans="1:27" ht="56.25" x14ac:dyDescent="0.3">
      <c r="A3" s="485" t="s">
        <v>91</v>
      </c>
      <c r="B3" s="1231" t="s">
        <v>836</v>
      </c>
      <c r="C3" s="2314" t="s">
        <v>90</v>
      </c>
      <c r="D3" s="2314"/>
      <c r="E3" s="2314"/>
      <c r="F3" s="2314"/>
      <c r="G3" s="2314"/>
      <c r="H3" s="2315"/>
      <c r="I3" s="334"/>
      <c r="J3" s="2318"/>
      <c r="K3" s="2319"/>
      <c r="L3" s="63" t="s">
        <v>73</v>
      </c>
      <c r="M3" s="2314" t="s">
        <v>72</v>
      </c>
      <c r="N3" s="2315"/>
      <c r="O3" s="2322" t="s">
        <v>71</v>
      </c>
      <c r="P3" s="2315"/>
      <c r="Q3" s="333"/>
      <c r="R3" s="2322" t="s">
        <v>70</v>
      </c>
      <c r="S3" s="2314"/>
      <c r="T3" s="2314"/>
      <c r="U3" s="2314"/>
      <c r="V3" s="2314" t="s">
        <v>69</v>
      </c>
      <c r="W3" s="2314"/>
      <c r="X3" s="2314"/>
      <c r="Y3" s="2315"/>
    </row>
    <row r="4" spans="1:27" s="329" customFormat="1" ht="75.75" thickBot="1" x14ac:dyDescent="0.3">
      <c r="A4" s="63" t="s">
        <v>68</v>
      </c>
      <c r="B4" s="330" t="s">
        <v>67</v>
      </c>
      <c r="C4" s="263" t="s">
        <v>89</v>
      </c>
      <c r="D4" s="263" t="s">
        <v>88</v>
      </c>
      <c r="E4" s="263" t="s">
        <v>64</v>
      </c>
      <c r="F4" s="263" t="s">
        <v>87</v>
      </c>
      <c r="G4" s="263" t="s">
        <v>63</v>
      </c>
      <c r="H4" s="263" t="s">
        <v>455</v>
      </c>
      <c r="I4" s="263" t="s">
        <v>55</v>
      </c>
      <c r="J4" s="261" t="s">
        <v>61</v>
      </c>
      <c r="K4" s="577" t="s">
        <v>433</v>
      </c>
      <c r="L4" s="262" t="s">
        <v>60</v>
      </c>
      <c r="M4" s="262" t="s">
        <v>59</v>
      </c>
      <c r="N4" s="262" t="s">
        <v>58</v>
      </c>
      <c r="O4" s="262" t="s">
        <v>57</v>
      </c>
      <c r="P4" s="577" t="s">
        <v>433</v>
      </c>
      <c r="Q4" s="263" t="s">
        <v>55</v>
      </c>
      <c r="R4" s="261" t="s">
        <v>193</v>
      </c>
      <c r="S4" s="261" t="s">
        <v>53</v>
      </c>
      <c r="T4" s="260" t="s">
        <v>85</v>
      </c>
      <c r="U4" s="63" t="s">
        <v>51</v>
      </c>
      <c r="V4" s="262" t="s">
        <v>84</v>
      </c>
      <c r="W4" s="262" t="s">
        <v>83</v>
      </c>
      <c r="X4" s="262" t="s">
        <v>82</v>
      </c>
      <c r="Y4" s="484" t="s">
        <v>81</v>
      </c>
      <c r="Z4" s="262" t="s">
        <v>430</v>
      </c>
      <c r="AA4" s="262" t="s">
        <v>429</v>
      </c>
    </row>
    <row r="5" spans="1:27" ht="19.5" thickTop="1" x14ac:dyDescent="0.3">
      <c r="A5" s="2320" t="s">
        <v>47</v>
      </c>
      <c r="B5" s="328"/>
      <c r="C5" s="254"/>
      <c r="D5" s="1242"/>
      <c r="E5" s="254"/>
      <c r="F5" s="256"/>
      <c r="G5" s="254" t="s">
        <v>46</v>
      </c>
      <c r="H5" s="254"/>
      <c r="I5" s="257" t="s">
        <v>2</v>
      </c>
      <c r="J5" s="255" t="s">
        <v>43</v>
      </c>
      <c r="K5" s="255" t="s">
        <v>41</v>
      </c>
      <c r="L5" s="255" t="s">
        <v>42</v>
      </c>
      <c r="M5" s="255" t="s">
        <v>454</v>
      </c>
      <c r="N5" s="255" t="s">
        <v>44</v>
      </c>
      <c r="O5" s="255" t="s">
        <v>43</v>
      </c>
      <c r="P5" s="255" t="s">
        <v>41</v>
      </c>
      <c r="Q5" s="257" t="s">
        <v>2</v>
      </c>
      <c r="R5" s="254"/>
      <c r="S5" s="255" t="s">
        <v>80</v>
      </c>
      <c r="T5" s="327" t="s">
        <v>41</v>
      </c>
      <c r="U5" s="483"/>
      <c r="V5" s="325"/>
      <c r="W5" s="254"/>
      <c r="X5" s="254"/>
      <c r="Y5" s="482"/>
      <c r="Z5" s="254"/>
      <c r="AA5" s="255"/>
    </row>
    <row r="6" spans="1:27" x14ac:dyDescent="0.3">
      <c r="A6" s="2321"/>
      <c r="B6" s="251"/>
      <c r="C6" s="251"/>
      <c r="D6" s="1241"/>
      <c r="E6" s="251"/>
      <c r="F6" s="252"/>
      <c r="G6" s="254" t="s">
        <v>39</v>
      </c>
      <c r="H6" s="251"/>
      <c r="I6" s="253" t="s">
        <v>1</v>
      </c>
      <c r="J6" s="254"/>
      <c r="K6" s="251"/>
      <c r="L6" s="251"/>
      <c r="M6" s="251"/>
      <c r="N6" s="251"/>
      <c r="O6" s="251"/>
      <c r="P6" s="251"/>
      <c r="Q6" s="253" t="s">
        <v>1</v>
      </c>
      <c r="R6" s="252"/>
      <c r="S6" s="251"/>
      <c r="T6" s="324"/>
      <c r="U6" s="251"/>
      <c r="V6" s="323"/>
      <c r="W6" s="251"/>
      <c r="X6" s="251"/>
      <c r="Y6" s="481"/>
      <c r="Z6" s="251"/>
      <c r="AA6" s="251"/>
    </row>
    <row r="7" spans="1:27" ht="19.5" thickBot="1" x14ac:dyDescent="0.35">
      <c r="A7" s="1240" t="s">
        <v>38</v>
      </c>
      <c r="B7" s="247"/>
      <c r="C7" s="247"/>
      <c r="D7" s="1239"/>
      <c r="E7" s="247"/>
      <c r="F7" s="248"/>
      <c r="G7" s="247"/>
      <c r="H7" s="247"/>
      <c r="I7" s="247"/>
      <c r="J7" s="247"/>
      <c r="K7" s="247"/>
      <c r="L7" s="249"/>
      <c r="M7" s="249"/>
      <c r="N7" s="247"/>
      <c r="O7" s="247"/>
      <c r="P7" s="247"/>
      <c r="Q7" s="247"/>
      <c r="R7" s="248"/>
      <c r="S7" s="247"/>
      <c r="T7" s="249"/>
      <c r="U7" s="240"/>
      <c r="V7" s="322"/>
      <c r="W7" s="247"/>
      <c r="X7" s="247"/>
      <c r="Y7" s="480"/>
      <c r="Z7" s="247"/>
      <c r="AA7" s="247"/>
    </row>
    <row r="8" spans="1:27" x14ac:dyDescent="0.3">
      <c r="A8" s="241"/>
      <c r="B8" s="240"/>
      <c r="C8" s="240"/>
      <c r="D8" s="241"/>
      <c r="E8" s="240"/>
      <c r="F8" s="242"/>
      <c r="G8" s="240"/>
      <c r="H8" s="240"/>
      <c r="I8" s="240"/>
      <c r="J8" s="240"/>
      <c r="K8" s="243"/>
      <c r="L8" s="243"/>
      <c r="M8" s="240"/>
      <c r="N8" s="240"/>
      <c r="O8" s="240"/>
      <c r="P8" s="240"/>
      <c r="Q8" s="240"/>
      <c r="R8" s="242"/>
      <c r="S8" s="240"/>
      <c r="T8" s="243"/>
      <c r="U8" s="240"/>
      <c r="V8" s="312"/>
      <c r="W8" s="240"/>
      <c r="X8" s="240"/>
      <c r="Y8" s="242"/>
      <c r="Z8" s="240"/>
      <c r="AA8" s="240"/>
    </row>
    <row r="9" spans="1:27" ht="38.25" customHeight="1" x14ac:dyDescent="0.3">
      <c r="A9" s="2323" t="s">
        <v>853</v>
      </c>
      <c r="B9" s="237" t="s">
        <v>852</v>
      </c>
      <c r="C9" s="237" t="s">
        <v>851</v>
      </c>
      <c r="D9" s="475" t="s">
        <v>765</v>
      </c>
      <c r="E9" s="237" t="s">
        <v>18</v>
      </c>
      <c r="F9" s="236">
        <v>20000000</v>
      </c>
      <c r="G9" s="239" t="s">
        <v>9</v>
      </c>
      <c r="H9" s="237" t="s">
        <v>16</v>
      </c>
      <c r="I9" s="238" t="s">
        <v>2</v>
      </c>
      <c r="J9" s="239" t="s">
        <v>841</v>
      </c>
      <c r="K9" s="239" t="s">
        <v>840</v>
      </c>
      <c r="L9" s="239" t="s">
        <v>521</v>
      </c>
      <c r="M9" s="269" t="s">
        <v>839</v>
      </c>
      <c r="N9" s="239" t="s">
        <v>518</v>
      </c>
      <c r="O9" s="239" t="s">
        <v>783</v>
      </c>
      <c r="P9" s="239" t="s">
        <v>838</v>
      </c>
      <c r="Q9" s="238" t="s">
        <v>2</v>
      </c>
      <c r="R9" s="236">
        <v>20000000</v>
      </c>
      <c r="S9" s="239" t="s">
        <v>9</v>
      </c>
      <c r="T9" s="239" t="s">
        <v>782</v>
      </c>
      <c r="U9" s="320" t="s">
        <v>781</v>
      </c>
      <c r="V9" s="320" t="s">
        <v>511</v>
      </c>
      <c r="W9" s="239" t="s">
        <v>779</v>
      </c>
      <c r="X9" s="239" t="s">
        <v>778</v>
      </c>
      <c r="Y9" s="236">
        <v>20000000</v>
      </c>
      <c r="Z9" s="239"/>
      <c r="AA9" s="239"/>
    </row>
    <row r="10" spans="1:27" ht="21.75" customHeight="1" x14ac:dyDescent="0.3">
      <c r="A10" s="2324"/>
      <c r="B10" s="237"/>
      <c r="C10" s="237"/>
      <c r="D10" s="475"/>
      <c r="E10" s="237"/>
      <c r="F10" s="236"/>
      <c r="G10" s="239"/>
      <c r="H10" s="237"/>
      <c r="I10" s="238" t="s">
        <v>1</v>
      </c>
      <c r="J10" s="237"/>
      <c r="K10" s="237"/>
      <c r="L10" s="237"/>
      <c r="M10" s="237"/>
      <c r="N10" s="237"/>
      <c r="O10" s="237"/>
      <c r="P10" s="237"/>
      <c r="Q10" s="238" t="s">
        <v>1</v>
      </c>
      <c r="R10" s="236"/>
      <c r="S10" s="237"/>
      <c r="T10" s="311"/>
      <c r="U10" s="237"/>
      <c r="V10" s="310"/>
      <c r="W10" s="310"/>
      <c r="X10" s="310"/>
      <c r="Y10" s="477"/>
      <c r="Z10" s="310"/>
      <c r="AA10" s="310"/>
    </row>
    <row r="11" spans="1:27" x14ac:dyDescent="0.3">
      <c r="A11" s="241"/>
      <c r="B11" s="240"/>
      <c r="C11" s="240"/>
      <c r="D11" s="241"/>
      <c r="E11" s="240"/>
      <c r="F11" s="242"/>
      <c r="G11" s="240"/>
      <c r="H11" s="240"/>
      <c r="I11" s="240"/>
      <c r="J11" s="240"/>
      <c r="K11" s="243"/>
      <c r="L11" s="243"/>
      <c r="M11" s="240"/>
      <c r="N11" s="240"/>
      <c r="O11" s="240"/>
      <c r="P11" s="240"/>
      <c r="Q11" s="240"/>
      <c r="R11" s="242"/>
      <c r="S11" s="240"/>
      <c r="T11" s="243"/>
      <c r="U11" s="240"/>
      <c r="V11" s="312"/>
      <c r="W11" s="240"/>
      <c r="X11" s="240"/>
      <c r="Y11" s="476"/>
      <c r="Z11" s="240"/>
      <c r="AA11" s="240"/>
    </row>
    <row r="12" spans="1:27" ht="35.25" customHeight="1" x14ac:dyDescent="0.3">
      <c r="A12" s="2323" t="s">
        <v>850</v>
      </c>
      <c r="B12" s="237" t="s">
        <v>844</v>
      </c>
      <c r="C12" s="237" t="s">
        <v>849</v>
      </c>
      <c r="D12" s="475" t="s">
        <v>765</v>
      </c>
      <c r="E12" s="475" t="s">
        <v>846</v>
      </c>
      <c r="F12" s="236">
        <v>31071000</v>
      </c>
      <c r="G12" s="239" t="s">
        <v>9</v>
      </c>
      <c r="H12" s="237" t="s">
        <v>16</v>
      </c>
      <c r="I12" s="238" t="s">
        <v>2</v>
      </c>
      <c r="J12" s="239" t="s">
        <v>841</v>
      </c>
      <c r="K12" s="239" t="s">
        <v>840</v>
      </c>
      <c r="L12" s="239" t="s">
        <v>521</v>
      </c>
      <c r="M12" s="269" t="s">
        <v>839</v>
      </c>
      <c r="N12" s="239" t="s">
        <v>518</v>
      </c>
      <c r="O12" s="239" t="s">
        <v>783</v>
      </c>
      <c r="P12" s="239" t="s">
        <v>838</v>
      </c>
      <c r="Q12" s="238" t="s">
        <v>2</v>
      </c>
      <c r="R12" s="236">
        <v>31071000</v>
      </c>
      <c r="S12" s="239" t="s">
        <v>9</v>
      </c>
      <c r="T12" s="239" t="s">
        <v>782</v>
      </c>
      <c r="U12" s="320" t="s">
        <v>781</v>
      </c>
      <c r="V12" s="320" t="s">
        <v>511</v>
      </c>
      <c r="W12" s="239" t="s">
        <v>779</v>
      </c>
      <c r="X12" s="239" t="s">
        <v>778</v>
      </c>
      <c r="Y12" s="236">
        <v>31071000</v>
      </c>
      <c r="Z12" s="239"/>
      <c r="AA12" s="239"/>
    </row>
    <row r="13" spans="1:27" ht="21.75" customHeight="1" x14ac:dyDescent="0.3">
      <c r="A13" s="2324"/>
      <c r="B13" s="237"/>
      <c r="C13" s="237"/>
      <c r="D13" s="475"/>
      <c r="E13" s="237"/>
      <c r="F13" s="236"/>
      <c r="G13" s="239"/>
      <c r="H13" s="237"/>
      <c r="I13" s="238" t="s">
        <v>1</v>
      </c>
      <c r="J13" s="237"/>
      <c r="K13" s="237"/>
      <c r="L13" s="237"/>
      <c r="M13" s="237"/>
      <c r="N13" s="237"/>
      <c r="O13" s="237"/>
      <c r="P13" s="237"/>
      <c r="Q13" s="238" t="s">
        <v>1</v>
      </c>
      <c r="R13" s="236"/>
      <c r="S13" s="237"/>
      <c r="T13" s="311"/>
      <c r="U13" s="237"/>
      <c r="V13" s="310"/>
      <c r="W13" s="310"/>
      <c r="X13" s="310"/>
      <c r="Y13" s="477"/>
      <c r="Z13" s="310"/>
      <c r="AA13" s="310"/>
    </row>
    <row r="14" spans="1:27" x14ac:dyDescent="0.3">
      <c r="A14" s="241"/>
      <c r="B14" s="240"/>
      <c r="C14" s="240"/>
      <c r="D14" s="241"/>
      <c r="E14" s="240"/>
      <c r="F14" s="242"/>
      <c r="G14" s="240"/>
      <c r="H14" s="240"/>
      <c r="I14" s="240"/>
      <c r="J14" s="240"/>
      <c r="K14" s="243"/>
      <c r="L14" s="243"/>
      <c r="M14" s="240"/>
      <c r="N14" s="240"/>
      <c r="O14" s="240"/>
      <c r="P14" s="240"/>
      <c r="Q14" s="240"/>
      <c r="R14" s="242"/>
      <c r="S14" s="240"/>
      <c r="T14" s="243"/>
      <c r="U14" s="240"/>
      <c r="V14" s="312"/>
      <c r="W14" s="240"/>
      <c r="X14" s="240"/>
      <c r="Y14" s="476"/>
      <c r="Z14" s="240"/>
      <c r="AA14" s="240"/>
    </row>
    <row r="15" spans="1:27" x14ac:dyDescent="0.3">
      <c r="A15" s="1237"/>
      <c r="B15" s="561"/>
      <c r="C15" s="561"/>
      <c r="D15" s="1237"/>
      <c r="E15" s="561"/>
      <c r="F15" s="242"/>
      <c r="G15" s="562"/>
      <c r="H15" s="561"/>
      <c r="I15" s="562"/>
      <c r="J15" s="561"/>
      <c r="K15" s="563"/>
      <c r="L15" s="563"/>
      <c r="M15" s="561"/>
      <c r="N15" s="561"/>
      <c r="O15" s="561"/>
      <c r="P15" s="561"/>
      <c r="Q15" s="562"/>
      <c r="R15" s="242"/>
      <c r="S15" s="561"/>
      <c r="T15" s="563"/>
      <c r="U15" s="563"/>
      <c r="V15" s="562"/>
      <c r="W15" s="561"/>
      <c r="X15" s="561"/>
      <c r="Y15" s="476"/>
      <c r="Z15" s="561"/>
      <c r="AA15" s="1236"/>
    </row>
    <row r="16" spans="1:27" ht="41.25" customHeight="1" x14ac:dyDescent="0.3">
      <c r="A16" s="2323" t="s">
        <v>848</v>
      </c>
      <c r="B16" s="237" t="s">
        <v>844</v>
      </c>
      <c r="C16" s="237" t="s">
        <v>847</v>
      </c>
      <c r="D16" s="475" t="s">
        <v>765</v>
      </c>
      <c r="E16" s="475" t="s">
        <v>846</v>
      </c>
      <c r="F16" s="236">
        <v>24200000</v>
      </c>
      <c r="G16" s="239" t="s">
        <v>9</v>
      </c>
      <c r="H16" s="237" t="s">
        <v>16</v>
      </c>
      <c r="I16" s="238" t="s">
        <v>2</v>
      </c>
      <c r="J16" s="239" t="s">
        <v>841</v>
      </c>
      <c r="K16" s="239" t="s">
        <v>840</v>
      </c>
      <c r="L16" s="239" t="s">
        <v>521</v>
      </c>
      <c r="M16" s="269" t="s">
        <v>839</v>
      </c>
      <c r="N16" s="239" t="s">
        <v>518</v>
      </c>
      <c r="O16" s="239" t="s">
        <v>783</v>
      </c>
      <c r="P16" s="239" t="s">
        <v>838</v>
      </c>
      <c r="Q16" s="238" t="s">
        <v>2</v>
      </c>
      <c r="R16" s="236">
        <v>24200000</v>
      </c>
      <c r="S16" s="239" t="s">
        <v>9</v>
      </c>
      <c r="T16" s="239" t="s">
        <v>782</v>
      </c>
      <c r="U16" s="320" t="s">
        <v>781</v>
      </c>
      <c r="V16" s="320" t="s">
        <v>511</v>
      </c>
      <c r="W16" s="239" t="s">
        <v>779</v>
      </c>
      <c r="X16" s="239" t="s">
        <v>778</v>
      </c>
      <c r="Y16" s="236">
        <v>24200000</v>
      </c>
      <c r="Z16" s="239"/>
      <c r="AA16" s="239"/>
    </row>
    <row r="17" spans="1:27" ht="21.75" customHeight="1" x14ac:dyDescent="0.3">
      <c r="A17" s="2324"/>
      <c r="B17" s="237"/>
      <c r="C17" s="237"/>
      <c r="D17" s="475"/>
      <c r="E17" s="237"/>
      <c r="F17" s="236"/>
      <c r="G17" s="239"/>
      <c r="H17" s="237"/>
      <c r="I17" s="238" t="s">
        <v>1</v>
      </c>
      <c r="J17" s="237"/>
      <c r="K17" s="237"/>
      <c r="L17" s="237"/>
      <c r="M17" s="237"/>
      <c r="N17" s="237"/>
      <c r="O17" s="237"/>
      <c r="P17" s="237"/>
      <c r="Q17" s="238" t="s">
        <v>1</v>
      </c>
      <c r="R17" s="236"/>
      <c r="S17" s="237"/>
      <c r="T17" s="311"/>
      <c r="U17" s="237"/>
      <c r="V17" s="310"/>
      <c r="W17" s="310"/>
      <c r="X17" s="310"/>
      <c r="Y17" s="477"/>
      <c r="Z17" s="310"/>
      <c r="AA17" s="310"/>
    </row>
    <row r="18" spans="1:27" x14ac:dyDescent="0.3">
      <c r="A18" s="1237"/>
      <c r="B18" s="561"/>
      <c r="C18" s="561"/>
      <c r="D18" s="1237"/>
      <c r="E18" s="561"/>
      <c r="F18" s="242"/>
      <c r="G18" s="562"/>
      <c r="H18" s="561"/>
      <c r="I18" s="562"/>
      <c r="J18" s="561"/>
      <c r="K18" s="563"/>
      <c r="L18" s="563"/>
      <c r="M18" s="561"/>
      <c r="N18" s="561"/>
      <c r="O18" s="561"/>
      <c r="P18" s="561"/>
      <c r="Q18" s="562"/>
      <c r="R18" s="242"/>
      <c r="S18" s="561"/>
      <c r="T18" s="563"/>
      <c r="U18" s="563"/>
      <c r="V18" s="562"/>
      <c r="W18" s="561"/>
      <c r="X18" s="561"/>
      <c r="Y18" s="476"/>
      <c r="Z18" s="561"/>
      <c r="AA18" s="1236"/>
    </row>
    <row r="19" spans="1:27" ht="53.25" customHeight="1" x14ac:dyDescent="0.3">
      <c r="A19" s="2323" t="s">
        <v>845</v>
      </c>
      <c r="B19" s="237" t="s">
        <v>844</v>
      </c>
      <c r="C19" s="237" t="s">
        <v>843</v>
      </c>
      <c r="D19" s="475" t="s">
        <v>842</v>
      </c>
      <c r="E19" s="237" t="s">
        <v>18</v>
      </c>
      <c r="F19" s="236">
        <v>31000000</v>
      </c>
      <c r="G19" s="239" t="s">
        <v>9</v>
      </c>
      <c r="H19" s="237" t="s">
        <v>16</v>
      </c>
      <c r="I19" s="238" t="s">
        <v>2</v>
      </c>
      <c r="J19" s="239" t="s">
        <v>841</v>
      </c>
      <c r="K19" s="239" t="s">
        <v>840</v>
      </c>
      <c r="L19" s="239" t="s">
        <v>521</v>
      </c>
      <c r="M19" s="269" t="s">
        <v>839</v>
      </c>
      <c r="N19" s="239" t="s">
        <v>518</v>
      </c>
      <c r="O19" s="239" t="s">
        <v>783</v>
      </c>
      <c r="P19" s="239" t="s">
        <v>838</v>
      </c>
      <c r="Q19" s="238" t="s">
        <v>2</v>
      </c>
      <c r="R19" s="236">
        <v>31000000</v>
      </c>
      <c r="S19" s="239" t="s">
        <v>9</v>
      </c>
      <c r="T19" s="239" t="s">
        <v>782</v>
      </c>
      <c r="U19" s="320" t="s">
        <v>781</v>
      </c>
      <c r="V19" s="320" t="s">
        <v>511</v>
      </c>
      <c r="W19" s="239" t="s">
        <v>779</v>
      </c>
      <c r="X19" s="239" t="s">
        <v>778</v>
      </c>
      <c r="Y19" s="236">
        <v>31000000</v>
      </c>
      <c r="Z19" s="239"/>
      <c r="AA19" s="239"/>
    </row>
    <row r="20" spans="1:27" ht="53.25" customHeight="1" x14ac:dyDescent="0.3">
      <c r="A20" s="2324"/>
      <c r="B20" s="237"/>
      <c r="C20" s="237"/>
      <c r="D20" s="475"/>
      <c r="E20" s="237"/>
      <c r="F20" s="236"/>
      <c r="G20" s="239"/>
      <c r="H20" s="237"/>
      <c r="I20" s="238" t="s">
        <v>1</v>
      </c>
      <c r="J20" s="237"/>
      <c r="K20" s="237"/>
      <c r="L20" s="237"/>
      <c r="M20" s="237"/>
      <c r="N20" s="237"/>
      <c r="O20" s="237"/>
      <c r="P20" s="237"/>
      <c r="Q20" s="238" t="s">
        <v>1</v>
      </c>
      <c r="R20" s="236"/>
      <c r="S20" s="237"/>
      <c r="T20" s="311"/>
      <c r="U20" s="237"/>
      <c r="V20" s="310"/>
      <c r="W20" s="310"/>
      <c r="X20" s="310"/>
      <c r="Y20" s="477"/>
      <c r="Z20" s="310"/>
      <c r="AA20" s="310"/>
    </row>
    <row r="21" spans="1:27" ht="19.5" thickBot="1" x14ac:dyDescent="0.35">
      <c r="A21" s="241"/>
      <c r="B21" s="240"/>
      <c r="C21" s="240"/>
      <c r="D21" s="241"/>
      <c r="E21" s="240"/>
      <c r="F21" s="242"/>
      <c r="G21" s="240"/>
      <c r="H21" s="240"/>
      <c r="I21" s="240"/>
      <c r="J21" s="240"/>
      <c r="K21" s="243"/>
      <c r="L21" s="243"/>
      <c r="M21" s="240"/>
      <c r="N21" s="240"/>
      <c r="O21" s="240"/>
      <c r="P21" s="240"/>
      <c r="Q21" s="240"/>
      <c r="R21" s="242"/>
      <c r="S21" s="240"/>
      <c r="T21" s="243"/>
      <c r="U21" s="240"/>
      <c r="V21" s="312"/>
      <c r="W21" s="240"/>
      <c r="X21" s="240"/>
      <c r="Y21" s="476"/>
      <c r="Z21" s="240"/>
      <c r="AA21" s="240"/>
    </row>
    <row r="22" spans="1:27" ht="19.5" thickTop="1" x14ac:dyDescent="0.3">
      <c r="A22" s="1238" t="s">
        <v>3</v>
      </c>
      <c r="B22" s="561"/>
      <c r="C22" s="561"/>
      <c r="D22" s="1237"/>
      <c r="E22" s="561"/>
      <c r="F22" s="478">
        <f>SUM(F9:F21)</f>
        <v>106271000</v>
      </c>
      <c r="G22" s="562"/>
      <c r="H22" s="561"/>
      <c r="I22" s="562"/>
      <c r="J22" s="561"/>
      <c r="K22" s="563"/>
      <c r="L22" s="563"/>
      <c r="M22" s="561"/>
      <c r="N22" s="561"/>
      <c r="O22" s="561"/>
      <c r="P22" s="561"/>
      <c r="Q22" s="562"/>
      <c r="R22" s="478">
        <f>SUM(R9:R20)</f>
        <v>106271000</v>
      </c>
      <c r="S22" s="561"/>
      <c r="T22" s="563"/>
      <c r="U22" s="563"/>
      <c r="V22" s="562"/>
      <c r="W22" s="561"/>
      <c r="X22" s="561"/>
      <c r="Y22" s="478">
        <f>SUM(Y9:Y20)</f>
        <v>106271000</v>
      </c>
      <c r="Z22" s="561"/>
      <c r="AA22" s="1236"/>
    </row>
    <row r="23" spans="1:27" x14ac:dyDescent="0.3">
      <c r="A23" s="1235" t="s">
        <v>0</v>
      </c>
    </row>
  </sheetData>
  <mergeCells count="11">
    <mergeCell ref="A9:A10"/>
    <mergeCell ref="A19:A20"/>
    <mergeCell ref="A12:A13"/>
    <mergeCell ref="A16:A17"/>
    <mergeCell ref="V3:Y3"/>
    <mergeCell ref="J2:K3"/>
    <mergeCell ref="A5:A6"/>
    <mergeCell ref="O3:P3"/>
    <mergeCell ref="R3:U3"/>
    <mergeCell ref="C3:H3"/>
    <mergeCell ref="M3:N3"/>
  </mergeCells>
  <pageMargins left="1.0629921259842521" right="0.27559055118110237" top="0.74803149606299213" bottom="0.23622047244094491" header="0.27559055118110237" footer="0.23622047244094491"/>
  <pageSetup paperSize="8" scale="41"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20"/>
  <sheetViews>
    <sheetView showGridLines="0" view="pageBreakPreview" zoomScaleNormal="65" zoomScaleSheetLayoutView="100" workbookViewId="0">
      <pane xSplit="2" ySplit="6" topLeftCell="Z162" activePane="bottomRight" state="frozen"/>
      <selection activeCell="I214" sqref="I214"/>
      <selection pane="topRight" activeCell="I214" sqref="I214"/>
      <selection pane="bottomLeft" activeCell="I214" sqref="I214"/>
      <selection pane="bottomRight" activeCell="I214" sqref="I214"/>
    </sheetView>
  </sheetViews>
  <sheetFormatPr defaultRowHeight="18.75" x14ac:dyDescent="0.3"/>
  <cols>
    <col min="1" max="1" width="50.28515625" style="381" customWidth="1"/>
    <col min="2" max="2" width="21.42578125" style="381" customWidth="1"/>
    <col min="3" max="3" width="17.42578125" style="66" customWidth="1"/>
    <col min="4" max="4" width="19.85546875" style="381" customWidth="1"/>
    <col min="5" max="5" width="14.140625" style="381" customWidth="1"/>
    <col min="6" max="6" width="10.28515625" style="66" customWidth="1"/>
    <col min="7" max="7" width="14.28515625" style="381" bestFit="1" customWidth="1"/>
    <col min="8" max="8" width="17" style="381" customWidth="1"/>
    <col min="9" max="9" width="14.85546875" style="381" customWidth="1"/>
    <col min="10" max="10" width="15" style="66" customWidth="1"/>
    <col min="11" max="11" width="14.7109375" style="381" customWidth="1"/>
    <col min="12" max="12" width="12.5703125" style="381" customWidth="1"/>
    <col min="13" max="13" width="9.85546875" style="66" customWidth="1"/>
    <col min="14" max="14" width="15.7109375" style="381" customWidth="1"/>
    <col min="15" max="16" width="18" style="381" customWidth="1"/>
    <col min="17" max="17" width="18" style="66" customWidth="1"/>
    <col min="18" max="18" width="20.7109375" style="381" customWidth="1"/>
    <col min="19" max="19" width="18" style="381" customWidth="1"/>
    <col min="20" max="20" width="18" style="1245" customWidth="1"/>
    <col min="21" max="21" width="9.85546875" style="381" customWidth="1"/>
    <col min="22" max="23" width="18" style="431" customWidth="1"/>
    <col min="24" max="24" width="19.28515625" style="381" customWidth="1"/>
    <col min="25" max="26" width="18" style="381" customWidth="1"/>
    <col min="27" max="27" width="11.7109375" style="381" customWidth="1"/>
    <col min="28" max="30" width="18" style="381" customWidth="1"/>
    <col min="31" max="31" width="19.7109375" style="381" customWidth="1"/>
    <col min="32" max="32" width="12.7109375" style="381" customWidth="1"/>
    <col min="33" max="33" width="14" style="381" customWidth="1"/>
    <col min="34" max="16384" width="9.140625" style="66"/>
  </cols>
  <sheetData>
    <row r="1" spans="1:33" x14ac:dyDescent="0.3">
      <c r="A1" s="439" t="s">
        <v>549</v>
      </c>
      <c r="B1" s="438" t="s">
        <v>837</v>
      </c>
      <c r="C1" s="1293"/>
      <c r="D1" s="1292"/>
      <c r="E1" s="1291"/>
      <c r="F1" s="274"/>
      <c r="G1" s="384"/>
      <c r="H1" s="382"/>
      <c r="T1" s="431"/>
      <c r="U1" s="431"/>
      <c r="AA1" s="431"/>
    </row>
    <row r="2" spans="1:33" x14ac:dyDescent="0.3">
      <c r="A2" s="437" t="s">
        <v>78</v>
      </c>
      <c r="B2" s="436" t="s">
        <v>547</v>
      </c>
      <c r="C2" s="69" t="s">
        <v>76</v>
      </c>
      <c r="D2" s="434"/>
      <c r="E2" s="433"/>
      <c r="F2" s="67"/>
      <c r="H2" s="1290"/>
      <c r="I2" s="2316" t="s">
        <v>122</v>
      </c>
      <c r="J2" s="2317"/>
      <c r="T2" s="431"/>
      <c r="U2" s="1289"/>
      <c r="AA2" s="1289"/>
    </row>
    <row r="3" spans="1:33" s="62" customFormat="1" ht="37.5" x14ac:dyDescent="0.25">
      <c r="A3" s="383" t="s">
        <v>91</v>
      </c>
      <c r="B3" s="1231" t="s">
        <v>836</v>
      </c>
      <c r="C3" s="578" t="s">
        <v>120</v>
      </c>
      <c r="D3" s="431"/>
      <c r="E3" s="1245"/>
      <c r="G3" s="2331" t="s">
        <v>119</v>
      </c>
      <c r="H3" s="2332"/>
      <c r="I3" s="2318"/>
      <c r="J3" s="2319"/>
      <c r="K3" s="2331" t="s">
        <v>118</v>
      </c>
      <c r="L3" s="2332"/>
      <c r="N3" s="2331" t="s">
        <v>117</v>
      </c>
      <c r="O3" s="2332"/>
      <c r="P3" s="2331" t="s">
        <v>116</v>
      </c>
      <c r="Q3" s="2333"/>
      <c r="R3" s="2333"/>
      <c r="S3" s="2333"/>
      <c r="T3" s="2334"/>
      <c r="U3" s="428"/>
      <c r="V3" s="2304"/>
      <c r="W3" s="2305"/>
      <c r="X3" s="2328" t="s">
        <v>70</v>
      </c>
      <c r="Y3" s="2329"/>
      <c r="Z3" s="2330"/>
      <c r="AA3" s="428"/>
      <c r="AB3" s="2304" t="s">
        <v>69</v>
      </c>
      <c r="AC3" s="2309"/>
      <c r="AD3" s="2309"/>
      <c r="AE3" s="2305"/>
      <c r="AF3" s="381"/>
      <c r="AG3" s="381"/>
    </row>
    <row r="4" spans="1:33" s="62" customFormat="1" ht="75.75" thickBot="1" x14ac:dyDescent="0.3">
      <c r="A4" s="422" t="s">
        <v>68</v>
      </c>
      <c r="B4" s="416" t="s">
        <v>115</v>
      </c>
      <c r="C4" s="578" t="s">
        <v>114</v>
      </c>
      <c r="D4" s="1288" t="s">
        <v>113</v>
      </c>
      <c r="E4" s="428" t="s">
        <v>455</v>
      </c>
      <c r="F4" s="262" t="s">
        <v>55</v>
      </c>
      <c r="G4" s="418" t="s">
        <v>61</v>
      </c>
      <c r="H4" s="1228" t="s">
        <v>433</v>
      </c>
      <c r="I4" s="418" t="s">
        <v>368</v>
      </c>
      <c r="J4" s="263" t="s">
        <v>367</v>
      </c>
      <c r="K4" s="418" t="s">
        <v>105</v>
      </c>
      <c r="L4" s="1228" t="s">
        <v>433</v>
      </c>
      <c r="M4" s="261" t="s">
        <v>99</v>
      </c>
      <c r="N4" s="421" t="s">
        <v>112</v>
      </c>
      <c r="O4" s="421" t="s">
        <v>111</v>
      </c>
      <c r="P4" s="418" t="s">
        <v>110</v>
      </c>
      <c r="Q4" s="577" t="s">
        <v>433</v>
      </c>
      <c r="R4" s="418" t="s">
        <v>505</v>
      </c>
      <c r="S4" s="418" t="s">
        <v>107</v>
      </c>
      <c r="T4" s="417" t="s">
        <v>546</v>
      </c>
      <c r="U4" s="417" t="s">
        <v>99</v>
      </c>
      <c r="V4" s="417" t="s">
        <v>104</v>
      </c>
      <c r="W4" s="417" t="s">
        <v>53</v>
      </c>
      <c r="X4" s="418" t="s">
        <v>103</v>
      </c>
      <c r="Y4" s="418" t="s">
        <v>503</v>
      </c>
      <c r="Z4" s="418" t="s">
        <v>100</v>
      </c>
      <c r="AA4" s="417" t="s">
        <v>99</v>
      </c>
      <c r="AB4" s="421" t="s">
        <v>84</v>
      </c>
      <c r="AC4" s="421" t="s">
        <v>98</v>
      </c>
      <c r="AD4" s="421" t="s">
        <v>97</v>
      </c>
      <c r="AE4" s="421" t="s">
        <v>81</v>
      </c>
      <c r="AF4" s="428" t="s">
        <v>430</v>
      </c>
      <c r="AG4" s="428" t="s">
        <v>429</v>
      </c>
    </row>
    <row r="5" spans="1:33" ht="19.5" thickTop="1" x14ac:dyDescent="0.3">
      <c r="A5" s="2306" t="s">
        <v>47</v>
      </c>
      <c r="B5" s="1285"/>
      <c r="C5" s="254"/>
      <c r="D5" s="412"/>
      <c r="E5" s="407"/>
      <c r="F5" s="574" t="s">
        <v>2</v>
      </c>
      <c r="G5" s="1286" t="s">
        <v>502</v>
      </c>
      <c r="H5" s="1287" t="s">
        <v>41</v>
      </c>
      <c r="I5" s="1286" t="s">
        <v>42</v>
      </c>
      <c r="J5" s="575" t="s">
        <v>453</v>
      </c>
      <c r="K5" s="1285"/>
      <c r="L5" s="1284" t="s">
        <v>41</v>
      </c>
      <c r="M5" s="574" t="s">
        <v>2</v>
      </c>
      <c r="N5" s="1281" t="s">
        <v>42</v>
      </c>
      <c r="O5" s="1281" t="s">
        <v>501</v>
      </c>
      <c r="P5" s="1281" t="s">
        <v>42</v>
      </c>
      <c r="Q5" s="570" t="s">
        <v>42</v>
      </c>
      <c r="R5" s="1281" t="s">
        <v>42</v>
      </c>
      <c r="S5" s="1281" t="s">
        <v>42</v>
      </c>
      <c r="T5" s="1281" t="s">
        <v>42</v>
      </c>
      <c r="U5" s="1280" t="s">
        <v>2</v>
      </c>
      <c r="V5" s="1284" t="s">
        <v>42</v>
      </c>
      <c r="W5" s="1281" t="s">
        <v>42</v>
      </c>
      <c r="X5" s="1283"/>
      <c r="Y5" s="1282" t="s">
        <v>500</v>
      </c>
      <c r="Z5" s="1281" t="s">
        <v>42</v>
      </c>
      <c r="AA5" s="1280" t="s">
        <v>2</v>
      </c>
      <c r="AB5" s="407"/>
      <c r="AC5" s="407"/>
      <c r="AD5" s="407"/>
      <c r="AE5" s="407"/>
      <c r="AF5" s="408"/>
      <c r="AG5" s="408"/>
    </row>
    <row r="6" spans="1:33" x14ac:dyDescent="0.3">
      <c r="A6" s="2307"/>
      <c r="B6" s="408"/>
      <c r="C6" s="251"/>
      <c r="D6" s="409"/>
      <c r="E6" s="408"/>
      <c r="F6" s="253" t="s">
        <v>1</v>
      </c>
      <c r="G6" s="408"/>
      <c r="H6" s="1279"/>
      <c r="I6" s="1279"/>
      <c r="J6" s="324"/>
      <c r="K6" s="408"/>
      <c r="L6" s="1278"/>
      <c r="M6" s="253" t="s">
        <v>1</v>
      </c>
      <c r="N6" s="408"/>
      <c r="O6" s="408"/>
      <c r="P6" s="408"/>
      <c r="Q6" s="251"/>
      <c r="R6" s="408"/>
      <c r="S6" s="408"/>
      <c r="T6" s="408"/>
      <c r="U6" s="1277" t="s">
        <v>1</v>
      </c>
      <c r="V6" s="1278"/>
      <c r="W6" s="408"/>
      <c r="X6" s="409"/>
      <c r="Y6" s="1278"/>
      <c r="Z6" s="408"/>
      <c r="AA6" s="1277" t="s">
        <v>1</v>
      </c>
      <c r="AB6" s="408"/>
      <c r="AC6" s="408"/>
      <c r="AD6" s="408"/>
      <c r="AE6" s="408"/>
      <c r="AF6" s="408"/>
      <c r="AG6" s="408"/>
    </row>
    <row r="7" spans="1:33" ht="19.5" thickBot="1" x14ac:dyDescent="0.35">
      <c r="A7" s="1276" t="s">
        <v>38</v>
      </c>
      <c r="B7" s="403"/>
      <c r="C7" s="247"/>
      <c r="D7" s="404"/>
      <c r="E7" s="403"/>
      <c r="F7" s="247"/>
      <c r="G7" s="403"/>
      <c r="H7" s="403"/>
      <c r="I7" s="403"/>
      <c r="J7" s="247"/>
      <c r="K7" s="403"/>
      <c r="L7" s="403"/>
      <c r="M7" s="247"/>
      <c r="N7" s="403"/>
      <c r="O7" s="403"/>
      <c r="P7" s="403"/>
      <c r="Q7" s="247"/>
      <c r="R7" s="403"/>
      <c r="S7" s="403"/>
      <c r="T7" s="403"/>
      <c r="U7" s="403"/>
      <c r="V7" s="1275"/>
      <c r="W7" s="403"/>
      <c r="X7" s="404"/>
      <c r="Y7" s="403"/>
      <c r="Z7" s="403"/>
      <c r="AA7" s="403"/>
      <c r="AB7" s="403"/>
      <c r="AC7" s="403"/>
      <c r="AD7" s="403"/>
      <c r="AE7" s="403"/>
      <c r="AF7" s="398"/>
      <c r="AG7" s="398"/>
    </row>
    <row r="8" spans="1:33" ht="38.25" customHeight="1" x14ac:dyDescent="0.3">
      <c r="A8" s="2335" t="s">
        <v>941</v>
      </c>
      <c r="B8" s="397" t="s">
        <v>926</v>
      </c>
      <c r="C8" s="475" t="s">
        <v>524</v>
      </c>
      <c r="D8" s="296">
        <v>15800000</v>
      </c>
      <c r="E8" s="293" t="s">
        <v>18</v>
      </c>
      <c r="F8" s="246" t="s">
        <v>2</v>
      </c>
      <c r="G8" s="1259" t="s">
        <v>523</v>
      </c>
      <c r="H8" s="1258" t="s">
        <v>854</v>
      </c>
      <c r="I8" s="1257" t="s">
        <v>521</v>
      </c>
      <c r="J8" s="560" t="s">
        <v>520</v>
      </c>
      <c r="K8" s="293" t="s">
        <v>519</v>
      </c>
      <c r="L8" s="1223" t="s">
        <v>513</v>
      </c>
      <c r="M8" s="246" t="s">
        <v>2</v>
      </c>
      <c r="N8" s="293" t="s">
        <v>513</v>
      </c>
      <c r="O8" s="293" t="s">
        <v>518</v>
      </c>
      <c r="P8" s="293" t="s">
        <v>517</v>
      </c>
      <c r="Q8" s="269" t="s">
        <v>516</v>
      </c>
      <c r="R8" s="293" t="s">
        <v>515</v>
      </c>
      <c r="S8" s="293" t="s">
        <v>514</v>
      </c>
      <c r="T8" s="293" t="s">
        <v>513</v>
      </c>
      <c r="U8" s="1274" t="s">
        <v>2</v>
      </c>
      <c r="V8" s="293" t="s">
        <v>513</v>
      </c>
      <c r="W8" s="293" t="s">
        <v>513</v>
      </c>
      <c r="X8" s="296">
        <v>15800000</v>
      </c>
      <c r="Y8" s="293" t="s">
        <v>512</v>
      </c>
      <c r="Z8" s="293" t="s">
        <v>511</v>
      </c>
      <c r="AA8" s="1274" t="s">
        <v>2</v>
      </c>
      <c r="AB8" s="565" t="s">
        <v>510</v>
      </c>
      <c r="AC8" s="565" t="s">
        <v>509</v>
      </c>
      <c r="AD8" s="293" t="s">
        <v>508</v>
      </c>
      <c r="AE8" s="296">
        <v>15800000</v>
      </c>
      <c r="AF8" s="397"/>
      <c r="AG8" s="397"/>
    </row>
    <row r="9" spans="1:33" ht="66.75" customHeight="1" x14ac:dyDescent="0.3">
      <c r="A9" s="2327"/>
      <c r="B9" s="397"/>
      <c r="C9" s="475"/>
      <c r="D9" s="296"/>
      <c r="E9" s="397"/>
      <c r="F9" s="238" t="s">
        <v>1</v>
      </c>
      <c r="G9" s="397"/>
      <c r="H9" s="566"/>
      <c r="I9" s="566"/>
      <c r="J9" s="313"/>
      <c r="K9" s="397"/>
      <c r="L9" s="565"/>
      <c r="M9" s="238" t="s">
        <v>1</v>
      </c>
      <c r="N9" s="397"/>
      <c r="O9" s="397"/>
      <c r="P9" s="397"/>
      <c r="Q9" s="237"/>
      <c r="R9" s="397"/>
      <c r="S9" s="397"/>
      <c r="T9" s="397"/>
      <c r="U9" s="1247" t="s">
        <v>1</v>
      </c>
      <c r="V9" s="565"/>
      <c r="W9" s="397"/>
      <c r="X9" s="296"/>
      <c r="Y9" s="565"/>
      <c r="Z9" s="397"/>
      <c r="AA9" s="1247" t="s">
        <v>1</v>
      </c>
      <c r="AB9" s="293"/>
      <c r="AC9" s="293"/>
      <c r="AD9" s="293"/>
      <c r="AE9" s="296"/>
      <c r="AF9" s="397"/>
      <c r="AG9" s="397"/>
    </row>
    <row r="10" spans="1:33" ht="19.5" thickBot="1" x14ac:dyDescent="0.35">
      <c r="A10" s="489"/>
      <c r="B10" s="398"/>
      <c r="C10" s="240"/>
      <c r="D10" s="399"/>
      <c r="E10" s="398"/>
      <c r="F10" s="312"/>
      <c r="G10" s="398"/>
      <c r="H10" s="398"/>
      <c r="I10" s="398"/>
      <c r="J10" s="240"/>
      <c r="K10" s="398"/>
      <c r="L10" s="398"/>
      <c r="M10" s="312"/>
      <c r="N10" s="398"/>
      <c r="O10" s="398"/>
      <c r="P10" s="398"/>
      <c r="Q10" s="240"/>
      <c r="R10" s="398"/>
      <c r="S10" s="398"/>
      <c r="T10" s="398"/>
      <c r="U10" s="398"/>
      <c r="V10" s="1218"/>
      <c r="W10" s="398"/>
      <c r="X10" s="399"/>
      <c r="Y10" s="1218"/>
      <c r="Z10" s="398"/>
      <c r="AA10" s="398"/>
      <c r="AB10" s="1218"/>
      <c r="AC10" s="1218"/>
      <c r="AD10" s="1218"/>
      <c r="AE10" s="399"/>
      <c r="AF10" s="398"/>
      <c r="AG10" s="398"/>
    </row>
    <row r="11" spans="1:33" ht="38.25" customHeight="1" x14ac:dyDescent="0.3">
      <c r="A11" s="2335" t="s">
        <v>940</v>
      </c>
      <c r="B11" s="397" t="s">
        <v>926</v>
      </c>
      <c r="C11" s="475" t="s">
        <v>524</v>
      </c>
      <c r="D11" s="296">
        <v>4100000</v>
      </c>
      <c r="E11" s="293" t="s">
        <v>125</v>
      </c>
      <c r="F11" s="246" t="s">
        <v>2</v>
      </c>
      <c r="G11" s="1259" t="s">
        <v>523</v>
      </c>
      <c r="H11" s="1258" t="s">
        <v>854</v>
      </c>
      <c r="I11" s="1257" t="s">
        <v>521</v>
      </c>
      <c r="J11" s="560" t="s">
        <v>520</v>
      </c>
      <c r="K11" s="293" t="s">
        <v>519</v>
      </c>
      <c r="L11" s="1223" t="s">
        <v>513</v>
      </c>
      <c r="M11" s="246" t="s">
        <v>2</v>
      </c>
      <c r="N11" s="293" t="s">
        <v>513</v>
      </c>
      <c r="O11" s="293" t="s">
        <v>518</v>
      </c>
      <c r="P11" s="293" t="s">
        <v>517</v>
      </c>
      <c r="Q11" s="269" t="s">
        <v>516</v>
      </c>
      <c r="R11" s="293" t="s">
        <v>515</v>
      </c>
      <c r="S11" s="293" t="s">
        <v>514</v>
      </c>
      <c r="T11" s="293" t="s">
        <v>513</v>
      </c>
      <c r="U11" s="1274" t="s">
        <v>2</v>
      </c>
      <c r="V11" s="293" t="s">
        <v>513</v>
      </c>
      <c r="W11" s="293" t="s">
        <v>513</v>
      </c>
      <c r="X11" s="296">
        <v>4100000</v>
      </c>
      <c r="Y11" s="293" t="s">
        <v>512</v>
      </c>
      <c r="Z11" s="293" t="s">
        <v>511</v>
      </c>
      <c r="AA11" s="1274" t="s">
        <v>2</v>
      </c>
      <c r="AB11" s="565" t="s">
        <v>510</v>
      </c>
      <c r="AC11" s="565" t="s">
        <v>509</v>
      </c>
      <c r="AD11" s="293" t="s">
        <v>508</v>
      </c>
      <c r="AE11" s="296">
        <v>4100000</v>
      </c>
      <c r="AF11" s="397"/>
      <c r="AG11" s="397"/>
    </row>
    <row r="12" spans="1:33" ht="23.25" customHeight="1" x14ac:dyDescent="0.3">
      <c r="A12" s="2327"/>
      <c r="B12" s="397"/>
      <c r="C12" s="475"/>
      <c r="D12" s="296"/>
      <c r="E12" s="397"/>
      <c r="F12" s="238" t="s">
        <v>1</v>
      </c>
      <c r="G12" s="397"/>
      <c r="H12" s="566"/>
      <c r="I12" s="566"/>
      <c r="J12" s="313"/>
      <c r="K12" s="397"/>
      <c r="L12" s="565"/>
      <c r="M12" s="238" t="s">
        <v>1</v>
      </c>
      <c r="N12" s="397"/>
      <c r="O12" s="397"/>
      <c r="P12" s="397"/>
      <c r="Q12" s="237"/>
      <c r="R12" s="397"/>
      <c r="S12" s="397"/>
      <c r="T12" s="397"/>
      <c r="U12" s="1247" t="s">
        <v>1</v>
      </c>
      <c r="V12" s="565"/>
      <c r="W12" s="397"/>
      <c r="X12" s="296"/>
      <c r="Y12" s="565"/>
      <c r="Z12" s="397"/>
      <c r="AA12" s="1247" t="s">
        <v>1</v>
      </c>
      <c r="AB12" s="293"/>
      <c r="AC12" s="293"/>
      <c r="AD12" s="293"/>
      <c r="AE12" s="296"/>
      <c r="AF12" s="397"/>
      <c r="AG12" s="397"/>
    </row>
    <row r="13" spans="1:33" x14ac:dyDescent="0.3">
      <c r="A13" s="489"/>
      <c r="B13" s="398"/>
      <c r="C13" s="240"/>
      <c r="D13" s="399"/>
      <c r="E13" s="398"/>
      <c r="F13" s="312"/>
      <c r="G13" s="398"/>
      <c r="H13" s="398"/>
      <c r="I13" s="398"/>
      <c r="J13" s="240"/>
      <c r="K13" s="398"/>
      <c r="L13" s="398"/>
      <c r="M13" s="312"/>
      <c r="N13" s="398"/>
      <c r="O13" s="398"/>
      <c r="P13" s="398"/>
      <c r="Q13" s="240"/>
      <c r="R13" s="398"/>
      <c r="S13" s="398"/>
      <c r="T13" s="398"/>
      <c r="U13" s="398"/>
      <c r="V13" s="1218"/>
      <c r="W13" s="398"/>
      <c r="X13" s="399"/>
      <c r="Y13" s="1218"/>
      <c r="Z13" s="398"/>
      <c r="AA13" s="398"/>
      <c r="AB13" s="1218"/>
      <c r="AC13" s="1218"/>
      <c r="AD13" s="1218"/>
      <c r="AE13" s="399"/>
      <c r="AF13" s="398"/>
      <c r="AG13" s="398"/>
    </row>
    <row r="14" spans="1:33" ht="42" customHeight="1" x14ac:dyDescent="0.3">
      <c r="A14" s="2300" t="s">
        <v>939</v>
      </c>
      <c r="B14" s="1222" t="s">
        <v>926</v>
      </c>
      <c r="C14" s="475" t="s">
        <v>524</v>
      </c>
      <c r="D14" s="296">
        <v>7500000</v>
      </c>
      <c r="E14" s="397" t="s">
        <v>125</v>
      </c>
      <c r="F14" s="238" t="s">
        <v>2</v>
      </c>
      <c r="G14" s="1259" t="s">
        <v>523</v>
      </c>
      <c r="H14" s="1258" t="s">
        <v>854</v>
      </c>
      <c r="I14" s="1257" t="s">
        <v>521</v>
      </c>
      <c r="J14" s="560" t="s">
        <v>520</v>
      </c>
      <c r="K14" s="293" t="s">
        <v>519</v>
      </c>
      <c r="L14" s="1223" t="s">
        <v>513</v>
      </c>
      <c r="M14" s="238" t="s">
        <v>2</v>
      </c>
      <c r="N14" s="293" t="s">
        <v>513</v>
      </c>
      <c r="O14" s="293" t="s">
        <v>518</v>
      </c>
      <c r="P14" s="293" t="s">
        <v>517</v>
      </c>
      <c r="Q14" s="269" t="s">
        <v>516</v>
      </c>
      <c r="R14" s="293" t="s">
        <v>515</v>
      </c>
      <c r="S14" s="293" t="s">
        <v>514</v>
      </c>
      <c r="T14" s="293" t="s">
        <v>513</v>
      </c>
      <c r="U14" s="1247" t="s">
        <v>2</v>
      </c>
      <c r="V14" s="293" t="s">
        <v>513</v>
      </c>
      <c r="W14" s="293" t="s">
        <v>513</v>
      </c>
      <c r="X14" s="296">
        <v>7500000</v>
      </c>
      <c r="Y14" s="293" t="s">
        <v>512</v>
      </c>
      <c r="Z14" s="293" t="s">
        <v>511</v>
      </c>
      <c r="AA14" s="1247" t="s">
        <v>2</v>
      </c>
      <c r="AB14" s="565" t="s">
        <v>510</v>
      </c>
      <c r="AC14" s="565" t="s">
        <v>938</v>
      </c>
      <c r="AD14" s="293" t="s">
        <v>527</v>
      </c>
      <c r="AE14" s="296">
        <v>7500000</v>
      </c>
      <c r="AF14" s="397"/>
      <c r="AG14" s="397"/>
    </row>
    <row r="15" spans="1:33" ht="36" customHeight="1" x14ac:dyDescent="0.3">
      <c r="A15" s="2301"/>
      <c r="B15" s="397" t="s">
        <v>537</v>
      </c>
      <c r="C15" s="237"/>
      <c r="D15" s="296"/>
      <c r="E15" s="397"/>
      <c r="F15" s="238" t="s">
        <v>1</v>
      </c>
      <c r="G15" s="397"/>
      <c r="H15" s="1258" t="s">
        <v>854</v>
      </c>
      <c r="I15" s="566"/>
      <c r="J15" s="566"/>
      <c r="K15" s="397"/>
      <c r="L15" s="565"/>
      <c r="M15" s="238" t="s">
        <v>1</v>
      </c>
      <c r="N15" s="397"/>
      <c r="O15" s="397"/>
      <c r="P15" s="397"/>
      <c r="Q15" s="237"/>
      <c r="R15" s="397"/>
      <c r="S15" s="397"/>
      <c r="T15" s="397"/>
      <c r="U15" s="1247" t="s">
        <v>1</v>
      </c>
      <c r="V15" s="565"/>
      <c r="W15" s="397"/>
      <c r="X15" s="296"/>
      <c r="Y15" s="565"/>
      <c r="Z15" s="397"/>
      <c r="AA15" s="1247" t="s">
        <v>1</v>
      </c>
      <c r="AB15" s="397"/>
      <c r="AC15" s="397"/>
      <c r="AD15" s="397"/>
      <c r="AE15" s="296"/>
      <c r="AF15" s="397"/>
      <c r="AG15" s="397"/>
    </row>
    <row r="16" spans="1:33" x14ac:dyDescent="0.3">
      <c r="A16" s="489"/>
      <c r="B16" s="398"/>
      <c r="C16" s="240"/>
      <c r="D16" s="399"/>
      <c r="E16" s="398"/>
      <c r="F16" s="312"/>
      <c r="G16" s="398"/>
      <c r="H16" s="398"/>
      <c r="I16" s="398"/>
      <c r="J16" s="240"/>
      <c r="K16" s="398"/>
      <c r="L16" s="398"/>
      <c r="M16" s="312"/>
      <c r="N16" s="398"/>
      <c r="O16" s="398"/>
      <c r="P16" s="398"/>
      <c r="Q16" s="240"/>
      <c r="R16" s="398"/>
      <c r="S16" s="398"/>
      <c r="T16" s="398"/>
      <c r="U16" s="398"/>
      <c r="V16" s="1218"/>
      <c r="W16" s="398"/>
      <c r="X16" s="399"/>
      <c r="Y16" s="1218"/>
      <c r="Z16" s="398"/>
      <c r="AA16" s="398"/>
      <c r="AB16" s="1218"/>
      <c r="AC16" s="1218"/>
      <c r="AD16" s="1218"/>
      <c r="AE16" s="399"/>
      <c r="AF16" s="398"/>
      <c r="AG16" s="398"/>
    </row>
    <row r="17" spans="1:33" ht="36" customHeight="1" x14ac:dyDescent="0.3">
      <c r="A17" s="1272" t="s">
        <v>937</v>
      </c>
      <c r="B17" s="397" t="s">
        <v>926</v>
      </c>
      <c r="C17" s="237" t="s">
        <v>855</v>
      </c>
      <c r="D17" s="296">
        <v>6060000</v>
      </c>
      <c r="E17" s="397" t="s">
        <v>125</v>
      </c>
      <c r="F17" s="238"/>
      <c r="G17" s="397"/>
      <c r="H17" s="1258" t="s">
        <v>854</v>
      </c>
      <c r="I17" s="566" t="s">
        <v>521</v>
      </c>
      <c r="J17" s="1273" t="s">
        <v>934</v>
      </c>
      <c r="K17" s="397" t="s">
        <v>519</v>
      </c>
      <c r="L17" s="565" t="s">
        <v>9</v>
      </c>
      <c r="M17" s="238"/>
      <c r="N17" s="397" t="s">
        <v>9</v>
      </c>
      <c r="O17" s="397" t="s">
        <v>933</v>
      </c>
      <c r="P17" s="397" t="s">
        <v>932</v>
      </c>
      <c r="Q17" s="475" t="s">
        <v>931</v>
      </c>
      <c r="R17" s="1259" t="s">
        <v>931</v>
      </c>
      <c r="S17" s="397" t="s">
        <v>930</v>
      </c>
      <c r="T17" s="397" t="s">
        <v>9</v>
      </c>
      <c r="U17" s="1247"/>
      <c r="V17" s="565" t="s">
        <v>9</v>
      </c>
      <c r="W17" s="397" t="s">
        <v>9</v>
      </c>
      <c r="X17" s="296">
        <v>6060000</v>
      </c>
      <c r="Y17" s="565" t="s">
        <v>929</v>
      </c>
      <c r="Z17" s="397" t="s">
        <v>936</v>
      </c>
      <c r="AA17" s="1247" t="s">
        <v>2</v>
      </c>
      <c r="AB17" s="565" t="s">
        <v>510</v>
      </c>
      <c r="AC17" s="565" t="s">
        <v>533</v>
      </c>
      <c r="AD17" s="565" t="s">
        <v>928</v>
      </c>
      <c r="AE17" s="296">
        <v>6060000</v>
      </c>
      <c r="AF17" s="397"/>
      <c r="AG17" s="397"/>
    </row>
    <row r="18" spans="1:33" ht="36" customHeight="1" x14ac:dyDescent="0.3">
      <c r="A18" s="1272"/>
      <c r="B18" s="397"/>
      <c r="C18" s="237"/>
      <c r="D18" s="296"/>
      <c r="E18" s="397"/>
      <c r="F18" s="238"/>
      <c r="G18" s="397"/>
      <c r="H18" s="566"/>
      <c r="I18" s="566"/>
      <c r="J18" s="566"/>
      <c r="K18" s="397"/>
      <c r="L18" s="565"/>
      <c r="M18" s="238"/>
      <c r="N18" s="397"/>
      <c r="O18" s="397"/>
      <c r="P18" s="397"/>
      <c r="Q18" s="237"/>
      <c r="R18" s="397"/>
      <c r="S18" s="397"/>
      <c r="T18" s="397"/>
      <c r="U18" s="1247"/>
      <c r="V18" s="565"/>
      <c r="W18" s="397"/>
      <c r="X18" s="296"/>
      <c r="Y18" s="565"/>
      <c r="Z18" s="397"/>
      <c r="AA18" s="1247" t="s">
        <v>1</v>
      </c>
      <c r="AB18" s="565"/>
      <c r="AC18" s="565"/>
      <c r="AD18" s="565"/>
      <c r="AE18" s="296"/>
      <c r="AF18" s="397"/>
      <c r="AG18" s="397"/>
    </row>
    <row r="19" spans="1:33" x14ac:dyDescent="0.3">
      <c r="A19" s="489"/>
      <c r="B19" s="398"/>
      <c r="C19" s="240"/>
      <c r="D19" s="399"/>
      <c r="E19" s="398"/>
      <c r="F19" s="312"/>
      <c r="G19" s="398"/>
      <c r="H19" s="398"/>
      <c r="I19" s="398"/>
      <c r="J19" s="240"/>
      <c r="K19" s="398"/>
      <c r="L19" s="398"/>
      <c r="M19" s="312"/>
      <c r="N19" s="398"/>
      <c r="O19" s="398"/>
      <c r="P19" s="398"/>
      <c r="Q19" s="240"/>
      <c r="R19" s="398"/>
      <c r="S19" s="398"/>
      <c r="T19" s="398"/>
      <c r="U19" s="398"/>
      <c r="V19" s="1218"/>
      <c r="W19" s="398"/>
      <c r="X19" s="399"/>
      <c r="Y19" s="1218"/>
      <c r="Z19" s="398"/>
      <c r="AA19" s="398"/>
      <c r="AB19" s="1218"/>
      <c r="AC19" s="1218"/>
      <c r="AD19" s="1218"/>
      <c r="AE19" s="399"/>
      <c r="AF19" s="398"/>
      <c r="AG19" s="398"/>
    </row>
    <row r="20" spans="1:33" ht="36" customHeight="1" x14ac:dyDescent="0.3">
      <c r="A20" s="1272" t="s">
        <v>935</v>
      </c>
      <c r="B20" s="397" t="s">
        <v>926</v>
      </c>
      <c r="C20" s="237" t="s">
        <v>855</v>
      </c>
      <c r="D20" s="296">
        <v>8600000</v>
      </c>
      <c r="E20" s="397" t="s">
        <v>125</v>
      </c>
      <c r="F20" s="238"/>
      <c r="G20" s="397"/>
      <c r="H20" s="1258" t="s">
        <v>854</v>
      </c>
      <c r="I20" s="566" t="s">
        <v>521</v>
      </c>
      <c r="J20" s="1273" t="s">
        <v>934</v>
      </c>
      <c r="K20" s="397" t="s">
        <v>924</v>
      </c>
      <c r="L20" s="565" t="s">
        <v>9</v>
      </c>
      <c r="M20" s="238"/>
      <c r="N20" s="397" t="s">
        <v>9</v>
      </c>
      <c r="O20" s="397" t="s">
        <v>933</v>
      </c>
      <c r="P20" s="397" t="s">
        <v>932</v>
      </c>
      <c r="Q20" s="475" t="s">
        <v>931</v>
      </c>
      <c r="R20" s="1259" t="s">
        <v>931</v>
      </c>
      <c r="S20" s="397" t="s">
        <v>930</v>
      </c>
      <c r="T20" s="397" t="s">
        <v>9</v>
      </c>
      <c r="U20" s="1247"/>
      <c r="V20" s="565" t="s">
        <v>9</v>
      </c>
      <c r="W20" s="397" t="s">
        <v>9</v>
      </c>
      <c r="X20" s="296">
        <v>8600000</v>
      </c>
      <c r="Y20" s="565" t="s">
        <v>929</v>
      </c>
      <c r="Z20" s="293" t="s">
        <v>511</v>
      </c>
      <c r="AA20" s="1247" t="s">
        <v>2</v>
      </c>
      <c r="AB20" s="565" t="s">
        <v>510</v>
      </c>
      <c r="AC20" s="565" t="s">
        <v>533</v>
      </c>
      <c r="AD20" s="565" t="s">
        <v>928</v>
      </c>
      <c r="AE20" s="296">
        <v>8600000</v>
      </c>
      <c r="AF20" s="397"/>
      <c r="AG20" s="397"/>
    </row>
    <row r="21" spans="1:33" ht="36" customHeight="1" x14ac:dyDescent="0.3">
      <c r="A21" s="1272"/>
      <c r="B21" s="397"/>
      <c r="C21" s="237"/>
      <c r="D21" s="296"/>
      <c r="E21" s="397"/>
      <c r="F21" s="238"/>
      <c r="G21" s="397"/>
      <c r="H21" s="566"/>
      <c r="I21" s="566"/>
      <c r="J21" s="566"/>
      <c r="K21" s="397"/>
      <c r="L21" s="565"/>
      <c r="M21" s="238"/>
      <c r="N21" s="397"/>
      <c r="O21" s="397"/>
      <c r="P21" s="397"/>
      <c r="Q21" s="237"/>
      <c r="R21" s="397"/>
      <c r="S21" s="397"/>
      <c r="T21" s="397"/>
      <c r="U21" s="1247"/>
      <c r="V21" s="565"/>
      <c r="W21" s="397"/>
      <c r="X21" s="296"/>
      <c r="Y21" s="565"/>
      <c r="Z21" s="397"/>
      <c r="AA21" s="1247" t="s">
        <v>1</v>
      </c>
      <c r="AB21" s="565"/>
      <c r="AC21" s="565"/>
      <c r="AD21" s="565"/>
      <c r="AE21" s="296"/>
      <c r="AF21" s="397"/>
      <c r="AG21" s="397"/>
    </row>
    <row r="22" spans="1:33" x14ac:dyDescent="0.3">
      <c r="A22" s="489"/>
      <c r="B22" s="1215"/>
      <c r="C22" s="240"/>
      <c r="D22" s="399"/>
      <c r="E22" s="398"/>
      <c r="F22" s="312"/>
      <c r="G22" s="398"/>
      <c r="H22" s="1219"/>
      <c r="I22" s="1219"/>
      <c r="J22" s="563"/>
      <c r="K22" s="1215"/>
      <c r="L22" s="1216"/>
      <c r="M22" s="312"/>
      <c r="N22" s="1215"/>
      <c r="O22" s="1215"/>
      <c r="P22" s="1215"/>
      <c r="Q22" s="561"/>
      <c r="R22" s="1215"/>
      <c r="S22" s="1215"/>
      <c r="T22" s="1215"/>
      <c r="U22" s="398"/>
      <c r="V22" s="1216"/>
      <c r="W22" s="1215"/>
      <c r="X22" s="399"/>
      <c r="Y22" s="1216"/>
      <c r="Z22" s="1215"/>
      <c r="AA22" s="398"/>
      <c r="AB22" s="1218"/>
      <c r="AC22" s="1218"/>
      <c r="AD22" s="1216"/>
      <c r="AE22" s="399"/>
      <c r="AF22" s="398"/>
      <c r="AG22" s="398"/>
    </row>
    <row r="23" spans="1:33" ht="42" customHeight="1" x14ac:dyDescent="0.3">
      <c r="A23" s="2300" t="s">
        <v>927</v>
      </c>
      <c r="B23" s="293" t="s">
        <v>926</v>
      </c>
      <c r="C23" s="475" t="s">
        <v>524</v>
      </c>
      <c r="D23" s="296">
        <v>3170000</v>
      </c>
      <c r="E23" s="397" t="s">
        <v>125</v>
      </c>
      <c r="F23" s="238" t="s">
        <v>2</v>
      </c>
      <c r="G23" s="1259" t="s">
        <v>523</v>
      </c>
      <c r="H23" s="1258" t="s">
        <v>854</v>
      </c>
      <c r="I23" s="1257" t="s">
        <v>521</v>
      </c>
      <c r="J23" s="560" t="s">
        <v>520</v>
      </c>
      <c r="K23" s="293" t="s">
        <v>924</v>
      </c>
      <c r="L23" s="1223" t="s">
        <v>513</v>
      </c>
      <c r="M23" s="238" t="s">
        <v>2</v>
      </c>
      <c r="N23" s="293" t="s">
        <v>513</v>
      </c>
      <c r="O23" s="293" t="s">
        <v>518</v>
      </c>
      <c r="P23" s="293" t="s">
        <v>517</v>
      </c>
      <c r="Q23" s="269" t="s">
        <v>516</v>
      </c>
      <c r="R23" s="293" t="s">
        <v>515</v>
      </c>
      <c r="S23" s="293" t="s">
        <v>514</v>
      </c>
      <c r="T23" s="293" t="s">
        <v>513</v>
      </c>
      <c r="U23" s="1247" t="s">
        <v>2</v>
      </c>
      <c r="V23" s="293" t="s">
        <v>513</v>
      </c>
      <c r="W23" s="293" t="s">
        <v>513</v>
      </c>
      <c r="X23" s="296">
        <v>3170000</v>
      </c>
      <c r="Y23" s="293" t="s">
        <v>512</v>
      </c>
      <c r="Z23" s="293" t="s">
        <v>511</v>
      </c>
      <c r="AA23" s="1247" t="s">
        <v>2</v>
      </c>
      <c r="AB23" s="565" t="s">
        <v>541</v>
      </c>
      <c r="AC23" s="565" t="s">
        <v>533</v>
      </c>
      <c r="AD23" s="293" t="s">
        <v>508</v>
      </c>
      <c r="AE23" s="296">
        <v>3170000</v>
      </c>
      <c r="AF23" s="397"/>
      <c r="AG23" s="397"/>
    </row>
    <row r="24" spans="1:33" ht="32.25" customHeight="1" x14ac:dyDescent="0.3">
      <c r="A24" s="2301"/>
      <c r="B24" s="397"/>
      <c r="C24" s="237"/>
      <c r="D24" s="296"/>
      <c r="E24" s="397"/>
      <c r="F24" s="238" t="s">
        <v>1</v>
      </c>
      <c r="G24" s="397"/>
      <c r="H24" s="566"/>
      <c r="I24" s="566"/>
      <c r="J24" s="566"/>
      <c r="K24" s="397"/>
      <c r="L24" s="565"/>
      <c r="M24" s="238" t="s">
        <v>1</v>
      </c>
      <c r="N24" s="397"/>
      <c r="O24" s="397"/>
      <c r="P24" s="397"/>
      <c r="Q24" s="237"/>
      <c r="R24" s="397"/>
      <c r="S24" s="397"/>
      <c r="T24" s="397"/>
      <c r="U24" s="1247" t="s">
        <v>1</v>
      </c>
      <c r="V24" s="565"/>
      <c r="W24" s="397"/>
      <c r="X24" s="296"/>
      <c r="Y24" s="565"/>
      <c r="Z24" s="397"/>
      <c r="AA24" s="1247" t="s">
        <v>1</v>
      </c>
      <c r="AB24" s="397"/>
      <c r="AC24" s="397"/>
      <c r="AD24" s="397"/>
      <c r="AE24" s="296"/>
      <c r="AF24" s="397"/>
      <c r="AG24" s="397"/>
    </row>
    <row r="25" spans="1:33" x14ac:dyDescent="0.3">
      <c r="A25" s="489"/>
      <c r="B25" s="398"/>
      <c r="C25" s="240"/>
      <c r="D25" s="399"/>
      <c r="E25" s="398"/>
      <c r="F25" s="312"/>
      <c r="G25" s="398"/>
      <c r="H25" s="398"/>
      <c r="I25" s="398"/>
      <c r="J25" s="240"/>
      <c r="K25" s="398"/>
      <c r="L25" s="398"/>
      <c r="M25" s="312"/>
      <c r="N25" s="398"/>
      <c r="O25" s="398"/>
      <c r="P25" s="398"/>
      <c r="Q25" s="240"/>
      <c r="R25" s="398"/>
      <c r="S25" s="398"/>
      <c r="T25" s="398"/>
      <c r="U25" s="398"/>
      <c r="V25" s="1218"/>
      <c r="W25" s="398"/>
      <c r="X25" s="399"/>
      <c r="Y25" s="1218"/>
      <c r="Z25" s="398"/>
      <c r="AA25" s="398"/>
      <c r="AB25" s="1218"/>
      <c r="AC25" s="1218"/>
      <c r="AD25" s="1218"/>
      <c r="AE25" s="399"/>
      <c r="AF25" s="398"/>
      <c r="AG25" s="398"/>
    </row>
    <row r="26" spans="1:33" ht="42" customHeight="1" x14ac:dyDescent="0.3">
      <c r="A26" s="2300" t="s">
        <v>925</v>
      </c>
      <c r="B26" s="294" t="s">
        <v>869</v>
      </c>
      <c r="C26" s="475" t="s">
        <v>524</v>
      </c>
      <c r="D26" s="296">
        <v>3740000</v>
      </c>
      <c r="E26" s="397" t="s">
        <v>125</v>
      </c>
      <c r="F26" s="238" t="s">
        <v>2</v>
      </c>
      <c r="G26" s="1259" t="s">
        <v>523</v>
      </c>
      <c r="H26" s="1258" t="s">
        <v>854</v>
      </c>
      <c r="I26" s="1257" t="s">
        <v>521</v>
      </c>
      <c r="J26" s="560" t="s">
        <v>520</v>
      </c>
      <c r="K26" s="293" t="s">
        <v>924</v>
      </c>
      <c r="L26" s="1223" t="s">
        <v>513</v>
      </c>
      <c r="M26" s="238" t="s">
        <v>2</v>
      </c>
      <c r="N26" s="293" t="s">
        <v>513</v>
      </c>
      <c r="O26" s="293" t="s">
        <v>518</v>
      </c>
      <c r="P26" s="293" t="s">
        <v>517</v>
      </c>
      <c r="Q26" s="269" t="s">
        <v>516</v>
      </c>
      <c r="R26" s="293" t="s">
        <v>515</v>
      </c>
      <c r="S26" s="293" t="s">
        <v>514</v>
      </c>
      <c r="T26" s="293" t="s">
        <v>513</v>
      </c>
      <c r="U26" s="1247" t="s">
        <v>2</v>
      </c>
      <c r="V26" s="293" t="s">
        <v>513</v>
      </c>
      <c r="W26" s="293" t="s">
        <v>513</v>
      </c>
      <c r="X26" s="296">
        <v>3740000</v>
      </c>
      <c r="Y26" s="293" t="s">
        <v>512</v>
      </c>
      <c r="Z26" s="293" t="s">
        <v>511</v>
      </c>
      <c r="AA26" s="1247" t="s">
        <v>2</v>
      </c>
      <c r="AB26" s="565" t="s">
        <v>541</v>
      </c>
      <c r="AC26" s="565" t="s">
        <v>533</v>
      </c>
      <c r="AD26" s="293" t="s">
        <v>508</v>
      </c>
      <c r="AE26" s="296">
        <v>3740000</v>
      </c>
      <c r="AF26" s="397"/>
      <c r="AG26" s="397"/>
    </row>
    <row r="27" spans="1:33" ht="32.25" customHeight="1" x14ac:dyDescent="0.3">
      <c r="A27" s="2301"/>
      <c r="B27" s="397"/>
      <c r="C27" s="237"/>
      <c r="D27" s="296"/>
      <c r="E27" s="397"/>
      <c r="F27" s="238" t="s">
        <v>1</v>
      </c>
      <c r="G27" s="397"/>
      <c r="H27" s="566"/>
      <c r="I27" s="566"/>
      <c r="J27" s="566"/>
      <c r="K27" s="397"/>
      <c r="L27" s="565"/>
      <c r="M27" s="238" t="s">
        <v>1</v>
      </c>
      <c r="N27" s="397"/>
      <c r="O27" s="397"/>
      <c r="P27" s="397"/>
      <c r="Q27" s="237"/>
      <c r="R27" s="397"/>
      <c r="S27" s="397"/>
      <c r="T27" s="397"/>
      <c r="U27" s="1247" t="s">
        <v>1</v>
      </c>
      <c r="V27" s="565"/>
      <c r="W27" s="397"/>
      <c r="X27" s="296"/>
      <c r="Y27" s="565"/>
      <c r="Z27" s="397"/>
      <c r="AA27" s="1247" t="s">
        <v>1</v>
      </c>
      <c r="AB27" s="397"/>
      <c r="AC27" s="397"/>
      <c r="AD27" s="397"/>
      <c r="AE27" s="296"/>
      <c r="AF27" s="397"/>
      <c r="AG27" s="397"/>
    </row>
    <row r="28" spans="1:33" x14ac:dyDescent="0.3">
      <c r="A28" s="489"/>
      <c r="B28" s="398"/>
      <c r="C28" s="240"/>
      <c r="D28" s="399"/>
      <c r="E28" s="398"/>
      <c r="F28" s="312"/>
      <c r="G28" s="398"/>
      <c r="H28" s="398"/>
      <c r="I28" s="398"/>
      <c r="J28" s="240"/>
      <c r="K28" s="398"/>
      <c r="L28" s="398"/>
      <c r="M28" s="312"/>
      <c r="N28" s="398"/>
      <c r="O28" s="398"/>
      <c r="P28" s="398"/>
      <c r="Q28" s="240"/>
      <c r="R28" s="398"/>
      <c r="S28" s="398"/>
      <c r="T28" s="398"/>
      <c r="U28" s="398"/>
      <c r="V28" s="1218"/>
      <c r="W28" s="398"/>
      <c r="X28" s="399"/>
      <c r="Y28" s="1218"/>
      <c r="Z28" s="398"/>
      <c r="AA28" s="398"/>
      <c r="AB28" s="1218"/>
      <c r="AC28" s="1218"/>
      <c r="AD28" s="1218"/>
      <c r="AE28" s="399"/>
      <c r="AF28" s="398"/>
      <c r="AG28" s="398"/>
    </row>
    <row r="29" spans="1:33" ht="37.5" x14ac:dyDescent="0.3">
      <c r="A29" s="2300" t="s">
        <v>923</v>
      </c>
      <c r="B29" s="294" t="s">
        <v>869</v>
      </c>
      <c r="C29" s="475" t="s">
        <v>524</v>
      </c>
      <c r="D29" s="296">
        <v>4700000</v>
      </c>
      <c r="E29" s="397" t="s">
        <v>125</v>
      </c>
      <c r="F29" s="238" t="s">
        <v>2</v>
      </c>
      <c r="G29" s="1259" t="s">
        <v>523</v>
      </c>
      <c r="H29" s="1258" t="s">
        <v>854</v>
      </c>
      <c r="I29" s="1257" t="s">
        <v>521</v>
      </c>
      <c r="J29" s="560" t="s">
        <v>520</v>
      </c>
      <c r="K29" s="293" t="s">
        <v>519</v>
      </c>
      <c r="L29" s="1223" t="s">
        <v>513</v>
      </c>
      <c r="M29" s="238" t="s">
        <v>2</v>
      </c>
      <c r="N29" s="293" t="s">
        <v>513</v>
      </c>
      <c r="O29" s="293" t="s">
        <v>518</v>
      </c>
      <c r="P29" s="293" t="s">
        <v>517</v>
      </c>
      <c r="Q29" s="269" t="s">
        <v>516</v>
      </c>
      <c r="R29" s="293" t="s">
        <v>515</v>
      </c>
      <c r="S29" s="293" t="s">
        <v>514</v>
      </c>
      <c r="T29" s="293" t="s">
        <v>513</v>
      </c>
      <c r="U29" s="1247" t="s">
        <v>2</v>
      </c>
      <c r="V29" s="293" t="s">
        <v>513</v>
      </c>
      <c r="W29" s="293" t="s">
        <v>513</v>
      </c>
      <c r="X29" s="296">
        <v>4700000</v>
      </c>
      <c r="Y29" s="293" t="s">
        <v>512</v>
      </c>
      <c r="Z29" s="293" t="s">
        <v>511</v>
      </c>
      <c r="AA29" s="1247" t="s">
        <v>2</v>
      </c>
      <c r="AB29" s="565" t="s">
        <v>510</v>
      </c>
      <c r="AC29" s="565" t="s">
        <v>509</v>
      </c>
      <c r="AD29" s="293" t="s">
        <v>527</v>
      </c>
      <c r="AE29" s="296">
        <v>4700000</v>
      </c>
      <c r="AF29" s="397"/>
      <c r="AG29" s="397"/>
    </row>
    <row r="30" spans="1:33" x14ac:dyDescent="0.3">
      <c r="A30" s="2327"/>
      <c r="B30" s="397"/>
      <c r="C30" s="237"/>
      <c r="D30" s="296"/>
      <c r="E30" s="397"/>
      <c r="F30" s="238" t="s">
        <v>1</v>
      </c>
      <c r="G30" s="397"/>
      <c r="H30" s="566"/>
      <c r="I30" s="566"/>
      <c r="J30" s="313"/>
      <c r="K30" s="397"/>
      <c r="L30" s="565"/>
      <c r="M30" s="238" t="s">
        <v>1</v>
      </c>
      <c r="N30" s="397"/>
      <c r="O30" s="397"/>
      <c r="P30" s="397"/>
      <c r="Q30" s="237"/>
      <c r="R30" s="397"/>
      <c r="S30" s="397"/>
      <c r="T30" s="397"/>
      <c r="U30" s="1247" t="s">
        <v>1</v>
      </c>
      <c r="V30" s="565"/>
      <c r="W30" s="397"/>
      <c r="X30" s="296"/>
      <c r="Y30" s="565"/>
      <c r="Z30" s="397"/>
      <c r="AA30" s="1247" t="s">
        <v>1</v>
      </c>
      <c r="AB30" s="565"/>
      <c r="AC30" s="565"/>
      <c r="AD30" s="565"/>
      <c r="AE30" s="296"/>
      <c r="AF30" s="397"/>
      <c r="AG30" s="397"/>
    </row>
    <row r="31" spans="1:33" x14ac:dyDescent="0.3">
      <c r="A31" s="398"/>
      <c r="B31" s="398"/>
      <c r="C31" s="240"/>
      <c r="D31" s="399"/>
      <c r="E31" s="398"/>
      <c r="F31" s="240"/>
      <c r="G31" s="398"/>
      <c r="H31" s="398"/>
      <c r="I31" s="398"/>
      <c r="J31" s="240"/>
      <c r="K31" s="398"/>
      <c r="L31" s="398"/>
      <c r="M31" s="240"/>
      <c r="N31" s="398"/>
      <c r="O31" s="398"/>
      <c r="P31" s="398"/>
      <c r="Q31" s="240"/>
      <c r="R31" s="398"/>
      <c r="S31" s="398"/>
      <c r="T31" s="398"/>
      <c r="U31" s="398"/>
      <c r="V31" s="1218"/>
      <c r="W31" s="398"/>
      <c r="X31" s="399"/>
      <c r="Y31" s="398"/>
      <c r="Z31" s="398"/>
      <c r="AA31" s="398"/>
      <c r="AB31" s="398"/>
      <c r="AC31" s="398"/>
      <c r="AD31" s="398"/>
      <c r="AE31" s="399"/>
      <c r="AF31" s="398"/>
      <c r="AG31" s="398"/>
    </row>
    <row r="32" spans="1:33" ht="37.5" x14ac:dyDescent="0.3">
      <c r="A32" s="2300" t="s">
        <v>922</v>
      </c>
      <c r="B32" s="294" t="s">
        <v>869</v>
      </c>
      <c r="C32" s="475" t="s">
        <v>524</v>
      </c>
      <c r="D32" s="296">
        <v>5700000</v>
      </c>
      <c r="E32" s="397" t="s">
        <v>125</v>
      </c>
      <c r="F32" s="238" t="s">
        <v>2</v>
      </c>
      <c r="G32" s="1259" t="s">
        <v>523</v>
      </c>
      <c r="H32" s="1258" t="s">
        <v>854</v>
      </c>
      <c r="I32" s="1257" t="s">
        <v>521</v>
      </c>
      <c r="J32" s="560" t="s">
        <v>520</v>
      </c>
      <c r="K32" s="293" t="s">
        <v>519</v>
      </c>
      <c r="L32" s="1223" t="s">
        <v>513</v>
      </c>
      <c r="M32" s="238" t="s">
        <v>2</v>
      </c>
      <c r="N32" s="293" t="s">
        <v>513</v>
      </c>
      <c r="O32" s="293" t="s">
        <v>518</v>
      </c>
      <c r="P32" s="293" t="s">
        <v>517</v>
      </c>
      <c r="Q32" s="269" t="s">
        <v>516</v>
      </c>
      <c r="R32" s="293" t="s">
        <v>515</v>
      </c>
      <c r="S32" s="293" t="s">
        <v>514</v>
      </c>
      <c r="T32" s="293" t="s">
        <v>513</v>
      </c>
      <c r="U32" s="1247" t="s">
        <v>2</v>
      </c>
      <c r="V32" s="293" t="s">
        <v>513</v>
      </c>
      <c r="W32" s="293" t="s">
        <v>513</v>
      </c>
      <c r="X32" s="296">
        <v>5700000</v>
      </c>
      <c r="Y32" s="293" t="s">
        <v>512</v>
      </c>
      <c r="Z32" s="293" t="s">
        <v>511</v>
      </c>
      <c r="AA32" s="1247" t="s">
        <v>2</v>
      </c>
      <c r="AB32" s="565" t="s">
        <v>510</v>
      </c>
      <c r="AC32" s="565" t="s">
        <v>509</v>
      </c>
      <c r="AD32" s="293" t="s">
        <v>527</v>
      </c>
      <c r="AE32" s="296">
        <v>5700000</v>
      </c>
      <c r="AF32" s="397"/>
      <c r="AG32" s="397"/>
    </row>
    <row r="33" spans="1:33" x14ac:dyDescent="0.3">
      <c r="A33" s="2325"/>
      <c r="B33" s="397"/>
      <c r="C33" s="237"/>
      <c r="D33" s="296"/>
      <c r="E33" s="397"/>
      <c r="F33" s="238" t="s">
        <v>1</v>
      </c>
      <c r="G33" s="397"/>
      <c r="H33" s="566"/>
      <c r="I33" s="566"/>
      <c r="J33" s="313"/>
      <c r="K33" s="397"/>
      <c r="L33" s="565"/>
      <c r="M33" s="238" t="s">
        <v>1</v>
      </c>
      <c r="N33" s="397"/>
      <c r="O33" s="397"/>
      <c r="P33" s="397"/>
      <c r="Q33" s="237"/>
      <c r="R33" s="397"/>
      <c r="S33" s="397"/>
      <c r="T33" s="397"/>
      <c r="U33" s="1247" t="s">
        <v>1</v>
      </c>
      <c r="V33" s="565"/>
      <c r="W33" s="397"/>
      <c r="X33" s="296"/>
      <c r="Y33" s="565"/>
      <c r="Z33" s="397"/>
      <c r="AA33" s="1247" t="s">
        <v>1</v>
      </c>
      <c r="AB33" s="565"/>
      <c r="AC33" s="565"/>
      <c r="AD33" s="565"/>
      <c r="AE33" s="296"/>
      <c r="AF33" s="397"/>
      <c r="AG33" s="397"/>
    </row>
    <row r="34" spans="1:33" x14ac:dyDescent="0.3">
      <c r="A34" s="489"/>
      <c r="B34" s="1215"/>
      <c r="C34" s="240"/>
      <c r="D34" s="399"/>
      <c r="E34" s="398"/>
      <c r="F34" s="312"/>
      <c r="G34" s="1215"/>
      <c r="H34" s="1219"/>
      <c r="I34" s="1219"/>
      <c r="J34" s="563"/>
      <c r="K34" s="1215"/>
      <c r="L34" s="1216"/>
      <c r="M34" s="312"/>
      <c r="N34" s="1215"/>
      <c r="O34" s="1215"/>
      <c r="P34" s="1215"/>
      <c r="Q34" s="561"/>
      <c r="R34" s="1215"/>
      <c r="S34" s="1215"/>
      <c r="T34" s="1215"/>
      <c r="U34" s="398"/>
      <c r="V34" s="1216"/>
      <c r="W34" s="1215"/>
      <c r="X34" s="399"/>
      <c r="Y34" s="1215"/>
      <c r="Z34" s="1215"/>
      <c r="AA34" s="398"/>
      <c r="AB34" s="1218"/>
      <c r="AC34" s="1218"/>
      <c r="AD34" s="1215"/>
      <c r="AE34" s="399"/>
      <c r="AF34" s="398"/>
      <c r="AG34" s="398"/>
    </row>
    <row r="35" spans="1:33" ht="37.5" x14ac:dyDescent="0.3">
      <c r="A35" s="2300" t="s">
        <v>921</v>
      </c>
      <c r="B35" s="294" t="s">
        <v>869</v>
      </c>
      <c r="C35" s="475" t="s">
        <v>524</v>
      </c>
      <c r="D35" s="296">
        <v>4800000</v>
      </c>
      <c r="E35" s="397" t="s">
        <v>125</v>
      </c>
      <c r="F35" s="238" t="s">
        <v>2</v>
      </c>
      <c r="G35" s="1259" t="s">
        <v>523</v>
      </c>
      <c r="H35" s="1258" t="s">
        <v>854</v>
      </c>
      <c r="I35" s="1257" t="s">
        <v>521</v>
      </c>
      <c r="J35" s="560" t="s">
        <v>520</v>
      </c>
      <c r="K35" s="293" t="s">
        <v>519</v>
      </c>
      <c r="L35" s="1223" t="s">
        <v>513</v>
      </c>
      <c r="M35" s="238" t="s">
        <v>2</v>
      </c>
      <c r="N35" s="293" t="s">
        <v>513</v>
      </c>
      <c r="O35" s="293" t="s">
        <v>518</v>
      </c>
      <c r="P35" s="293" t="s">
        <v>517</v>
      </c>
      <c r="Q35" s="269" t="s">
        <v>516</v>
      </c>
      <c r="R35" s="293" t="s">
        <v>515</v>
      </c>
      <c r="S35" s="293" t="s">
        <v>514</v>
      </c>
      <c r="T35" s="293" t="s">
        <v>513</v>
      </c>
      <c r="U35" s="1247" t="s">
        <v>2</v>
      </c>
      <c r="V35" s="293" t="s">
        <v>513</v>
      </c>
      <c r="W35" s="293" t="s">
        <v>513</v>
      </c>
      <c r="X35" s="296">
        <v>4800000</v>
      </c>
      <c r="Y35" s="293" t="s">
        <v>512</v>
      </c>
      <c r="Z35" s="293" t="s">
        <v>511</v>
      </c>
      <c r="AA35" s="1247" t="s">
        <v>2</v>
      </c>
      <c r="AB35" s="565" t="s">
        <v>510</v>
      </c>
      <c r="AC35" s="565" t="s">
        <v>509</v>
      </c>
      <c r="AD35" s="293" t="s">
        <v>527</v>
      </c>
      <c r="AE35" s="296">
        <v>4800000</v>
      </c>
      <c r="AF35" s="397"/>
      <c r="AG35" s="397"/>
    </row>
    <row r="36" spans="1:33" x14ac:dyDescent="0.3">
      <c r="A36" s="2325"/>
      <c r="B36" s="397"/>
      <c r="C36" s="237"/>
      <c r="D36" s="296"/>
      <c r="E36" s="397"/>
      <c r="F36" s="238" t="s">
        <v>1</v>
      </c>
      <c r="G36" s="397"/>
      <c r="H36" s="566"/>
      <c r="I36" s="566"/>
      <c r="J36" s="313"/>
      <c r="K36" s="397"/>
      <c r="L36" s="565"/>
      <c r="M36" s="238" t="s">
        <v>1</v>
      </c>
      <c r="N36" s="397"/>
      <c r="O36" s="397"/>
      <c r="P36" s="397"/>
      <c r="Q36" s="237"/>
      <c r="R36" s="397"/>
      <c r="S36" s="397"/>
      <c r="T36" s="397"/>
      <c r="U36" s="1247" t="s">
        <v>1</v>
      </c>
      <c r="V36" s="565"/>
      <c r="W36" s="397"/>
      <c r="X36" s="296"/>
      <c r="Y36" s="565"/>
      <c r="Z36" s="397"/>
      <c r="AA36" s="1247" t="s">
        <v>1</v>
      </c>
      <c r="AB36" s="565"/>
      <c r="AC36" s="565"/>
      <c r="AD36" s="565"/>
      <c r="AE36" s="296"/>
      <c r="AF36" s="397"/>
      <c r="AG36" s="397"/>
    </row>
    <row r="37" spans="1:33" x14ac:dyDescent="0.3">
      <c r="A37" s="489"/>
      <c r="B37" s="1215"/>
      <c r="C37" s="240"/>
      <c r="D37" s="399"/>
      <c r="E37" s="398"/>
      <c r="F37" s="312"/>
      <c r="G37" s="1215"/>
      <c r="H37" s="1219"/>
      <c r="I37" s="1219"/>
      <c r="J37" s="563"/>
      <c r="K37" s="1215"/>
      <c r="L37" s="1216"/>
      <c r="M37" s="312"/>
      <c r="N37" s="1215"/>
      <c r="O37" s="1215"/>
      <c r="P37" s="1215"/>
      <c r="Q37" s="561"/>
      <c r="R37" s="1215"/>
      <c r="S37" s="1215"/>
      <c r="T37" s="1215"/>
      <c r="U37" s="398"/>
      <c r="V37" s="1216"/>
      <c r="W37" s="1215"/>
      <c r="X37" s="399"/>
      <c r="Y37" s="1215"/>
      <c r="Z37" s="1215"/>
      <c r="AA37" s="398"/>
      <c r="AB37" s="1218"/>
      <c r="AC37" s="1218"/>
      <c r="AD37" s="1215"/>
      <c r="AE37" s="399"/>
      <c r="AF37" s="398"/>
      <c r="AG37" s="398"/>
    </row>
    <row r="38" spans="1:33" ht="37.5" x14ac:dyDescent="0.3">
      <c r="A38" s="2300" t="s">
        <v>920</v>
      </c>
      <c r="B38" s="294" t="s">
        <v>869</v>
      </c>
      <c r="C38" s="475" t="s">
        <v>524</v>
      </c>
      <c r="D38" s="296">
        <v>4560000</v>
      </c>
      <c r="E38" s="397" t="s">
        <v>125</v>
      </c>
      <c r="F38" s="238" t="s">
        <v>2</v>
      </c>
      <c r="G38" s="1259" t="s">
        <v>523</v>
      </c>
      <c r="H38" s="1258" t="s">
        <v>854</v>
      </c>
      <c r="I38" s="1257" t="s">
        <v>521</v>
      </c>
      <c r="J38" s="560" t="s">
        <v>520</v>
      </c>
      <c r="K38" s="293" t="s">
        <v>519</v>
      </c>
      <c r="L38" s="1223" t="s">
        <v>513</v>
      </c>
      <c r="M38" s="238" t="s">
        <v>2</v>
      </c>
      <c r="N38" s="293" t="s">
        <v>513</v>
      </c>
      <c r="O38" s="293" t="s">
        <v>518</v>
      </c>
      <c r="P38" s="293" t="s">
        <v>517</v>
      </c>
      <c r="Q38" s="269" t="s">
        <v>516</v>
      </c>
      <c r="R38" s="293" t="s">
        <v>515</v>
      </c>
      <c r="S38" s="293" t="s">
        <v>514</v>
      </c>
      <c r="T38" s="293" t="s">
        <v>513</v>
      </c>
      <c r="U38" s="1247" t="s">
        <v>2</v>
      </c>
      <c r="V38" s="293" t="s">
        <v>513</v>
      </c>
      <c r="W38" s="293" t="s">
        <v>513</v>
      </c>
      <c r="X38" s="296">
        <v>4560000</v>
      </c>
      <c r="Y38" s="293" t="s">
        <v>512</v>
      </c>
      <c r="Z38" s="293" t="s">
        <v>511</v>
      </c>
      <c r="AA38" s="1247" t="s">
        <v>2</v>
      </c>
      <c r="AB38" s="565" t="s">
        <v>510</v>
      </c>
      <c r="AC38" s="565" t="s">
        <v>509</v>
      </c>
      <c r="AD38" s="293" t="s">
        <v>527</v>
      </c>
      <c r="AE38" s="296">
        <v>4560000</v>
      </c>
      <c r="AF38" s="397"/>
      <c r="AG38" s="397"/>
    </row>
    <row r="39" spans="1:33" x14ac:dyDescent="0.3">
      <c r="A39" s="2327"/>
      <c r="B39" s="397"/>
      <c r="C39" s="237"/>
      <c r="D39" s="296"/>
      <c r="E39" s="397"/>
      <c r="F39" s="238" t="s">
        <v>1</v>
      </c>
      <c r="G39" s="397"/>
      <c r="H39" s="566"/>
      <c r="I39" s="566"/>
      <c r="J39" s="313"/>
      <c r="K39" s="397"/>
      <c r="L39" s="565"/>
      <c r="M39" s="238" t="s">
        <v>1</v>
      </c>
      <c r="N39" s="397"/>
      <c r="O39" s="397"/>
      <c r="P39" s="397"/>
      <c r="Q39" s="237"/>
      <c r="R39" s="397"/>
      <c r="S39" s="397"/>
      <c r="T39" s="397"/>
      <c r="U39" s="1247" t="s">
        <v>1</v>
      </c>
      <c r="V39" s="565"/>
      <c r="W39" s="397"/>
      <c r="X39" s="296"/>
      <c r="Y39" s="565"/>
      <c r="Z39" s="397"/>
      <c r="AA39" s="1247" t="s">
        <v>1</v>
      </c>
      <c r="AB39" s="565"/>
      <c r="AC39" s="565"/>
      <c r="AD39" s="565"/>
      <c r="AE39" s="296"/>
      <c r="AF39" s="397"/>
      <c r="AG39" s="397"/>
    </row>
    <row r="40" spans="1:33" x14ac:dyDescent="0.3">
      <c r="A40" s="489"/>
      <c r="B40" s="1215"/>
      <c r="C40" s="240"/>
      <c r="D40" s="399"/>
      <c r="E40" s="398"/>
      <c r="F40" s="312"/>
      <c r="G40" s="1215"/>
      <c r="H40" s="1219"/>
      <c r="I40" s="1219"/>
      <c r="J40" s="563"/>
      <c r="K40" s="1215"/>
      <c r="L40" s="1216"/>
      <c r="M40" s="312"/>
      <c r="N40" s="1215"/>
      <c r="O40" s="1215"/>
      <c r="P40" s="1215"/>
      <c r="Q40" s="561"/>
      <c r="R40" s="1215"/>
      <c r="S40" s="1215"/>
      <c r="T40" s="1215"/>
      <c r="U40" s="398"/>
      <c r="V40" s="1216"/>
      <c r="W40" s="1215"/>
      <c r="X40" s="399"/>
      <c r="Y40" s="1215"/>
      <c r="Z40" s="1215"/>
      <c r="AA40" s="398"/>
      <c r="AB40" s="1218"/>
      <c r="AC40" s="1218"/>
      <c r="AD40" s="1215"/>
      <c r="AE40" s="399"/>
      <c r="AF40" s="398"/>
      <c r="AG40" s="398"/>
    </row>
    <row r="41" spans="1:33" ht="37.5" x14ac:dyDescent="0.3">
      <c r="A41" s="2300" t="s">
        <v>919</v>
      </c>
      <c r="B41" s="294" t="s">
        <v>869</v>
      </c>
      <c r="C41" s="475" t="s">
        <v>524</v>
      </c>
      <c r="D41" s="296">
        <v>2205000</v>
      </c>
      <c r="E41" s="397" t="s">
        <v>125</v>
      </c>
      <c r="F41" s="238" t="s">
        <v>2</v>
      </c>
      <c r="G41" s="1259" t="s">
        <v>523</v>
      </c>
      <c r="H41" s="1258" t="s">
        <v>854</v>
      </c>
      <c r="I41" s="1257" t="s">
        <v>521</v>
      </c>
      <c r="J41" s="560" t="s">
        <v>520</v>
      </c>
      <c r="K41" s="293" t="s">
        <v>519</v>
      </c>
      <c r="L41" s="1223" t="s">
        <v>513</v>
      </c>
      <c r="M41" s="238" t="s">
        <v>2</v>
      </c>
      <c r="N41" s="293" t="s">
        <v>513</v>
      </c>
      <c r="O41" s="293" t="s">
        <v>518</v>
      </c>
      <c r="P41" s="293" t="s">
        <v>517</v>
      </c>
      <c r="Q41" s="269" t="s">
        <v>516</v>
      </c>
      <c r="R41" s="293" t="s">
        <v>515</v>
      </c>
      <c r="S41" s="293" t="s">
        <v>514</v>
      </c>
      <c r="T41" s="293" t="s">
        <v>513</v>
      </c>
      <c r="U41" s="1247" t="s">
        <v>2</v>
      </c>
      <c r="V41" s="293" t="s">
        <v>513</v>
      </c>
      <c r="W41" s="293" t="s">
        <v>513</v>
      </c>
      <c r="X41" s="296">
        <v>2205000</v>
      </c>
      <c r="Y41" s="293" t="s">
        <v>512</v>
      </c>
      <c r="Z41" s="293" t="s">
        <v>511</v>
      </c>
      <c r="AA41" s="1247" t="s">
        <v>2</v>
      </c>
      <c r="AB41" s="565" t="s">
        <v>510</v>
      </c>
      <c r="AC41" s="565" t="s">
        <v>509</v>
      </c>
      <c r="AD41" s="293" t="s">
        <v>527</v>
      </c>
      <c r="AE41" s="296">
        <v>2205000</v>
      </c>
      <c r="AF41" s="397"/>
      <c r="AG41" s="397"/>
    </row>
    <row r="42" spans="1:33" x14ac:dyDescent="0.3">
      <c r="A42" s="2327"/>
      <c r="B42" s="397"/>
      <c r="C42" s="237"/>
      <c r="D42" s="296"/>
      <c r="E42" s="397"/>
      <c r="F42" s="238" t="s">
        <v>1</v>
      </c>
      <c r="G42" s="397"/>
      <c r="H42" s="566"/>
      <c r="I42" s="566"/>
      <c r="J42" s="313"/>
      <c r="K42" s="397"/>
      <c r="L42" s="565"/>
      <c r="M42" s="238" t="s">
        <v>1</v>
      </c>
      <c r="N42" s="397"/>
      <c r="O42" s="397"/>
      <c r="P42" s="397"/>
      <c r="Q42" s="237"/>
      <c r="R42" s="397"/>
      <c r="S42" s="397"/>
      <c r="T42" s="397"/>
      <c r="U42" s="1247" t="s">
        <v>1</v>
      </c>
      <c r="V42" s="565"/>
      <c r="W42" s="397"/>
      <c r="X42" s="296"/>
      <c r="Y42" s="565"/>
      <c r="Z42" s="397"/>
      <c r="AA42" s="1247" t="s">
        <v>1</v>
      </c>
      <c r="AB42" s="565"/>
      <c r="AC42" s="565"/>
      <c r="AD42" s="565"/>
      <c r="AE42" s="296"/>
      <c r="AF42" s="397"/>
      <c r="AG42" s="397"/>
    </row>
    <row r="43" spans="1:33" x14ac:dyDescent="0.3">
      <c r="A43" s="489"/>
      <c r="B43" s="1215"/>
      <c r="C43" s="240"/>
      <c r="D43" s="399"/>
      <c r="E43" s="398"/>
      <c r="F43" s="312"/>
      <c r="G43" s="1215"/>
      <c r="H43" s="1219"/>
      <c r="I43" s="1219"/>
      <c r="J43" s="563"/>
      <c r="K43" s="1215"/>
      <c r="L43" s="1216"/>
      <c r="M43" s="312"/>
      <c r="N43" s="1215"/>
      <c r="O43" s="1215"/>
      <c r="P43" s="1215"/>
      <c r="Q43" s="561"/>
      <c r="R43" s="1215"/>
      <c r="S43" s="1215"/>
      <c r="T43" s="1215"/>
      <c r="U43" s="398"/>
      <c r="V43" s="1216"/>
      <c r="W43" s="1215"/>
      <c r="X43" s="399"/>
      <c r="Y43" s="1215"/>
      <c r="Z43" s="1215"/>
      <c r="AA43" s="398"/>
      <c r="AB43" s="1218"/>
      <c r="AC43" s="1218"/>
      <c r="AD43" s="1215"/>
      <c r="AE43" s="399"/>
      <c r="AF43" s="398"/>
      <c r="AG43" s="398"/>
    </row>
    <row r="44" spans="1:33" ht="37.5" x14ac:dyDescent="0.3">
      <c r="A44" s="2300" t="s">
        <v>918</v>
      </c>
      <c r="B44" s="294" t="s">
        <v>869</v>
      </c>
      <c r="C44" s="475" t="s">
        <v>524</v>
      </c>
      <c r="D44" s="296">
        <v>4111000</v>
      </c>
      <c r="E44" s="397" t="s">
        <v>125</v>
      </c>
      <c r="F44" s="238" t="s">
        <v>2</v>
      </c>
      <c r="G44" s="1259" t="s">
        <v>523</v>
      </c>
      <c r="H44" s="1258" t="s">
        <v>854</v>
      </c>
      <c r="I44" s="1257" t="s">
        <v>521</v>
      </c>
      <c r="J44" s="560" t="s">
        <v>520</v>
      </c>
      <c r="K44" s="293" t="s">
        <v>519</v>
      </c>
      <c r="L44" s="1223" t="s">
        <v>513</v>
      </c>
      <c r="M44" s="238" t="s">
        <v>2</v>
      </c>
      <c r="N44" s="293" t="s">
        <v>513</v>
      </c>
      <c r="O44" s="293" t="s">
        <v>518</v>
      </c>
      <c r="P44" s="293" t="s">
        <v>517</v>
      </c>
      <c r="Q44" s="269" t="s">
        <v>516</v>
      </c>
      <c r="R44" s="293" t="s">
        <v>515</v>
      </c>
      <c r="S44" s="293" t="s">
        <v>514</v>
      </c>
      <c r="T44" s="293" t="s">
        <v>513</v>
      </c>
      <c r="U44" s="1247" t="s">
        <v>2</v>
      </c>
      <c r="V44" s="293" t="s">
        <v>513</v>
      </c>
      <c r="W44" s="293" t="s">
        <v>513</v>
      </c>
      <c r="X44" s="296">
        <v>4111000</v>
      </c>
      <c r="Y44" s="293" t="s">
        <v>512</v>
      </c>
      <c r="Z44" s="293" t="s">
        <v>511</v>
      </c>
      <c r="AA44" s="1247" t="s">
        <v>2</v>
      </c>
      <c r="AB44" s="565" t="s">
        <v>510</v>
      </c>
      <c r="AC44" s="565" t="s">
        <v>509</v>
      </c>
      <c r="AD44" s="293" t="s">
        <v>527</v>
      </c>
      <c r="AE44" s="296">
        <v>4111000</v>
      </c>
      <c r="AF44" s="397"/>
      <c r="AG44" s="397"/>
    </row>
    <row r="45" spans="1:33" x14ac:dyDescent="0.3">
      <c r="A45" s="2327"/>
      <c r="B45" s="397"/>
      <c r="C45" s="237"/>
      <c r="D45" s="296"/>
      <c r="E45" s="397"/>
      <c r="F45" s="238" t="s">
        <v>1</v>
      </c>
      <c r="G45" s="397"/>
      <c r="H45" s="566"/>
      <c r="I45" s="566"/>
      <c r="J45" s="313"/>
      <c r="K45" s="397"/>
      <c r="L45" s="565"/>
      <c r="M45" s="238" t="s">
        <v>1</v>
      </c>
      <c r="N45" s="397"/>
      <c r="O45" s="397"/>
      <c r="P45" s="397"/>
      <c r="Q45" s="237"/>
      <c r="R45" s="397"/>
      <c r="S45" s="397"/>
      <c r="T45" s="397"/>
      <c r="U45" s="1247" t="s">
        <v>1</v>
      </c>
      <c r="V45" s="565"/>
      <c r="W45" s="397"/>
      <c r="X45" s="296"/>
      <c r="Y45" s="565"/>
      <c r="Z45" s="397"/>
      <c r="AA45" s="1247" t="s">
        <v>1</v>
      </c>
      <c r="AB45" s="565"/>
      <c r="AC45" s="565"/>
      <c r="AD45" s="565"/>
      <c r="AE45" s="296"/>
      <c r="AF45" s="397"/>
      <c r="AG45" s="397"/>
    </row>
    <row r="46" spans="1:33" x14ac:dyDescent="0.3">
      <c r="A46" s="398"/>
      <c r="B46" s="398"/>
      <c r="C46" s="240"/>
      <c r="D46" s="399"/>
      <c r="E46" s="398"/>
      <c r="F46" s="240"/>
      <c r="G46" s="398"/>
      <c r="H46" s="398"/>
      <c r="I46" s="398"/>
      <c r="J46" s="240"/>
      <c r="K46" s="398"/>
      <c r="L46" s="398"/>
      <c r="M46" s="240"/>
      <c r="N46" s="398"/>
      <c r="O46" s="398"/>
      <c r="P46" s="398"/>
      <c r="Q46" s="240"/>
      <c r="R46" s="398"/>
      <c r="S46" s="398"/>
      <c r="T46" s="398"/>
      <c r="U46" s="398"/>
      <c r="V46" s="1218"/>
      <c r="W46" s="398"/>
      <c r="X46" s="399"/>
      <c r="Y46" s="398"/>
      <c r="Z46" s="398"/>
      <c r="AA46" s="398"/>
      <c r="AB46" s="398"/>
      <c r="AC46" s="398"/>
      <c r="AD46" s="398"/>
      <c r="AE46" s="399"/>
      <c r="AF46" s="398"/>
      <c r="AG46" s="398"/>
    </row>
    <row r="47" spans="1:33" x14ac:dyDescent="0.3">
      <c r="A47" s="489"/>
      <c r="B47" s="1215"/>
      <c r="C47" s="240"/>
      <c r="D47" s="399"/>
      <c r="E47" s="398"/>
      <c r="F47" s="312"/>
      <c r="G47" s="1215"/>
      <c r="H47" s="1219"/>
      <c r="I47" s="1219"/>
      <c r="J47" s="563"/>
      <c r="K47" s="1215"/>
      <c r="L47" s="1216"/>
      <c r="M47" s="312"/>
      <c r="N47" s="1215"/>
      <c r="O47" s="1215"/>
      <c r="P47" s="1215"/>
      <c r="Q47" s="561"/>
      <c r="R47" s="1215"/>
      <c r="S47" s="1215"/>
      <c r="T47" s="1215"/>
      <c r="U47" s="398"/>
      <c r="V47" s="1216"/>
      <c r="W47" s="1215"/>
      <c r="X47" s="399"/>
      <c r="Y47" s="1215"/>
      <c r="Z47" s="1215"/>
      <c r="AA47" s="398"/>
      <c r="AB47" s="1218"/>
      <c r="AC47" s="1218"/>
      <c r="AD47" s="1215"/>
      <c r="AE47" s="399"/>
      <c r="AF47" s="398"/>
      <c r="AG47" s="398"/>
    </row>
    <row r="48" spans="1:33" ht="37.5" x14ac:dyDescent="0.3">
      <c r="A48" s="2300" t="s">
        <v>917</v>
      </c>
      <c r="B48" s="294" t="s">
        <v>869</v>
      </c>
      <c r="C48" s="475" t="s">
        <v>524</v>
      </c>
      <c r="D48" s="296">
        <v>4000000</v>
      </c>
      <c r="E48" s="397" t="s">
        <v>125</v>
      </c>
      <c r="F48" s="238" t="s">
        <v>2</v>
      </c>
      <c r="G48" s="1259" t="s">
        <v>523</v>
      </c>
      <c r="H48" s="1258" t="s">
        <v>854</v>
      </c>
      <c r="I48" s="1257" t="s">
        <v>521</v>
      </c>
      <c r="J48" s="560" t="s">
        <v>520</v>
      </c>
      <c r="K48" s="293" t="s">
        <v>519</v>
      </c>
      <c r="L48" s="1223" t="s">
        <v>513</v>
      </c>
      <c r="M48" s="238" t="s">
        <v>2</v>
      </c>
      <c r="N48" s="293" t="s">
        <v>513</v>
      </c>
      <c r="O48" s="293" t="s">
        <v>518</v>
      </c>
      <c r="P48" s="293" t="s">
        <v>517</v>
      </c>
      <c r="Q48" s="269" t="s">
        <v>516</v>
      </c>
      <c r="R48" s="293" t="s">
        <v>515</v>
      </c>
      <c r="S48" s="293" t="s">
        <v>514</v>
      </c>
      <c r="T48" s="293" t="s">
        <v>513</v>
      </c>
      <c r="U48" s="1247" t="s">
        <v>2</v>
      </c>
      <c r="V48" s="293" t="s">
        <v>513</v>
      </c>
      <c r="W48" s="293" t="s">
        <v>513</v>
      </c>
      <c r="X48" s="296">
        <v>4000000</v>
      </c>
      <c r="Y48" s="293" t="s">
        <v>512</v>
      </c>
      <c r="Z48" s="293" t="s">
        <v>511</v>
      </c>
      <c r="AA48" s="1247" t="s">
        <v>2</v>
      </c>
      <c r="AB48" s="565" t="s">
        <v>510</v>
      </c>
      <c r="AC48" s="565" t="s">
        <v>509</v>
      </c>
      <c r="AD48" s="1257" t="s">
        <v>527</v>
      </c>
      <c r="AE48" s="291">
        <v>4000000</v>
      </c>
      <c r="AF48" s="565"/>
      <c r="AG48" s="397"/>
    </row>
    <row r="49" spans="1:33" ht="20.25" customHeight="1" x14ac:dyDescent="0.3">
      <c r="A49" s="2327"/>
      <c r="B49" s="397"/>
      <c r="C49" s="237"/>
      <c r="D49" s="296"/>
      <c r="E49" s="397"/>
      <c r="F49" s="238" t="s">
        <v>1</v>
      </c>
      <c r="G49" s="397"/>
      <c r="H49" s="566"/>
      <c r="I49" s="566"/>
      <c r="J49" s="313"/>
      <c r="K49" s="397"/>
      <c r="L49" s="565"/>
      <c r="M49" s="238" t="s">
        <v>1</v>
      </c>
      <c r="N49" s="397"/>
      <c r="O49" s="397"/>
      <c r="P49" s="397"/>
      <c r="Q49" s="237"/>
      <c r="R49" s="397"/>
      <c r="S49" s="397"/>
      <c r="T49" s="397"/>
      <c r="U49" s="1247" t="s">
        <v>1</v>
      </c>
      <c r="V49" s="565"/>
      <c r="W49" s="397"/>
      <c r="X49" s="296"/>
      <c r="Y49" s="565"/>
      <c r="Z49" s="397"/>
      <c r="AA49" s="1247" t="s">
        <v>1</v>
      </c>
      <c r="AB49" s="565"/>
      <c r="AC49" s="565"/>
      <c r="AD49" s="565"/>
      <c r="AE49" s="291"/>
      <c r="AF49" s="397"/>
      <c r="AG49" s="397"/>
    </row>
    <row r="50" spans="1:33" x14ac:dyDescent="0.3">
      <c r="A50" s="398"/>
      <c r="B50" s="1218"/>
      <c r="C50" s="240"/>
      <c r="D50" s="399"/>
      <c r="E50" s="398"/>
      <c r="F50" s="240"/>
      <c r="G50" s="398"/>
      <c r="H50" s="398"/>
      <c r="I50" s="398"/>
      <c r="J50" s="240"/>
      <c r="K50" s="398"/>
      <c r="L50" s="398"/>
      <c r="M50" s="240"/>
      <c r="N50" s="398"/>
      <c r="O50" s="398"/>
      <c r="P50" s="398"/>
      <c r="Q50" s="240"/>
      <c r="R50" s="398"/>
      <c r="S50" s="398"/>
      <c r="T50" s="398"/>
      <c r="U50" s="398"/>
      <c r="V50" s="1218"/>
      <c r="W50" s="398"/>
      <c r="X50" s="399"/>
      <c r="Y50" s="398"/>
      <c r="Z50" s="398"/>
      <c r="AA50" s="398"/>
      <c r="AB50" s="398"/>
      <c r="AC50" s="398"/>
      <c r="AD50" s="400"/>
      <c r="AE50" s="399"/>
      <c r="AF50" s="1218"/>
      <c r="AG50" s="398"/>
    </row>
    <row r="51" spans="1:33" ht="37.5" x14ac:dyDescent="0.3">
      <c r="A51" s="2300" t="s">
        <v>916</v>
      </c>
      <c r="B51" s="294" t="s">
        <v>869</v>
      </c>
      <c r="C51" s="475" t="s">
        <v>524</v>
      </c>
      <c r="D51" s="296">
        <v>4500000</v>
      </c>
      <c r="E51" s="397" t="s">
        <v>125</v>
      </c>
      <c r="F51" s="238" t="s">
        <v>2</v>
      </c>
      <c r="G51" s="1259" t="s">
        <v>523</v>
      </c>
      <c r="H51" s="1258" t="s">
        <v>854</v>
      </c>
      <c r="I51" s="1257" t="s">
        <v>521</v>
      </c>
      <c r="J51" s="560" t="s">
        <v>520</v>
      </c>
      <c r="K51" s="293" t="s">
        <v>519</v>
      </c>
      <c r="L51" s="1223" t="s">
        <v>513</v>
      </c>
      <c r="M51" s="238" t="s">
        <v>2</v>
      </c>
      <c r="N51" s="293" t="s">
        <v>513</v>
      </c>
      <c r="O51" s="293" t="s">
        <v>518</v>
      </c>
      <c r="P51" s="293" t="s">
        <v>517</v>
      </c>
      <c r="Q51" s="269" t="s">
        <v>516</v>
      </c>
      <c r="R51" s="293" t="s">
        <v>515</v>
      </c>
      <c r="S51" s="293" t="s">
        <v>514</v>
      </c>
      <c r="T51" s="293" t="s">
        <v>513</v>
      </c>
      <c r="U51" s="1247" t="s">
        <v>2</v>
      </c>
      <c r="V51" s="293" t="s">
        <v>513</v>
      </c>
      <c r="W51" s="293" t="s">
        <v>513</v>
      </c>
      <c r="X51" s="296">
        <v>4500000</v>
      </c>
      <c r="Y51" s="293" t="s">
        <v>512</v>
      </c>
      <c r="Z51" s="293" t="s">
        <v>511</v>
      </c>
      <c r="AA51" s="1247" t="s">
        <v>2</v>
      </c>
      <c r="AB51" s="565" t="s">
        <v>510</v>
      </c>
      <c r="AC51" s="565" t="s">
        <v>509</v>
      </c>
      <c r="AD51" s="293" t="s">
        <v>527</v>
      </c>
      <c r="AE51" s="296">
        <v>4500000</v>
      </c>
      <c r="AF51" s="397"/>
      <c r="AG51" s="397"/>
    </row>
    <row r="52" spans="1:33" ht="15.75" customHeight="1" x14ac:dyDescent="0.3">
      <c r="A52" s="2327"/>
      <c r="B52" s="397"/>
      <c r="C52" s="237"/>
      <c r="D52" s="296"/>
      <c r="E52" s="397"/>
      <c r="F52" s="238" t="s">
        <v>1</v>
      </c>
      <c r="G52" s="397"/>
      <c r="H52" s="566"/>
      <c r="I52" s="566"/>
      <c r="J52" s="313"/>
      <c r="K52" s="397"/>
      <c r="L52" s="565"/>
      <c r="M52" s="238" t="s">
        <v>1</v>
      </c>
      <c r="N52" s="397"/>
      <c r="O52" s="397"/>
      <c r="P52" s="397"/>
      <c r="Q52" s="237"/>
      <c r="R52" s="397"/>
      <c r="S52" s="397"/>
      <c r="T52" s="397"/>
      <c r="U52" s="1247" t="s">
        <v>1</v>
      </c>
      <c r="V52" s="565"/>
      <c r="W52" s="397"/>
      <c r="X52" s="296"/>
      <c r="Y52" s="565"/>
      <c r="Z52" s="397"/>
      <c r="AA52" s="1247" t="s">
        <v>1</v>
      </c>
      <c r="AB52" s="565"/>
      <c r="AC52" s="565"/>
      <c r="AD52" s="565"/>
      <c r="AE52" s="296"/>
      <c r="AF52" s="397"/>
      <c r="AG52" s="397"/>
    </row>
    <row r="53" spans="1:33" x14ac:dyDescent="0.3">
      <c r="A53" s="489"/>
      <c r="B53" s="1215"/>
      <c r="C53" s="240"/>
      <c r="D53" s="399"/>
      <c r="E53" s="398"/>
      <c r="F53" s="312"/>
      <c r="G53" s="1215"/>
      <c r="H53" s="1219"/>
      <c r="I53" s="1219"/>
      <c r="J53" s="563"/>
      <c r="K53" s="1215"/>
      <c r="L53" s="1216"/>
      <c r="M53" s="312"/>
      <c r="N53" s="1215"/>
      <c r="O53" s="1215"/>
      <c r="P53" s="1215"/>
      <c r="Q53" s="561"/>
      <c r="R53" s="1215"/>
      <c r="S53" s="1215"/>
      <c r="T53" s="1215"/>
      <c r="U53" s="398"/>
      <c r="V53" s="1216"/>
      <c r="W53" s="1215"/>
      <c r="X53" s="399"/>
      <c r="Y53" s="1215"/>
      <c r="Z53" s="1215"/>
      <c r="AA53" s="398"/>
      <c r="AB53" s="1218"/>
      <c r="AC53" s="1218"/>
      <c r="AD53" s="1215"/>
      <c r="AE53" s="399"/>
      <c r="AF53" s="398"/>
      <c r="AG53" s="398"/>
    </row>
    <row r="54" spans="1:33" ht="37.5" customHeight="1" x14ac:dyDescent="0.3">
      <c r="A54" s="2300" t="s">
        <v>915</v>
      </c>
      <c r="B54" s="293" t="s">
        <v>856</v>
      </c>
      <c r="C54" s="475" t="s">
        <v>524</v>
      </c>
      <c r="D54" s="296">
        <v>3000000</v>
      </c>
      <c r="E54" s="397" t="s">
        <v>125</v>
      </c>
      <c r="F54" s="238" t="s">
        <v>2</v>
      </c>
      <c r="G54" s="1259" t="s">
        <v>523</v>
      </c>
      <c r="H54" s="1258" t="s">
        <v>854</v>
      </c>
      <c r="I54" s="1257" t="s">
        <v>521</v>
      </c>
      <c r="J54" s="560" t="s">
        <v>520</v>
      </c>
      <c r="K54" s="293" t="s">
        <v>519</v>
      </c>
      <c r="L54" s="1223" t="s">
        <v>513</v>
      </c>
      <c r="M54" s="238" t="s">
        <v>2</v>
      </c>
      <c r="N54" s="293" t="s">
        <v>513</v>
      </c>
      <c r="O54" s="293" t="s">
        <v>518</v>
      </c>
      <c r="P54" s="293" t="s">
        <v>517</v>
      </c>
      <c r="Q54" s="269" t="s">
        <v>516</v>
      </c>
      <c r="R54" s="293" t="s">
        <v>515</v>
      </c>
      <c r="S54" s="293" t="s">
        <v>514</v>
      </c>
      <c r="T54" s="293" t="s">
        <v>513</v>
      </c>
      <c r="U54" s="1247" t="s">
        <v>2</v>
      </c>
      <c r="V54" s="293" t="s">
        <v>513</v>
      </c>
      <c r="W54" s="293" t="s">
        <v>513</v>
      </c>
      <c r="X54" s="296">
        <v>3000000</v>
      </c>
      <c r="Y54" s="293" t="s">
        <v>512</v>
      </c>
      <c r="Z54" s="293" t="s">
        <v>511</v>
      </c>
      <c r="AA54" s="1247" t="s">
        <v>2</v>
      </c>
      <c r="AB54" s="565" t="s">
        <v>510</v>
      </c>
      <c r="AC54" s="565" t="s">
        <v>509</v>
      </c>
      <c r="AD54" s="293" t="s">
        <v>527</v>
      </c>
      <c r="AE54" s="296">
        <v>3000000</v>
      </c>
      <c r="AF54" s="397"/>
      <c r="AG54" s="397"/>
    </row>
    <row r="55" spans="1:33" ht="45" customHeight="1" x14ac:dyDescent="0.3">
      <c r="A55" s="2301"/>
      <c r="B55" s="397"/>
      <c r="C55" s="237"/>
      <c r="D55" s="296"/>
      <c r="E55" s="397"/>
      <c r="F55" s="238" t="s">
        <v>1</v>
      </c>
      <c r="G55" s="397"/>
      <c r="H55" s="566"/>
      <c r="I55" s="566"/>
      <c r="J55" s="313"/>
      <c r="K55" s="397"/>
      <c r="L55" s="565"/>
      <c r="M55" s="238" t="s">
        <v>1</v>
      </c>
      <c r="N55" s="397"/>
      <c r="O55" s="397"/>
      <c r="P55" s="397"/>
      <c r="Q55" s="237"/>
      <c r="R55" s="397"/>
      <c r="S55" s="397"/>
      <c r="T55" s="397"/>
      <c r="U55" s="1247" t="s">
        <v>1</v>
      </c>
      <c r="V55" s="565"/>
      <c r="W55" s="397"/>
      <c r="X55" s="296"/>
      <c r="Y55" s="565"/>
      <c r="Z55" s="397"/>
      <c r="AA55" s="1247" t="s">
        <v>1</v>
      </c>
      <c r="AB55" s="565"/>
      <c r="AC55" s="565"/>
      <c r="AD55" s="565"/>
      <c r="AE55" s="296"/>
      <c r="AF55" s="397"/>
      <c r="AG55" s="397"/>
    </row>
    <row r="56" spans="1:33" x14ac:dyDescent="0.3">
      <c r="A56" s="398"/>
      <c r="B56" s="1216"/>
      <c r="C56" s="240"/>
      <c r="D56" s="399"/>
      <c r="E56" s="398"/>
      <c r="F56" s="312"/>
      <c r="G56" s="1215"/>
      <c r="H56" s="1219"/>
      <c r="I56" s="1219"/>
      <c r="J56" s="563"/>
      <c r="K56" s="1215"/>
      <c r="L56" s="1216"/>
      <c r="M56" s="312"/>
      <c r="N56" s="1215"/>
      <c r="O56" s="1215"/>
      <c r="P56" s="1215"/>
      <c r="Q56" s="561"/>
      <c r="R56" s="1215"/>
      <c r="S56" s="1215"/>
      <c r="T56" s="1215"/>
      <c r="U56" s="398"/>
      <c r="V56" s="1216"/>
      <c r="W56" s="1215"/>
      <c r="X56" s="399"/>
      <c r="Y56" s="1215"/>
      <c r="Z56" s="1215"/>
      <c r="AA56" s="398"/>
      <c r="AB56" s="1218"/>
      <c r="AC56" s="1218"/>
      <c r="AD56" s="1215"/>
      <c r="AE56" s="399"/>
      <c r="AF56" s="398"/>
      <c r="AG56" s="398"/>
    </row>
    <row r="57" spans="1:33" ht="37.5" x14ac:dyDescent="0.3">
      <c r="A57" s="2300" t="s">
        <v>914</v>
      </c>
      <c r="B57" s="294" t="s">
        <v>869</v>
      </c>
      <c r="C57" s="475" t="s">
        <v>524</v>
      </c>
      <c r="D57" s="296">
        <v>3900000</v>
      </c>
      <c r="E57" s="397" t="s">
        <v>125</v>
      </c>
      <c r="F57" s="238" t="s">
        <v>2</v>
      </c>
      <c r="G57" s="1259" t="s">
        <v>523</v>
      </c>
      <c r="H57" s="1258" t="s">
        <v>854</v>
      </c>
      <c r="I57" s="1257" t="s">
        <v>521</v>
      </c>
      <c r="J57" s="560" t="s">
        <v>520</v>
      </c>
      <c r="K57" s="293" t="s">
        <v>519</v>
      </c>
      <c r="L57" s="1223" t="s">
        <v>513</v>
      </c>
      <c r="M57" s="238" t="s">
        <v>2</v>
      </c>
      <c r="N57" s="293" t="s">
        <v>513</v>
      </c>
      <c r="O57" s="293" t="s">
        <v>518</v>
      </c>
      <c r="P57" s="293" t="s">
        <v>517</v>
      </c>
      <c r="Q57" s="269" t="s">
        <v>516</v>
      </c>
      <c r="R57" s="293" t="s">
        <v>515</v>
      </c>
      <c r="S57" s="293" t="s">
        <v>514</v>
      </c>
      <c r="T57" s="293" t="s">
        <v>513</v>
      </c>
      <c r="U57" s="1247" t="s">
        <v>2</v>
      </c>
      <c r="V57" s="293" t="s">
        <v>513</v>
      </c>
      <c r="W57" s="293" t="s">
        <v>513</v>
      </c>
      <c r="X57" s="296">
        <v>3900000</v>
      </c>
      <c r="Y57" s="293" t="s">
        <v>512</v>
      </c>
      <c r="Z57" s="293" t="s">
        <v>511</v>
      </c>
      <c r="AA57" s="1247" t="s">
        <v>2</v>
      </c>
      <c r="AB57" s="565" t="s">
        <v>510</v>
      </c>
      <c r="AC57" s="565" t="s">
        <v>509</v>
      </c>
      <c r="AD57" s="293" t="s">
        <v>527</v>
      </c>
      <c r="AE57" s="296">
        <v>3900000</v>
      </c>
      <c r="AF57" s="397"/>
      <c r="AG57" s="397"/>
    </row>
    <row r="58" spans="1:33" ht="25.5" customHeight="1" x14ac:dyDescent="0.3">
      <c r="A58" s="2326"/>
      <c r="B58" s="397"/>
      <c r="C58" s="237"/>
      <c r="D58" s="296"/>
      <c r="E58" s="397"/>
      <c r="F58" s="238" t="s">
        <v>1</v>
      </c>
      <c r="G58" s="397"/>
      <c r="H58" s="566"/>
      <c r="I58" s="566"/>
      <c r="J58" s="313"/>
      <c r="K58" s="397"/>
      <c r="L58" s="565"/>
      <c r="M58" s="238" t="s">
        <v>1</v>
      </c>
      <c r="N58" s="397"/>
      <c r="O58" s="397"/>
      <c r="P58" s="397"/>
      <c r="Q58" s="237"/>
      <c r="R58" s="397"/>
      <c r="S58" s="397"/>
      <c r="T58" s="397"/>
      <c r="U58" s="1247" t="s">
        <v>1</v>
      </c>
      <c r="V58" s="565"/>
      <c r="W58" s="397"/>
      <c r="X58" s="296"/>
      <c r="Y58" s="565"/>
      <c r="Z58" s="397"/>
      <c r="AA58" s="1247" t="s">
        <v>1</v>
      </c>
      <c r="AB58" s="565"/>
      <c r="AC58" s="565"/>
      <c r="AD58" s="565"/>
      <c r="AE58" s="296"/>
      <c r="AF58" s="397"/>
      <c r="AG58" s="397"/>
    </row>
    <row r="59" spans="1:33" x14ac:dyDescent="0.3">
      <c r="A59" s="489"/>
      <c r="B59" s="1215"/>
      <c r="C59" s="240"/>
      <c r="D59" s="399"/>
      <c r="E59" s="398"/>
      <c r="F59" s="312"/>
      <c r="G59" s="1215"/>
      <c r="H59" s="1219"/>
      <c r="I59" s="1219"/>
      <c r="J59" s="563"/>
      <c r="K59" s="1215"/>
      <c r="L59" s="1216"/>
      <c r="M59" s="312"/>
      <c r="N59" s="1215"/>
      <c r="O59" s="1215"/>
      <c r="P59" s="1215"/>
      <c r="Q59" s="561"/>
      <c r="R59" s="1215"/>
      <c r="S59" s="1215"/>
      <c r="T59" s="1215"/>
      <c r="U59" s="398"/>
      <c r="V59" s="1216"/>
      <c r="W59" s="1215"/>
      <c r="X59" s="399"/>
      <c r="Y59" s="1215"/>
      <c r="Z59" s="1215"/>
      <c r="AA59" s="398"/>
      <c r="AB59" s="1218"/>
      <c r="AC59" s="1218"/>
      <c r="AD59" s="1215"/>
      <c r="AE59" s="399"/>
      <c r="AF59" s="398"/>
      <c r="AG59" s="398"/>
    </row>
    <row r="60" spans="1:33" ht="38.25" customHeight="1" x14ac:dyDescent="0.3">
      <c r="A60" s="2300" t="s">
        <v>913</v>
      </c>
      <c r="B60" s="294" t="s">
        <v>869</v>
      </c>
      <c r="C60" s="475" t="s">
        <v>524</v>
      </c>
      <c r="D60" s="296">
        <v>1600000</v>
      </c>
      <c r="E60" s="397" t="s">
        <v>125</v>
      </c>
      <c r="F60" s="238" t="s">
        <v>2</v>
      </c>
      <c r="G60" s="1259" t="s">
        <v>523</v>
      </c>
      <c r="H60" s="1258" t="s">
        <v>854</v>
      </c>
      <c r="I60" s="1257" t="s">
        <v>521</v>
      </c>
      <c r="J60" s="560" t="s">
        <v>520</v>
      </c>
      <c r="K60" s="293" t="s">
        <v>519</v>
      </c>
      <c r="L60" s="1223" t="s">
        <v>513</v>
      </c>
      <c r="M60" s="238" t="s">
        <v>2</v>
      </c>
      <c r="N60" s="293" t="s">
        <v>513</v>
      </c>
      <c r="O60" s="293" t="s">
        <v>518</v>
      </c>
      <c r="P60" s="293" t="s">
        <v>517</v>
      </c>
      <c r="Q60" s="269" t="s">
        <v>516</v>
      </c>
      <c r="R60" s="293" t="s">
        <v>515</v>
      </c>
      <c r="S60" s="293" t="s">
        <v>514</v>
      </c>
      <c r="T60" s="293" t="s">
        <v>513</v>
      </c>
      <c r="U60" s="1247" t="s">
        <v>2</v>
      </c>
      <c r="V60" s="293" t="s">
        <v>513</v>
      </c>
      <c r="W60" s="293" t="s">
        <v>513</v>
      </c>
      <c r="X60" s="296">
        <v>1600000</v>
      </c>
      <c r="Y60" s="293" t="s">
        <v>512</v>
      </c>
      <c r="Z60" s="293" t="s">
        <v>511</v>
      </c>
      <c r="AA60" s="1247" t="s">
        <v>2</v>
      </c>
      <c r="AB60" s="565" t="s">
        <v>510</v>
      </c>
      <c r="AC60" s="565" t="s">
        <v>509</v>
      </c>
      <c r="AD60" s="293" t="s">
        <v>527</v>
      </c>
      <c r="AE60" s="296">
        <v>1600000</v>
      </c>
      <c r="AF60" s="397"/>
      <c r="AG60" s="397"/>
    </row>
    <row r="61" spans="1:33" ht="30" customHeight="1" x14ac:dyDescent="0.3">
      <c r="A61" s="2326"/>
      <c r="B61" s="397"/>
      <c r="C61" s="237"/>
      <c r="D61" s="296"/>
      <c r="E61" s="397"/>
      <c r="F61" s="238" t="s">
        <v>1</v>
      </c>
      <c r="G61" s="397"/>
      <c r="H61" s="566"/>
      <c r="I61" s="566"/>
      <c r="J61" s="313"/>
      <c r="K61" s="397"/>
      <c r="L61" s="565"/>
      <c r="M61" s="238" t="s">
        <v>1</v>
      </c>
      <c r="N61" s="397"/>
      <c r="O61" s="397"/>
      <c r="P61" s="397"/>
      <c r="Q61" s="237"/>
      <c r="R61" s="397"/>
      <c r="S61" s="397"/>
      <c r="T61" s="397"/>
      <c r="U61" s="1247" t="s">
        <v>1</v>
      </c>
      <c r="V61" s="565"/>
      <c r="W61" s="397"/>
      <c r="X61" s="296"/>
      <c r="Y61" s="565"/>
      <c r="Z61" s="397"/>
      <c r="AA61" s="1247" t="s">
        <v>1</v>
      </c>
      <c r="AB61" s="565"/>
      <c r="AC61" s="565"/>
      <c r="AD61" s="565"/>
      <c r="AE61" s="296"/>
      <c r="AF61" s="397"/>
      <c r="AG61" s="397"/>
    </row>
    <row r="62" spans="1:33" x14ac:dyDescent="0.3">
      <c r="A62" s="398"/>
      <c r="B62" s="1216"/>
      <c r="C62" s="240"/>
      <c r="D62" s="399"/>
      <c r="E62" s="398"/>
      <c r="F62" s="312"/>
      <c r="G62" s="1215"/>
      <c r="H62" s="1219"/>
      <c r="I62" s="1219"/>
      <c r="J62" s="563"/>
      <c r="K62" s="1215"/>
      <c r="L62" s="1216"/>
      <c r="M62" s="312"/>
      <c r="N62" s="1215"/>
      <c r="O62" s="1215"/>
      <c r="P62" s="1215"/>
      <c r="Q62" s="561"/>
      <c r="R62" s="1215"/>
      <c r="S62" s="1215"/>
      <c r="T62" s="1215"/>
      <c r="U62" s="398"/>
      <c r="V62" s="1216"/>
      <c r="W62" s="1215"/>
      <c r="X62" s="399"/>
      <c r="Y62" s="1215"/>
      <c r="Z62" s="1215"/>
      <c r="AA62" s="398"/>
      <c r="AB62" s="1218"/>
      <c r="AC62" s="1218"/>
      <c r="AD62" s="1215"/>
      <c r="AE62" s="399"/>
      <c r="AF62" s="398"/>
      <c r="AG62" s="398"/>
    </row>
    <row r="63" spans="1:33" ht="32.25" customHeight="1" x14ac:dyDescent="0.3">
      <c r="A63" s="2300" t="s">
        <v>912</v>
      </c>
      <c r="B63" s="293" t="s">
        <v>869</v>
      </c>
      <c r="C63" s="475" t="s">
        <v>524</v>
      </c>
      <c r="D63" s="296">
        <v>3150000</v>
      </c>
      <c r="E63" s="397" t="s">
        <v>125</v>
      </c>
      <c r="F63" s="238" t="s">
        <v>2</v>
      </c>
      <c r="G63" s="1259" t="s">
        <v>523</v>
      </c>
      <c r="H63" s="1258" t="s">
        <v>854</v>
      </c>
      <c r="I63" s="1257" t="s">
        <v>521</v>
      </c>
      <c r="J63" s="560" t="s">
        <v>520</v>
      </c>
      <c r="K63" s="293" t="s">
        <v>519</v>
      </c>
      <c r="L63" s="1223" t="s">
        <v>513</v>
      </c>
      <c r="M63" s="238" t="s">
        <v>2</v>
      </c>
      <c r="N63" s="293" t="s">
        <v>513</v>
      </c>
      <c r="O63" s="293" t="s">
        <v>518</v>
      </c>
      <c r="P63" s="293" t="s">
        <v>517</v>
      </c>
      <c r="Q63" s="269" t="s">
        <v>516</v>
      </c>
      <c r="R63" s="293" t="s">
        <v>515</v>
      </c>
      <c r="S63" s="293" t="s">
        <v>514</v>
      </c>
      <c r="T63" s="293" t="s">
        <v>513</v>
      </c>
      <c r="U63" s="1247" t="s">
        <v>2</v>
      </c>
      <c r="V63" s="293" t="s">
        <v>513</v>
      </c>
      <c r="W63" s="293" t="s">
        <v>513</v>
      </c>
      <c r="X63" s="296">
        <v>3150000</v>
      </c>
      <c r="Y63" s="293" t="s">
        <v>512</v>
      </c>
      <c r="Z63" s="293" t="s">
        <v>511</v>
      </c>
      <c r="AA63" s="1247" t="s">
        <v>2</v>
      </c>
      <c r="AB63" s="565" t="s">
        <v>510</v>
      </c>
      <c r="AC63" s="565" t="s">
        <v>509</v>
      </c>
      <c r="AD63" s="293" t="s">
        <v>508</v>
      </c>
      <c r="AE63" s="296">
        <v>3150000</v>
      </c>
      <c r="AF63" s="397"/>
      <c r="AG63" s="397"/>
    </row>
    <row r="64" spans="1:33" ht="12" customHeight="1" x14ac:dyDescent="0.3">
      <c r="A64" s="2326"/>
      <c r="B64" s="397"/>
      <c r="C64" s="237"/>
      <c r="D64" s="296"/>
      <c r="E64" s="397"/>
      <c r="F64" s="238" t="s">
        <v>1</v>
      </c>
      <c r="G64" s="397"/>
      <c r="H64" s="566"/>
      <c r="I64" s="566"/>
      <c r="J64" s="313"/>
      <c r="K64" s="397"/>
      <c r="L64" s="565"/>
      <c r="M64" s="238" t="s">
        <v>1</v>
      </c>
      <c r="N64" s="397"/>
      <c r="O64" s="397"/>
      <c r="P64" s="397"/>
      <c r="Q64" s="237"/>
      <c r="R64" s="397"/>
      <c r="S64" s="397"/>
      <c r="T64" s="397"/>
      <c r="U64" s="1247" t="s">
        <v>1</v>
      </c>
      <c r="V64" s="565"/>
      <c r="W64" s="397"/>
      <c r="X64" s="296"/>
      <c r="Y64" s="565"/>
      <c r="Z64" s="397"/>
      <c r="AA64" s="1247" t="s">
        <v>1</v>
      </c>
      <c r="AB64" s="565"/>
      <c r="AC64" s="565"/>
      <c r="AD64" s="565"/>
      <c r="AE64" s="296"/>
      <c r="AF64" s="397"/>
      <c r="AG64" s="397"/>
    </row>
    <row r="65" spans="1:33" x14ac:dyDescent="0.3">
      <c r="A65" s="489"/>
      <c r="B65" s="1216"/>
      <c r="C65" s="240"/>
      <c r="D65" s="399"/>
      <c r="E65" s="398"/>
      <c r="F65" s="312"/>
      <c r="G65" s="1215"/>
      <c r="H65" s="1219"/>
      <c r="I65" s="1219"/>
      <c r="J65" s="563"/>
      <c r="K65" s="1215"/>
      <c r="L65" s="1216"/>
      <c r="M65" s="312"/>
      <c r="N65" s="1215"/>
      <c r="O65" s="1215"/>
      <c r="P65" s="1215"/>
      <c r="Q65" s="561"/>
      <c r="R65" s="1215"/>
      <c r="S65" s="1215"/>
      <c r="T65" s="1215"/>
      <c r="U65" s="398"/>
      <c r="V65" s="1216"/>
      <c r="W65" s="1215"/>
      <c r="X65" s="399"/>
      <c r="Y65" s="1215"/>
      <c r="Z65" s="1215"/>
      <c r="AA65" s="398"/>
      <c r="AB65" s="1218"/>
      <c r="AC65" s="1218"/>
      <c r="AD65" s="1215"/>
      <c r="AE65" s="399"/>
      <c r="AF65" s="398"/>
      <c r="AG65" s="398"/>
    </row>
    <row r="66" spans="1:33" ht="37.5" x14ac:dyDescent="0.3">
      <c r="A66" s="2300" t="s">
        <v>911</v>
      </c>
      <c r="B66" s="294" t="s">
        <v>869</v>
      </c>
      <c r="C66" s="475" t="s">
        <v>524</v>
      </c>
      <c r="D66" s="296">
        <v>3000000</v>
      </c>
      <c r="E66" s="397" t="s">
        <v>125</v>
      </c>
      <c r="F66" s="238" t="s">
        <v>2</v>
      </c>
      <c r="G66" s="1259" t="s">
        <v>523</v>
      </c>
      <c r="H66" s="1258" t="s">
        <v>854</v>
      </c>
      <c r="I66" s="1257" t="s">
        <v>521</v>
      </c>
      <c r="J66" s="560" t="s">
        <v>520</v>
      </c>
      <c r="K66" s="293" t="s">
        <v>519</v>
      </c>
      <c r="L66" s="1223" t="s">
        <v>513</v>
      </c>
      <c r="M66" s="238" t="s">
        <v>2</v>
      </c>
      <c r="N66" s="293" t="s">
        <v>513</v>
      </c>
      <c r="O66" s="293" t="s">
        <v>518</v>
      </c>
      <c r="P66" s="293" t="s">
        <v>517</v>
      </c>
      <c r="Q66" s="269" t="s">
        <v>516</v>
      </c>
      <c r="R66" s="293" t="s">
        <v>515</v>
      </c>
      <c r="S66" s="293" t="s">
        <v>514</v>
      </c>
      <c r="T66" s="293" t="s">
        <v>513</v>
      </c>
      <c r="U66" s="1247" t="s">
        <v>2</v>
      </c>
      <c r="V66" s="293" t="s">
        <v>513</v>
      </c>
      <c r="W66" s="293" t="s">
        <v>513</v>
      </c>
      <c r="X66" s="296">
        <v>3000000</v>
      </c>
      <c r="Y66" s="293" t="s">
        <v>512</v>
      </c>
      <c r="Z66" s="293" t="s">
        <v>511</v>
      </c>
      <c r="AA66" s="1247" t="s">
        <v>2</v>
      </c>
      <c r="AB66" s="565" t="s">
        <v>510</v>
      </c>
      <c r="AC66" s="565" t="s">
        <v>509</v>
      </c>
      <c r="AD66" s="293" t="s">
        <v>527</v>
      </c>
      <c r="AE66" s="296">
        <v>3000000</v>
      </c>
      <c r="AF66" s="397"/>
      <c r="AG66" s="397"/>
    </row>
    <row r="67" spans="1:33" ht="21" customHeight="1" x14ac:dyDescent="0.3">
      <c r="A67" s="2326"/>
      <c r="B67" s="397"/>
      <c r="C67" s="237"/>
      <c r="D67" s="296"/>
      <c r="E67" s="397"/>
      <c r="F67" s="238" t="s">
        <v>1</v>
      </c>
      <c r="G67" s="1259" t="s">
        <v>523</v>
      </c>
      <c r="H67" s="566"/>
      <c r="I67" s="566"/>
      <c r="J67" s="313"/>
      <c r="K67" s="397"/>
      <c r="L67" s="565"/>
      <c r="M67" s="238" t="s">
        <v>1</v>
      </c>
      <c r="N67" s="397"/>
      <c r="O67" s="397"/>
      <c r="P67" s="397"/>
      <c r="Q67" s="237"/>
      <c r="R67" s="397"/>
      <c r="S67" s="397"/>
      <c r="T67" s="397"/>
      <c r="U67" s="1247" t="s">
        <v>1</v>
      </c>
      <c r="V67" s="565"/>
      <c r="W67" s="397"/>
      <c r="X67" s="296"/>
      <c r="Y67" s="565"/>
      <c r="Z67" s="397"/>
      <c r="AA67" s="1247" t="s">
        <v>1</v>
      </c>
      <c r="AB67" s="565"/>
      <c r="AC67" s="565"/>
      <c r="AD67" s="565"/>
      <c r="AE67" s="296"/>
      <c r="AF67" s="397"/>
      <c r="AG67" s="397"/>
    </row>
    <row r="68" spans="1:33" x14ac:dyDescent="0.3">
      <c r="A68" s="489"/>
      <c r="B68" s="1216"/>
      <c r="C68" s="240"/>
      <c r="D68" s="399"/>
      <c r="E68" s="398"/>
      <c r="F68" s="312"/>
      <c r="G68" s="1215"/>
      <c r="H68" s="1219"/>
      <c r="I68" s="1219"/>
      <c r="J68" s="563"/>
      <c r="K68" s="1215"/>
      <c r="L68" s="1216"/>
      <c r="M68" s="312"/>
      <c r="N68" s="1215"/>
      <c r="O68" s="1215"/>
      <c r="P68" s="1215"/>
      <c r="Q68" s="561"/>
      <c r="R68" s="1215"/>
      <c r="S68" s="1215"/>
      <c r="T68" s="1215"/>
      <c r="U68" s="398"/>
      <c r="V68" s="1216"/>
      <c r="W68" s="1215"/>
      <c r="X68" s="399"/>
      <c r="Y68" s="1215"/>
      <c r="Z68" s="1215"/>
      <c r="AA68" s="398"/>
      <c r="AB68" s="1218"/>
      <c r="AC68" s="1218"/>
      <c r="AD68" s="1215"/>
      <c r="AE68" s="399"/>
      <c r="AF68" s="398"/>
      <c r="AG68" s="398"/>
    </row>
    <row r="69" spans="1:33" ht="37.5" x14ac:dyDescent="0.3">
      <c r="A69" s="2300" t="s">
        <v>910</v>
      </c>
      <c r="B69" s="294" t="s">
        <v>869</v>
      </c>
      <c r="C69" s="475" t="s">
        <v>524</v>
      </c>
      <c r="D69" s="296">
        <v>3250000</v>
      </c>
      <c r="E69" s="397" t="s">
        <v>125</v>
      </c>
      <c r="F69" s="238" t="s">
        <v>2</v>
      </c>
      <c r="G69" s="1259" t="s">
        <v>523</v>
      </c>
      <c r="H69" s="1258" t="s">
        <v>854</v>
      </c>
      <c r="I69" s="1257" t="s">
        <v>521</v>
      </c>
      <c r="J69" s="560" t="s">
        <v>520</v>
      </c>
      <c r="K69" s="293" t="s">
        <v>519</v>
      </c>
      <c r="L69" s="1223" t="s">
        <v>513</v>
      </c>
      <c r="M69" s="238" t="s">
        <v>2</v>
      </c>
      <c r="N69" s="293" t="s">
        <v>513</v>
      </c>
      <c r="O69" s="293" t="s">
        <v>518</v>
      </c>
      <c r="P69" s="293" t="s">
        <v>517</v>
      </c>
      <c r="Q69" s="269" t="s">
        <v>516</v>
      </c>
      <c r="R69" s="293" t="s">
        <v>515</v>
      </c>
      <c r="S69" s="293" t="s">
        <v>514</v>
      </c>
      <c r="T69" s="293" t="s">
        <v>513</v>
      </c>
      <c r="U69" s="1247" t="s">
        <v>2</v>
      </c>
      <c r="V69" s="293" t="s">
        <v>513</v>
      </c>
      <c r="W69" s="293" t="s">
        <v>513</v>
      </c>
      <c r="X69" s="296">
        <v>3250000</v>
      </c>
      <c r="Y69" s="293" t="s">
        <v>512</v>
      </c>
      <c r="Z69" s="293" t="s">
        <v>511</v>
      </c>
      <c r="AA69" s="1247" t="s">
        <v>2</v>
      </c>
      <c r="AB69" s="565" t="s">
        <v>510</v>
      </c>
      <c r="AC69" s="565" t="s">
        <v>509</v>
      </c>
      <c r="AD69" s="293" t="s">
        <v>508</v>
      </c>
      <c r="AE69" s="296">
        <v>3250000</v>
      </c>
      <c r="AF69" s="397"/>
      <c r="AG69" s="397"/>
    </row>
    <row r="70" spans="1:33" ht="25.5" customHeight="1" x14ac:dyDescent="0.3">
      <c r="A70" s="2326"/>
      <c r="B70" s="397"/>
      <c r="C70" s="237"/>
      <c r="D70" s="296"/>
      <c r="E70" s="397"/>
      <c r="F70" s="238" t="s">
        <v>1</v>
      </c>
      <c r="G70" s="397"/>
      <c r="H70" s="566"/>
      <c r="I70" s="566"/>
      <c r="J70" s="313"/>
      <c r="K70" s="397"/>
      <c r="L70" s="565"/>
      <c r="M70" s="238" t="s">
        <v>1</v>
      </c>
      <c r="N70" s="397"/>
      <c r="O70" s="397"/>
      <c r="P70" s="397"/>
      <c r="Q70" s="237"/>
      <c r="R70" s="397"/>
      <c r="S70" s="397"/>
      <c r="T70" s="397"/>
      <c r="U70" s="1247" t="s">
        <v>1</v>
      </c>
      <c r="V70" s="565"/>
      <c r="W70" s="397"/>
      <c r="X70" s="296"/>
      <c r="Y70" s="565"/>
      <c r="Z70" s="397"/>
      <c r="AA70" s="1247" t="s">
        <v>1</v>
      </c>
      <c r="AB70" s="565"/>
      <c r="AC70" s="565"/>
      <c r="AD70" s="565"/>
      <c r="AE70" s="296"/>
      <c r="AF70" s="397"/>
      <c r="AG70" s="397"/>
    </row>
    <row r="71" spans="1:33" x14ac:dyDescent="0.3">
      <c r="A71" s="489"/>
      <c r="B71" s="1216"/>
      <c r="C71" s="240"/>
      <c r="D71" s="399"/>
      <c r="E71" s="398"/>
      <c r="F71" s="312"/>
      <c r="G71" s="1215"/>
      <c r="H71" s="1219"/>
      <c r="I71" s="1219"/>
      <c r="J71" s="563"/>
      <c r="K71" s="1215"/>
      <c r="L71" s="1216"/>
      <c r="M71" s="312"/>
      <c r="N71" s="1215"/>
      <c r="O71" s="1215"/>
      <c r="P71" s="1215"/>
      <c r="Q71" s="561"/>
      <c r="R71" s="1215"/>
      <c r="S71" s="1215"/>
      <c r="T71" s="1215"/>
      <c r="U71" s="398"/>
      <c r="V71" s="1216"/>
      <c r="W71" s="1215"/>
      <c r="X71" s="399"/>
      <c r="Y71" s="1215"/>
      <c r="Z71" s="1215"/>
      <c r="AA71" s="398"/>
      <c r="AB71" s="1218"/>
      <c r="AC71" s="1218"/>
      <c r="AD71" s="1215"/>
      <c r="AE71" s="399"/>
      <c r="AF71" s="398"/>
      <c r="AG71" s="398"/>
    </row>
    <row r="72" spans="1:33" ht="37.5" x14ac:dyDescent="0.3">
      <c r="A72" s="2300" t="s">
        <v>909</v>
      </c>
      <c r="B72" s="294" t="s">
        <v>869</v>
      </c>
      <c r="C72" s="475" t="s">
        <v>524</v>
      </c>
      <c r="D72" s="296">
        <v>6000000</v>
      </c>
      <c r="E72" s="397" t="s">
        <v>125</v>
      </c>
      <c r="F72" s="238" t="s">
        <v>2</v>
      </c>
      <c r="G72" s="1259" t="s">
        <v>523</v>
      </c>
      <c r="H72" s="1258" t="s">
        <v>854</v>
      </c>
      <c r="I72" s="1257" t="s">
        <v>521</v>
      </c>
      <c r="J72" s="560" t="s">
        <v>520</v>
      </c>
      <c r="K72" s="293" t="s">
        <v>519</v>
      </c>
      <c r="L72" s="1223" t="s">
        <v>513</v>
      </c>
      <c r="M72" s="238" t="s">
        <v>2</v>
      </c>
      <c r="N72" s="293" t="s">
        <v>513</v>
      </c>
      <c r="O72" s="293" t="s">
        <v>518</v>
      </c>
      <c r="P72" s="293" t="s">
        <v>517</v>
      </c>
      <c r="Q72" s="269" t="s">
        <v>516</v>
      </c>
      <c r="R72" s="293" t="s">
        <v>515</v>
      </c>
      <c r="S72" s="293" t="s">
        <v>514</v>
      </c>
      <c r="T72" s="293" t="s">
        <v>513</v>
      </c>
      <c r="U72" s="1247" t="s">
        <v>2</v>
      </c>
      <c r="V72" s="293" t="s">
        <v>513</v>
      </c>
      <c r="W72" s="293" t="s">
        <v>513</v>
      </c>
      <c r="X72" s="296">
        <v>6000000</v>
      </c>
      <c r="Y72" s="293" t="s">
        <v>512</v>
      </c>
      <c r="Z72" s="293" t="s">
        <v>511</v>
      </c>
      <c r="AA72" s="1247" t="s">
        <v>2</v>
      </c>
      <c r="AB72" s="565" t="s">
        <v>510</v>
      </c>
      <c r="AC72" s="565" t="s">
        <v>509</v>
      </c>
      <c r="AD72" s="293" t="s">
        <v>508</v>
      </c>
      <c r="AE72" s="296">
        <v>6000000</v>
      </c>
      <c r="AF72" s="397"/>
      <c r="AG72" s="397"/>
    </row>
    <row r="73" spans="1:33" ht="54.75" customHeight="1" x14ac:dyDescent="0.3">
      <c r="A73" s="2301"/>
      <c r="B73" s="397"/>
      <c r="C73" s="237"/>
      <c r="D73" s="296"/>
      <c r="E73" s="397"/>
      <c r="F73" s="238" t="s">
        <v>1</v>
      </c>
      <c r="G73" s="397"/>
      <c r="H73" s="566"/>
      <c r="I73" s="566"/>
      <c r="J73" s="313"/>
      <c r="K73" s="397"/>
      <c r="L73" s="565"/>
      <c r="M73" s="238" t="s">
        <v>1</v>
      </c>
      <c r="N73" s="397"/>
      <c r="O73" s="397"/>
      <c r="P73" s="397"/>
      <c r="Q73" s="237"/>
      <c r="R73" s="397"/>
      <c r="S73" s="397"/>
      <c r="T73" s="397"/>
      <c r="U73" s="1247" t="s">
        <v>1</v>
      </c>
      <c r="V73" s="565"/>
      <c r="W73" s="397"/>
      <c r="X73" s="296"/>
      <c r="Y73" s="565"/>
      <c r="Z73" s="397"/>
      <c r="AA73" s="1247" t="s">
        <v>1</v>
      </c>
      <c r="AB73" s="565"/>
      <c r="AC73" s="565"/>
      <c r="AD73" s="565"/>
      <c r="AE73" s="296"/>
      <c r="AF73" s="397"/>
      <c r="AG73" s="397"/>
    </row>
    <row r="74" spans="1:33" x14ac:dyDescent="0.3">
      <c r="A74" s="489"/>
      <c r="B74" s="1216"/>
      <c r="C74" s="240"/>
      <c r="D74" s="399"/>
      <c r="E74" s="398"/>
      <c r="F74" s="312"/>
      <c r="G74" s="1215"/>
      <c r="H74" s="1219"/>
      <c r="I74" s="1219"/>
      <c r="J74" s="563"/>
      <c r="K74" s="1215"/>
      <c r="L74" s="1216"/>
      <c r="M74" s="312"/>
      <c r="N74" s="1215"/>
      <c r="O74" s="1215"/>
      <c r="P74" s="1215"/>
      <c r="Q74" s="561"/>
      <c r="R74" s="1215"/>
      <c r="S74" s="1215"/>
      <c r="T74" s="1215"/>
      <c r="U74" s="398"/>
      <c r="V74" s="1216"/>
      <c r="W74" s="1215"/>
      <c r="X74" s="399"/>
      <c r="Y74" s="1215"/>
      <c r="Z74" s="1215"/>
      <c r="AA74" s="398"/>
      <c r="AB74" s="1218"/>
      <c r="AC74" s="1218"/>
      <c r="AD74" s="1215"/>
      <c r="AE74" s="399"/>
      <c r="AF74" s="398"/>
      <c r="AG74" s="398"/>
    </row>
    <row r="75" spans="1:33" ht="37.5" x14ac:dyDescent="0.3">
      <c r="A75" s="2300" t="s">
        <v>908</v>
      </c>
      <c r="B75" s="294" t="s">
        <v>869</v>
      </c>
      <c r="C75" s="475" t="s">
        <v>524</v>
      </c>
      <c r="D75" s="296">
        <v>3140000</v>
      </c>
      <c r="E75" s="397" t="s">
        <v>125</v>
      </c>
      <c r="F75" s="238" t="s">
        <v>2</v>
      </c>
      <c r="G75" s="1259" t="s">
        <v>523</v>
      </c>
      <c r="H75" s="1258" t="s">
        <v>854</v>
      </c>
      <c r="I75" s="1257" t="s">
        <v>521</v>
      </c>
      <c r="J75" s="560" t="s">
        <v>520</v>
      </c>
      <c r="K75" s="293" t="s">
        <v>519</v>
      </c>
      <c r="L75" s="1223" t="s">
        <v>513</v>
      </c>
      <c r="M75" s="238" t="s">
        <v>2</v>
      </c>
      <c r="N75" s="293" t="s">
        <v>513</v>
      </c>
      <c r="O75" s="293" t="s">
        <v>518</v>
      </c>
      <c r="P75" s="293" t="s">
        <v>517</v>
      </c>
      <c r="Q75" s="269" t="s">
        <v>516</v>
      </c>
      <c r="R75" s="293" t="s">
        <v>515</v>
      </c>
      <c r="S75" s="293" t="s">
        <v>514</v>
      </c>
      <c r="T75" s="293" t="s">
        <v>513</v>
      </c>
      <c r="U75" s="1247" t="s">
        <v>2</v>
      </c>
      <c r="V75" s="293" t="s">
        <v>513</v>
      </c>
      <c r="W75" s="293" t="s">
        <v>513</v>
      </c>
      <c r="X75" s="296">
        <v>3140000</v>
      </c>
      <c r="Y75" s="293" t="s">
        <v>512</v>
      </c>
      <c r="Z75" s="293" t="s">
        <v>511</v>
      </c>
      <c r="AA75" s="1247" t="s">
        <v>2</v>
      </c>
      <c r="AB75" s="565" t="s">
        <v>510</v>
      </c>
      <c r="AC75" s="565" t="s">
        <v>509</v>
      </c>
      <c r="AD75" s="293" t="s">
        <v>508</v>
      </c>
      <c r="AE75" s="296">
        <v>3140000</v>
      </c>
      <c r="AF75" s="397"/>
      <c r="AG75" s="397"/>
    </row>
    <row r="76" spans="1:33" ht="21.75" customHeight="1" x14ac:dyDescent="0.3">
      <c r="A76" s="2326"/>
      <c r="B76" s="397"/>
      <c r="C76" s="237"/>
      <c r="D76" s="296"/>
      <c r="E76" s="397"/>
      <c r="F76" s="238" t="s">
        <v>1</v>
      </c>
      <c r="G76" s="397"/>
      <c r="H76" s="566"/>
      <c r="I76" s="566"/>
      <c r="J76" s="313"/>
      <c r="K76" s="397"/>
      <c r="L76" s="565"/>
      <c r="M76" s="238" t="s">
        <v>1</v>
      </c>
      <c r="N76" s="397"/>
      <c r="O76" s="397"/>
      <c r="P76" s="397"/>
      <c r="Q76" s="237"/>
      <c r="R76" s="397"/>
      <c r="S76" s="397"/>
      <c r="T76" s="397"/>
      <c r="U76" s="1247" t="s">
        <v>1</v>
      </c>
      <c r="V76" s="565"/>
      <c r="W76" s="397"/>
      <c r="X76" s="296"/>
      <c r="Y76" s="565"/>
      <c r="Z76" s="397"/>
      <c r="AA76" s="1247" t="s">
        <v>1</v>
      </c>
      <c r="AB76" s="565"/>
      <c r="AC76" s="565"/>
      <c r="AD76" s="565"/>
      <c r="AE76" s="296"/>
      <c r="AF76" s="397"/>
      <c r="AG76" s="397"/>
    </row>
    <row r="77" spans="1:33" x14ac:dyDescent="0.3">
      <c r="A77" s="489"/>
      <c r="B77" s="1216"/>
      <c r="C77" s="240"/>
      <c r="D77" s="399"/>
      <c r="E77" s="398"/>
      <c r="F77" s="312"/>
      <c r="G77" s="1215"/>
      <c r="H77" s="1219"/>
      <c r="I77" s="1219"/>
      <c r="J77" s="563"/>
      <c r="K77" s="1215"/>
      <c r="L77" s="1216"/>
      <c r="M77" s="312"/>
      <c r="N77" s="1215"/>
      <c r="O77" s="1215"/>
      <c r="P77" s="1215"/>
      <c r="Q77" s="561"/>
      <c r="R77" s="1215"/>
      <c r="S77" s="1215"/>
      <c r="T77" s="1215"/>
      <c r="U77" s="398"/>
      <c r="V77" s="1216"/>
      <c r="W77" s="1215"/>
      <c r="X77" s="399"/>
      <c r="Y77" s="1215"/>
      <c r="Z77" s="1215"/>
      <c r="AA77" s="398"/>
      <c r="AB77" s="1218"/>
      <c r="AC77" s="1218"/>
      <c r="AD77" s="1215"/>
      <c r="AE77" s="399"/>
      <c r="AF77" s="398"/>
      <c r="AG77" s="398"/>
    </row>
    <row r="78" spans="1:33" ht="37.5" x14ac:dyDescent="0.3">
      <c r="A78" s="2300" t="s">
        <v>907</v>
      </c>
      <c r="B78" s="294" t="s">
        <v>869</v>
      </c>
      <c r="C78" s="475" t="s">
        <v>524</v>
      </c>
      <c r="D78" s="296">
        <v>4500000</v>
      </c>
      <c r="E78" s="397" t="s">
        <v>125</v>
      </c>
      <c r="F78" s="238" t="s">
        <v>2</v>
      </c>
      <c r="G78" s="1259" t="s">
        <v>523</v>
      </c>
      <c r="H78" s="1258" t="s">
        <v>854</v>
      </c>
      <c r="I78" s="1257" t="s">
        <v>521</v>
      </c>
      <c r="J78" s="560" t="s">
        <v>520</v>
      </c>
      <c r="K78" s="293" t="s">
        <v>519</v>
      </c>
      <c r="L78" s="1223" t="s">
        <v>513</v>
      </c>
      <c r="M78" s="238" t="s">
        <v>2</v>
      </c>
      <c r="N78" s="293" t="s">
        <v>513</v>
      </c>
      <c r="O78" s="293" t="s">
        <v>518</v>
      </c>
      <c r="P78" s="293" t="s">
        <v>517</v>
      </c>
      <c r="Q78" s="269" t="s">
        <v>516</v>
      </c>
      <c r="R78" s="293" t="s">
        <v>515</v>
      </c>
      <c r="S78" s="293" t="s">
        <v>514</v>
      </c>
      <c r="T78" s="293" t="s">
        <v>513</v>
      </c>
      <c r="U78" s="1247" t="s">
        <v>2</v>
      </c>
      <c r="V78" s="293" t="s">
        <v>513</v>
      </c>
      <c r="W78" s="293" t="s">
        <v>513</v>
      </c>
      <c r="X78" s="296">
        <v>4500000</v>
      </c>
      <c r="Y78" s="293" t="s">
        <v>512</v>
      </c>
      <c r="Z78" s="293" t="s">
        <v>893</v>
      </c>
      <c r="AA78" s="1247" t="s">
        <v>2</v>
      </c>
      <c r="AB78" s="565" t="s">
        <v>510</v>
      </c>
      <c r="AC78" s="565" t="s">
        <v>509</v>
      </c>
      <c r="AD78" s="293" t="s">
        <v>508</v>
      </c>
      <c r="AE78" s="296">
        <v>4500000</v>
      </c>
      <c r="AF78" s="397"/>
      <c r="AG78" s="397"/>
    </row>
    <row r="79" spans="1:33" ht="21.75" customHeight="1" x14ac:dyDescent="0.3">
      <c r="A79" s="2326"/>
      <c r="B79" s="397"/>
      <c r="C79" s="237"/>
      <c r="D79" s="296"/>
      <c r="E79" s="397"/>
      <c r="F79" s="238" t="s">
        <v>1</v>
      </c>
      <c r="G79" s="397"/>
      <c r="H79" s="566"/>
      <c r="I79" s="566"/>
      <c r="J79" s="313"/>
      <c r="K79" s="397"/>
      <c r="L79" s="565"/>
      <c r="M79" s="238" t="s">
        <v>1</v>
      </c>
      <c r="N79" s="397"/>
      <c r="O79" s="397"/>
      <c r="P79" s="397"/>
      <c r="Q79" s="237"/>
      <c r="R79" s="397"/>
      <c r="S79" s="397"/>
      <c r="T79" s="397"/>
      <c r="U79" s="1247" t="s">
        <v>1</v>
      </c>
      <c r="V79" s="565"/>
      <c r="W79" s="397"/>
      <c r="X79" s="296"/>
      <c r="Y79" s="565"/>
      <c r="Z79" s="397"/>
      <c r="AA79" s="1247" t="s">
        <v>1</v>
      </c>
      <c r="AB79" s="565"/>
      <c r="AC79" s="565"/>
      <c r="AD79" s="565"/>
      <c r="AE79" s="296"/>
      <c r="AF79" s="397"/>
      <c r="AG79" s="397"/>
    </row>
    <row r="80" spans="1:33" x14ac:dyDescent="0.3">
      <c r="A80" s="489"/>
      <c r="B80" s="1215"/>
      <c r="C80" s="240"/>
      <c r="D80" s="399"/>
      <c r="E80" s="398"/>
      <c r="F80" s="312"/>
      <c r="G80" s="1215"/>
      <c r="H80" s="1219"/>
      <c r="I80" s="1219"/>
      <c r="J80" s="563"/>
      <c r="K80" s="1215"/>
      <c r="L80" s="1216"/>
      <c r="M80" s="312"/>
      <c r="N80" s="1215"/>
      <c r="O80" s="1215"/>
      <c r="P80" s="1215"/>
      <c r="Q80" s="561"/>
      <c r="R80" s="1215"/>
      <c r="S80" s="1215"/>
      <c r="T80" s="1215"/>
      <c r="U80" s="398"/>
      <c r="V80" s="1216"/>
      <c r="W80" s="1215"/>
      <c r="X80" s="399"/>
      <c r="Y80" s="1215"/>
      <c r="Z80" s="1215"/>
      <c r="AA80" s="398"/>
      <c r="AB80" s="1218"/>
      <c r="AC80" s="1218"/>
      <c r="AD80" s="1215"/>
      <c r="AE80" s="399"/>
      <c r="AF80" s="398"/>
      <c r="AG80" s="398"/>
    </row>
    <row r="81" spans="1:33" ht="37.5" x14ac:dyDescent="0.3">
      <c r="A81" s="2300" t="s">
        <v>906</v>
      </c>
      <c r="B81" s="294" t="s">
        <v>869</v>
      </c>
      <c r="C81" s="475" t="s">
        <v>524</v>
      </c>
      <c r="D81" s="296">
        <v>4500000</v>
      </c>
      <c r="E81" s="397" t="s">
        <v>125</v>
      </c>
      <c r="F81" s="238" t="s">
        <v>2</v>
      </c>
      <c r="G81" s="1259" t="s">
        <v>523</v>
      </c>
      <c r="H81" s="1258" t="s">
        <v>854</v>
      </c>
      <c r="I81" s="1257" t="s">
        <v>521</v>
      </c>
      <c r="J81" s="560" t="s">
        <v>520</v>
      </c>
      <c r="K81" s="293" t="s">
        <v>519</v>
      </c>
      <c r="L81" s="1223" t="s">
        <v>513</v>
      </c>
      <c r="M81" s="238" t="s">
        <v>2</v>
      </c>
      <c r="N81" s="293" t="s">
        <v>513</v>
      </c>
      <c r="O81" s="293" t="s">
        <v>518</v>
      </c>
      <c r="P81" s="293" t="s">
        <v>517</v>
      </c>
      <c r="Q81" s="269" t="s">
        <v>516</v>
      </c>
      <c r="R81" s="293" t="s">
        <v>515</v>
      </c>
      <c r="S81" s="293" t="s">
        <v>514</v>
      </c>
      <c r="T81" s="293" t="s">
        <v>513</v>
      </c>
      <c r="U81" s="1247" t="s">
        <v>2</v>
      </c>
      <c r="V81" s="293" t="s">
        <v>513</v>
      </c>
      <c r="W81" s="293" t="s">
        <v>513</v>
      </c>
      <c r="X81" s="296">
        <v>4500000</v>
      </c>
      <c r="Y81" s="293" t="s">
        <v>512</v>
      </c>
      <c r="Z81" s="293" t="s">
        <v>511</v>
      </c>
      <c r="AA81" s="1247" t="s">
        <v>2</v>
      </c>
      <c r="AB81" s="565" t="s">
        <v>510</v>
      </c>
      <c r="AC81" s="565" t="s">
        <v>509</v>
      </c>
      <c r="AD81" s="293" t="s">
        <v>508</v>
      </c>
      <c r="AE81" s="296">
        <v>4500000</v>
      </c>
      <c r="AF81" s="397"/>
      <c r="AG81" s="397"/>
    </row>
    <row r="82" spans="1:33" x14ac:dyDescent="0.3">
      <c r="A82" s="2326"/>
      <c r="B82" s="397"/>
      <c r="C82" s="237"/>
      <c r="D82" s="296"/>
      <c r="E82" s="397"/>
      <c r="F82" s="238" t="s">
        <v>1</v>
      </c>
      <c r="G82" s="397"/>
      <c r="H82" s="566"/>
      <c r="I82" s="566"/>
      <c r="J82" s="313"/>
      <c r="K82" s="397"/>
      <c r="L82" s="565"/>
      <c r="M82" s="238" t="s">
        <v>1</v>
      </c>
      <c r="N82" s="397"/>
      <c r="O82" s="397"/>
      <c r="P82" s="397"/>
      <c r="Q82" s="237"/>
      <c r="R82" s="397"/>
      <c r="S82" s="397"/>
      <c r="T82" s="397"/>
      <c r="U82" s="1247" t="s">
        <v>1</v>
      </c>
      <c r="V82" s="565"/>
      <c r="W82" s="397"/>
      <c r="X82" s="296"/>
      <c r="Y82" s="565"/>
      <c r="Z82" s="397"/>
      <c r="AA82" s="1247" t="s">
        <v>1</v>
      </c>
      <c r="AB82" s="565"/>
      <c r="AC82" s="565"/>
      <c r="AD82" s="565"/>
      <c r="AE82" s="296"/>
      <c r="AF82" s="397"/>
      <c r="AG82" s="397"/>
    </row>
    <row r="83" spans="1:33" x14ac:dyDescent="0.3">
      <c r="A83" s="489"/>
      <c r="B83" s="1216"/>
      <c r="C83" s="240"/>
      <c r="D83" s="399"/>
      <c r="E83" s="398"/>
      <c r="F83" s="312"/>
      <c r="G83" s="1215"/>
      <c r="H83" s="1219"/>
      <c r="I83" s="1219"/>
      <c r="J83" s="563"/>
      <c r="K83" s="1215"/>
      <c r="L83" s="1216"/>
      <c r="M83" s="312"/>
      <c r="N83" s="1215"/>
      <c r="O83" s="1215"/>
      <c r="P83" s="1215"/>
      <c r="Q83" s="561"/>
      <c r="R83" s="1215"/>
      <c r="S83" s="1215"/>
      <c r="T83" s="1215"/>
      <c r="U83" s="398"/>
      <c r="V83" s="1216"/>
      <c r="W83" s="1215"/>
      <c r="X83" s="399"/>
      <c r="Y83" s="1215"/>
      <c r="Z83" s="1215"/>
      <c r="AA83" s="398"/>
      <c r="AB83" s="1218"/>
      <c r="AC83" s="1218"/>
      <c r="AD83" s="1215"/>
      <c r="AE83" s="399"/>
      <c r="AF83" s="398"/>
      <c r="AG83" s="398"/>
    </row>
    <row r="84" spans="1:33" ht="37.5" x14ac:dyDescent="0.3">
      <c r="A84" s="2300" t="s">
        <v>905</v>
      </c>
      <c r="B84" s="294" t="s">
        <v>869</v>
      </c>
      <c r="C84" s="475" t="s">
        <v>524</v>
      </c>
      <c r="D84" s="296">
        <v>4090000</v>
      </c>
      <c r="E84" s="397" t="s">
        <v>125</v>
      </c>
      <c r="F84" s="238" t="s">
        <v>2</v>
      </c>
      <c r="G84" s="1259" t="s">
        <v>523</v>
      </c>
      <c r="H84" s="1258" t="s">
        <v>854</v>
      </c>
      <c r="I84" s="1257" t="s">
        <v>521</v>
      </c>
      <c r="J84" s="560" t="s">
        <v>520</v>
      </c>
      <c r="K84" s="293" t="s">
        <v>519</v>
      </c>
      <c r="L84" s="1223" t="s">
        <v>513</v>
      </c>
      <c r="M84" s="238" t="s">
        <v>2</v>
      </c>
      <c r="N84" s="293" t="s">
        <v>513</v>
      </c>
      <c r="O84" s="293" t="s">
        <v>518</v>
      </c>
      <c r="P84" s="293" t="s">
        <v>517</v>
      </c>
      <c r="Q84" s="269" t="s">
        <v>516</v>
      </c>
      <c r="R84" s="293" t="s">
        <v>515</v>
      </c>
      <c r="S84" s="293" t="s">
        <v>514</v>
      </c>
      <c r="T84" s="293" t="s">
        <v>513</v>
      </c>
      <c r="U84" s="1247" t="s">
        <v>2</v>
      </c>
      <c r="V84" s="293" t="s">
        <v>513</v>
      </c>
      <c r="W84" s="293" t="s">
        <v>513</v>
      </c>
      <c r="X84" s="296">
        <v>4090000</v>
      </c>
      <c r="Y84" s="293" t="s">
        <v>512</v>
      </c>
      <c r="Z84" s="293" t="s">
        <v>511</v>
      </c>
      <c r="AA84" s="1247" t="s">
        <v>2</v>
      </c>
      <c r="AB84" s="565" t="s">
        <v>510</v>
      </c>
      <c r="AC84" s="565" t="s">
        <v>509</v>
      </c>
      <c r="AD84" s="293" t="s">
        <v>508</v>
      </c>
      <c r="AE84" s="296">
        <v>4090000</v>
      </c>
      <c r="AF84" s="397"/>
      <c r="AG84" s="397"/>
    </row>
    <row r="85" spans="1:33" x14ac:dyDescent="0.3">
      <c r="A85" s="2326"/>
      <c r="B85" s="397"/>
      <c r="C85" s="237"/>
      <c r="D85" s="296"/>
      <c r="E85" s="397"/>
      <c r="F85" s="238" t="s">
        <v>1</v>
      </c>
      <c r="G85" s="397"/>
      <c r="H85" s="566"/>
      <c r="I85" s="566"/>
      <c r="J85" s="313"/>
      <c r="K85" s="397"/>
      <c r="L85" s="565"/>
      <c r="M85" s="238" t="s">
        <v>1</v>
      </c>
      <c r="N85" s="397"/>
      <c r="O85" s="397"/>
      <c r="P85" s="397"/>
      <c r="Q85" s="237"/>
      <c r="R85" s="397"/>
      <c r="S85" s="397"/>
      <c r="T85" s="397"/>
      <c r="U85" s="1247" t="s">
        <v>1</v>
      </c>
      <c r="V85" s="565"/>
      <c r="W85" s="397"/>
      <c r="X85" s="296"/>
      <c r="Y85" s="565"/>
      <c r="Z85" s="397"/>
      <c r="AA85" s="1247" t="s">
        <v>1</v>
      </c>
      <c r="AB85" s="565"/>
      <c r="AC85" s="565"/>
      <c r="AD85" s="565"/>
      <c r="AE85" s="296"/>
      <c r="AF85" s="397"/>
      <c r="AG85" s="397"/>
    </row>
    <row r="86" spans="1:33" x14ac:dyDescent="0.3">
      <c r="A86" s="489"/>
      <c r="B86" s="1215"/>
      <c r="C86" s="240"/>
      <c r="D86" s="399"/>
      <c r="E86" s="398"/>
      <c r="F86" s="312"/>
      <c r="G86" s="1215"/>
      <c r="H86" s="1219"/>
      <c r="I86" s="1219"/>
      <c r="J86" s="563"/>
      <c r="K86" s="1215"/>
      <c r="L86" s="1216"/>
      <c r="M86" s="312"/>
      <c r="N86" s="1215"/>
      <c r="O86" s="1215"/>
      <c r="P86" s="1215"/>
      <c r="Q86" s="561"/>
      <c r="R86" s="1215"/>
      <c r="S86" s="1215"/>
      <c r="T86" s="1215"/>
      <c r="U86" s="398"/>
      <c r="V86" s="1216"/>
      <c r="W86" s="1215"/>
      <c r="X86" s="399"/>
      <c r="Y86" s="1215"/>
      <c r="Z86" s="1215"/>
      <c r="AA86" s="398"/>
      <c r="AB86" s="1218"/>
      <c r="AC86" s="1218"/>
      <c r="AD86" s="1215"/>
      <c r="AE86" s="399"/>
      <c r="AF86" s="398"/>
      <c r="AG86" s="398"/>
    </row>
    <row r="87" spans="1:33" ht="37.5" x14ac:dyDescent="0.3">
      <c r="A87" s="2300" t="s">
        <v>904</v>
      </c>
      <c r="B87" s="294" t="s">
        <v>869</v>
      </c>
      <c r="C87" s="475" t="s">
        <v>524</v>
      </c>
      <c r="D87" s="296">
        <v>2000000</v>
      </c>
      <c r="E87" s="397" t="s">
        <v>125</v>
      </c>
      <c r="F87" s="238" t="s">
        <v>2</v>
      </c>
      <c r="G87" s="1259" t="s">
        <v>523</v>
      </c>
      <c r="H87" s="1258" t="s">
        <v>854</v>
      </c>
      <c r="I87" s="1257" t="s">
        <v>521</v>
      </c>
      <c r="J87" s="560" t="s">
        <v>520</v>
      </c>
      <c r="K87" s="293" t="s">
        <v>519</v>
      </c>
      <c r="L87" s="1223" t="s">
        <v>513</v>
      </c>
      <c r="M87" s="238" t="s">
        <v>2</v>
      </c>
      <c r="N87" s="293" t="s">
        <v>513</v>
      </c>
      <c r="O87" s="293" t="s">
        <v>518</v>
      </c>
      <c r="P87" s="293" t="s">
        <v>517</v>
      </c>
      <c r="Q87" s="269" t="s">
        <v>516</v>
      </c>
      <c r="R87" s="293" t="s">
        <v>515</v>
      </c>
      <c r="S87" s="293" t="s">
        <v>514</v>
      </c>
      <c r="T87" s="293" t="s">
        <v>513</v>
      </c>
      <c r="U87" s="1247" t="s">
        <v>2</v>
      </c>
      <c r="V87" s="293" t="s">
        <v>513</v>
      </c>
      <c r="W87" s="293" t="s">
        <v>513</v>
      </c>
      <c r="X87" s="296">
        <v>2000000</v>
      </c>
      <c r="Y87" s="293" t="s">
        <v>512</v>
      </c>
      <c r="Z87" s="293" t="s">
        <v>511</v>
      </c>
      <c r="AA87" s="1247" t="s">
        <v>2</v>
      </c>
      <c r="AB87" s="565" t="s">
        <v>510</v>
      </c>
      <c r="AC87" s="565" t="s">
        <v>509</v>
      </c>
      <c r="AD87" s="293" t="s">
        <v>508</v>
      </c>
      <c r="AE87" s="296">
        <v>2000000</v>
      </c>
      <c r="AF87" s="397"/>
      <c r="AG87" s="397"/>
    </row>
    <row r="88" spans="1:33" ht="24" customHeight="1" x14ac:dyDescent="0.3">
      <c r="A88" s="2326"/>
      <c r="B88" s="397"/>
      <c r="C88" s="237"/>
      <c r="D88" s="296"/>
      <c r="E88" s="397"/>
      <c r="F88" s="238" t="s">
        <v>1</v>
      </c>
      <c r="G88" s="397"/>
      <c r="H88" s="566"/>
      <c r="I88" s="566"/>
      <c r="J88" s="313"/>
      <c r="K88" s="397"/>
      <c r="L88" s="565"/>
      <c r="M88" s="238" t="s">
        <v>1</v>
      </c>
      <c r="N88" s="397"/>
      <c r="O88" s="397"/>
      <c r="P88" s="397"/>
      <c r="Q88" s="237"/>
      <c r="R88" s="397"/>
      <c r="S88" s="397"/>
      <c r="T88" s="397"/>
      <c r="U88" s="1247" t="s">
        <v>1</v>
      </c>
      <c r="V88" s="565"/>
      <c r="W88" s="397"/>
      <c r="X88" s="296"/>
      <c r="Y88" s="565"/>
      <c r="Z88" s="397"/>
      <c r="AA88" s="1247" t="s">
        <v>1</v>
      </c>
      <c r="AB88" s="565"/>
      <c r="AC88" s="565"/>
      <c r="AD88" s="565"/>
      <c r="AE88" s="296"/>
      <c r="AF88" s="397"/>
      <c r="AG88" s="397"/>
    </row>
    <row r="89" spans="1:33" x14ac:dyDescent="0.3">
      <c r="A89" s="489"/>
      <c r="B89" s="1215"/>
      <c r="C89" s="240"/>
      <c r="D89" s="399"/>
      <c r="E89" s="398"/>
      <c r="F89" s="312"/>
      <c r="G89" s="1215"/>
      <c r="H89" s="1219"/>
      <c r="I89" s="1219"/>
      <c r="J89" s="563"/>
      <c r="K89" s="1215"/>
      <c r="L89" s="1216"/>
      <c r="M89" s="312"/>
      <c r="N89" s="1215"/>
      <c r="O89" s="1215"/>
      <c r="P89" s="1215"/>
      <c r="Q89" s="561"/>
      <c r="R89" s="1215"/>
      <c r="S89" s="1215"/>
      <c r="T89" s="1215"/>
      <c r="U89" s="398"/>
      <c r="V89" s="1216"/>
      <c r="W89" s="1215"/>
      <c r="X89" s="399"/>
      <c r="Y89" s="1215"/>
      <c r="Z89" s="1215"/>
      <c r="AA89" s="398"/>
      <c r="AB89" s="1218"/>
      <c r="AC89" s="1218"/>
      <c r="AD89" s="1215"/>
      <c r="AE89" s="399"/>
      <c r="AF89" s="398"/>
      <c r="AG89" s="398"/>
    </row>
    <row r="90" spans="1:33" ht="37.5" x14ac:dyDescent="0.3">
      <c r="A90" s="2300" t="s">
        <v>903</v>
      </c>
      <c r="B90" s="294" t="s">
        <v>869</v>
      </c>
      <c r="C90" s="475" t="s">
        <v>524</v>
      </c>
      <c r="D90" s="296">
        <v>1770000</v>
      </c>
      <c r="E90" s="397" t="s">
        <v>125</v>
      </c>
      <c r="F90" s="238" t="s">
        <v>2</v>
      </c>
      <c r="G90" s="1259" t="s">
        <v>523</v>
      </c>
      <c r="H90" s="1258" t="s">
        <v>854</v>
      </c>
      <c r="I90" s="1257" t="s">
        <v>521</v>
      </c>
      <c r="J90" s="560" t="s">
        <v>520</v>
      </c>
      <c r="K90" s="293" t="s">
        <v>519</v>
      </c>
      <c r="L90" s="1223" t="s">
        <v>513</v>
      </c>
      <c r="M90" s="238" t="s">
        <v>2</v>
      </c>
      <c r="N90" s="293" t="s">
        <v>513</v>
      </c>
      <c r="O90" s="293" t="s">
        <v>518</v>
      </c>
      <c r="P90" s="293" t="s">
        <v>517</v>
      </c>
      <c r="Q90" s="269" t="s">
        <v>516</v>
      </c>
      <c r="R90" s="293" t="s">
        <v>515</v>
      </c>
      <c r="S90" s="293" t="s">
        <v>514</v>
      </c>
      <c r="T90" s="293" t="s">
        <v>513</v>
      </c>
      <c r="U90" s="1247" t="s">
        <v>2</v>
      </c>
      <c r="V90" s="293" t="s">
        <v>513</v>
      </c>
      <c r="W90" s="293" t="s">
        <v>513</v>
      </c>
      <c r="X90" s="296">
        <v>1770000</v>
      </c>
      <c r="Y90" s="293" t="s">
        <v>512</v>
      </c>
      <c r="Z90" s="293" t="s">
        <v>511</v>
      </c>
      <c r="AA90" s="1247" t="s">
        <v>2</v>
      </c>
      <c r="AB90" s="565" t="s">
        <v>510</v>
      </c>
      <c r="AC90" s="565" t="s">
        <v>868</v>
      </c>
      <c r="AD90" s="293" t="s">
        <v>527</v>
      </c>
      <c r="AE90" s="296">
        <v>1770000</v>
      </c>
      <c r="AF90" s="397"/>
      <c r="AG90" s="397"/>
    </row>
    <row r="91" spans="1:33" ht="25.5" customHeight="1" x14ac:dyDescent="0.3">
      <c r="A91" s="2327"/>
      <c r="B91" s="397"/>
      <c r="C91" s="237"/>
      <c r="D91" s="296"/>
      <c r="E91" s="397"/>
      <c r="F91" s="238" t="s">
        <v>1</v>
      </c>
      <c r="G91" s="397"/>
      <c r="H91" s="566"/>
      <c r="I91" s="566"/>
      <c r="J91" s="313"/>
      <c r="K91" s="397"/>
      <c r="L91" s="565"/>
      <c r="M91" s="238" t="s">
        <v>1</v>
      </c>
      <c r="N91" s="397"/>
      <c r="O91" s="397"/>
      <c r="P91" s="397"/>
      <c r="Q91" s="237"/>
      <c r="R91" s="397"/>
      <c r="S91" s="397"/>
      <c r="T91" s="397"/>
      <c r="U91" s="1247" t="s">
        <v>1</v>
      </c>
      <c r="V91" s="565"/>
      <c r="W91" s="397"/>
      <c r="X91" s="296"/>
      <c r="Y91" s="565"/>
      <c r="Z91" s="397"/>
      <c r="AA91" s="1247" t="s">
        <v>1</v>
      </c>
      <c r="AB91" s="565"/>
      <c r="AC91" s="565"/>
      <c r="AD91" s="565"/>
      <c r="AE91" s="296"/>
      <c r="AF91" s="397"/>
      <c r="AG91" s="397"/>
    </row>
    <row r="92" spans="1:33" x14ac:dyDescent="0.3">
      <c r="A92" s="489"/>
      <c r="B92" s="1215"/>
      <c r="C92" s="240"/>
      <c r="D92" s="399"/>
      <c r="E92" s="398"/>
      <c r="F92" s="312"/>
      <c r="G92" s="1215"/>
      <c r="H92" s="1219"/>
      <c r="I92" s="1219"/>
      <c r="J92" s="563"/>
      <c r="K92" s="1215"/>
      <c r="L92" s="1216"/>
      <c r="M92" s="312"/>
      <c r="N92" s="1215"/>
      <c r="O92" s="1215"/>
      <c r="P92" s="1215"/>
      <c r="Q92" s="561"/>
      <c r="R92" s="1215"/>
      <c r="S92" s="1215"/>
      <c r="T92" s="1215"/>
      <c r="U92" s="398"/>
      <c r="V92" s="1216"/>
      <c r="W92" s="1215"/>
      <c r="X92" s="399"/>
      <c r="Y92" s="1215"/>
      <c r="Z92" s="1215"/>
      <c r="AA92" s="398"/>
      <c r="AB92" s="1218"/>
      <c r="AC92" s="1218"/>
      <c r="AD92" s="1215"/>
      <c r="AE92" s="399"/>
      <c r="AF92" s="398"/>
      <c r="AG92" s="398"/>
    </row>
    <row r="93" spans="1:33" ht="37.5" x14ac:dyDescent="0.3">
      <c r="A93" s="2300" t="s">
        <v>902</v>
      </c>
      <c r="B93" s="294" t="s">
        <v>869</v>
      </c>
      <c r="C93" s="475" t="s">
        <v>524</v>
      </c>
      <c r="D93" s="296">
        <v>3000000</v>
      </c>
      <c r="E93" s="397" t="s">
        <v>125</v>
      </c>
      <c r="F93" s="238" t="s">
        <v>2</v>
      </c>
      <c r="G93" s="1259" t="s">
        <v>523</v>
      </c>
      <c r="H93" s="1258" t="s">
        <v>854</v>
      </c>
      <c r="I93" s="1257" t="s">
        <v>513</v>
      </c>
      <c r="J93" s="560" t="s">
        <v>520</v>
      </c>
      <c r="K93" s="293" t="s">
        <v>519</v>
      </c>
      <c r="L93" s="1223" t="s">
        <v>513</v>
      </c>
      <c r="M93" s="238" t="s">
        <v>2</v>
      </c>
      <c r="N93" s="293" t="s">
        <v>513</v>
      </c>
      <c r="O93" s="293" t="s">
        <v>518</v>
      </c>
      <c r="P93" s="293" t="s">
        <v>517</v>
      </c>
      <c r="Q93" s="269" t="s">
        <v>516</v>
      </c>
      <c r="R93" s="293" t="s">
        <v>515</v>
      </c>
      <c r="S93" s="293" t="s">
        <v>514</v>
      </c>
      <c r="T93" s="293" t="s">
        <v>513</v>
      </c>
      <c r="U93" s="1247" t="s">
        <v>2</v>
      </c>
      <c r="V93" s="293" t="s">
        <v>513</v>
      </c>
      <c r="W93" s="293" t="s">
        <v>513</v>
      </c>
      <c r="X93" s="296">
        <v>3000000</v>
      </c>
      <c r="Y93" s="293" t="s">
        <v>512</v>
      </c>
      <c r="Z93" s="293" t="s">
        <v>511</v>
      </c>
      <c r="AA93" s="1247" t="s">
        <v>2</v>
      </c>
      <c r="AB93" s="565" t="s">
        <v>541</v>
      </c>
      <c r="AC93" s="565" t="s">
        <v>868</v>
      </c>
      <c r="AD93" s="293" t="s">
        <v>508</v>
      </c>
      <c r="AE93" s="296">
        <v>3000000</v>
      </c>
      <c r="AF93" s="397"/>
      <c r="AG93" s="397"/>
    </row>
    <row r="94" spans="1:33" x14ac:dyDescent="0.3">
      <c r="A94" s="2327"/>
      <c r="B94" s="397"/>
      <c r="C94" s="237"/>
      <c r="D94" s="296"/>
      <c r="E94" s="397"/>
      <c r="F94" s="238" t="s">
        <v>1</v>
      </c>
      <c r="G94" s="397"/>
      <c r="H94" s="566"/>
      <c r="I94" s="566"/>
      <c r="J94" s="313"/>
      <c r="K94" s="397"/>
      <c r="L94" s="565"/>
      <c r="M94" s="238" t="s">
        <v>1</v>
      </c>
      <c r="N94" s="397"/>
      <c r="O94" s="397"/>
      <c r="P94" s="397"/>
      <c r="Q94" s="237"/>
      <c r="R94" s="397"/>
      <c r="S94" s="397"/>
      <c r="T94" s="397"/>
      <c r="U94" s="1247" t="s">
        <v>1</v>
      </c>
      <c r="V94" s="565"/>
      <c r="W94" s="397"/>
      <c r="X94" s="296"/>
      <c r="Y94" s="565"/>
      <c r="Z94" s="397"/>
      <c r="AA94" s="1247" t="s">
        <v>1</v>
      </c>
      <c r="AB94" s="565"/>
      <c r="AC94" s="565"/>
      <c r="AD94" s="565"/>
      <c r="AE94" s="296"/>
      <c r="AF94" s="397"/>
      <c r="AG94" s="397"/>
    </row>
    <row r="95" spans="1:33" x14ac:dyDescent="0.3">
      <c r="A95" s="489"/>
      <c r="B95" s="1215"/>
      <c r="C95" s="240"/>
      <c r="D95" s="399"/>
      <c r="E95" s="398"/>
      <c r="F95" s="312"/>
      <c r="G95" s="1215"/>
      <c r="H95" s="1219"/>
      <c r="I95" s="1219"/>
      <c r="J95" s="563"/>
      <c r="K95" s="1215"/>
      <c r="L95" s="1216"/>
      <c r="M95" s="312"/>
      <c r="N95" s="1215"/>
      <c r="O95" s="1215"/>
      <c r="P95" s="1215"/>
      <c r="Q95" s="561"/>
      <c r="R95" s="1215"/>
      <c r="S95" s="1215"/>
      <c r="T95" s="1215"/>
      <c r="U95" s="398"/>
      <c r="V95" s="1216"/>
      <c r="W95" s="1215"/>
      <c r="X95" s="399"/>
      <c r="Y95" s="1215"/>
      <c r="Z95" s="1215"/>
      <c r="AA95" s="398"/>
      <c r="AB95" s="1218"/>
      <c r="AC95" s="1218"/>
      <c r="AD95" s="1215"/>
      <c r="AE95" s="399"/>
      <c r="AF95" s="398"/>
      <c r="AG95" s="398"/>
    </row>
    <row r="96" spans="1:33" ht="37.5" x14ac:dyDescent="0.3">
      <c r="A96" s="2300" t="s">
        <v>901</v>
      </c>
      <c r="B96" s="294" t="s">
        <v>869</v>
      </c>
      <c r="C96" s="475" t="s">
        <v>524</v>
      </c>
      <c r="D96" s="296">
        <v>2000000</v>
      </c>
      <c r="E96" s="397" t="s">
        <v>125</v>
      </c>
      <c r="F96" s="238" t="s">
        <v>2</v>
      </c>
      <c r="G96" s="1259" t="s">
        <v>523</v>
      </c>
      <c r="H96" s="1258" t="s">
        <v>854</v>
      </c>
      <c r="I96" s="1257" t="s">
        <v>521</v>
      </c>
      <c r="J96" s="560" t="s">
        <v>520</v>
      </c>
      <c r="K96" s="293" t="s">
        <v>519</v>
      </c>
      <c r="L96" s="1223" t="s">
        <v>513</v>
      </c>
      <c r="M96" s="238" t="s">
        <v>2</v>
      </c>
      <c r="N96" s="293" t="s">
        <v>513</v>
      </c>
      <c r="O96" s="293" t="s">
        <v>518</v>
      </c>
      <c r="P96" s="293" t="s">
        <v>517</v>
      </c>
      <c r="Q96" s="269" t="s">
        <v>516</v>
      </c>
      <c r="R96" s="293" t="s">
        <v>515</v>
      </c>
      <c r="S96" s="293" t="s">
        <v>514</v>
      </c>
      <c r="T96" s="293" t="s">
        <v>513</v>
      </c>
      <c r="U96" s="1247" t="s">
        <v>2</v>
      </c>
      <c r="V96" s="293" t="s">
        <v>513</v>
      </c>
      <c r="W96" s="293" t="s">
        <v>513</v>
      </c>
      <c r="X96" s="296">
        <v>2000000</v>
      </c>
      <c r="Y96" s="293" t="s">
        <v>512</v>
      </c>
      <c r="Z96" s="293" t="s">
        <v>511</v>
      </c>
      <c r="AA96" s="1247" t="s">
        <v>2</v>
      </c>
      <c r="AB96" s="565" t="s">
        <v>541</v>
      </c>
      <c r="AC96" s="565" t="s">
        <v>868</v>
      </c>
      <c r="AD96" s="293" t="s">
        <v>508</v>
      </c>
      <c r="AE96" s="296">
        <v>2000000</v>
      </c>
      <c r="AF96" s="397"/>
      <c r="AG96" s="397"/>
    </row>
    <row r="97" spans="1:33" ht="17.25" customHeight="1" x14ac:dyDescent="0.3">
      <c r="A97" s="2327"/>
      <c r="B97" s="397"/>
      <c r="C97" s="237"/>
      <c r="D97" s="296"/>
      <c r="E97" s="397"/>
      <c r="F97" s="238" t="s">
        <v>1</v>
      </c>
      <c r="G97" s="397"/>
      <c r="H97" s="566"/>
      <c r="I97" s="566"/>
      <c r="J97" s="313"/>
      <c r="K97" s="397"/>
      <c r="L97" s="565"/>
      <c r="M97" s="238" t="s">
        <v>1</v>
      </c>
      <c r="N97" s="397"/>
      <c r="O97" s="397"/>
      <c r="P97" s="397"/>
      <c r="Q97" s="237"/>
      <c r="R97" s="397"/>
      <c r="S97" s="397"/>
      <c r="T97" s="397"/>
      <c r="U97" s="1247" t="s">
        <v>1</v>
      </c>
      <c r="V97" s="565"/>
      <c r="W97" s="397"/>
      <c r="X97" s="296"/>
      <c r="Y97" s="565"/>
      <c r="Z97" s="397"/>
      <c r="AA97" s="1247" t="s">
        <v>1</v>
      </c>
      <c r="AB97" s="565"/>
      <c r="AC97" s="565"/>
      <c r="AD97" s="565"/>
      <c r="AE97" s="296"/>
      <c r="AF97" s="397"/>
      <c r="AG97" s="397"/>
    </row>
    <row r="98" spans="1:33" x14ac:dyDescent="0.3">
      <c r="A98" s="489"/>
      <c r="B98" s="1215"/>
      <c r="C98" s="240"/>
      <c r="D98" s="399"/>
      <c r="E98" s="398"/>
      <c r="F98" s="312"/>
      <c r="G98" s="1215"/>
      <c r="H98" s="1219"/>
      <c r="I98" s="1219"/>
      <c r="J98" s="563"/>
      <c r="K98" s="1215"/>
      <c r="L98" s="1216"/>
      <c r="M98" s="312"/>
      <c r="N98" s="1215"/>
      <c r="O98" s="1215"/>
      <c r="P98" s="1215"/>
      <c r="Q98" s="561"/>
      <c r="R98" s="1215"/>
      <c r="S98" s="1215"/>
      <c r="T98" s="1215"/>
      <c r="U98" s="398"/>
      <c r="V98" s="1216"/>
      <c r="W98" s="1215"/>
      <c r="X98" s="399"/>
      <c r="Y98" s="1215"/>
      <c r="Z98" s="1215"/>
      <c r="AA98" s="398"/>
      <c r="AB98" s="1218"/>
      <c r="AC98" s="1218"/>
      <c r="AD98" s="1215"/>
      <c r="AE98" s="399"/>
      <c r="AF98" s="398"/>
      <c r="AG98" s="398"/>
    </row>
    <row r="99" spans="1:33" ht="37.5" x14ac:dyDescent="0.3">
      <c r="A99" s="2300" t="s">
        <v>900</v>
      </c>
      <c r="B99" s="294" t="s">
        <v>869</v>
      </c>
      <c r="C99" s="475" t="s">
        <v>524</v>
      </c>
      <c r="D99" s="296">
        <v>3000000</v>
      </c>
      <c r="E99" s="397" t="s">
        <v>125</v>
      </c>
      <c r="F99" s="238" t="s">
        <v>2</v>
      </c>
      <c r="G99" s="1259" t="s">
        <v>523</v>
      </c>
      <c r="H99" s="1258" t="s">
        <v>854</v>
      </c>
      <c r="I99" s="1257" t="s">
        <v>521</v>
      </c>
      <c r="J99" s="560" t="s">
        <v>520</v>
      </c>
      <c r="K99" s="293" t="s">
        <v>519</v>
      </c>
      <c r="L99" s="1223" t="s">
        <v>513</v>
      </c>
      <c r="M99" s="238" t="s">
        <v>2</v>
      </c>
      <c r="N99" s="293" t="s">
        <v>513</v>
      </c>
      <c r="O99" s="293" t="s">
        <v>518</v>
      </c>
      <c r="P99" s="293" t="s">
        <v>517</v>
      </c>
      <c r="Q99" s="269" t="s">
        <v>516</v>
      </c>
      <c r="R99" s="293" t="s">
        <v>515</v>
      </c>
      <c r="S99" s="293" t="s">
        <v>514</v>
      </c>
      <c r="T99" s="293" t="s">
        <v>513</v>
      </c>
      <c r="U99" s="1247" t="s">
        <v>2</v>
      </c>
      <c r="V99" s="293" t="s">
        <v>513</v>
      </c>
      <c r="W99" s="293" t="s">
        <v>513</v>
      </c>
      <c r="X99" s="296">
        <v>3000000</v>
      </c>
      <c r="Y99" s="293" t="s">
        <v>512</v>
      </c>
      <c r="Z99" s="293" t="s">
        <v>511</v>
      </c>
      <c r="AA99" s="1247" t="s">
        <v>2</v>
      </c>
      <c r="AB99" s="565" t="s">
        <v>541</v>
      </c>
      <c r="AC99" s="565" t="s">
        <v>868</v>
      </c>
      <c r="AD99" s="293" t="s">
        <v>508</v>
      </c>
      <c r="AE99" s="296">
        <v>3000000</v>
      </c>
      <c r="AF99" s="397"/>
      <c r="AG99" s="397"/>
    </row>
    <row r="100" spans="1:33" ht="17.25" customHeight="1" x14ac:dyDescent="0.3">
      <c r="A100" s="2327"/>
      <c r="B100" s="397"/>
      <c r="C100" s="237"/>
      <c r="D100" s="296"/>
      <c r="E100" s="397"/>
      <c r="F100" s="238" t="s">
        <v>1</v>
      </c>
      <c r="G100" s="397"/>
      <c r="H100" s="566"/>
      <c r="I100" s="566"/>
      <c r="J100" s="313"/>
      <c r="K100" s="397"/>
      <c r="L100" s="565"/>
      <c r="M100" s="238" t="s">
        <v>1</v>
      </c>
      <c r="N100" s="397"/>
      <c r="O100" s="397"/>
      <c r="P100" s="397"/>
      <c r="Q100" s="237"/>
      <c r="R100" s="397"/>
      <c r="S100" s="397"/>
      <c r="T100" s="397"/>
      <c r="U100" s="1247" t="s">
        <v>1</v>
      </c>
      <c r="V100" s="565"/>
      <c r="W100" s="397"/>
      <c r="X100" s="296"/>
      <c r="Y100" s="565"/>
      <c r="Z100" s="397"/>
      <c r="AA100" s="1247" t="s">
        <v>1</v>
      </c>
      <c r="AB100" s="565"/>
      <c r="AC100" s="565"/>
      <c r="AD100" s="565"/>
      <c r="AE100" s="296"/>
      <c r="AF100" s="397"/>
      <c r="AG100" s="397"/>
    </row>
    <row r="101" spans="1:33" x14ac:dyDescent="0.3">
      <c r="A101" s="489"/>
      <c r="B101" s="1215"/>
      <c r="C101" s="240"/>
      <c r="D101" s="399"/>
      <c r="E101" s="398"/>
      <c r="F101" s="312"/>
      <c r="G101" s="1215"/>
      <c r="H101" s="1219"/>
      <c r="I101" s="1219"/>
      <c r="J101" s="563"/>
      <c r="K101" s="1215"/>
      <c r="L101" s="1216"/>
      <c r="M101" s="312"/>
      <c r="N101" s="1215"/>
      <c r="O101" s="1215"/>
      <c r="P101" s="1215"/>
      <c r="Q101" s="561"/>
      <c r="R101" s="1215"/>
      <c r="S101" s="1215"/>
      <c r="T101" s="1215"/>
      <c r="U101" s="398"/>
      <c r="V101" s="1216"/>
      <c r="W101" s="1215"/>
      <c r="X101" s="399"/>
      <c r="Y101" s="1215"/>
      <c r="Z101" s="1215"/>
      <c r="AA101" s="398"/>
      <c r="AB101" s="1218"/>
      <c r="AC101" s="1218"/>
      <c r="AD101" s="1215"/>
      <c r="AE101" s="399"/>
      <c r="AF101" s="398"/>
      <c r="AG101" s="398"/>
    </row>
    <row r="102" spans="1:33" ht="37.5" x14ac:dyDescent="0.3">
      <c r="A102" s="2300" t="s">
        <v>899</v>
      </c>
      <c r="B102" s="294" t="s">
        <v>869</v>
      </c>
      <c r="C102" s="475" t="s">
        <v>524</v>
      </c>
      <c r="D102" s="296">
        <v>2000000</v>
      </c>
      <c r="E102" s="397" t="s">
        <v>125</v>
      </c>
      <c r="F102" s="238" t="s">
        <v>2</v>
      </c>
      <c r="G102" s="1259" t="s">
        <v>523</v>
      </c>
      <c r="H102" s="1258" t="s">
        <v>854</v>
      </c>
      <c r="I102" s="1257" t="s">
        <v>521</v>
      </c>
      <c r="J102" s="560" t="s">
        <v>520</v>
      </c>
      <c r="K102" s="293" t="s">
        <v>519</v>
      </c>
      <c r="L102" s="1223" t="s">
        <v>513</v>
      </c>
      <c r="M102" s="238" t="s">
        <v>2</v>
      </c>
      <c r="N102" s="293" t="s">
        <v>513</v>
      </c>
      <c r="O102" s="293" t="s">
        <v>518</v>
      </c>
      <c r="P102" s="293" t="s">
        <v>517</v>
      </c>
      <c r="Q102" s="269" t="s">
        <v>516</v>
      </c>
      <c r="R102" s="293" t="s">
        <v>515</v>
      </c>
      <c r="S102" s="293" t="s">
        <v>514</v>
      </c>
      <c r="T102" s="293" t="s">
        <v>513</v>
      </c>
      <c r="U102" s="1247" t="s">
        <v>2</v>
      </c>
      <c r="V102" s="293" t="s">
        <v>513</v>
      </c>
      <c r="W102" s="293" t="s">
        <v>513</v>
      </c>
      <c r="X102" s="296">
        <v>2000000</v>
      </c>
      <c r="Y102" s="293" t="s">
        <v>512</v>
      </c>
      <c r="Z102" s="293" t="s">
        <v>511</v>
      </c>
      <c r="AA102" s="1247" t="s">
        <v>2</v>
      </c>
      <c r="AB102" s="565" t="s">
        <v>541</v>
      </c>
      <c r="AC102" s="565" t="s">
        <v>868</v>
      </c>
      <c r="AD102" s="293" t="s">
        <v>508</v>
      </c>
      <c r="AE102" s="296">
        <v>2000000</v>
      </c>
      <c r="AF102" s="397"/>
      <c r="AG102" s="397"/>
    </row>
    <row r="103" spans="1:33" ht="29.25" customHeight="1" x14ac:dyDescent="0.3">
      <c r="A103" s="2327"/>
      <c r="B103" s="397"/>
      <c r="C103" s="237"/>
      <c r="D103" s="296"/>
      <c r="E103" s="397"/>
      <c r="F103" s="238" t="s">
        <v>1</v>
      </c>
      <c r="G103" s="397"/>
      <c r="H103" s="566"/>
      <c r="I103" s="566"/>
      <c r="J103" s="313"/>
      <c r="K103" s="397"/>
      <c r="L103" s="565"/>
      <c r="M103" s="238" t="s">
        <v>1</v>
      </c>
      <c r="N103" s="397"/>
      <c r="O103" s="397"/>
      <c r="P103" s="397"/>
      <c r="Q103" s="237"/>
      <c r="R103" s="397"/>
      <c r="S103" s="397"/>
      <c r="T103" s="397"/>
      <c r="U103" s="1247" t="s">
        <v>1</v>
      </c>
      <c r="V103" s="565"/>
      <c r="W103" s="397"/>
      <c r="X103" s="296"/>
      <c r="Y103" s="565"/>
      <c r="Z103" s="397"/>
      <c r="AA103" s="1247" t="s">
        <v>1</v>
      </c>
      <c r="AB103" s="565"/>
      <c r="AC103" s="565"/>
      <c r="AD103" s="565"/>
      <c r="AE103" s="296"/>
      <c r="AF103" s="397"/>
      <c r="AG103" s="397"/>
    </row>
    <row r="104" spans="1:33" x14ac:dyDescent="0.3">
      <c r="A104" s="489"/>
      <c r="B104" s="1215"/>
      <c r="C104" s="240"/>
      <c r="D104" s="399"/>
      <c r="E104" s="398"/>
      <c r="F104" s="312"/>
      <c r="G104" s="1215"/>
      <c r="H104" s="1219"/>
      <c r="I104" s="1219"/>
      <c r="J104" s="563"/>
      <c r="K104" s="1215"/>
      <c r="L104" s="1216"/>
      <c r="M104" s="312"/>
      <c r="N104" s="1215"/>
      <c r="O104" s="1215"/>
      <c r="P104" s="1215"/>
      <c r="Q104" s="561"/>
      <c r="R104" s="1215"/>
      <c r="S104" s="1215"/>
      <c r="T104" s="1215"/>
      <c r="U104" s="398"/>
      <c r="V104" s="1216"/>
      <c r="W104" s="1215"/>
      <c r="X104" s="399"/>
      <c r="Y104" s="1215"/>
      <c r="Z104" s="1215"/>
      <c r="AA104" s="398"/>
      <c r="AB104" s="1218"/>
      <c r="AC104" s="1218"/>
      <c r="AD104" s="1215"/>
      <c r="AE104" s="399"/>
      <c r="AF104" s="398"/>
      <c r="AG104" s="398"/>
    </row>
    <row r="105" spans="1:33" ht="37.5" x14ac:dyDescent="0.3">
      <c r="A105" s="2300" t="s">
        <v>898</v>
      </c>
      <c r="B105" s="294" t="s">
        <v>856</v>
      </c>
      <c r="C105" s="475" t="s">
        <v>524</v>
      </c>
      <c r="D105" s="296">
        <v>5000000</v>
      </c>
      <c r="E105" s="397" t="s">
        <v>125</v>
      </c>
      <c r="F105" s="238" t="s">
        <v>2</v>
      </c>
      <c r="G105" s="1259" t="s">
        <v>523</v>
      </c>
      <c r="H105" s="1258" t="s">
        <v>854</v>
      </c>
      <c r="I105" s="1257" t="s">
        <v>521</v>
      </c>
      <c r="J105" s="560" t="s">
        <v>520</v>
      </c>
      <c r="K105" s="293" t="s">
        <v>519</v>
      </c>
      <c r="L105" s="1223" t="s">
        <v>513</v>
      </c>
      <c r="M105" s="238" t="s">
        <v>2</v>
      </c>
      <c r="N105" s="293" t="s">
        <v>513</v>
      </c>
      <c r="O105" s="293" t="s">
        <v>518</v>
      </c>
      <c r="P105" s="293" t="s">
        <v>517</v>
      </c>
      <c r="Q105" s="269" t="s">
        <v>516</v>
      </c>
      <c r="R105" s="293" t="s">
        <v>515</v>
      </c>
      <c r="S105" s="293" t="s">
        <v>514</v>
      </c>
      <c r="T105" s="293" t="s">
        <v>513</v>
      </c>
      <c r="U105" s="1247" t="s">
        <v>2</v>
      </c>
      <c r="V105" s="293" t="s">
        <v>513</v>
      </c>
      <c r="W105" s="293" t="s">
        <v>513</v>
      </c>
      <c r="X105" s="296">
        <v>5000000</v>
      </c>
      <c r="Y105" s="293" t="s">
        <v>512</v>
      </c>
      <c r="Z105" s="293" t="s">
        <v>511</v>
      </c>
      <c r="AA105" s="1247" t="s">
        <v>2</v>
      </c>
      <c r="AB105" s="565" t="s">
        <v>541</v>
      </c>
      <c r="AC105" s="565" t="s">
        <v>868</v>
      </c>
      <c r="AD105" s="293" t="s">
        <v>508</v>
      </c>
      <c r="AE105" s="296">
        <v>5000000</v>
      </c>
      <c r="AF105" s="397"/>
      <c r="AG105" s="397"/>
    </row>
    <row r="106" spans="1:33" ht="17.25" customHeight="1" x14ac:dyDescent="0.3">
      <c r="A106" s="2327"/>
      <c r="B106" s="397"/>
      <c r="C106" s="237"/>
      <c r="D106" s="296"/>
      <c r="E106" s="397"/>
      <c r="F106" s="238" t="s">
        <v>1</v>
      </c>
      <c r="G106" s="397"/>
      <c r="H106" s="566"/>
      <c r="I106" s="566"/>
      <c r="J106" s="313"/>
      <c r="K106" s="397"/>
      <c r="L106" s="565"/>
      <c r="M106" s="238" t="s">
        <v>1</v>
      </c>
      <c r="N106" s="397"/>
      <c r="O106" s="397"/>
      <c r="P106" s="397"/>
      <c r="Q106" s="237"/>
      <c r="R106" s="397"/>
      <c r="S106" s="397"/>
      <c r="T106" s="397"/>
      <c r="U106" s="1247" t="s">
        <v>1</v>
      </c>
      <c r="V106" s="565"/>
      <c r="W106" s="397"/>
      <c r="X106" s="296"/>
      <c r="Y106" s="565"/>
      <c r="Z106" s="397"/>
      <c r="AA106" s="1247" t="s">
        <v>1</v>
      </c>
      <c r="AB106" s="565"/>
      <c r="AC106" s="565"/>
      <c r="AD106" s="565"/>
      <c r="AE106" s="296"/>
      <c r="AF106" s="397"/>
      <c r="AG106" s="397"/>
    </row>
    <row r="107" spans="1:33" x14ac:dyDescent="0.3">
      <c r="A107" s="489"/>
      <c r="B107" s="1215"/>
      <c r="C107" s="240"/>
      <c r="D107" s="399"/>
      <c r="E107" s="398"/>
      <c r="F107" s="312"/>
      <c r="G107" s="1215"/>
      <c r="H107" s="1219"/>
      <c r="I107" s="1219"/>
      <c r="J107" s="563"/>
      <c r="K107" s="1215"/>
      <c r="L107" s="1216"/>
      <c r="M107" s="312"/>
      <c r="N107" s="1215"/>
      <c r="O107" s="1215"/>
      <c r="P107" s="1215"/>
      <c r="Q107" s="561"/>
      <c r="R107" s="1215"/>
      <c r="S107" s="1215"/>
      <c r="T107" s="1215"/>
      <c r="U107" s="398"/>
      <c r="V107" s="1216"/>
      <c r="W107" s="1215"/>
      <c r="X107" s="399"/>
      <c r="Y107" s="1215"/>
      <c r="Z107" s="1215"/>
      <c r="AA107" s="398"/>
      <c r="AB107" s="1218"/>
      <c r="AC107" s="1218"/>
      <c r="AD107" s="1215"/>
      <c r="AE107" s="399"/>
      <c r="AF107" s="398"/>
      <c r="AG107" s="398"/>
    </row>
    <row r="108" spans="1:33" ht="37.5" x14ac:dyDescent="0.3">
      <c r="A108" s="2300" t="s">
        <v>897</v>
      </c>
      <c r="B108" s="294" t="s">
        <v>894</v>
      </c>
      <c r="C108" s="475" t="s">
        <v>524</v>
      </c>
      <c r="D108" s="296">
        <v>2000000</v>
      </c>
      <c r="E108" s="397" t="s">
        <v>125</v>
      </c>
      <c r="F108" s="238" t="s">
        <v>2</v>
      </c>
      <c r="G108" s="1259" t="s">
        <v>523</v>
      </c>
      <c r="H108" s="1258" t="s">
        <v>854</v>
      </c>
      <c r="I108" s="1257" t="s">
        <v>521</v>
      </c>
      <c r="J108" s="560" t="s">
        <v>520</v>
      </c>
      <c r="K108" s="293" t="s">
        <v>519</v>
      </c>
      <c r="L108" s="1223" t="s">
        <v>513</v>
      </c>
      <c r="M108" s="238" t="s">
        <v>2</v>
      </c>
      <c r="N108" s="293" t="s">
        <v>513</v>
      </c>
      <c r="O108" s="293" t="s">
        <v>518</v>
      </c>
      <c r="P108" s="293" t="s">
        <v>517</v>
      </c>
      <c r="Q108" s="269" t="s">
        <v>516</v>
      </c>
      <c r="R108" s="293" t="s">
        <v>515</v>
      </c>
      <c r="S108" s="293" t="s">
        <v>514</v>
      </c>
      <c r="T108" s="293" t="s">
        <v>513</v>
      </c>
      <c r="U108" s="1247" t="s">
        <v>2</v>
      </c>
      <c r="V108" s="293" t="s">
        <v>513</v>
      </c>
      <c r="W108" s="293" t="s">
        <v>513</v>
      </c>
      <c r="X108" s="296">
        <v>2000000</v>
      </c>
      <c r="Y108" s="293" t="s">
        <v>512</v>
      </c>
      <c r="Z108" s="293" t="s">
        <v>511</v>
      </c>
      <c r="AA108" s="1247" t="s">
        <v>2</v>
      </c>
      <c r="AB108" s="565" t="s">
        <v>541</v>
      </c>
      <c r="AC108" s="565" t="s">
        <v>868</v>
      </c>
      <c r="AD108" s="293" t="s">
        <v>508</v>
      </c>
      <c r="AE108" s="296">
        <v>2000000</v>
      </c>
      <c r="AF108" s="397"/>
      <c r="AG108" s="397"/>
    </row>
    <row r="109" spans="1:33" ht="17.25" customHeight="1" x14ac:dyDescent="0.3">
      <c r="A109" s="2327"/>
      <c r="B109" s="397"/>
      <c r="C109" s="237"/>
      <c r="D109" s="296"/>
      <c r="E109" s="397"/>
      <c r="F109" s="238" t="s">
        <v>1</v>
      </c>
      <c r="G109" s="397"/>
      <c r="H109" s="566"/>
      <c r="I109" s="566"/>
      <c r="J109" s="313"/>
      <c r="K109" s="397"/>
      <c r="L109" s="565"/>
      <c r="M109" s="238" t="s">
        <v>1</v>
      </c>
      <c r="N109" s="397"/>
      <c r="O109" s="397"/>
      <c r="P109" s="397"/>
      <c r="Q109" s="237"/>
      <c r="R109" s="397"/>
      <c r="S109" s="397"/>
      <c r="T109" s="397"/>
      <c r="U109" s="1247" t="s">
        <v>1</v>
      </c>
      <c r="V109" s="565"/>
      <c r="W109" s="397"/>
      <c r="X109" s="296"/>
      <c r="Y109" s="565"/>
      <c r="Z109" s="397"/>
      <c r="AA109" s="1247" t="s">
        <v>1</v>
      </c>
      <c r="AB109" s="565"/>
      <c r="AC109" s="565"/>
      <c r="AD109" s="565"/>
      <c r="AE109" s="296"/>
      <c r="AF109" s="397"/>
      <c r="AG109" s="397"/>
    </row>
    <row r="110" spans="1:33" x14ac:dyDescent="0.3">
      <c r="A110" s="489"/>
      <c r="B110" s="1215"/>
      <c r="C110" s="240"/>
      <c r="D110" s="399"/>
      <c r="E110" s="398"/>
      <c r="F110" s="312"/>
      <c r="G110" s="1215"/>
      <c r="H110" s="1219"/>
      <c r="I110" s="1219"/>
      <c r="J110" s="563"/>
      <c r="K110" s="1215"/>
      <c r="L110" s="1216"/>
      <c r="M110" s="312"/>
      <c r="N110" s="1215"/>
      <c r="O110" s="1215"/>
      <c r="P110" s="1215"/>
      <c r="Q110" s="561"/>
      <c r="R110" s="1215"/>
      <c r="S110" s="1215"/>
      <c r="T110" s="1215"/>
      <c r="U110" s="398"/>
      <c r="V110" s="1216"/>
      <c r="W110" s="1215"/>
      <c r="X110" s="399"/>
      <c r="Y110" s="1215"/>
      <c r="Z110" s="1215"/>
      <c r="AA110" s="398"/>
      <c r="AB110" s="1218"/>
      <c r="AC110" s="1218"/>
      <c r="AD110" s="1215"/>
      <c r="AE110" s="399"/>
      <c r="AF110" s="398"/>
      <c r="AG110" s="398"/>
    </row>
    <row r="111" spans="1:33" ht="37.5" x14ac:dyDescent="0.3">
      <c r="A111" s="2300" t="s">
        <v>896</v>
      </c>
      <c r="B111" s="294" t="s">
        <v>894</v>
      </c>
      <c r="C111" s="475" t="s">
        <v>524</v>
      </c>
      <c r="D111" s="296">
        <v>9050000</v>
      </c>
      <c r="E111" s="397" t="s">
        <v>125</v>
      </c>
      <c r="F111" s="238" t="s">
        <v>2</v>
      </c>
      <c r="G111" s="1259" t="s">
        <v>523</v>
      </c>
      <c r="H111" s="1258" t="s">
        <v>854</v>
      </c>
      <c r="I111" s="1257" t="s">
        <v>521</v>
      </c>
      <c r="J111" s="560" t="s">
        <v>520</v>
      </c>
      <c r="K111" s="293" t="s">
        <v>519</v>
      </c>
      <c r="L111" s="1223" t="s">
        <v>513</v>
      </c>
      <c r="M111" s="238" t="s">
        <v>2</v>
      </c>
      <c r="N111" s="293" t="s">
        <v>513</v>
      </c>
      <c r="O111" s="293" t="s">
        <v>518</v>
      </c>
      <c r="P111" s="293" t="s">
        <v>517</v>
      </c>
      <c r="Q111" s="269" t="s">
        <v>516</v>
      </c>
      <c r="R111" s="293" t="s">
        <v>515</v>
      </c>
      <c r="S111" s="293" t="s">
        <v>514</v>
      </c>
      <c r="T111" s="293" t="s">
        <v>513</v>
      </c>
      <c r="U111" s="1247" t="s">
        <v>2</v>
      </c>
      <c r="V111" s="293" t="s">
        <v>513</v>
      </c>
      <c r="W111" s="293" t="s">
        <v>513</v>
      </c>
      <c r="X111" s="296">
        <v>9050000</v>
      </c>
      <c r="Y111" s="293" t="s">
        <v>512</v>
      </c>
      <c r="Z111" s="293" t="s">
        <v>511</v>
      </c>
      <c r="AA111" s="1247" t="s">
        <v>2</v>
      </c>
      <c r="AB111" s="565" t="s">
        <v>541</v>
      </c>
      <c r="AC111" s="565" t="s">
        <v>868</v>
      </c>
      <c r="AD111" s="293" t="s">
        <v>508</v>
      </c>
      <c r="AE111" s="296">
        <v>9050000</v>
      </c>
      <c r="AF111" s="397"/>
      <c r="AG111" s="397"/>
    </row>
    <row r="112" spans="1:33" ht="17.25" customHeight="1" x14ac:dyDescent="0.3">
      <c r="A112" s="2327"/>
      <c r="B112" s="397"/>
      <c r="C112" s="237"/>
      <c r="D112" s="296"/>
      <c r="E112" s="397"/>
      <c r="F112" s="238" t="s">
        <v>1</v>
      </c>
      <c r="G112" s="397"/>
      <c r="H112" s="566"/>
      <c r="I112" s="566"/>
      <c r="J112" s="313"/>
      <c r="K112" s="397"/>
      <c r="L112" s="565"/>
      <c r="M112" s="238" t="s">
        <v>1</v>
      </c>
      <c r="N112" s="397"/>
      <c r="O112" s="397"/>
      <c r="P112" s="397"/>
      <c r="Q112" s="237"/>
      <c r="R112" s="397"/>
      <c r="S112" s="397"/>
      <c r="T112" s="397"/>
      <c r="U112" s="1247" t="s">
        <v>1</v>
      </c>
      <c r="V112" s="565"/>
      <c r="W112" s="397"/>
      <c r="X112" s="296"/>
      <c r="Y112" s="565"/>
      <c r="Z112" s="397"/>
      <c r="AA112" s="1247" t="s">
        <v>1</v>
      </c>
      <c r="AB112" s="565"/>
      <c r="AC112" s="565"/>
      <c r="AD112" s="565"/>
      <c r="AE112" s="296"/>
      <c r="AF112" s="397"/>
      <c r="AG112" s="397"/>
    </row>
    <row r="113" spans="1:33" x14ac:dyDescent="0.3">
      <c r="A113" s="489"/>
      <c r="B113" s="1215"/>
      <c r="C113" s="240"/>
      <c r="D113" s="399"/>
      <c r="E113" s="398"/>
      <c r="F113" s="312"/>
      <c r="G113" s="1215"/>
      <c r="H113" s="1219"/>
      <c r="I113" s="1219"/>
      <c r="J113" s="563"/>
      <c r="K113" s="1215"/>
      <c r="L113" s="1216"/>
      <c r="M113" s="312"/>
      <c r="N113" s="1215"/>
      <c r="O113" s="1215"/>
      <c r="P113" s="1215"/>
      <c r="Q113" s="561"/>
      <c r="R113" s="1215"/>
      <c r="S113" s="1215"/>
      <c r="T113" s="1215"/>
      <c r="U113" s="398"/>
      <c r="V113" s="1216"/>
      <c r="W113" s="1215"/>
      <c r="X113" s="399"/>
      <c r="Y113" s="1215"/>
      <c r="Z113" s="1215"/>
      <c r="AA113" s="398"/>
      <c r="AB113" s="1218"/>
      <c r="AC113" s="1218"/>
      <c r="AD113" s="1215"/>
      <c r="AE113" s="399"/>
      <c r="AF113" s="398"/>
      <c r="AG113" s="398"/>
    </row>
    <row r="114" spans="1:33" ht="37.5" x14ac:dyDescent="0.3">
      <c r="A114" s="2300" t="s">
        <v>895</v>
      </c>
      <c r="B114" s="294" t="s">
        <v>894</v>
      </c>
      <c r="C114" s="475" t="s">
        <v>524</v>
      </c>
      <c r="D114" s="296">
        <v>15800000</v>
      </c>
      <c r="E114" s="397" t="s">
        <v>16</v>
      </c>
      <c r="F114" s="238" t="s">
        <v>2</v>
      </c>
      <c r="G114" s="1259" t="s">
        <v>523</v>
      </c>
      <c r="H114" s="1258" t="s">
        <v>854</v>
      </c>
      <c r="I114" s="1257" t="s">
        <v>521</v>
      </c>
      <c r="J114" s="560" t="s">
        <v>520</v>
      </c>
      <c r="K114" s="293" t="s">
        <v>519</v>
      </c>
      <c r="L114" s="1223" t="s">
        <v>513</v>
      </c>
      <c r="M114" s="238" t="s">
        <v>2</v>
      </c>
      <c r="N114" s="293" t="s">
        <v>513</v>
      </c>
      <c r="O114" s="293" t="s">
        <v>518</v>
      </c>
      <c r="P114" s="293" t="s">
        <v>517</v>
      </c>
      <c r="Q114" s="269" t="s">
        <v>516</v>
      </c>
      <c r="R114" s="293" t="s">
        <v>515</v>
      </c>
      <c r="S114" s="293" t="s">
        <v>514</v>
      </c>
      <c r="T114" s="293" t="s">
        <v>513</v>
      </c>
      <c r="U114" s="1247" t="s">
        <v>2</v>
      </c>
      <c r="V114" s="293" t="s">
        <v>513</v>
      </c>
      <c r="W114" s="293" t="s">
        <v>513</v>
      </c>
      <c r="X114" s="296">
        <v>15800000</v>
      </c>
      <c r="Y114" s="293" t="s">
        <v>512</v>
      </c>
      <c r="Z114" s="293" t="s">
        <v>893</v>
      </c>
      <c r="AA114" s="1247" t="s">
        <v>2</v>
      </c>
      <c r="AB114" s="565" t="s">
        <v>541</v>
      </c>
      <c r="AC114" s="565" t="s">
        <v>868</v>
      </c>
      <c r="AD114" s="293" t="s">
        <v>508</v>
      </c>
      <c r="AE114" s="296">
        <v>15800000</v>
      </c>
      <c r="AF114" s="397"/>
      <c r="AG114" s="397"/>
    </row>
    <row r="115" spans="1:33" ht="63.75" customHeight="1" x14ac:dyDescent="0.3">
      <c r="A115" s="2327"/>
      <c r="B115" s="397"/>
      <c r="C115" s="237"/>
      <c r="D115" s="296"/>
      <c r="E115" s="397"/>
      <c r="F115" s="238" t="s">
        <v>1</v>
      </c>
      <c r="G115" s="397"/>
      <c r="H115" s="566"/>
      <c r="I115" s="566"/>
      <c r="J115" s="313"/>
      <c r="K115" s="397"/>
      <c r="L115" s="565"/>
      <c r="M115" s="238" t="s">
        <v>1</v>
      </c>
      <c r="N115" s="397"/>
      <c r="O115" s="397"/>
      <c r="P115" s="397"/>
      <c r="Q115" s="237"/>
      <c r="R115" s="397"/>
      <c r="S115" s="397"/>
      <c r="T115" s="397"/>
      <c r="U115" s="1247" t="s">
        <v>1</v>
      </c>
      <c r="V115" s="565"/>
      <c r="W115" s="397"/>
      <c r="X115" s="296"/>
      <c r="Y115" s="565"/>
      <c r="Z115" s="397"/>
      <c r="AA115" s="1247" t="s">
        <v>1</v>
      </c>
      <c r="AB115" s="565"/>
      <c r="AC115" s="565"/>
      <c r="AD115" s="565"/>
      <c r="AE115" s="296"/>
      <c r="AF115" s="397"/>
      <c r="AG115" s="397"/>
    </row>
    <row r="116" spans="1:33" x14ac:dyDescent="0.3">
      <c r="A116" s="489"/>
      <c r="B116" s="1215"/>
      <c r="C116" s="240"/>
      <c r="D116" s="399"/>
      <c r="E116" s="398"/>
      <c r="F116" s="312"/>
      <c r="G116" s="1215"/>
      <c r="H116" s="1219"/>
      <c r="I116" s="1219"/>
      <c r="J116" s="563"/>
      <c r="K116" s="1215"/>
      <c r="L116" s="1216"/>
      <c r="M116" s="312"/>
      <c r="N116" s="1215"/>
      <c r="O116" s="1215"/>
      <c r="P116" s="1215"/>
      <c r="Q116" s="561"/>
      <c r="R116" s="1215"/>
      <c r="S116" s="1215"/>
      <c r="T116" s="1215"/>
      <c r="U116" s="398"/>
      <c r="V116" s="1216"/>
      <c r="W116" s="1215"/>
      <c r="X116" s="399"/>
      <c r="Y116" s="1215"/>
      <c r="Z116" s="1215"/>
      <c r="AA116" s="398"/>
      <c r="AB116" s="1218"/>
      <c r="AC116" s="1218"/>
      <c r="AD116" s="1215"/>
      <c r="AE116" s="399"/>
      <c r="AF116" s="398"/>
      <c r="AG116" s="398"/>
    </row>
    <row r="117" spans="1:33" ht="37.5" x14ac:dyDescent="0.3">
      <c r="A117" s="2300" t="s">
        <v>892</v>
      </c>
      <c r="B117" s="294" t="s">
        <v>856</v>
      </c>
      <c r="C117" s="475" t="s">
        <v>524</v>
      </c>
      <c r="D117" s="296">
        <v>5000000</v>
      </c>
      <c r="E117" s="397" t="s">
        <v>125</v>
      </c>
      <c r="F117" s="238" t="s">
        <v>2</v>
      </c>
      <c r="G117" s="1259" t="s">
        <v>523</v>
      </c>
      <c r="H117" s="1258" t="s">
        <v>854</v>
      </c>
      <c r="I117" s="1257" t="s">
        <v>521</v>
      </c>
      <c r="J117" s="560" t="s">
        <v>520</v>
      </c>
      <c r="K117" s="293" t="s">
        <v>519</v>
      </c>
      <c r="L117" s="1223" t="s">
        <v>513</v>
      </c>
      <c r="M117" s="238" t="s">
        <v>2</v>
      </c>
      <c r="N117" s="293" t="s">
        <v>513</v>
      </c>
      <c r="O117" s="293" t="s">
        <v>518</v>
      </c>
      <c r="P117" s="293" t="s">
        <v>517</v>
      </c>
      <c r="Q117" s="269" t="s">
        <v>516</v>
      </c>
      <c r="R117" s="293" t="s">
        <v>515</v>
      </c>
      <c r="S117" s="293" t="s">
        <v>514</v>
      </c>
      <c r="T117" s="293" t="s">
        <v>513</v>
      </c>
      <c r="U117" s="1247" t="s">
        <v>2</v>
      </c>
      <c r="V117" s="293" t="s">
        <v>513</v>
      </c>
      <c r="W117" s="293" t="s">
        <v>513</v>
      </c>
      <c r="X117" s="296">
        <v>5000000</v>
      </c>
      <c r="Y117" s="293" t="s">
        <v>512</v>
      </c>
      <c r="Z117" s="293" t="s">
        <v>511</v>
      </c>
      <c r="AA117" s="1247" t="s">
        <v>2</v>
      </c>
      <c r="AB117" s="565" t="s">
        <v>541</v>
      </c>
      <c r="AC117" s="565" t="s">
        <v>868</v>
      </c>
      <c r="AD117" s="293" t="s">
        <v>508</v>
      </c>
      <c r="AE117" s="296">
        <v>5000000</v>
      </c>
      <c r="AF117" s="397"/>
      <c r="AG117" s="397"/>
    </row>
    <row r="118" spans="1:33" ht="17.25" customHeight="1" x14ac:dyDescent="0.3">
      <c r="A118" s="2327"/>
      <c r="B118" s="397"/>
      <c r="C118" s="237"/>
      <c r="D118" s="296"/>
      <c r="E118" s="397"/>
      <c r="F118" s="238" t="s">
        <v>1</v>
      </c>
      <c r="G118" s="397"/>
      <c r="H118" s="566"/>
      <c r="I118" s="566"/>
      <c r="J118" s="313"/>
      <c r="K118" s="397"/>
      <c r="L118" s="565"/>
      <c r="M118" s="238" t="s">
        <v>1</v>
      </c>
      <c r="N118" s="397"/>
      <c r="O118" s="397"/>
      <c r="P118" s="397"/>
      <c r="Q118" s="237"/>
      <c r="R118" s="397"/>
      <c r="S118" s="397"/>
      <c r="T118" s="397"/>
      <c r="U118" s="1247" t="s">
        <v>1</v>
      </c>
      <c r="V118" s="565"/>
      <c r="W118" s="397"/>
      <c r="X118" s="296"/>
      <c r="Y118" s="565"/>
      <c r="Z118" s="397"/>
      <c r="AA118" s="1247" t="s">
        <v>1</v>
      </c>
      <c r="AB118" s="565"/>
      <c r="AC118" s="565"/>
      <c r="AD118" s="565"/>
      <c r="AE118" s="296"/>
      <c r="AF118" s="397"/>
      <c r="AG118" s="397"/>
    </row>
    <row r="119" spans="1:33" x14ac:dyDescent="0.3">
      <c r="A119" s="489"/>
      <c r="B119" s="398"/>
      <c r="C119" s="240"/>
      <c r="D119" s="399"/>
      <c r="E119" s="398"/>
      <c r="F119" s="240"/>
      <c r="G119" s="398"/>
      <c r="H119" s="398"/>
      <c r="I119" s="398"/>
      <c r="J119" s="240"/>
      <c r="K119" s="398"/>
      <c r="L119" s="398"/>
      <c r="M119" s="240"/>
      <c r="N119" s="398"/>
      <c r="O119" s="398"/>
      <c r="P119" s="398"/>
      <c r="Q119" s="240"/>
      <c r="R119" s="398"/>
      <c r="S119" s="398"/>
      <c r="T119" s="398"/>
      <c r="U119" s="398"/>
      <c r="V119" s="1218"/>
      <c r="W119" s="398"/>
      <c r="X119" s="399"/>
      <c r="Y119" s="398"/>
      <c r="Z119" s="398"/>
      <c r="AA119" s="398"/>
      <c r="AB119" s="398"/>
      <c r="AC119" s="398"/>
      <c r="AD119" s="398"/>
      <c r="AE119" s="399"/>
      <c r="AF119" s="398"/>
      <c r="AG119" s="398"/>
    </row>
    <row r="120" spans="1:33" ht="56.25" x14ac:dyDescent="0.3">
      <c r="A120" s="1269" t="s">
        <v>891</v>
      </c>
      <c r="B120" s="1271" t="s">
        <v>856</v>
      </c>
      <c r="C120" s="475" t="s">
        <v>524</v>
      </c>
      <c r="D120" s="296">
        <v>4000000</v>
      </c>
      <c r="E120" s="397" t="s">
        <v>125</v>
      </c>
      <c r="F120" s="238" t="s">
        <v>2</v>
      </c>
      <c r="G120" s="1259" t="s">
        <v>523</v>
      </c>
      <c r="H120" s="1258" t="s">
        <v>854</v>
      </c>
      <c r="I120" s="1257" t="s">
        <v>521</v>
      </c>
      <c r="J120" s="560" t="s">
        <v>520</v>
      </c>
      <c r="K120" s="293" t="s">
        <v>519</v>
      </c>
      <c r="L120" s="1223" t="s">
        <v>513</v>
      </c>
      <c r="M120" s="238" t="s">
        <v>2</v>
      </c>
      <c r="N120" s="293" t="s">
        <v>513</v>
      </c>
      <c r="O120" s="293" t="s">
        <v>518</v>
      </c>
      <c r="P120" s="293" t="s">
        <v>517</v>
      </c>
      <c r="Q120" s="269" t="s">
        <v>516</v>
      </c>
      <c r="R120" s="293" t="s">
        <v>515</v>
      </c>
      <c r="S120" s="293" t="s">
        <v>514</v>
      </c>
      <c r="T120" s="293" t="s">
        <v>513</v>
      </c>
      <c r="U120" s="1247" t="s">
        <v>2</v>
      </c>
      <c r="V120" s="293" t="s">
        <v>513</v>
      </c>
      <c r="W120" s="293" t="s">
        <v>513</v>
      </c>
      <c r="X120" s="296">
        <v>4000000</v>
      </c>
      <c r="Y120" s="293" t="s">
        <v>512</v>
      </c>
      <c r="Z120" s="293" t="s">
        <v>511</v>
      </c>
      <c r="AA120" s="1247" t="s">
        <v>2</v>
      </c>
      <c r="AB120" s="565" t="s">
        <v>510</v>
      </c>
      <c r="AC120" s="565" t="s">
        <v>509</v>
      </c>
      <c r="AD120" s="293" t="s">
        <v>527</v>
      </c>
      <c r="AE120" s="296">
        <v>4000000</v>
      </c>
      <c r="AF120" s="397"/>
      <c r="AG120" s="397"/>
    </row>
    <row r="121" spans="1:33" x14ac:dyDescent="0.3">
      <c r="A121" s="1268"/>
      <c r="B121" s="565"/>
      <c r="C121" s="237"/>
      <c r="D121" s="296"/>
      <c r="E121" s="397"/>
      <c r="F121" s="238" t="s">
        <v>1</v>
      </c>
      <c r="G121" s="397"/>
      <c r="H121" s="566"/>
      <c r="I121" s="566"/>
      <c r="J121" s="313"/>
      <c r="K121" s="397"/>
      <c r="L121" s="565"/>
      <c r="M121" s="238" t="s">
        <v>1</v>
      </c>
      <c r="N121" s="397"/>
      <c r="O121" s="397"/>
      <c r="P121" s="397"/>
      <c r="Q121" s="237"/>
      <c r="R121" s="397"/>
      <c r="S121" s="397"/>
      <c r="T121" s="397"/>
      <c r="U121" s="1247" t="s">
        <v>1</v>
      </c>
      <c r="V121" s="565"/>
      <c r="W121" s="397"/>
      <c r="X121" s="296"/>
      <c r="Y121" s="565"/>
      <c r="Z121" s="397"/>
      <c r="AA121" s="1247" t="s">
        <v>1</v>
      </c>
      <c r="AB121" s="565"/>
      <c r="AC121" s="565"/>
      <c r="AD121" s="565"/>
      <c r="AE121" s="296"/>
      <c r="AF121" s="397"/>
      <c r="AG121" s="397"/>
    </row>
    <row r="122" spans="1:33" x14ac:dyDescent="0.3">
      <c r="A122" s="1215"/>
      <c r="B122" s="398"/>
      <c r="C122" s="240"/>
      <c r="D122" s="399"/>
      <c r="E122" s="398"/>
      <c r="F122" s="240"/>
      <c r="G122" s="398"/>
      <c r="H122" s="398"/>
      <c r="I122" s="398"/>
      <c r="J122" s="240"/>
      <c r="K122" s="398"/>
      <c r="L122" s="398"/>
      <c r="M122" s="240"/>
      <c r="N122" s="398"/>
      <c r="O122" s="398"/>
      <c r="P122" s="398"/>
      <c r="Q122" s="240"/>
      <c r="R122" s="398"/>
      <c r="S122" s="398"/>
      <c r="T122" s="398"/>
      <c r="U122" s="398"/>
      <c r="V122" s="1218"/>
      <c r="W122" s="398"/>
      <c r="X122" s="399"/>
      <c r="Y122" s="398"/>
      <c r="Z122" s="398"/>
      <c r="AA122" s="398"/>
      <c r="AB122" s="398"/>
      <c r="AC122" s="398"/>
      <c r="AD122" s="398"/>
      <c r="AE122" s="399"/>
      <c r="AF122" s="398"/>
      <c r="AG122" s="398"/>
    </row>
    <row r="123" spans="1:33" ht="37.5" x14ac:dyDescent="0.3">
      <c r="A123" s="2300" t="s">
        <v>890</v>
      </c>
      <c r="B123" s="294" t="s">
        <v>869</v>
      </c>
      <c r="C123" s="475" t="s">
        <v>524</v>
      </c>
      <c r="D123" s="296">
        <v>5200000</v>
      </c>
      <c r="E123" s="397" t="s">
        <v>125</v>
      </c>
      <c r="F123" s="238" t="s">
        <v>2</v>
      </c>
      <c r="G123" s="1259" t="s">
        <v>523</v>
      </c>
      <c r="H123" s="1258" t="s">
        <v>854</v>
      </c>
      <c r="I123" s="1257" t="s">
        <v>521</v>
      </c>
      <c r="J123" s="560" t="s">
        <v>520</v>
      </c>
      <c r="K123" s="293" t="s">
        <v>519</v>
      </c>
      <c r="L123" s="1223" t="s">
        <v>513</v>
      </c>
      <c r="M123" s="238" t="s">
        <v>2</v>
      </c>
      <c r="N123" s="293" t="s">
        <v>513</v>
      </c>
      <c r="O123" s="293" t="s">
        <v>518</v>
      </c>
      <c r="P123" s="293" t="s">
        <v>517</v>
      </c>
      <c r="Q123" s="269" t="s">
        <v>516</v>
      </c>
      <c r="R123" s="293" t="s">
        <v>515</v>
      </c>
      <c r="S123" s="293" t="s">
        <v>514</v>
      </c>
      <c r="T123" s="293" t="s">
        <v>513</v>
      </c>
      <c r="U123" s="1247" t="s">
        <v>2</v>
      </c>
      <c r="V123" s="293" t="s">
        <v>513</v>
      </c>
      <c r="W123" s="293" t="s">
        <v>513</v>
      </c>
      <c r="X123" s="296">
        <v>5200000</v>
      </c>
      <c r="Y123" s="293" t="s">
        <v>512</v>
      </c>
      <c r="Z123" s="293" t="s">
        <v>511</v>
      </c>
      <c r="AA123" s="1247" t="s">
        <v>2</v>
      </c>
      <c r="AB123" s="565" t="s">
        <v>510</v>
      </c>
      <c r="AC123" s="565" t="s">
        <v>509</v>
      </c>
      <c r="AD123" s="293" t="s">
        <v>527</v>
      </c>
      <c r="AE123" s="296">
        <v>5200000</v>
      </c>
      <c r="AF123" s="397"/>
      <c r="AG123" s="397"/>
    </row>
    <row r="124" spans="1:33" ht="59.25" customHeight="1" x14ac:dyDescent="0.3">
      <c r="A124" s="2327"/>
      <c r="B124" s="397"/>
      <c r="C124" s="237"/>
      <c r="D124" s="296"/>
      <c r="E124" s="397"/>
      <c r="F124" s="238" t="s">
        <v>1</v>
      </c>
      <c r="G124" s="397"/>
      <c r="H124" s="566"/>
      <c r="I124" s="566"/>
      <c r="J124" s="313"/>
      <c r="K124" s="397"/>
      <c r="L124" s="565"/>
      <c r="M124" s="238" t="s">
        <v>1</v>
      </c>
      <c r="N124" s="397"/>
      <c r="O124" s="397"/>
      <c r="P124" s="397"/>
      <c r="Q124" s="237"/>
      <c r="R124" s="397"/>
      <c r="S124" s="397"/>
      <c r="T124" s="397"/>
      <c r="U124" s="1247" t="s">
        <v>1</v>
      </c>
      <c r="V124" s="565"/>
      <c r="W124" s="397"/>
      <c r="X124" s="296"/>
      <c r="Y124" s="565"/>
      <c r="Z124" s="397"/>
      <c r="AA124" s="1247" t="s">
        <v>1</v>
      </c>
      <c r="AB124" s="565"/>
      <c r="AC124" s="565"/>
      <c r="AD124" s="565"/>
      <c r="AE124" s="296"/>
      <c r="AF124" s="397"/>
      <c r="AG124" s="397"/>
    </row>
    <row r="125" spans="1:33" x14ac:dyDescent="0.3">
      <c r="A125" s="489"/>
      <c r="B125" s="1215"/>
      <c r="C125" s="240"/>
      <c r="D125" s="399"/>
      <c r="E125" s="398"/>
      <c r="F125" s="312"/>
      <c r="G125" s="1215"/>
      <c r="H125" s="1219"/>
      <c r="I125" s="1219"/>
      <c r="J125" s="563"/>
      <c r="K125" s="1215"/>
      <c r="L125" s="1216"/>
      <c r="M125" s="312"/>
      <c r="N125" s="1215"/>
      <c r="O125" s="1215"/>
      <c r="P125" s="1215"/>
      <c r="Q125" s="561"/>
      <c r="R125" s="1215"/>
      <c r="S125" s="1215"/>
      <c r="T125" s="1215"/>
      <c r="U125" s="398"/>
      <c r="V125" s="1216"/>
      <c r="W125" s="1215"/>
      <c r="X125" s="399"/>
      <c r="Y125" s="1215"/>
      <c r="Z125" s="1215"/>
      <c r="AA125" s="398"/>
      <c r="AB125" s="1218"/>
      <c r="AC125" s="1218"/>
      <c r="AD125" s="1215"/>
      <c r="AE125" s="399"/>
      <c r="AF125" s="398"/>
      <c r="AG125" s="398"/>
    </row>
    <row r="126" spans="1:33" ht="37.5" x14ac:dyDescent="0.3">
      <c r="A126" s="2300" t="s">
        <v>889</v>
      </c>
      <c r="B126" s="294" t="s">
        <v>869</v>
      </c>
      <c r="C126" s="475" t="s">
        <v>524</v>
      </c>
      <c r="D126" s="296">
        <v>5000000</v>
      </c>
      <c r="E126" s="397" t="s">
        <v>125</v>
      </c>
      <c r="F126" s="238" t="s">
        <v>2</v>
      </c>
      <c r="G126" s="1259" t="s">
        <v>523</v>
      </c>
      <c r="H126" s="1258" t="s">
        <v>854</v>
      </c>
      <c r="I126" s="1257" t="s">
        <v>521</v>
      </c>
      <c r="J126" s="560" t="s">
        <v>520</v>
      </c>
      <c r="K126" s="293" t="s">
        <v>519</v>
      </c>
      <c r="L126" s="1223" t="s">
        <v>513</v>
      </c>
      <c r="M126" s="238" t="s">
        <v>2</v>
      </c>
      <c r="N126" s="293" t="s">
        <v>513</v>
      </c>
      <c r="O126" s="293" t="s">
        <v>518</v>
      </c>
      <c r="P126" s="293" t="s">
        <v>517</v>
      </c>
      <c r="Q126" s="269" t="s">
        <v>516</v>
      </c>
      <c r="R126" s="293" t="s">
        <v>515</v>
      </c>
      <c r="S126" s="293" t="s">
        <v>514</v>
      </c>
      <c r="T126" s="293" t="s">
        <v>9</v>
      </c>
      <c r="U126" s="1247" t="s">
        <v>2</v>
      </c>
      <c r="V126" s="293" t="s">
        <v>513</v>
      </c>
      <c r="W126" s="293" t="s">
        <v>513</v>
      </c>
      <c r="X126" s="296">
        <v>5000000</v>
      </c>
      <c r="Y126" s="293" t="s">
        <v>512</v>
      </c>
      <c r="Z126" s="293" t="s">
        <v>511</v>
      </c>
      <c r="AA126" s="1247" t="s">
        <v>2</v>
      </c>
      <c r="AB126" s="565" t="s">
        <v>510</v>
      </c>
      <c r="AC126" s="565" t="s">
        <v>509</v>
      </c>
      <c r="AD126" s="293" t="s">
        <v>527</v>
      </c>
      <c r="AE126" s="296">
        <v>5000000</v>
      </c>
      <c r="AF126" s="397"/>
      <c r="AG126" s="397"/>
    </row>
    <row r="127" spans="1:33" ht="21" customHeight="1" x14ac:dyDescent="0.3">
      <c r="A127" s="2327"/>
      <c r="B127" s="397"/>
      <c r="C127" s="237"/>
      <c r="D127" s="296"/>
      <c r="E127" s="397"/>
      <c r="F127" s="238" t="s">
        <v>1</v>
      </c>
      <c r="G127" s="397"/>
      <c r="H127" s="566"/>
      <c r="I127" s="566"/>
      <c r="J127" s="313"/>
      <c r="K127" s="397"/>
      <c r="L127" s="565"/>
      <c r="M127" s="238" t="s">
        <v>1</v>
      </c>
      <c r="N127" s="397"/>
      <c r="O127" s="397"/>
      <c r="P127" s="397"/>
      <c r="Q127" s="237"/>
      <c r="R127" s="397"/>
      <c r="S127" s="397"/>
      <c r="T127" s="397"/>
      <c r="U127" s="1247" t="s">
        <v>1</v>
      </c>
      <c r="V127" s="565"/>
      <c r="W127" s="397"/>
      <c r="X127" s="296"/>
      <c r="Y127" s="565"/>
      <c r="Z127" s="397"/>
      <c r="AA127" s="1247" t="s">
        <v>1</v>
      </c>
      <c r="AB127" s="565"/>
      <c r="AC127" s="565"/>
      <c r="AD127" s="565"/>
      <c r="AE127" s="296"/>
      <c r="AF127" s="397"/>
      <c r="AG127" s="397"/>
    </row>
    <row r="128" spans="1:33" x14ac:dyDescent="0.3">
      <c r="A128" s="489"/>
      <c r="B128" s="398"/>
      <c r="C128" s="240"/>
      <c r="D128" s="399"/>
      <c r="E128" s="398"/>
      <c r="F128" s="312"/>
      <c r="G128" s="1215"/>
      <c r="H128" s="1219"/>
      <c r="I128" s="1219"/>
      <c r="J128" s="563"/>
      <c r="K128" s="1215"/>
      <c r="L128" s="1216"/>
      <c r="M128" s="312"/>
      <c r="N128" s="1215"/>
      <c r="O128" s="1215"/>
      <c r="P128" s="1215"/>
      <c r="Q128" s="561"/>
      <c r="R128" s="1215"/>
      <c r="S128" s="1215"/>
      <c r="T128" s="1215"/>
      <c r="U128" s="398"/>
      <c r="V128" s="1216"/>
      <c r="W128" s="1215"/>
      <c r="X128" s="399"/>
      <c r="Y128" s="1215"/>
      <c r="Z128" s="1215"/>
      <c r="AA128" s="398"/>
      <c r="AB128" s="1218"/>
      <c r="AC128" s="1218"/>
      <c r="AD128" s="1215"/>
      <c r="AE128" s="399"/>
      <c r="AF128" s="398"/>
      <c r="AG128" s="398"/>
    </row>
    <row r="129" spans="1:33" ht="37.5" x14ac:dyDescent="0.3">
      <c r="A129" s="2300" t="s">
        <v>888</v>
      </c>
      <c r="B129" s="294" t="s">
        <v>869</v>
      </c>
      <c r="C129" s="475" t="s">
        <v>524</v>
      </c>
      <c r="D129" s="296">
        <v>7300000</v>
      </c>
      <c r="E129" s="397" t="s">
        <v>125</v>
      </c>
      <c r="F129" s="238" t="s">
        <v>2</v>
      </c>
      <c r="G129" s="1259" t="s">
        <v>523</v>
      </c>
      <c r="H129" s="1258" t="s">
        <v>854</v>
      </c>
      <c r="I129" s="1257" t="s">
        <v>521</v>
      </c>
      <c r="J129" s="560" t="s">
        <v>520</v>
      </c>
      <c r="K129" s="293" t="s">
        <v>519</v>
      </c>
      <c r="L129" s="1223" t="s">
        <v>513</v>
      </c>
      <c r="M129" s="238" t="s">
        <v>2</v>
      </c>
      <c r="N129" s="293" t="s">
        <v>513</v>
      </c>
      <c r="O129" s="293" t="s">
        <v>518</v>
      </c>
      <c r="P129" s="293" t="s">
        <v>517</v>
      </c>
      <c r="Q129" s="269" t="s">
        <v>516</v>
      </c>
      <c r="R129" s="293" t="s">
        <v>515</v>
      </c>
      <c r="S129" s="293" t="s">
        <v>514</v>
      </c>
      <c r="T129" s="293" t="s">
        <v>513</v>
      </c>
      <c r="U129" s="1247" t="s">
        <v>2</v>
      </c>
      <c r="V129" s="293" t="s">
        <v>513</v>
      </c>
      <c r="W129" s="293" t="s">
        <v>513</v>
      </c>
      <c r="X129" s="296">
        <v>7300000</v>
      </c>
      <c r="Y129" s="293" t="s">
        <v>512</v>
      </c>
      <c r="Z129" s="293" t="s">
        <v>511</v>
      </c>
      <c r="AA129" s="1247" t="s">
        <v>2</v>
      </c>
      <c r="AB129" s="565" t="s">
        <v>510</v>
      </c>
      <c r="AC129" s="565" t="s">
        <v>509</v>
      </c>
      <c r="AD129" s="293" t="s">
        <v>527</v>
      </c>
      <c r="AE129" s="296">
        <v>7300000</v>
      </c>
      <c r="AF129" s="397"/>
      <c r="AG129" s="397"/>
    </row>
    <row r="130" spans="1:33" ht="63.75" customHeight="1" x14ac:dyDescent="0.3">
      <c r="A130" s="2327"/>
      <c r="B130" s="397"/>
      <c r="C130" s="237"/>
      <c r="D130" s="296"/>
      <c r="E130" s="397"/>
      <c r="F130" s="238" t="s">
        <v>1</v>
      </c>
      <c r="G130" s="397"/>
      <c r="H130" s="566"/>
      <c r="I130" s="566"/>
      <c r="J130" s="313"/>
      <c r="K130" s="397"/>
      <c r="L130" s="565"/>
      <c r="M130" s="238" t="s">
        <v>1</v>
      </c>
      <c r="N130" s="397"/>
      <c r="O130" s="397"/>
      <c r="P130" s="397"/>
      <c r="Q130" s="237"/>
      <c r="R130" s="397"/>
      <c r="S130" s="397"/>
      <c r="T130" s="397"/>
      <c r="U130" s="1247" t="s">
        <v>1</v>
      </c>
      <c r="V130" s="565"/>
      <c r="W130" s="397"/>
      <c r="X130" s="296"/>
      <c r="Y130" s="565"/>
      <c r="Z130" s="397"/>
      <c r="AA130" s="1247" t="s">
        <v>1</v>
      </c>
      <c r="AB130" s="565"/>
      <c r="AC130" s="565"/>
      <c r="AD130" s="565"/>
      <c r="AE130" s="296"/>
      <c r="AF130" s="397"/>
      <c r="AG130" s="397"/>
    </row>
    <row r="131" spans="1:33" x14ac:dyDescent="0.3">
      <c r="A131" s="489"/>
      <c r="B131" s="1215"/>
      <c r="C131" s="240"/>
      <c r="D131" s="399"/>
      <c r="E131" s="398"/>
      <c r="F131" s="312"/>
      <c r="G131" s="1215"/>
      <c r="H131" s="1219"/>
      <c r="I131" s="1219"/>
      <c r="J131" s="563"/>
      <c r="K131" s="1215"/>
      <c r="L131" s="1216"/>
      <c r="M131" s="312"/>
      <c r="N131" s="1215"/>
      <c r="O131" s="1215"/>
      <c r="P131" s="1215"/>
      <c r="Q131" s="561"/>
      <c r="R131" s="1215"/>
      <c r="S131" s="1215"/>
      <c r="T131" s="1215"/>
      <c r="U131" s="398"/>
      <c r="V131" s="1216"/>
      <c r="W131" s="1215"/>
      <c r="X131" s="399"/>
      <c r="Y131" s="1215"/>
      <c r="Z131" s="1215"/>
      <c r="AA131" s="398"/>
      <c r="AB131" s="1218"/>
      <c r="AC131" s="1218"/>
      <c r="AD131" s="1215"/>
      <c r="AE131" s="399"/>
      <c r="AF131" s="398"/>
      <c r="AG131" s="398"/>
    </row>
    <row r="132" spans="1:33" ht="37.5" x14ac:dyDescent="0.3">
      <c r="A132" s="2300" t="s">
        <v>887</v>
      </c>
      <c r="B132" s="294" t="s">
        <v>869</v>
      </c>
      <c r="C132" s="475" t="s">
        <v>524</v>
      </c>
      <c r="D132" s="296">
        <v>7200000</v>
      </c>
      <c r="E132" s="397" t="s">
        <v>125</v>
      </c>
      <c r="F132" s="238" t="s">
        <v>2</v>
      </c>
      <c r="G132" s="1259" t="s">
        <v>523</v>
      </c>
      <c r="H132" s="1258" t="s">
        <v>854</v>
      </c>
      <c r="I132" s="1257" t="s">
        <v>521</v>
      </c>
      <c r="J132" s="560" t="s">
        <v>520</v>
      </c>
      <c r="K132" s="293" t="s">
        <v>519</v>
      </c>
      <c r="L132" s="1223" t="s">
        <v>513</v>
      </c>
      <c r="M132" s="238" t="s">
        <v>2</v>
      </c>
      <c r="N132" s="293" t="s">
        <v>513</v>
      </c>
      <c r="O132" s="293" t="s">
        <v>518</v>
      </c>
      <c r="P132" s="293" t="s">
        <v>517</v>
      </c>
      <c r="Q132" s="269" t="s">
        <v>516</v>
      </c>
      <c r="R132" s="293" t="s">
        <v>515</v>
      </c>
      <c r="S132" s="293" t="s">
        <v>514</v>
      </c>
      <c r="T132" s="293" t="s">
        <v>513</v>
      </c>
      <c r="U132" s="1247" t="s">
        <v>2</v>
      </c>
      <c r="V132" s="293" t="s">
        <v>513</v>
      </c>
      <c r="W132" s="293" t="s">
        <v>513</v>
      </c>
      <c r="X132" s="296">
        <v>7200000</v>
      </c>
      <c r="Y132" s="293" t="s">
        <v>512</v>
      </c>
      <c r="Z132" s="293" t="s">
        <v>511</v>
      </c>
      <c r="AA132" s="1247" t="s">
        <v>2</v>
      </c>
      <c r="AB132" s="565" t="s">
        <v>541</v>
      </c>
      <c r="AC132" s="565" t="s">
        <v>509</v>
      </c>
      <c r="AD132" s="293" t="s">
        <v>527</v>
      </c>
      <c r="AE132" s="296">
        <v>7200000</v>
      </c>
      <c r="AF132" s="397"/>
      <c r="AG132" s="397"/>
    </row>
    <row r="133" spans="1:33" ht="60.75" customHeight="1" x14ac:dyDescent="0.3">
      <c r="A133" s="2327"/>
      <c r="B133" s="397"/>
      <c r="C133" s="237"/>
      <c r="D133" s="296"/>
      <c r="E133" s="397"/>
      <c r="F133" s="238" t="s">
        <v>1</v>
      </c>
      <c r="G133" s="397"/>
      <c r="H133" s="566"/>
      <c r="I133" s="566"/>
      <c r="J133" s="313"/>
      <c r="K133" s="397"/>
      <c r="L133" s="565"/>
      <c r="M133" s="238" t="s">
        <v>1</v>
      </c>
      <c r="N133" s="397"/>
      <c r="O133" s="397"/>
      <c r="P133" s="397"/>
      <c r="Q133" s="237"/>
      <c r="R133" s="397"/>
      <c r="S133" s="397"/>
      <c r="T133" s="397"/>
      <c r="U133" s="1247" t="s">
        <v>1</v>
      </c>
      <c r="V133" s="565"/>
      <c r="W133" s="397"/>
      <c r="X133" s="296"/>
      <c r="Y133" s="565"/>
      <c r="Z133" s="397"/>
      <c r="AA133" s="1247" t="s">
        <v>1</v>
      </c>
      <c r="AB133" s="565"/>
      <c r="AC133" s="565"/>
      <c r="AD133" s="565"/>
      <c r="AE133" s="296"/>
      <c r="AF133" s="397"/>
      <c r="AG133" s="397"/>
    </row>
    <row r="134" spans="1:33" x14ac:dyDescent="0.3">
      <c r="A134" s="489"/>
      <c r="B134" s="1215"/>
      <c r="C134" s="240"/>
      <c r="D134" s="399"/>
      <c r="E134" s="398"/>
      <c r="F134" s="312"/>
      <c r="G134" s="1215"/>
      <c r="H134" s="1219"/>
      <c r="I134" s="1219"/>
      <c r="J134" s="563"/>
      <c r="K134" s="1215"/>
      <c r="L134" s="1216"/>
      <c r="M134" s="312"/>
      <c r="N134" s="1215"/>
      <c r="O134" s="1215"/>
      <c r="P134" s="1215"/>
      <c r="Q134" s="561"/>
      <c r="R134" s="1215"/>
      <c r="S134" s="1215"/>
      <c r="T134" s="1215"/>
      <c r="U134" s="398"/>
      <c r="V134" s="1216"/>
      <c r="W134" s="1215"/>
      <c r="X134" s="399"/>
      <c r="Y134" s="1215"/>
      <c r="Z134" s="1215"/>
      <c r="AA134" s="398"/>
      <c r="AB134" s="1218"/>
      <c r="AC134" s="1218"/>
      <c r="AD134" s="1215"/>
      <c r="AE134" s="399"/>
      <c r="AF134" s="398"/>
      <c r="AG134" s="398"/>
    </row>
    <row r="135" spans="1:33" ht="37.5" x14ac:dyDescent="0.3">
      <c r="A135" s="2300" t="s">
        <v>886</v>
      </c>
      <c r="B135" s="294" t="s">
        <v>869</v>
      </c>
      <c r="C135" s="475" t="s">
        <v>524</v>
      </c>
      <c r="D135" s="296">
        <v>5800000</v>
      </c>
      <c r="E135" s="397" t="s">
        <v>125</v>
      </c>
      <c r="F135" s="238" t="s">
        <v>2</v>
      </c>
      <c r="G135" s="1259" t="s">
        <v>523</v>
      </c>
      <c r="H135" s="1258" t="s">
        <v>854</v>
      </c>
      <c r="I135" s="1257" t="s">
        <v>521</v>
      </c>
      <c r="J135" s="560" t="s">
        <v>520</v>
      </c>
      <c r="K135" s="293" t="s">
        <v>519</v>
      </c>
      <c r="L135" s="1223" t="s">
        <v>513</v>
      </c>
      <c r="M135" s="238" t="s">
        <v>2</v>
      </c>
      <c r="N135" s="293" t="s">
        <v>513</v>
      </c>
      <c r="O135" s="293" t="s">
        <v>518</v>
      </c>
      <c r="P135" s="293" t="s">
        <v>517</v>
      </c>
      <c r="Q135" s="269" t="s">
        <v>516</v>
      </c>
      <c r="R135" s="293" t="s">
        <v>515</v>
      </c>
      <c r="S135" s="293" t="s">
        <v>514</v>
      </c>
      <c r="T135" s="293" t="s">
        <v>513</v>
      </c>
      <c r="U135" s="1247" t="s">
        <v>2</v>
      </c>
      <c r="V135" s="293" t="s">
        <v>513</v>
      </c>
      <c r="W135" s="293" t="s">
        <v>513</v>
      </c>
      <c r="X135" s="296">
        <v>5800000</v>
      </c>
      <c r="Y135" s="293" t="s">
        <v>512</v>
      </c>
      <c r="Z135" s="293" t="s">
        <v>511</v>
      </c>
      <c r="AA135" s="1247" t="s">
        <v>2</v>
      </c>
      <c r="AB135" s="565" t="s">
        <v>541</v>
      </c>
      <c r="AC135" s="565" t="s">
        <v>509</v>
      </c>
      <c r="AD135" s="293" t="s">
        <v>527</v>
      </c>
      <c r="AE135" s="296">
        <v>5800000</v>
      </c>
      <c r="AF135" s="397"/>
      <c r="AG135" s="397"/>
    </row>
    <row r="136" spans="1:33" x14ac:dyDescent="0.3">
      <c r="A136" s="2327"/>
      <c r="B136" s="397"/>
      <c r="C136" s="237"/>
      <c r="D136" s="296"/>
      <c r="E136" s="397"/>
      <c r="F136" s="238" t="s">
        <v>1</v>
      </c>
      <c r="G136" s="397"/>
      <c r="H136" s="566"/>
      <c r="I136" s="566"/>
      <c r="J136" s="313"/>
      <c r="K136" s="397"/>
      <c r="L136" s="565"/>
      <c r="M136" s="238" t="s">
        <v>1</v>
      </c>
      <c r="N136" s="397"/>
      <c r="O136" s="397"/>
      <c r="P136" s="397"/>
      <c r="Q136" s="237"/>
      <c r="R136" s="397"/>
      <c r="S136" s="397"/>
      <c r="T136" s="397"/>
      <c r="U136" s="1247" t="s">
        <v>1</v>
      </c>
      <c r="V136" s="565"/>
      <c r="W136" s="397"/>
      <c r="X136" s="296"/>
      <c r="Y136" s="565"/>
      <c r="Z136" s="397"/>
      <c r="AA136" s="1247" t="s">
        <v>1</v>
      </c>
      <c r="AB136" s="565"/>
      <c r="AC136" s="565"/>
      <c r="AD136" s="565"/>
      <c r="AE136" s="296"/>
      <c r="AF136" s="397"/>
      <c r="AG136" s="397"/>
    </row>
    <row r="137" spans="1:33" x14ac:dyDescent="0.3">
      <c r="A137" s="489"/>
      <c r="B137" s="1215"/>
      <c r="C137" s="240"/>
      <c r="D137" s="399"/>
      <c r="E137" s="398"/>
      <c r="F137" s="312"/>
      <c r="G137" s="1215"/>
      <c r="H137" s="1219"/>
      <c r="I137" s="1219"/>
      <c r="J137" s="563"/>
      <c r="K137" s="1215"/>
      <c r="L137" s="1216"/>
      <c r="M137" s="312"/>
      <c r="N137" s="1215"/>
      <c r="O137" s="1215"/>
      <c r="P137" s="1215"/>
      <c r="Q137" s="561"/>
      <c r="R137" s="1215"/>
      <c r="S137" s="1215"/>
      <c r="T137" s="1215"/>
      <c r="U137" s="398"/>
      <c r="V137" s="1216"/>
      <c r="W137" s="1215"/>
      <c r="X137" s="399"/>
      <c r="Y137" s="1215"/>
      <c r="Z137" s="1215"/>
      <c r="AA137" s="398"/>
      <c r="AB137" s="1218"/>
      <c r="AC137" s="1218"/>
      <c r="AD137" s="1215"/>
      <c r="AE137" s="399"/>
      <c r="AF137" s="398"/>
      <c r="AG137" s="398"/>
    </row>
    <row r="138" spans="1:33" ht="37.5" x14ac:dyDescent="0.3">
      <c r="A138" s="2300" t="s">
        <v>885</v>
      </c>
      <c r="B138" s="294" t="s">
        <v>869</v>
      </c>
      <c r="C138" s="475" t="s">
        <v>524</v>
      </c>
      <c r="D138" s="296">
        <v>8000000</v>
      </c>
      <c r="E138" s="397" t="s">
        <v>125</v>
      </c>
      <c r="F138" s="238" t="s">
        <v>2</v>
      </c>
      <c r="G138" s="1259" t="s">
        <v>523</v>
      </c>
      <c r="H138" s="1258" t="s">
        <v>854</v>
      </c>
      <c r="I138" s="1257" t="s">
        <v>521</v>
      </c>
      <c r="J138" s="560" t="s">
        <v>520</v>
      </c>
      <c r="K138" s="293" t="s">
        <v>519</v>
      </c>
      <c r="L138" s="1223" t="s">
        <v>513</v>
      </c>
      <c r="M138" s="238" t="s">
        <v>2</v>
      </c>
      <c r="N138" s="293" t="s">
        <v>513</v>
      </c>
      <c r="O138" s="293" t="s">
        <v>518</v>
      </c>
      <c r="P138" s="293" t="s">
        <v>517</v>
      </c>
      <c r="Q138" s="269" t="s">
        <v>516</v>
      </c>
      <c r="R138" s="293" t="s">
        <v>515</v>
      </c>
      <c r="S138" s="293" t="s">
        <v>514</v>
      </c>
      <c r="T138" s="293" t="s">
        <v>513</v>
      </c>
      <c r="U138" s="1247" t="s">
        <v>2</v>
      </c>
      <c r="V138" s="293" t="s">
        <v>513</v>
      </c>
      <c r="W138" s="293" t="s">
        <v>513</v>
      </c>
      <c r="X138" s="296">
        <v>8000000</v>
      </c>
      <c r="Y138" s="293" t="s">
        <v>512</v>
      </c>
      <c r="Z138" s="293" t="s">
        <v>511</v>
      </c>
      <c r="AA138" s="1247" t="s">
        <v>2</v>
      </c>
      <c r="AB138" s="565" t="s">
        <v>541</v>
      </c>
      <c r="AC138" s="565" t="s">
        <v>509</v>
      </c>
      <c r="AD138" s="293" t="s">
        <v>527</v>
      </c>
      <c r="AE138" s="296">
        <v>8000000</v>
      </c>
      <c r="AF138" s="397"/>
      <c r="AG138" s="397"/>
    </row>
    <row r="139" spans="1:33" x14ac:dyDescent="0.3">
      <c r="A139" s="2327"/>
      <c r="B139" s="397"/>
      <c r="C139" s="237"/>
      <c r="D139" s="296"/>
      <c r="E139" s="397"/>
      <c r="F139" s="238" t="s">
        <v>1</v>
      </c>
      <c r="G139" s="397"/>
      <c r="H139" s="566"/>
      <c r="I139" s="566"/>
      <c r="J139" s="313"/>
      <c r="K139" s="397"/>
      <c r="L139" s="565"/>
      <c r="M139" s="238" t="s">
        <v>1</v>
      </c>
      <c r="N139" s="397"/>
      <c r="O139" s="397"/>
      <c r="P139" s="397"/>
      <c r="Q139" s="237"/>
      <c r="R139" s="397"/>
      <c r="S139" s="397"/>
      <c r="T139" s="397"/>
      <c r="U139" s="1247" t="s">
        <v>1</v>
      </c>
      <c r="V139" s="565"/>
      <c r="W139" s="397"/>
      <c r="X139" s="296"/>
      <c r="Y139" s="565"/>
      <c r="Z139" s="397"/>
      <c r="AA139" s="1247" t="s">
        <v>1</v>
      </c>
      <c r="AB139" s="565"/>
      <c r="AC139" s="565"/>
      <c r="AD139" s="565"/>
      <c r="AE139" s="296"/>
      <c r="AF139" s="397"/>
      <c r="AG139" s="397"/>
    </row>
    <row r="140" spans="1:33" x14ac:dyDescent="0.3">
      <c r="A140" s="489"/>
      <c r="B140" s="1215"/>
      <c r="C140" s="240"/>
      <c r="D140" s="399"/>
      <c r="E140" s="398"/>
      <c r="F140" s="312"/>
      <c r="G140" s="1215"/>
      <c r="H140" s="1219"/>
      <c r="I140" s="1219"/>
      <c r="J140" s="563"/>
      <c r="K140" s="1215"/>
      <c r="L140" s="1216"/>
      <c r="M140" s="312"/>
      <c r="N140" s="1215"/>
      <c r="O140" s="1215"/>
      <c r="P140" s="1215"/>
      <c r="Q140" s="561"/>
      <c r="R140" s="1215"/>
      <c r="S140" s="1215"/>
      <c r="T140" s="1215"/>
      <c r="U140" s="398"/>
      <c r="V140" s="1216"/>
      <c r="W140" s="1215"/>
      <c r="X140" s="399"/>
      <c r="Y140" s="1215"/>
      <c r="Z140" s="1215"/>
      <c r="AA140" s="398"/>
      <c r="AB140" s="1218"/>
      <c r="AC140" s="1218"/>
      <c r="AD140" s="1215"/>
      <c r="AE140" s="399"/>
      <c r="AF140" s="398"/>
      <c r="AG140" s="398"/>
    </row>
    <row r="141" spans="1:33" ht="37.5" x14ac:dyDescent="0.3">
      <c r="A141" s="2300" t="s">
        <v>884</v>
      </c>
      <c r="B141" s="294" t="s">
        <v>869</v>
      </c>
      <c r="C141" s="475" t="s">
        <v>524</v>
      </c>
      <c r="D141" s="296">
        <v>3000000</v>
      </c>
      <c r="E141" s="397" t="s">
        <v>125</v>
      </c>
      <c r="F141" s="238" t="s">
        <v>2</v>
      </c>
      <c r="G141" s="1259" t="s">
        <v>523</v>
      </c>
      <c r="H141" s="1258" t="s">
        <v>854</v>
      </c>
      <c r="I141" s="1257" t="s">
        <v>521</v>
      </c>
      <c r="J141" s="560" t="s">
        <v>520</v>
      </c>
      <c r="K141" s="293" t="s">
        <v>519</v>
      </c>
      <c r="L141" s="1223" t="s">
        <v>513</v>
      </c>
      <c r="M141" s="238" t="s">
        <v>2</v>
      </c>
      <c r="N141" s="293" t="s">
        <v>513</v>
      </c>
      <c r="O141" s="293" t="s">
        <v>518</v>
      </c>
      <c r="P141" s="293" t="s">
        <v>517</v>
      </c>
      <c r="Q141" s="269" t="s">
        <v>516</v>
      </c>
      <c r="R141" s="293" t="s">
        <v>515</v>
      </c>
      <c r="S141" s="293" t="s">
        <v>514</v>
      </c>
      <c r="T141" s="293" t="s">
        <v>513</v>
      </c>
      <c r="U141" s="1247" t="s">
        <v>2</v>
      </c>
      <c r="V141" s="293" t="s">
        <v>513</v>
      </c>
      <c r="W141" s="293" t="s">
        <v>513</v>
      </c>
      <c r="X141" s="296">
        <v>3000000</v>
      </c>
      <c r="Y141" s="293" t="s">
        <v>512</v>
      </c>
      <c r="Z141" s="293" t="s">
        <v>511</v>
      </c>
      <c r="AA141" s="1247" t="s">
        <v>2</v>
      </c>
      <c r="AB141" s="565" t="s">
        <v>541</v>
      </c>
      <c r="AC141" s="565" t="s">
        <v>509</v>
      </c>
      <c r="AD141" s="293" t="s">
        <v>527</v>
      </c>
      <c r="AE141" s="296">
        <v>3000000</v>
      </c>
      <c r="AF141" s="397"/>
      <c r="AG141" s="397"/>
    </row>
    <row r="142" spans="1:33" x14ac:dyDescent="0.3">
      <c r="A142" s="2327"/>
      <c r="B142" s="397"/>
      <c r="C142" s="237"/>
      <c r="D142" s="296"/>
      <c r="E142" s="397"/>
      <c r="F142" s="238" t="s">
        <v>1</v>
      </c>
      <c r="G142" s="397"/>
      <c r="H142" s="566"/>
      <c r="I142" s="566"/>
      <c r="J142" s="313"/>
      <c r="K142" s="397"/>
      <c r="L142" s="565"/>
      <c r="M142" s="238" t="s">
        <v>1</v>
      </c>
      <c r="N142" s="397"/>
      <c r="O142" s="397"/>
      <c r="P142" s="397"/>
      <c r="Q142" s="237"/>
      <c r="R142" s="397"/>
      <c r="S142" s="397"/>
      <c r="T142" s="397"/>
      <c r="U142" s="1247" t="s">
        <v>1</v>
      </c>
      <c r="V142" s="565"/>
      <c r="W142" s="397"/>
      <c r="X142" s="296"/>
      <c r="Y142" s="565"/>
      <c r="Z142" s="397"/>
      <c r="AA142" s="1247" t="s">
        <v>1</v>
      </c>
      <c r="AB142" s="565"/>
      <c r="AC142" s="565"/>
      <c r="AD142" s="565"/>
      <c r="AE142" s="296"/>
      <c r="AF142" s="397"/>
      <c r="AG142" s="397"/>
    </row>
    <row r="143" spans="1:33" x14ac:dyDescent="0.3">
      <c r="A143" s="489"/>
      <c r="B143" s="1215"/>
      <c r="C143" s="240"/>
      <c r="D143" s="399"/>
      <c r="E143" s="398"/>
      <c r="F143" s="312"/>
      <c r="G143" s="1215"/>
      <c r="H143" s="1219"/>
      <c r="I143" s="1219"/>
      <c r="J143" s="563"/>
      <c r="K143" s="1215"/>
      <c r="L143" s="1216"/>
      <c r="M143" s="312"/>
      <c r="N143" s="1215"/>
      <c r="O143" s="1215"/>
      <c r="P143" s="1215"/>
      <c r="Q143" s="561"/>
      <c r="R143" s="1215"/>
      <c r="S143" s="1215"/>
      <c r="T143" s="1215"/>
      <c r="U143" s="398"/>
      <c r="V143" s="1216"/>
      <c r="W143" s="1215"/>
      <c r="X143" s="399"/>
      <c r="Y143" s="1215"/>
      <c r="Z143" s="1215"/>
      <c r="AA143" s="398"/>
      <c r="AB143" s="1218"/>
      <c r="AC143" s="1218"/>
      <c r="AD143" s="1215"/>
      <c r="AE143" s="399"/>
      <c r="AF143" s="398"/>
      <c r="AG143" s="398"/>
    </row>
    <row r="144" spans="1:33" ht="37.5" x14ac:dyDescent="0.3">
      <c r="A144" s="2300" t="s">
        <v>883</v>
      </c>
      <c r="B144" s="294" t="s">
        <v>869</v>
      </c>
      <c r="C144" s="475" t="s">
        <v>524</v>
      </c>
      <c r="D144" s="296">
        <v>5000000</v>
      </c>
      <c r="E144" s="397" t="s">
        <v>125</v>
      </c>
      <c r="F144" s="238" t="s">
        <v>2</v>
      </c>
      <c r="G144" s="1259" t="s">
        <v>523</v>
      </c>
      <c r="H144" s="1258" t="s">
        <v>854</v>
      </c>
      <c r="I144" s="1257" t="s">
        <v>521</v>
      </c>
      <c r="J144" s="560" t="s">
        <v>520</v>
      </c>
      <c r="K144" s="293" t="s">
        <v>519</v>
      </c>
      <c r="L144" s="1223" t="s">
        <v>513</v>
      </c>
      <c r="M144" s="238" t="s">
        <v>2</v>
      </c>
      <c r="N144" s="293" t="s">
        <v>513</v>
      </c>
      <c r="O144" s="293" t="s">
        <v>518</v>
      </c>
      <c r="P144" s="293" t="s">
        <v>517</v>
      </c>
      <c r="Q144" s="269" t="s">
        <v>516</v>
      </c>
      <c r="R144" s="293" t="s">
        <v>515</v>
      </c>
      <c r="S144" s="293" t="s">
        <v>514</v>
      </c>
      <c r="T144" s="293" t="s">
        <v>513</v>
      </c>
      <c r="U144" s="1247" t="s">
        <v>2</v>
      </c>
      <c r="V144" s="293" t="s">
        <v>513</v>
      </c>
      <c r="W144" s="293" t="s">
        <v>513</v>
      </c>
      <c r="X144" s="296">
        <v>5000000</v>
      </c>
      <c r="Y144" s="293" t="s">
        <v>512</v>
      </c>
      <c r="Z144" s="293" t="s">
        <v>511</v>
      </c>
      <c r="AA144" s="1247" t="s">
        <v>2</v>
      </c>
      <c r="AB144" s="565" t="s">
        <v>541</v>
      </c>
      <c r="AC144" s="565" t="s">
        <v>509</v>
      </c>
      <c r="AD144" s="293" t="s">
        <v>527</v>
      </c>
      <c r="AE144" s="296">
        <v>5000000</v>
      </c>
      <c r="AF144" s="397"/>
      <c r="AG144" s="397"/>
    </row>
    <row r="145" spans="1:33" x14ac:dyDescent="0.3">
      <c r="A145" s="2327"/>
      <c r="B145" s="397"/>
      <c r="C145" s="237"/>
      <c r="D145" s="296"/>
      <c r="E145" s="397"/>
      <c r="F145" s="238" t="s">
        <v>1</v>
      </c>
      <c r="G145" s="397"/>
      <c r="H145" s="566"/>
      <c r="I145" s="566"/>
      <c r="J145" s="313"/>
      <c r="K145" s="397"/>
      <c r="L145" s="565"/>
      <c r="M145" s="238" t="s">
        <v>1</v>
      </c>
      <c r="N145" s="397"/>
      <c r="O145" s="397"/>
      <c r="P145" s="397"/>
      <c r="Q145" s="237"/>
      <c r="R145" s="397"/>
      <c r="S145" s="397"/>
      <c r="T145" s="397"/>
      <c r="U145" s="1247" t="s">
        <v>1</v>
      </c>
      <c r="V145" s="565"/>
      <c r="W145" s="397"/>
      <c r="X145" s="296"/>
      <c r="Y145" s="565"/>
      <c r="Z145" s="397"/>
      <c r="AA145" s="1247" t="s">
        <v>1</v>
      </c>
      <c r="AB145" s="565"/>
      <c r="AC145" s="565"/>
      <c r="AD145" s="565"/>
      <c r="AE145" s="296"/>
      <c r="AF145" s="397"/>
      <c r="AG145" s="397"/>
    </row>
    <row r="146" spans="1:33" x14ac:dyDescent="0.3">
      <c r="A146" s="489"/>
      <c r="B146" s="1215"/>
      <c r="C146" s="240"/>
      <c r="D146" s="399"/>
      <c r="E146" s="398"/>
      <c r="F146" s="312"/>
      <c r="G146" s="1215"/>
      <c r="H146" s="1219"/>
      <c r="I146" s="1219"/>
      <c r="J146" s="563"/>
      <c r="K146" s="1215"/>
      <c r="L146" s="1216"/>
      <c r="M146" s="312"/>
      <c r="N146" s="1215"/>
      <c r="O146" s="1215"/>
      <c r="P146" s="1215"/>
      <c r="Q146" s="561"/>
      <c r="R146" s="1215"/>
      <c r="S146" s="1215"/>
      <c r="T146" s="1215"/>
      <c r="U146" s="398"/>
      <c r="V146" s="1216"/>
      <c r="W146" s="1215"/>
      <c r="X146" s="399"/>
      <c r="Y146" s="1215"/>
      <c r="Z146" s="1215"/>
      <c r="AA146" s="398"/>
      <c r="AB146" s="1218"/>
      <c r="AC146" s="1218"/>
      <c r="AD146" s="1215"/>
      <c r="AE146" s="399"/>
      <c r="AF146" s="398"/>
      <c r="AG146" s="398"/>
    </row>
    <row r="147" spans="1:33" ht="37.5" x14ac:dyDescent="0.3">
      <c r="A147" s="2300" t="s">
        <v>882</v>
      </c>
      <c r="B147" s="294" t="s">
        <v>869</v>
      </c>
      <c r="C147" s="475" t="s">
        <v>524</v>
      </c>
      <c r="D147" s="296">
        <v>5000000</v>
      </c>
      <c r="E147" s="397" t="s">
        <v>125</v>
      </c>
      <c r="F147" s="238" t="s">
        <v>2</v>
      </c>
      <c r="G147" s="1259" t="s">
        <v>523</v>
      </c>
      <c r="H147" s="1258" t="s">
        <v>854</v>
      </c>
      <c r="I147" s="1257" t="s">
        <v>521</v>
      </c>
      <c r="J147" s="560" t="s">
        <v>520</v>
      </c>
      <c r="K147" s="293" t="s">
        <v>519</v>
      </c>
      <c r="L147" s="1223" t="s">
        <v>513</v>
      </c>
      <c r="M147" s="238" t="s">
        <v>2</v>
      </c>
      <c r="N147" s="293" t="s">
        <v>513</v>
      </c>
      <c r="O147" s="293" t="s">
        <v>518</v>
      </c>
      <c r="P147" s="293" t="s">
        <v>517</v>
      </c>
      <c r="Q147" s="269" t="s">
        <v>516</v>
      </c>
      <c r="R147" s="293" t="s">
        <v>515</v>
      </c>
      <c r="S147" s="293" t="s">
        <v>514</v>
      </c>
      <c r="T147" s="293" t="s">
        <v>513</v>
      </c>
      <c r="U147" s="1247" t="s">
        <v>2</v>
      </c>
      <c r="V147" s="293" t="s">
        <v>513</v>
      </c>
      <c r="W147" s="293" t="s">
        <v>513</v>
      </c>
      <c r="X147" s="296">
        <v>5000000</v>
      </c>
      <c r="Y147" s="293" t="s">
        <v>512</v>
      </c>
      <c r="Z147" s="293" t="s">
        <v>511</v>
      </c>
      <c r="AA147" s="1247" t="s">
        <v>2</v>
      </c>
      <c r="AB147" s="565" t="s">
        <v>541</v>
      </c>
      <c r="AC147" s="565" t="s">
        <v>509</v>
      </c>
      <c r="AD147" s="293" t="s">
        <v>527</v>
      </c>
      <c r="AE147" s="296">
        <v>5000000</v>
      </c>
      <c r="AF147" s="397"/>
      <c r="AG147" s="397"/>
    </row>
    <row r="148" spans="1:33" x14ac:dyDescent="0.3">
      <c r="A148" s="2327"/>
      <c r="B148" s="397"/>
      <c r="C148" s="237"/>
      <c r="D148" s="296"/>
      <c r="E148" s="397"/>
      <c r="F148" s="238" t="s">
        <v>1</v>
      </c>
      <c r="G148" s="397"/>
      <c r="H148" s="566"/>
      <c r="I148" s="566"/>
      <c r="J148" s="313"/>
      <c r="K148" s="397"/>
      <c r="L148" s="565"/>
      <c r="M148" s="238" t="s">
        <v>1</v>
      </c>
      <c r="N148" s="397"/>
      <c r="O148" s="397"/>
      <c r="P148" s="397"/>
      <c r="Q148" s="237"/>
      <c r="R148" s="397"/>
      <c r="S148" s="397"/>
      <c r="T148" s="397"/>
      <c r="U148" s="1247" t="s">
        <v>1</v>
      </c>
      <c r="V148" s="565"/>
      <c r="W148" s="397"/>
      <c r="X148" s="296"/>
      <c r="Y148" s="565"/>
      <c r="Z148" s="397"/>
      <c r="AA148" s="1247" t="s">
        <v>1</v>
      </c>
      <c r="AB148" s="565"/>
      <c r="AC148" s="565"/>
      <c r="AD148" s="565"/>
      <c r="AE148" s="296"/>
      <c r="AF148" s="397"/>
      <c r="AG148" s="397"/>
    </row>
    <row r="149" spans="1:33" x14ac:dyDescent="0.3">
      <c r="A149" s="489"/>
      <c r="B149" s="1215"/>
      <c r="C149" s="240"/>
      <c r="D149" s="399"/>
      <c r="E149" s="398"/>
      <c r="F149" s="312"/>
      <c r="G149" s="1215"/>
      <c r="H149" s="1219"/>
      <c r="I149" s="1219"/>
      <c r="J149" s="563"/>
      <c r="K149" s="1215"/>
      <c r="L149" s="1216"/>
      <c r="M149" s="312"/>
      <c r="N149" s="1215"/>
      <c r="O149" s="1215"/>
      <c r="P149" s="1215"/>
      <c r="Q149" s="561"/>
      <c r="R149" s="1215"/>
      <c r="S149" s="1215"/>
      <c r="T149" s="1215"/>
      <c r="U149" s="398"/>
      <c r="V149" s="1216"/>
      <c r="W149" s="1215"/>
      <c r="X149" s="399"/>
      <c r="Y149" s="1215"/>
      <c r="Z149" s="1215"/>
      <c r="AA149" s="398"/>
      <c r="AB149" s="1218"/>
      <c r="AC149" s="1218"/>
      <c r="AD149" s="1215"/>
      <c r="AE149" s="399"/>
      <c r="AF149" s="398"/>
      <c r="AG149" s="398"/>
    </row>
    <row r="150" spans="1:33" ht="37.5" x14ac:dyDescent="0.3">
      <c r="A150" s="2300" t="s">
        <v>881</v>
      </c>
      <c r="B150" s="294" t="s">
        <v>869</v>
      </c>
      <c r="C150" s="475" t="s">
        <v>524</v>
      </c>
      <c r="D150" s="296">
        <v>10000000</v>
      </c>
      <c r="E150" s="397" t="s">
        <v>125</v>
      </c>
      <c r="F150" s="238" t="s">
        <v>2</v>
      </c>
      <c r="G150" s="1259" t="s">
        <v>523</v>
      </c>
      <c r="H150" s="1258" t="s">
        <v>854</v>
      </c>
      <c r="I150" s="1257" t="s">
        <v>521</v>
      </c>
      <c r="J150" s="560" t="s">
        <v>520</v>
      </c>
      <c r="K150" s="293" t="s">
        <v>519</v>
      </c>
      <c r="L150" s="1223" t="s">
        <v>513</v>
      </c>
      <c r="M150" s="238" t="s">
        <v>2</v>
      </c>
      <c r="N150" s="293" t="s">
        <v>513</v>
      </c>
      <c r="O150" s="293" t="s">
        <v>518</v>
      </c>
      <c r="P150" s="293" t="s">
        <v>517</v>
      </c>
      <c r="Q150" s="269" t="s">
        <v>516</v>
      </c>
      <c r="R150" s="293" t="s">
        <v>515</v>
      </c>
      <c r="S150" s="293" t="s">
        <v>514</v>
      </c>
      <c r="T150" s="293" t="s">
        <v>513</v>
      </c>
      <c r="U150" s="1247" t="s">
        <v>2</v>
      </c>
      <c r="V150" s="293" t="s">
        <v>513</v>
      </c>
      <c r="W150" s="293" t="s">
        <v>513</v>
      </c>
      <c r="X150" s="296">
        <v>10000000</v>
      </c>
      <c r="Y150" s="293" t="s">
        <v>512</v>
      </c>
      <c r="Z150" s="293" t="s">
        <v>511</v>
      </c>
      <c r="AA150" s="1247" t="s">
        <v>2</v>
      </c>
      <c r="AB150" s="565" t="s">
        <v>541</v>
      </c>
      <c r="AC150" s="565" t="s">
        <v>509</v>
      </c>
      <c r="AD150" s="293" t="s">
        <v>527</v>
      </c>
      <c r="AE150" s="296">
        <v>10000000</v>
      </c>
      <c r="AF150" s="397"/>
      <c r="AG150" s="397"/>
    </row>
    <row r="151" spans="1:33" ht="63" customHeight="1" x14ac:dyDescent="0.3">
      <c r="A151" s="2327"/>
      <c r="B151" s="397"/>
      <c r="C151" s="237"/>
      <c r="D151" s="296"/>
      <c r="E151" s="397"/>
      <c r="F151" s="238" t="s">
        <v>1</v>
      </c>
      <c r="G151" s="397"/>
      <c r="H151" s="566"/>
      <c r="I151" s="566"/>
      <c r="J151" s="313"/>
      <c r="K151" s="397"/>
      <c r="L151" s="565"/>
      <c r="M151" s="238" t="s">
        <v>1</v>
      </c>
      <c r="N151" s="397"/>
      <c r="O151" s="397"/>
      <c r="P151" s="397"/>
      <c r="Q151" s="237"/>
      <c r="R151" s="397"/>
      <c r="S151" s="397"/>
      <c r="T151" s="397"/>
      <c r="U151" s="1247" t="s">
        <v>1</v>
      </c>
      <c r="V151" s="565"/>
      <c r="W151" s="397"/>
      <c r="X151" s="296"/>
      <c r="Y151" s="565"/>
      <c r="Z151" s="397"/>
      <c r="AA151" s="1247" t="s">
        <v>1</v>
      </c>
      <c r="AB151" s="565"/>
      <c r="AC151" s="565"/>
      <c r="AD151" s="565"/>
      <c r="AE151" s="296"/>
      <c r="AF151" s="397"/>
      <c r="AG151" s="397"/>
    </row>
    <row r="152" spans="1:33" x14ac:dyDescent="0.3">
      <c r="A152" s="489"/>
      <c r="B152" s="1215"/>
      <c r="C152" s="240"/>
      <c r="D152" s="399"/>
      <c r="E152" s="398"/>
      <c r="F152" s="312"/>
      <c r="G152" s="1215"/>
      <c r="H152" s="1219"/>
      <c r="I152" s="1219"/>
      <c r="J152" s="563"/>
      <c r="K152" s="1215"/>
      <c r="L152" s="1216"/>
      <c r="M152" s="312"/>
      <c r="N152" s="1215"/>
      <c r="O152" s="1215"/>
      <c r="P152" s="1215"/>
      <c r="Q152" s="561"/>
      <c r="R152" s="1215"/>
      <c r="S152" s="1215"/>
      <c r="T152" s="1215"/>
      <c r="U152" s="398"/>
      <c r="V152" s="1216"/>
      <c r="W152" s="1215"/>
      <c r="X152" s="399"/>
      <c r="Y152" s="1215"/>
      <c r="Z152" s="1215"/>
      <c r="AA152" s="398"/>
      <c r="AB152" s="1218"/>
      <c r="AC152" s="1218"/>
      <c r="AD152" s="1215"/>
      <c r="AE152" s="399"/>
      <c r="AF152" s="398"/>
      <c r="AG152" s="398"/>
    </row>
    <row r="153" spans="1:33" ht="37.5" x14ac:dyDescent="0.3">
      <c r="A153" s="2300" t="s">
        <v>880</v>
      </c>
      <c r="B153" s="294" t="s">
        <v>869</v>
      </c>
      <c r="C153" s="475" t="s">
        <v>524</v>
      </c>
      <c r="D153" s="296">
        <v>12000000</v>
      </c>
      <c r="E153" s="397" t="s">
        <v>16</v>
      </c>
      <c r="F153" s="238" t="s">
        <v>2</v>
      </c>
      <c r="G153" s="1259" t="s">
        <v>523</v>
      </c>
      <c r="H153" s="1258" t="s">
        <v>854</v>
      </c>
      <c r="I153" s="1257" t="s">
        <v>521</v>
      </c>
      <c r="J153" s="560" t="s">
        <v>520</v>
      </c>
      <c r="K153" s="293" t="s">
        <v>519</v>
      </c>
      <c r="L153" s="1223" t="s">
        <v>513</v>
      </c>
      <c r="M153" s="238" t="s">
        <v>2</v>
      </c>
      <c r="N153" s="293" t="s">
        <v>513</v>
      </c>
      <c r="O153" s="293" t="s">
        <v>518</v>
      </c>
      <c r="P153" s="293" t="s">
        <v>517</v>
      </c>
      <c r="Q153" s="269" t="s">
        <v>516</v>
      </c>
      <c r="R153" s="293" t="s">
        <v>515</v>
      </c>
      <c r="S153" s="293" t="s">
        <v>514</v>
      </c>
      <c r="T153" s="293" t="s">
        <v>9</v>
      </c>
      <c r="U153" s="1247" t="s">
        <v>2</v>
      </c>
      <c r="V153" s="293" t="s">
        <v>513</v>
      </c>
      <c r="W153" s="293" t="s">
        <v>513</v>
      </c>
      <c r="X153" s="296">
        <v>12000000</v>
      </c>
      <c r="Y153" s="293" t="s">
        <v>512</v>
      </c>
      <c r="Z153" s="293" t="s">
        <v>511</v>
      </c>
      <c r="AA153" s="1247" t="s">
        <v>2</v>
      </c>
      <c r="AB153" s="565" t="s">
        <v>510</v>
      </c>
      <c r="AC153" s="565" t="s">
        <v>509</v>
      </c>
      <c r="AD153" s="293" t="s">
        <v>527</v>
      </c>
      <c r="AE153" s="296">
        <v>12000000</v>
      </c>
      <c r="AF153" s="397"/>
      <c r="AG153" s="397"/>
    </row>
    <row r="154" spans="1:33" ht="21" customHeight="1" x14ac:dyDescent="0.3">
      <c r="A154" s="2327"/>
      <c r="B154" s="397"/>
      <c r="C154" s="237"/>
      <c r="D154" s="296"/>
      <c r="E154" s="397"/>
      <c r="F154" s="238" t="s">
        <v>1</v>
      </c>
      <c r="G154" s="397"/>
      <c r="H154" s="566"/>
      <c r="I154" s="566"/>
      <c r="J154" s="313"/>
      <c r="K154" s="397"/>
      <c r="L154" s="565"/>
      <c r="M154" s="238" t="s">
        <v>1</v>
      </c>
      <c r="N154" s="397"/>
      <c r="O154" s="397"/>
      <c r="P154" s="397"/>
      <c r="Q154" s="237"/>
      <c r="R154" s="397"/>
      <c r="S154" s="397"/>
      <c r="T154" s="397"/>
      <c r="U154" s="1247" t="s">
        <v>1</v>
      </c>
      <c r="V154" s="565"/>
      <c r="W154" s="397"/>
      <c r="X154" s="296"/>
      <c r="Y154" s="565"/>
      <c r="Z154" s="397"/>
      <c r="AA154" s="1247" t="s">
        <v>1</v>
      </c>
      <c r="AB154" s="565"/>
      <c r="AC154" s="565"/>
      <c r="AD154" s="565"/>
      <c r="AE154" s="296"/>
      <c r="AF154" s="397"/>
      <c r="AG154" s="397"/>
    </row>
    <row r="155" spans="1:33" x14ac:dyDescent="0.3">
      <c r="A155" s="489"/>
      <c r="B155" s="1215"/>
      <c r="C155" s="240"/>
      <c r="D155" s="399"/>
      <c r="E155" s="398"/>
      <c r="F155" s="312"/>
      <c r="G155" s="1215"/>
      <c r="H155" s="1219"/>
      <c r="I155" s="1219"/>
      <c r="J155" s="563"/>
      <c r="K155" s="1215"/>
      <c r="L155" s="1216"/>
      <c r="M155" s="312"/>
      <c r="N155" s="1215"/>
      <c r="O155" s="1215"/>
      <c r="P155" s="1215"/>
      <c r="Q155" s="561"/>
      <c r="R155" s="1215"/>
      <c r="S155" s="1215"/>
      <c r="T155" s="1215"/>
      <c r="U155" s="398"/>
      <c r="V155" s="1216"/>
      <c r="W155" s="1215"/>
      <c r="X155" s="399"/>
      <c r="Y155" s="1215"/>
      <c r="Z155" s="1215"/>
      <c r="AA155" s="398"/>
      <c r="AB155" s="1218"/>
      <c r="AC155" s="1218"/>
      <c r="AD155" s="1215"/>
      <c r="AE155" s="399"/>
      <c r="AF155" s="398"/>
      <c r="AG155" s="398"/>
    </row>
    <row r="156" spans="1:33" ht="37.5" x14ac:dyDescent="0.3">
      <c r="A156" s="2300" t="s">
        <v>879</v>
      </c>
      <c r="B156" s="294" t="s">
        <v>869</v>
      </c>
      <c r="C156" s="475" t="s">
        <v>524</v>
      </c>
      <c r="D156" s="296">
        <v>3000000</v>
      </c>
      <c r="E156" s="397" t="s">
        <v>125</v>
      </c>
      <c r="F156" s="238" t="s">
        <v>2</v>
      </c>
      <c r="G156" s="1259" t="s">
        <v>523</v>
      </c>
      <c r="H156" s="1258" t="s">
        <v>854</v>
      </c>
      <c r="I156" s="1257" t="s">
        <v>521</v>
      </c>
      <c r="J156" s="560" t="s">
        <v>520</v>
      </c>
      <c r="K156" s="293" t="s">
        <v>519</v>
      </c>
      <c r="L156" s="1223" t="s">
        <v>513</v>
      </c>
      <c r="M156" s="238" t="s">
        <v>2</v>
      </c>
      <c r="N156" s="293" t="s">
        <v>513</v>
      </c>
      <c r="O156" s="293" t="s">
        <v>518</v>
      </c>
      <c r="P156" s="293" t="s">
        <v>517</v>
      </c>
      <c r="Q156" s="269" t="s">
        <v>516</v>
      </c>
      <c r="R156" s="293" t="s">
        <v>515</v>
      </c>
      <c r="S156" s="293" t="s">
        <v>514</v>
      </c>
      <c r="T156" s="293" t="s">
        <v>513</v>
      </c>
      <c r="U156" s="1247" t="s">
        <v>2</v>
      </c>
      <c r="V156" s="293" t="s">
        <v>513</v>
      </c>
      <c r="W156" s="293" t="s">
        <v>513</v>
      </c>
      <c r="X156" s="296">
        <v>3000000</v>
      </c>
      <c r="Y156" s="293" t="s">
        <v>512</v>
      </c>
      <c r="Z156" s="293" t="s">
        <v>511</v>
      </c>
      <c r="AA156" s="1247" t="s">
        <v>2</v>
      </c>
      <c r="AB156" s="565" t="s">
        <v>541</v>
      </c>
      <c r="AC156" s="565" t="s">
        <v>509</v>
      </c>
      <c r="AD156" s="293" t="s">
        <v>527</v>
      </c>
      <c r="AE156" s="296">
        <v>3000000</v>
      </c>
      <c r="AF156" s="397"/>
      <c r="AG156" s="397"/>
    </row>
    <row r="157" spans="1:33" x14ac:dyDescent="0.3">
      <c r="A157" s="2327"/>
      <c r="B157" s="397"/>
      <c r="C157" s="237"/>
      <c r="D157" s="296"/>
      <c r="E157" s="397"/>
      <c r="F157" s="238" t="s">
        <v>1</v>
      </c>
      <c r="G157" s="397"/>
      <c r="H157" s="566"/>
      <c r="I157" s="566"/>
      <c r="J157" s="313"/>
      <c r="K157" s="397"/>
      <c r="L157" s="565"/>
      <c r="M157" s="238" t="s">
        <v>1</v>
      </c>
      <c r="N157" s="397"/>
      <c r="O157" s="397"/>
      <c r="P157" s="397"/>
      <c r="Q157" s="237"/>
      <c r="R157" s="397"/>
      <c r="S157" s="397"/>
      <c r="T157" s="397"/>
      <c r="U157" s="1247" t="s">
        <v>1</v>
      </c>
      <c r="V157" s="565"/>
      <c r="W157" s="397"/>
      <c r="X157" s="296"/>
      <c r="Y157" s="565"/>
      <c r="Z157" s="397"/>
      <c r="AA157" s="1247" t="s">
        <v>1</v>
      </c>
      <c r="AB157" s="565"/>
      <c r="AC157" s="565"/>
      <c r="AD157" s="565"/>
      <c r="AE157" s="296"/>
      <c r="AF157" s="397"/>
      <c r="AG157" s="397"/>
    </row>
    <row r="158" spans="1:33" x14ac:dyDescent="0.3">
      <c r="A158" s="489"/>
      <c r="B158" s="1215"/>
      <c r="C158" s="240"/>
      <c r="D158" s="399"/>
      <c r="E158" s="398"/>
      <c r="F158" s="312"/>
      <c r="G158" s="1215"/>
      <c r="H158" s="1219"/>
      <c r="I158" s="1219"/>
      <c r="J158" s="563"/>
      <c r="K158" s="1215"/>
      <c r="L158" s="1216"/>
      <c r="M158" s="312"/>
      <c r="N158" s="1215"/>
      <c r="O158" s="1215"/>
      <c r="P158" s="1215"/>
      <c r="Q158" s="561"/>
      <c r="R158" s="1215"/>
      <c r="S158" s="1215"/>
      <c r="T158" s="1215"/>
      <c r="U158" s="398"/>
      <c r="V158" s="1216"/>
      <c r="W158" s="1215"/>
      <c r="X158" s="399"/>
      <c r="Y158" s="1215"/>
      <c r="Z158" s="1215"/>
      <c r="AA158" s="398"/>
      <c r="AB158" s="1218"/>
      <c r="AC158" s="1218"/>
      <c r="AD158" s="1215"/>
      <c r="AE158" s="399"/>
      <c r="AF158" s="398"/>
      <c r="AG158" s="398"/>
    </row>
    <row r="159" spans="1:33" ht="37.5" x14ac:dyDescent="0.3">
      <c r="A159" s="2300" t="s">
        <v>878</v>
      </c>
      <c r="B159" s="294" t="s">
        <v>869</v>
      </c>
      <c r="C159" s="475" t="s">
        <v>524</v>
      </c>
      <c r="D159" s="296">
        <v>8700000</v>
      </c>
      <c r="E159" s="397" t="s">
        <v>125</v>
      </c>
      <c r="F159" s="238" t="s">
        <v>2</v>
      </c>
      <c r="G159" s="1259" t="s">
        <v>523</v>
      </c>
      <c r="H159" s="1258" t="s">
        <v>854</v>
      </c>
      <c r="I159" s="1257" t="s">
        <v>513</v>
      </c>
      <c r="J159" s="560" t="s">
        <v>520</v>
      </c>
      <c r="K159" s="293" t="s">
        <v>519</v>
      </c>
      <c r="L159" s="1223" t="s">
        <v>513</v>
      </c>
      <c r="M159" s="238" t="s">
        <v>2</v>
      </c>
      <c r="N159" s="293" t="s">
        <v>513</v>
      </c>
      <c r="O159" s="293" t="s">
        <v>518</v>
      </c>
      <c r="P159" s="293" t="s">
        <v>517</v>
      </c>
      <c r="Q159" s="269" t="s">
        <v>516</v>
      </c>
      <c r="R159" s="293" t="s">
        <v>515</v>
      </c>
      <c r="S159" s="293" t="s">
        <v>514</v>
      </c>
      <c r="T159" s="293" t="s">
        <v>513</v>
      </c>
      <c r="U159" s="1247" t="s">
        <v>2</v>
      </c>
      <c r="V159" s="293" t="s">
        <v>513</v>
      </c>
      <c r="W159" s="293" t="s">
        <v>513</v>
      </c>
      <c r="X159" s="296">
        <v>8700000</v>
      </c>
      <c r="Y159" s="293" t="s">
        <v>512</v>
      </c>
      <c r="Z159" s="293" t="s">
        <v>511</v>
      </c>
      <c r="AA159" s="1247" t="s">
        <v>2</v>
      </c>
      <c r="AB159" s="565" t="s">
        <v>541</v>
      </c>
      <c r="AC159" s="565" t="s">
        <v>868</v>
      </c>
      <c r="AD159" s="293" t="s">
        <v>508</v>
      </c>
      <c r="AE159" s="296">
        <v>8700000</v>
      </c>
      <c r="AF159" s="397"/>
      <c r="AG159" s="397"/>
    </row>
    <row r="160" spans="1:33" x14ac:dyDescent="0.3">
      <c r="A160" s="2327"/>
      <c r="B160" s="397"/>
      <c r="C160" s="237"/>
      <c r="D160" s="296"/>
      <c r="E160" s="397"/>
      <c r="F160" s="238" t="s">
        <v>1</v>
      </c>
      <c r="G160" s="397"/>
      <c r="H160" s="566"/>
      <c r="I160" s="566"/>
      <c r="J160" s="313"/>
      <c r="K160" s="397"/>
      <c r="L160" s="565"/>
      <c r="M160" s="238" t="s">
        <v>1</v>
      </c>
      <c r="N160" s="397"/>
      <c r="O160" s="397"/>
      <c r="P160" s="397"/>
      <c r="Q160" s="237"/>
      <c r="R160" s="397"/>
      <c r="S160" s="397"/>
      <c r="T160" s="397"/>
      <c r="U160" s="1247" t="s">
        <v>1</v>
      </c>
      <c r="V160" s="565"/>
      <c r="W160" s="397"/>
      <c r="X160" s="296"/>
      <c r="Y160" s="565"/>
      <c r="Z160" s="397"/>
      <c r="AA160" s="1247" t="s">
        <v>1</v>
      </c>
      <c r="AB160" s="565"/>
      <c r="AC160" s="565"/>
      <c r="AD160" s="565"/>
      <c r="AE160" s="296"/>
      <c r="AF160" s="397"/>
      <c r="AG160" s="397"/>
    </row>
    <row r="161" spans="1:33" x14ac:dyDescent="0.3">
      <c r="A161" s="398"/>
      <c r="B161" s="398"/>
      <c r="C161" s="240"/>
      <c r="D161" s="399"/>
      <c r="E161" s="398"/>
      <c r="F161" s="240"/>
      <c r="G161" s="398"/>
      <c r="H161" s="398"/>
      <c r="I161" s="398"/>
      <c r="J161" s="240"/>
      <c r="K161" s="398"/>
      <c r="L161" s="398"/>
      <c r="M161" s="240"/>
      <c r="N161" s="398"/>
      <c r="O161" s="398"/>
      <c r="P161" s="398"/>
      <c r="Q161" s="240"/>
      <c r="R161" s="398"/>
      <c r="S161" s="398"/>
      <c r="T161" s="398"/>
      <c r="U161" s="398"/>
      <c r="V161" s="1218"/>
      <c r="W161" s="398"/>
      <c r="X161" s="399"/>
      <c r="Y161" s="398"/>
      <c r="Z161" s="398"/>
      <c r="AA161" s="398"/>
      <c r="AB161" s="398"/>
      <c r="AC161" s="398"/>
      <c r="AD161" s="398"/>
      <c r="AE161" s="399"/>
      <c r="AF161" s="398"/>
      <c r="AG161" s="398"/>
    </row>
    <row r="162" spans="1:33" ht="56.25" x14ac:dyDescent="0.3">
      <c r="A162" s="1269" t="s">
        <v>877</v>
      </c>
      <c r="B162" s="294" t="s">
        <v>869</v>
      </c>
      <c r="C162" s="475" t="s">
        <v>524</v>
      </c>
      <c r="D162" s="296">
        <v>8500000</v>
      </c>
      <c r="E162" s="397" t="s">
        <v>125</v>
      </c>
      <c r="F162" s="238" t="s">
        <v>2</v>
      </c>
      <c r="G162" s="1259" t="s">
        <v>523</v>
      </c>
      <c r="H162" s="1258" t="s">
        <v>854</v>
      </c>
      <c r="I162" s="1257" t="s">
        <v>521</v>
      </c>
      <c r="J162" s="560" t="s">
        <v>520</v>
      </c>
      <c r="K162" s="293" t="s">
        <v>519</v>
      </c>
      <c r="L162" s="1223" t="s">
        <v>513</v>
      </c>
      <c r="M162" s="238" t="s">
        <v>2</v>
      </c>
      <c r="N162" s="293" t="s">
        <v>513</v>
      </c>
      <c r="O162" s="293" t="s">
        <v>518</v>
      </c>
      <c r="P162" s="293" t="s">
        <v>517</v>
      </c>
      <c r="Q162" s="269" t="s">
        <v>516</v>
      </c>
      <c r="R162" s="293" t="s">
        <v>515</v>
      </c>
      <c r="S162" s="293" t="s">
        <v>514</v>
      </c>
      <c r="T162" s="293" t="s">
        <v>513</v>
      </c>
      <c r="U162" s="1247" t="s">
        <v>2</v>
      </c>
      <c r="V162" s="293" t="s">
        <v>513</v>
      </c>
      <c r="W162" s="293" t="s">
        <v>513</v>
      </c>
      <c r="X162" s="296">
        <v>8500000</v>
      </c>
      <c r="Y162" s="293" t="s">
        <v>512</v>
      </c>
      <c r="Z162" s="293" t="s">
        <v>511</v>
      </c>
      <c r="AA162" s="1247" t="s">
        <v>2</v>
      </c>
      <c r="AB162" s="565" t="s">
        <v>510</v>
      </c>
      <c r="AC162" s="565" t="s">
        <v>509</v>
      </c>
      <c r="AD162" s="293" t="s">
        <v>527</v>
      </c>
      <c r="AE162" s="296">
        <v>8500000</v>
      </c>
      <c r="AF162" s="397"/>
      <c r="AG162" s="397"/>
    </row>
    <row r="163" spans="1:33" x14ac:dyDescent="0.3">
      <c r="A163" s="1268"/>
      <c r="B163" s="397"/>
      <c r="C163" s="237"/>
      <c r="D163" s="296"/>
      <c r="E163" s="397"/>
      <c r="F163" s="238" t="s">
        <v>1</v>
      </c>
      <c r="G163" s="397"/>
      <c r="H163" s="566"/>
      <c r="I163" s="566"/>
      <c r="J163" s="313"/>
      <c r="K163" s="397"/>
      <c r="L163" s="565"/>
      <c r="M163" s="238" t="s">
        <v>1</v>
      </c>
      <c r="N163" s="397"/>
      <c r="O163" s="397"/>
      <c r="P163" s="397"/>
      <c r="Q163" s="237"/>
      <c r="R163" s="397"/>
      <c r="S163" s="397"/>
      <c r="T163" s="397"/>
      <c r="U163" s="1247" t="s">
        <v>1</v>
      </c>
      <c r="V163" s="565"/>
      <c r="W163" s="397"/>
      <c r="X163" s="296"/>
      <c r="Y163" s="565"/>
      <c r="Z163" s="397"/>
      <c r="AA163" s="1247" t="s">
        <v>1</v>
      </c>
      <c r="AB163" s="565"/>
      <c r="AC163" s="565"/>
      <c r="AD163" s="565"/>
      <c r="AE163" s="296"/>
      <c r="AF163" s="397"/>
      <c r="AG163" s="397"/>
    </row>
    <row r="164" spans="1:33" x14ac:dyDescent="0.3">
      <c r="A164" s="398"/>
      <c r="B164" s="398"/>
      <c r="C164" s="240"/>
      <c r="D164" s="399"/>
      <c r="E164" s="398"/>
      <c r="F164" s="240"/>
      <c r="G164" s="398"/>
      <c r="H164" s="398"/>
      <c r="I164" s="398"/>
      <c r="J164" s="240"/>
      <c r="K164" s="398"/>
      <c r="L164" s="398"/>
      <c r="M164" s="240"/>
      <c r="N164" s="398"/>
      <c r="O164" s="398"/>
      <c r="P164" s="398"/>
      <c r="Q164" s="240"/>
      <c r="R164" s="398"/>
      <c r="S164" s="398"/>
      <c r="T164" s="398"/>
      <c r="U164" s="398"/>
      <c r="V164" s="1218"/>
      <c r="W164" s="398"/>
      <c r="X164" s="399"/>
      <c r="Y164" s="398"/>
      <c r="Z164" s="398"/>
      <c r="AA164" s="398"/>
      <c r="AB164" s="398"/>
      <c r="AC164" s="398"/>
      <c r="AD164" s="398"/>
      <c r="AE164" s="399"/>
      <c r="AF164" s="398"/>
      <c r="AG164" s="398"/>
    </row>
    <row r="165" spans="1:33" ht="37.5" x14ac:dyDescent="0.3">
      <c r="A165" s="2300" t="s">
        <v>876</v>
      </c>
      <c r="B165" s="294" t="s">
        <v>869</v>
      </c>
      <c r="C165" s="475" t="s">
        <v>524</v>
      </c>
      <c r="D165" s="1253">
        <v>15000000</v>
      </c>
      <c r="E165" s="397" t="s">
        <v>16</v>
      </c>
      <c r="F165" s="238" t="s">
        <v>2</v>
      </c>
      <c r="G165" s="1259" t="s">
        <v>523</v>
      </c>
      <c r="H165" s="1258" t="s">
        <v>854</v>
      </c>
      <c r="I165" s="1257" t="s">
        <v>521</v>
      </c>
      <c r="J165" s="560" t="s">
        <v>520</v>
      </c>
      <c r="K165" s="293" t="s">
        <v>519</v>
      </c>
      <c r="L165" s="1223" t="s">
        <v>513</v>
      </c>
      <c r="M165" s="238" t="s">
        <v>2</v>
      </c>
      <c r="N165" s="293" t="s">
        <v>513</v>
      </c>
      <c r="O165" s="293" t="s">
        <v>518</v>
      </c>
      <c r="P165" s="293" t="s">
        <v>517</v>
      </c>
      <c r="Q165" s="269" t="s">
        <v>516</v>
      </c>
      <c r="R165" s="293" t="s">
        <v>515</v>
      </c>
      <c r="S165" s="293" t="s">
        <v>514</v>
      </c>
      <c r="T165" s="293" t="s">
        <v>513</v>
      </c>
      <c r="U165" s="1247" t="s">
        <v>2</v>
      </c>
      <c r="V165" s="293" t="s">
        <v>513</v>
      </c>
      <c r="W165" s="293" t="s">
        <v>513</v>
      </c>
      <c r="X165" s="1253">
        <v>15000000</v>
      </c>
      <c r="Y165" s="293" t="s">
        <v>512</v>
      </c>
      <c r="Z165" s="293" t="s">
        <v>511</v>
      </c>
      <c r="AA165" s="1247" t="s">
        <v>2</v>
      </c>
      <c r="AB165" s="565" t="s">
        <v>510</v>
      </c>
      <c r="AC165" s="565" t="s">
        <v>868</v>
      </c>
      <c r="AD165" s="293" t="s">
        <v>527</v>
      </c>
      <c r="AE165" s="1253">
        <v>15000000</v>
      </c>
      <c r="AF165" s="397"/>
      <c r="AG165" s="397"/>
    </row>
    <row r="166" spans="1:33" ht="19.5" thickBot="1" x14ac:dyDescent="0.35">
      <c r="A166" s="2326"/>
      <c r="B166" s="394"/>
      <c r="C166" s="588"/>
      <c r="D166" s="296"/>
      <c r="E166" s="1254"/>
      <c r="F166" s="289" t="s">
        <v>1</v>
      </c>
      <c r="G166" s="394"/>
      <c r="H166" s="1256"/>
      <c r="I166" s="1256"/>
      <c r="J166" s="588"/>
      <c r="K166" s="394"/>
      <c r="L166" s="1254"/>
      <c r="M166" s="289" t="s">
        <v>1</v>
      </c>
      <c r="N166" s="394"/>
      <c r="O166" s="394"/>
      <c r="P166" s="394"/>
      <c r="Q166" s="287"/>
      <c r="R166" s="394"/>
      <c r="S166" s="394"/>
      <c r="T166" s="394"/>
      <c r="U166" s="1255" t="s">
        <v>1</v>
      </c>
      <c r="V166" s="1270"/>
      <c r="W166" s="393"/>
      <c r="X166" s="395"/>
      <c r="Y166" s="1254"/>
      <c r="Z166" s="394"/>
      <c r="AA166" s="1255" t="s">
        <v>1</v>
      </c>
      <c r="AB166" s="1254"/>
      <c r="AC166" s="1254"/>
      <c r="AD166" s="1254"/>
      <c r="AE166" s="395"/>
      <c r="AF166" s="397"/>
      <c r="AG166" s="296"/>
    </row>
    <row r="167" spans="1:33" ht="19.5" thickTop="1" x14ac:dyDescent="0.3">
      <c r="A167" s="398"/>
      <c r="B167" s="1218"/>
      <c r="C167" s="240"/>
      <c r="D167" s="399"/>
      <c r="E167" s="398"/>
      <c r="F167" s="240"/>
      <c r="G167" s="398"/>
      <c r="H167" s="398"/>
      <c r="I167" s="398"/>
      <c r="J167" s="240"/>
      <c r="K167" s="398"/>
      <c r="L167" s="398"/>
      <c r="M167" s="240"/>
      <c r="N167" s="398"/>
      <c r="O167" s="398"/>
      <c r="P167" s="398"/>
      <c r="Q167" s="240"/>
      <c r="R167" s="398"/>
      <c r="S167" s="398"/>
      <c r="T167" s="398"/>
      <c r="U167" s="398"/>
      <c r="V167" s="1218"/>
      <c r="W167" s="398"/>
      <c r="X167" s="399"/>
      <c r="Y167" s="398"/>
      <c r="Z167" s="398"/>
      <c r="AA167" s="398"/>
      <c r="AB167" s="398"/>
      <c r="AC167" s="398"/>
      <c r="AD167" s="398"/>
      <c r="AE167" s="398"/>
      <c r="AF167" s="398"/>
      <c r="AG167" s="398"/>
    </row>
    <row r="168" spans="1:33" ht="37.5" x14ac:dyDescent="0.3">
      <c r="A168" s="2325" t="s">
        <v>875</v>
      </c>
      <c r="B168" s="294" t="s">
        <v>869</v>
      </c>
      <c r="C168" s="475" t="s">
        <v>524</v>
      </c>
      <c r="D168" s="296">
        <v>10000000</v>
      </c>
      <c r="E168" s="397" t="s">
        <v>16</v>
      </c>
      <c r="F168" s="238"/>
      <c r="G168" s="1259" t="s">
        <v>523</v>
      </c>
      <c r="H168" s="1258" t="s">
        <v>854</v>
      </c>
      <c r="I168" s="1257" t="s">
        <v>521</v>
      </c>
      <c r="J168" s="560" t="s">
        <v>520</v>
      </c>
      <c r="K168" s="293" t="s">
        <v>519</v>
      </c>
      <c r="L168" s="1254" t="s">
        <v>513</v>
      </c>
      <c r="M168" s="238"/>
      <c r="N168" s="397" t="s">
        <v>513</v>
      </c>
      <c r="O168" s="293" t="s">
        <v>518</v>
      </c>
      <c r="P168" s="293" t="s">
        <v>517</v>
      </c>
      <c r="Q168" s="269" t="s">
        <v>516</v>
      </c>
      <c r="R168" s="293" t="s">
        <v>515</v>
      </c>
      <c r="S168" s="293" t="s">
        <v>514</v>
      </c>
      <c r="T168" s="397" t="s">
        <v>513</v>
      </c>
      <c r="U168" s="1247"/>
      <c r="V168" s="565" t="s">
        <v>513</v>
      </c>
      <c r="W168" s="565" t="s">
        <v>513</v>
      </c>
      <c r="X168" s="296">
        <v>10000000</v>
      </c>
      <c r="Y168" s="293" t="s">
        <v>512</v>
      </c>
      <c r="Z168" s="293" t="s">
        <v>511</v>
      </c>
      <c r="AA168" s="1247"/>
      <c r="AB168" s="565" t="s">
        <v>510</v>
      </c>
      <c r="AC168" s="565" t="s">
        <v>533</v>
      </c>
      <c r="AD168" s="565" t="s">
        <v>527</v>
      </c>
      <c r="AE168" s="1253">
        <v>10000000</v>
      </c>
      <c r="AF168" s="397"/>
      <c r="AG168" s="397"/>
    </row>
    <row r="169" spans="1:33" ht="19.5" thickBot="1" x14ac:dyDescent="0.35">
      <c r="A169" s="2326"/>
      <c r="B169" s="394"/>
      <c r="C169" s="287"/>
      <c r="D169" s="1253"/>
      <c r="E169" s="394"/>
      <c r="F169" s="289"/>
      <c r="G169" s="394"/>
      <c r="H169" s="1256"/>
      <c r="I169" s="1256"/>
      <c r="J169" s="588"/>
      <c r="K169" s="394"/>
      <c r="L169" s="1254"/>
      <c r="M169" s="289"/>
      <c r="N169" s="394"/>
      <c r="O169" s="394"/>
      <c r="P169" s="394"/>
      <c r="Q169" s="287"/>
      <c r="R169" s="394"/>
      <c r="S169" s="394"/>
      <c r="T169" s="394"/>
      <c r="U169" s="1255"/>
      <c r="V169" s="1270"/>
      <c r="W169" s="393"/>
      <c r="X169" s="395"/>
      <c r="Y169" s="1254"/>
      <c r="Z169" s="394"/>
      <c r="AA169" s="1255"/>
      <c r="AB169" s="1254"/>
      <c r="AC169" s="1254"/>
      <c r="AD169" s="1254"/>
      <c r="AE169" s="1253"/>
      <c r="AF169" s="394"/>
      <c r="AG169" s="296"/>
    </row>
    <row r="170" spans="1:33" ht="19.5" thickTop="1" x14ac:dyDescent="0.3">
      <c r="A170" s="398"/>
      <c r="B170" s="1218"/>
      <c r="C170" s="243"/>
      <c r="D170" s="399"/>
      <c r="E170" s="1218"/>
      <c r="F170" s="240"/>
      <c r="G170" s="398"/>
      <c r="H170" s="398"/>
      <c r="I170" s="398"/>
      <c r="J170" s="240"/>
      <c r="K170" s="398"/>
      <c r="L170" s="398"/>
      <c r="M170" s="240"/>
      <c r="N170" s="398"/>
      <c r="O170" s="398"/>
      <c r="P170" s="398"/>
      <c r="Q170" s="240"/>
      <c r="R170" s="398"/>
      <c r="S170" s="398"/>
      <c r="T170" s="398"/>
      <c r="U170" s="398"/>
      <c r="V170" s="1218"/>
      <c r="W170" s="398"/>
      <c r="X170" s="399"/>
      <c r="Y170" s="398"/>
      <c r="Z170" s="398"/>
      <c r="AA170" s="398"/>
      <c r="AB170" s="398"/>
      <c r="AC170" s="398"/>
      <c r="AD170" s="398"/>
      <c r="AE170" s="399"/>
      <c r="AF170" s="398"/>
      <c r="AG170" s="398"/>
    </row>
    <row r="171" spans="1:33" ht="37.5" x14ac:dyDescent="0.3">
      <c r="A171" s="2300" t="s">
        <v>874</v>
      </c>
      <c r="B171" s="294" t="s">
        <v>869</v>
      </c>
      <c r="C171" s="475" t="s">
        <v>524</v>
      </c>
      <c r="D171" s="1253">
        <v>15000000</v>
      </c>
      <c r="E171" s="397" t="s">
        <v>16</v>
      </c>
      <c r="F171" s="238" t="s">
        <v>2</v>
      </c>
      <c r="G171" s="1259" t="s">
        <v>523</v>
      </c>
      <c r="H171" s="1258" t="s">
        <v>854</v>
      </c>
      <c r="I171" s="1257" t="s">
        <v>521</v>
      </c>
      <c r="J171" s="560" t="s">
        <v>520</v>
      </c>
      <c r="K171" s="293" t="s">
        <v>519</v>
      </c>
      <c r="L171" s="1223" t="s">
        <v>513</v>
      </c>
      <c r="M171" s="238" t="s">
        <v>2</v>
      </c>
      <c r="N171" s="293" t="s">
        <v>513</v>
      </c>
      <c r="O171" s="293" t="s">
        <v>518</v>
      </c>
      <c r="P171" s="293" t="s">
        <v>517</v>
      </c>
      <c r="Q171" s="269" t="s">
        <v>516</v>
      </c>
      <c r="R171" s="293" t="s">
        <v>515</v>
      </c>
      <c r="S171" s="293" t="s">
        <v>514</v>
      </c>
      <c r="T171" s="293" t="s">
        <v>513</v>
      </c>
      <c r="U171" s="1247" t="s">
        <v>2</v>
      </c>
      <c r="V171" s="293" t="s">
        <v>513</v>
      </c>
      <c r="W171" s="293" t="s">
        <v>513</v>
      </c>
      <c r="X171" s="1253">
        <v>15000000</v>
      </c>
      <c r="Y171" s="293" t="s">
        <v>512</v>
      </c>
      <c r="Z171" s="293" t="s">
        <v>511</v>
      </c>
      <c r="AA171" s="1247" t="s">
        <v>2</v>
      </c>
      <c r="AB171" s="565" t="s">
        <v>510</v>
      </c>
      <c r="AC171" s="565" t="s">
        <v>868</v>
      </c>
      <c r="AD171" s="293" t="s">
        <v>527</v>
      </c>
      <c r="AE171" s="1253">
        <v>15000000</v>
      </c>
      <c r="AF171" s="397"/>
      <c r="AG171" s="397"/>
    </row>
    <row r="172" spans="1:33" ht="38.25" thickBot="1" x14ac:dyDescent="0.35">
      <c r="A172" s="2326"/>
      <c r="B172" s="394"/>
      <c r="C172" s="588"/>
      <c r="D172" s="296"/>
      <c r="E172" s="1254"/>
      <c r="F172" s="289" t="s">
        <v>1</v>
      </c>
      <c r="G172" s="1259" t="s">
        <v>523</v>
      </c>
      <c r="H172" s="1256"/>
      <c r="I172" s="1256"/>
      <c r="J172" s="588"/>
      <c r="K172" s="394"/>
      <c r="L172" s="1254"/>
      <c r="M172" s="289" t="s">
        <v>1</v>
      </c>
      <c r="N172" s="394"/>
      <c r="O172" s="394"/>
      <c r="P172" s="394"/>
      <c r="Q172" s="287"/>
      <c r="R172" s="394"/>
      <c r="S172" s="394"/>
      <c r="T172" s="394"/>
      <c r="U172" s="1255" t="s">
        <v>1</v>
      </c>
      <c r="V172" s="1270"/>
      <c r="W172" s="393"/>
      <c r="X172" s="395"/>
      <c r="Y172" s="1254"/>
      <c r="Z172" s="394"/>
      <c r="AA172" s="1255" t="s">
        <v>1</v>
      </c>
      <c r="AB172" s="1254"/>
      <c r="AC172" s="1254"/>
      <c r="AD172" s="1254"/>
      <c r="AE172" s="1253"/>
      <c r="AF172" s="397"/>
      <c r="AG172" s="296"/>
    </row>
    <row r="173" spans="1:33" ht="19.5" thickTop="1" x14ac:dyDescent="0.3">
      <c r="A173" s="398"/>
      <c r="B173" s="398"/>
      <c r="C173" s="240"/>
      <c r="D173" s="399"/>
      <c r="E173" s="398"/>
      <c r="F173" s="240"/>
      <c r="G173" s="398"/>
      <c r="H173" s="398"/>
      <c r="I173" s="398"/>
      <c r="J173" s="240"/>
      <c r="K173" s="398"/>
      <c r="L173" s="398"/>
      <c r="M173" s="240"/>
      <c r="N173" s="398"/>
      <c r="O173" s="398"/>
      <c r="P173" s="398"/>
      <c r="Q173" s="240"/>
      <c r="R173" s="398"/>
      <c r="S173" s="398"/>
      <c r="T173" s="398"/>
      <c r="U173" s="398"/>
      <c r="V173" s="1218"/>
      <c r="W173" s="398"/>
      <c r="X173" s="399"/>
      <c r="Y173" s="398"/>
      <c r="Z173" s="398"/>
      <c r="AA173" s="398"/>
      <c r="AB173" s="398"/>
      <c r="AC173" s="398"/>
      <c r="AD173" s="400"/>
      <c r="AE173" s="399"/>
      <c r="AF173" s="1218"/>
      <c r="AG173" s="398"/>
    </row>
    <row r="174" spans="1:33" ht="37.5" x14ac:dyDescent="0.3">
      <c r="A174" s="1269" t="s">
        <v>873</v>
      </c>
      <c r="B174" s="294" t="s">
        <v>869</v>
      </c>
      <c r="C174" s="475" t="s">
        <v>524</v>
      </c>
      <c r="D174" s="296">
        <v>12000000</v>
      </c>
      <c r="E174" s="397" t="s">
        <v>16</v>
      </c>
      <c r="F174" s="238" t="s">
        <v>2</v>
      </c>
      <c r="G174" s="1259" t="s">
        <v>523</v>
      </c>
      <c r="H174" s="1258" t="s">
        <v>854</v>
      </c>
      <c r="I174" s="1257" t="s">
        <v>521</v>
      </c>
      <c r="J174" s="560" t="s">
        <v>520</v>
      </c>
      <c r="K174" s="293" t="s">
        <v>519</v>
      </c>
      <c r="L174" s="1223" t="s">
        <v>513</v>
      </c>
      <c r="M174" s="238" t="s">
        <v>2</v>
      </c>
      <c r="N174" s="293" t="s">
        <v>513</v>
      </c>
      <c r="O174" s="293" t="s">
        <v>518</v>
      </c>
      <c r="P174" s="293" t="s">
        <v>517</v>
      </c>
      <c r="Q174" s="269" t="s">
        <v>516</v>
      </c>
      <c r="R174" s="293" t="s">
        <v>515</v>
      </c>
      <c r="S174" s="293" t="s">
        <v>514</v>
      </c>
      <c r="T174" s="293" t="s">
        <v>513</v>
      </c>
      <c r="U174" s="1247" t="s">
        <v>2</v>
      </c>
      <c r="V174" s="293" t="s">
        <v>513</v>
      </c>
      <c r="W174" s="293" t="s">
        <v>513</v>
      </c>
      <c r="X174" s="296">
        <v>12000000</v>
      </c>
      <c r="Y174" s="293" t="s">
        <v>512</v>
      </c>
      <c r="Z174" s="293" t="s">
        <v>511</v>
      </c>
      <c r="AA174" s="1247" t="s">
        <v>2</v>
      </c>
      <c r="AB174" s="565" t="s">
        <v>510</v>
      </c>
      <c r="AC174" s="565" t="s">
        <v>509</v>
      </c>
      <c r="AD174" s="293" t="s">
        <v>527</v>
      </c>
      <c r="AE174" s="291">
        <v>12000000</v>
      </c>
      <c r="AF174" s="397"/>
      <c r="AG174" s="397"/>
    </row>
    <row r="175" spans="1:33" x14ac:dyDescent="0.3">
      <c r="A175" s="1268"/>
      <c r="B175" s="397"/>
      <c r="C175" s="237"/>
      <c r="D175" s="296"/>
      <c r="E175" s="397"/>
      <c r="F175" s="238" t="s">
        <v>1</v>
      </c>
      <c r="G175" s="397"/>
      <c r="H175" s="566"/>
      <c r="I175" s="566"/>
      <c r="J175" s="313"/>
      <c r="K175" s="397"/>
      <c r="L175" s="565"/>
      <c r="M175" s="238" t="s">
        <v>1</v>
      </c>
      <c r="N175" s="397"/>
      <c r="O175" s="397"/>
      <c r="P175" s="397"/>
      <c r="Q175" s="237"/>
      <c r="R175" s="397"/>
      <c r="S175" s="397"/>
      <c r="T175" s="397"/>
      <c r="U175" s="1247" t="s">
        <v>1</v>
      </c>
      <c r="V175" s="565"/>
      <c r="W175" s="397"/>
      <c r="X175" s="296"/>
      <c r="Y175" s="565"/>
      <c r="Z175" s="397"/>
      <c r="AA175" s="1247" t="s">
        <v>1</v>
      </c>
      <c r="AB175" s="565"/>
      <c r="AC175" s="565"/>
      <c r="AD175" s="565"/>
      <c r="AE175" s="296"/>
      <c r="AF175" s="397"/>
      <c r="AG175" s="397"/>
    </row>
    <row r="176" spans="1:33" x14ac:dyDescent="0.3">
      <c r="A176" s="398"/>
      <c r="B176" s="398"/>
      <c r="C176" s="240"/>
      <c r="D176" s="399"/>
      <c r="E176" s="398"/>
      <c r="F176" s="240"/>
      <c r="G176" s="398"/>
      <c r="H176" s="398"/>
      <c r="I176" s="398"/>
      <c r="J176" s="240"/>
      <c r="K176" s="398"/>
      <c r="L176" s="398"/>
      <c r="M176" s="240"/>
      <c r="N176" s="398"/>
      <c r="O176" s="398"/>
      <c r="P176" s="398"/>
      <c r="Q176" s="240"/>
      <c r="R176" s="398"/>
      <c r="S176" s="398"/>
      <c r="T176" s="398"/>
      <c r="U176" s="398"/>
      <c r="V176" s="1218"/>
      <c r="W176" s="398"/>
      <c r="X176" s="399"/>
      <c r="Y176" s="398"/>
      <c r="Z176" s="398"/>
      <c r="AA176" s="398"/>
      <c r="AB176" s="398"/>
      <c r="AC176" s="398"/>
      <c r="AD176" s="398"/>
      <c r="AE176" s="399"/>
      <c r="AF176" s="398"/>
      <c r="AG176" s="398"/>
    </row>
    <row r="177" spans="1:33" ht="37.5" x14ac:dyDescent="0.3">
      <c r="A177" s="2300" t="s">
        <v>872</v>
      </c>
      <c r="B177" s="294" t="s">
        <v>869</v>
      </c>
      <c r="C177" s="475" t="s">
        <v>524</v>
      </c>
      <c r="D177" s="1253">
        <v>3000000</v>
      </c>
      <c r="E177" s="397" t="s">
        <v>125</v>
      </c>
      <c r="F177" s="238" t="s">
        <v>2</v>
      </c>
      <c r="G177" s="1259" t="s">
        <v>523</v>
      </c>
      <c r="H177" s="1258" t="s">
        <v>854</v>
      </c>
      <c r="I177" s="1257" t="s">
        <v>521</v>
      </c>
      <c r="J177" s="560" t="s">
        <v>520</v>
      </c>
      <c r="K177" s="293" t="s">
        <v>519</v>
      </c>
      <c r="L177" s="1223" t="s">
        <v>513</v>
      </c>
      <c r="M177" s="238" t="s">
        <v>2</v>
      </c>
      <c r="N177" s="293" t="s">
        <v>513</v>
      </c>
      <c r="O177" s="293" t="s">
        <v>518</v>
      </c>
      <c r="P177" s="293" t="s">
        <v>517</v>
      </c>
      <c r="Q177" s="269" t="s">
        <v>516</v>
      </c>
      <c r="R177" s="293" t="s">
        <v>515</v>
      </c>
      <c r="S177" s="293" t="s">
        <v>514</v>
      </c>
      <c r="T177" s="293" t="s">
        <v>513</v>
      </c>
      <c r="U177" s="1247" t="s">
        <v>2</v>
      </c>
      <c r="V177" s="1267" t="s">
        <v>513</v>
      </c>
      <c r="W177" s="1267" t="s">
        <v>513</v>
      </c>
      <c r="X177" s="1253">
        <v>3000000</v>
      </c>
      <c r="Y177" s="293" t="s">
        <v>512</v>
      </c>
      <c r="Z177" s="293" t="s">
        <v>511</v>
      </c>
      <c r="AA177" s="1247" t="s">
        <v>2</v>
      </c>
      <c r="AB177" s="565" t="s">
        <v>510</v>
      </c>
      <c r="AC177" s="565" t="s">
        <v>868</v>
      </c>
      <c r="AD177" s="293" t="s">
        <v>527</v>
      </c>
      <c r="AE177" s="1253">
        <v>3000000</v>
      </c>
      <c r="AF177" s="397"/>
      <c r="AG177" s="397"/>
    </row>
    <row r="178" spans="1:33" x14ac:dyDescent="0.3">
      <c r="A178" s="2326"/>
      <c r="B178" s="394"/>
      <c r="C178" s="588"/>
      <c r="D178" s="296"/>
      <c r="E178" s="1254"/>
      <c r="F178" s="289" t="s">
        <v>1</v>
      </c>
      <c r="G178" s="394"/>
      <c r="H178" s="1256"/>
      <c r="I178" s="1256"/>
      <c r="J178" s="588"/>
      <c r="K178" s="394"/>
      <c r="L178" s="1254"/>
      <c r="M178" s="289" t="s">
        <v>1</v>
      </c>
      <c r="N178" s="394"/>
      <c r="O178" s="394"/>
      <c r="P178" s="394"/>
      <c r="Q178" s="287"/>
      <c r="R178" s="394"/>
      <c r="S178" s="394"/>
      <c r="T178" s="394"/>
      <c r="U178" s="1263" t="s">
        <v>1</v>
      </c>
      <c r="V178" s="566"/>
      <c r="W178" s="565"/>
      <c r="X178" s="1266"/>
      <c r="Y178" s="1254"/>
      <c r="Z178" s="394"/>
      <c r="AA178" s="1255" t="s">
        <v>1</v>
      </c>
      <c r="AB178" s="1254"/>
      <c r="AC178" s="1254"/>
      <c r="AD178" s="1262"/>
      <c r="AE178" s="296"/>
      <c r="AF178" s="565"/>
      <c r="AG178" s="296"/>
    </row>
    <row r="179" spans="1:33" x14ac:dyDescent="0.3">
      <c r="A179" s="398"/>
      <c r="B179" s="398"/>
      <c r="C179" s="240"/>
      <c r="D179" s="399"/>
      <c r="E179" s="398"/>
      <c r="F179" s="240"/>
      <c r="G179" s="398"/>
      <c r="H179" s="398"/>
      <c r="I179" s="398"/>
      <c r="J179" s="240"/>
      <c r="K179" s="398"/>
      <c r="L179" s="398"/>
      <c r="M179" s="240"/>
      <c r="N179" s="398"/>
      <c r="O179" s="398"/>
      <c r="P179" s="398"/>
      <c r="Q179" s="240"/>
      <c r="R179" s="398"/>
      <c r="S179" s="398"/>
      <c r="T179" s="398"/>
      <c r="U179" s="398"/>
      <c r="V179" s="1216"/>
      <c r="W179" s="1215"/>
      <c r="X179" s="1265"/>
      <c r="Y179" s="398"/>
      <c r="Z179" s="398"/>
      <c r="AA179" s="398"/>
      <c r="AB179" s="398"/>
      <c r="AC179" s="398"/>
      <c r="AD179" s="398"/>
      <c r="AE179" s="1265"/>
      <c r="AF179" s="398"/>
      <c r="AG179" s="398"/>
    </row>
    <row r="180" spans="1:33" ht="37.5" x14ac:dyDescent="0.3">
      <c r="A180" s="2300" t="s">
        <v>871</v>
      </c>
      <c r="B180" s="294" t="s">
        <v>869</v>
      </c>
      <c r="C180" s="475" t="s">
        <v>524</v>
      </c>
      <c r="D180" s="1253">
        <v>5000000</v>
      </c>
      <c r="E180" s="397" t="s">
        <v>125</v>
      </c>
      <c r="F180" s="238" t="s">
        <v>2</v>
      </c>
      <c r="G180" s="1259" t="s">
        <v>523</v>
      </c>
      <c r="H180" s="1258" t="s">
        <v>854</v>
      </c>
      <c r="I180" s="1257" t="s">
        <v>521</v>
      </c>
      <c r="J180" s="560" t="s">
        <v>520</v>
      </c>
      <c r="K180" s="293" t="s">
        <v>519</v>
      </c>
      <c r="L180" s="1223" t="s">
        <v>513</v>
      </c>
      <c r="M180" s="238" t="s">
        <v>2</v>
      </c>
      <c r="N180" s="293" t="s">
        <v>513</v>
      </c>
      <c r="O180" s="293" t="s">
        <v>518</v>
      </c>
      <c r="P180" s="293" t="s">
        <v>517</v>
      </c>
      <c r="Q180" s="269" t="s">
        <v>516</v>
      </c>
      <c r="R180" s="293" t="s">
        <v>515</v>
      </c>
      <c r="S180" s="293" t="s">
        <v>514</v>
      </c>
      <c r="T180" s="293" t="s">
        <v>513</v>
      </c>
      <c r="U180" s="1247" t="s">
        <v>2</v>
      </c>
      <c r="V180" s="1267" t="s">
        <v>513</v>
      </c>
      <c r="W180" s="1267" t="s">
        <v>513</v>
      </c>
      <c r="X180" s="1253">
        <v>5000000</v>
      </c>
      <c r="Y180" s="293" t="s">
        <v>512</v>
      </c>
      <c r="Z180" s="293" t="s">
        <v>511</v>
      </c>
      <c r="AA180" s="1247" t="s">
        <v>2</v>
      </c>
      <c r="AB180" s="565" t="s">
        <v>510</v>
      </c>
      <c r="AC180" s="565" t="s">
        <v>868</v>
      </c>
      <c r="AD180" s="293" t="s">
        <v>527</v>
      </c>
      <c r="AE180" s="1253">
        <v>5000000</v>
      </c>
      <c r="AF180" s="397"/>
      <c r="AG180" s="397"/>
    </row>
    <row r="181" spans="1:33" x14ac:dyDescent="0.3">
      <c r="A181" s="2326"/>
      <c r="B181" s="394"/>
      <c r="C181" s="588"/>
      <c r="D181" s="296"/>
      <c r="E181" s="1254"/>
      <c r="F181" s="289" t="s">
        <v>1</v>
      </c>
      <c r="G181" s="394"/>
      <c r="H181" s="1256"/>
      <c r="I181" s="1256"/>
      <c r="J181" s="588"/>
      <c r="K181" s="394"/>
      <c r="L181" s="1254"/>
      <c r="M181" s="289" t="s">
        <v>1</v>
      </c>
      <c r="N181" s="394"/>
      <c r="O181" s="394"/>
      <c r="P181" s="394"/>
      <c r="Q181" s="287"/>
      <c r="R181" s="394"/>
      <c r="S181" s="394"/>
      <c r="T181" s="394"/>
      <c r="U181" s="1263" t="s">
        <v>1</v>
      </c>
      <c r="V181" s="566"/>
      <c r="W181" s="565"/>
      <c r="X181" s="1266"/>
      <c r="Y181" s="1254"/>
      <c r="Z181" s="394"/>
      <c r="AA181" s="1255" t="s">
        <v>1</v>
      </c>
      <c r="AB181" s="1254"/>
      <c r="AC181" s="1254"/>
      <c r="AD181" s="1262"/>
      <c r="AE181" s="296"/>
      <c r="AF181" s="565"/>
      <c r="AG181" s="296"/>
    </row>
    <row r="182" spans="1:33" x14ac:dyDescent="0.3">
      <c r="A182" s="398"/>
      <c r="B182" s="398"/>
      <c r="C182" s="240"/>
      <c r="D182" s="399"/>
      <c r="E182" s="398"/>
      <c r="F182" s="240"/>
      <c r="G182" s="398"/>
      <c r="H182" s="398"/>
      <c r="I182" s="398"/>
      <c r="J182" s="240"/>
      <c r="K182" s="398"/>
      <c r="L182" s="398"/>
      <c r="M182" s="240"/>
      <c r="N182" s="398"/>
      <c r="O182" s="398"/>
      <c r="P182" s="398"/>
      <c r="Q182" s="240"/>
      <c r="R182" s="398"/>
      <c r="S182" s="398"/>
      <c r="T182" s="398"/>
      <c r="U182" s="398"/>
      <c r="V182" s="1218"/>
      <c r="W182" s="398"/>
      <c r="X182" s="399"/>
      <c r="Y182" s="398"/>
      <c r="Z182" s="398"/>
      <c r="AA182" s="398"/>
      <c r="AB182" s="398"/>
      <c r="AC182" s="398"/>
      <c r="AD182" s="398"/>
      <c r="AE182" s="399"/>
      <c r="AF182" s="398"/>
      <c r="AG182" s="398"/>
    </row>
    <row r="183" spans="1:33" ht="37.5" x14ac:dyDescent="0.3">
      <c r="A183" s="2300" t="s">
        <v>870</v>
      </c>
      <c r="B183" s="294" t="s">
        <v>869</v>
      </c>
      <c r="C183" s="475" t="s">
        <v>524</v>
      </c>
      <c r="D183" s="1253">
        <v>27500000</v>
      </c>
      <c r="E183" s="397" t="s">
        <v>16</v>
      </c>
      <c r="F183" s="238" t="s">
        <v>2</v>
      </c>
      <c r="G183" s="1259" t="s">
        <v>523</v>
      </c>
      <c r="H183" s="1258" t="s">
        <v>854</v>
      </c>
      <c r="I183" s="1257" t="s">
        <v>521</v>
      </c>
      <c r="J183" s="560" t="s">
        <v>520</v>
      </c>
      <c r="K183" s="293" t="s">
        <v>519</v>
      </c>
      <c r="L183" s="1223" t="s">
        <v>513</v>
      </c>
      <c r="M183" s="238" t="s">
        <v>2</v>
      </c>
      <c r="N183" s="293" t="s">
        <v>513</v>
      </c>
      <c r="O183" s="293" t="s">
        <v>518</v>
      </c>
      <c r="P183" s="293" t="s">
        <v>517</v>
      </c>
      <c r="Q183" s="269" t="s">
        <v>516</v>
      </c>
      <c r="R183" s="293" t="s">
        <v>515</v>
      </c>
      <c r="S183" s="293" t="s">
        <v>514</v>
      </c>
      <c r="T183" s="293" t="s">
        <v>513</v>
      </c>
      <c r="U183" s="1247" t="s">
        <v>2</v>
      </c>
      <c r="V183" s="293" t="s">
        <v>513</v>
      </c>
      <c r="W183" s="293" t="s">
        <v>513</v>
      </c>
      <c r="X183" s="1253">
        <v>27500000</v>
      </c>
      <c r="Y183" s="293" t="s">
        <v>512</v>
      </c>
      <c r="Z183" s="293" t="s">
        <v>511</v>
      </c>
      <c r="AA183" s="1247" t="s">
        <v>2</v>
      </c>
      <c r="AB183" s="565" t="s">
        <v>510</v>
      </c>
      <c r="AC183" s="565" t="s">
        <v>868</v>
      </c>
      <c r="AD183" s="293" t="s">
        <v>527</v>
      </c>
      <c r="AE183" s="1253">
        <v>27500000</v>
      </c>
      <c r="AF183" s="397"/>
      <c r="AG183" s="397"/>
    </row>
    <row r="184" spans="1:33" x14ac:dyDescent="0.3">
      <c r="A184" s="2326"/>
      <c r="B184" s="394"/>
      <c r="C184" s="588"/>
      <c r="D184" s="296"/>
      <c r="E184" s="1254"/>
      <c r="F184" s="289" t="s">
        <v>1</v>
      </c>
      <c r="G184" s="394"/>
      <c r="H184" s="1256"/>
      <c r="I184" s="1256"/>
      <c r="J184" s="588"/>
      <c r="K184" s="394"/>
      <c r="L184" s="1254"/>
      <c r="M184" s="289" t="s">
        <v>1</v>
      </c>
      <c r="N184" s="394"/>
      <c r="O184" s="394"/>
      <c r="P184" s="394"/>
      <c r="Q184" s="287"/>
      <c r="R184" s="394"/>
      <c r="S184" s="394"/>
      <c r="T184" s="394"/>
      <c r="U184" s="1255" t="s">
        <v>1</v>
      </c>
      <c r="V184" s="1254"/>
      <c r="W184" s="1256"/>
      <c r="X184" s="296"/>
      <c r="Y184" s="1254"/>
      <c r="Z184" s="394"/>
      <c r="AA184" s="1255" t="s">
        <v>1</v>
      </c>
      <c r="AB184" s="1254"/>
      <c r="AC184" s="1254"/>
      <c r="AD184" s="1262"/>
      <c r="AE184" s="296"/>
      <c r="AF184" s="565"/>
      <c r="AG184" s="296"/>
    </row>
    <row r="185" spans="1:33" x14ac:dyDescent="0.3">
      <c r="A185" s="398"/>
      <c r="B185" s="398"/>
      <c r="C185" s="240"/>
      <c r="D185" s="399"/>
      <c r="E185" s="398"/>
      <c r="F185" s="240"/>
      <c r="G185" s="398"/>
      <c r="H185" s="398"/>
      <c r="I185" s="398"/>
      <c r="J185" s="240"/>
      <c r="K185" s="398"/>
      <c r="L185" s="398"/>
      <c r="M185" s="240"/>
      <c r="N185" s="398"/>
      <c r="O185" s="398"/>
      <c r="P185" s="398"/>
      <c r="Q185" s="240"/>
      <c r="R185" s="398"/>
      <c r="S185" s="398"/>
      <c r="T185" s="398"/>
      <c r="U185" s="398"/>
      <c r="V185" s="1216"/>
      <c r="W185" s="1215"/>
      <c r="X185" s="1256"/>
      <c r="Y185" s="398"/>
      <c r="Z185" s="398"/>
      <c r="AA185" s="398"/>
      <c r="AB185" s="398"/>
      <c r="AC185" s="398"/>
      <c r="AD185" s="398"/>
      <c r="AE185" s="1265"/>
      <c r="AF185" s="398"/>
      <c r="AG185" s="398"/>
    </row>
    <row r="186" spans="1:33" ht="37.5" x14ac:dyDescent="0.3">
      <c r="A186" s="2325" t="s">
        <v>867</v>
      </c>
      <c r="B186" s="294" t="s">
        <v>856</v>
      </c>
      <c r="C186" s="237" t="s">
        <v>855</v>
      </c>
      <c r="D186" s="296">
        <v>10000000</v>
      </c>
      <c r="E186" s="397" t="s">
        <v>16</v>
      </c>
      <c r="F186" s="238" t="s">
        <v>2</v>
      </c>
      <c r="G186" s="1259" t="s">
        <v>523</v>
      </c>
      <c r="H186" s="1258" t="s">
        <v>854</v>
      </c>
      <c r="I186" s="1257" t="s">
        <v>521</v>
      </c>
      <c r="J186" s="560" t="s">
        <v>520</v>
      </c>
      <c r="K186" s="293" t="s">
        <v>519</v>
      </c>
      <c r="L186" s="1257" t="s">
        <v>513</v>
      </c>
      <c r="M186" s="238"/>
      <c r="N186" s="397" t="s">
        <v>513</v>
      </c>
      <c r="O186" s="293" t="s">
        <v>518</v>
      </c>
      <c r="P186" s="293" t="s">
        <v>517</v>
      </c>
      <c r="Q186" s="269" t="s">
        <v>516</v>
      </c>
      <c r="R186" s="293" t="s">
        <v>515</v>
      </c>
      <c r="S186" s="293" t="s">
        <v>514</v>
      </c>
      <c r="T186" s="397" t="s">
        <v>513</v>
      </c>
      <c r="U186" s="1247"/>
      <c r="V186" s="1223" t="s">
        <v>513</v>
      </c>
      <c r="W186" s="1223" t="s">
        <v>513</v>
      </c>
      <c r="X186" s="1253">
        <v>10000000</v>
      </c>
      <c r="Y186" s="293" t="s">
        <v>512</v>
      </c>
      <c r="Z186" s="293" t="s">
        <v>511</v>
      </c>
      <c r="AA186" s="1247" t="s">
        <v>2</v>
      </c>
      <c r="AB186" s="565" t="s">
        <v>510</v>
      </c>
      <c r="AC186" s="565" t="s">
        <v>778</v>
      </c>
      <c r="AD186" s="293" t="s">
        <v>527</v>
      </c>
      <c r="AE186" s="296">
        <v>10000000</v>
      </c>
      <c r="AF186" s="397"/>
      <c r="AG186" s="397"/>
    </row>
    <row r="187" spans="1:33" x14ac:dyDescent="0.3">
      <c r="A187" s="2326"/>
      <c r="B187" s="394"/>
      <c r="C187" s="287"/>
      <c r="D187" s="1253"/>
      <c r="E187" s="394"/>
      <c r="F187" s="289"/>
      <c r="G187" s="394"/>
      <c r="H187" s="1256"/>
      <c r="I187" s="1256"/>
      <c r="J187" s="588"/>
      <c r="K187" s="394"/>
      <c r="L187" s="1254"/>
      <c r="M187" s="289"/>
      <c r="N187" s="394"/>
      <c r="O187" s="394"/>
      <c r="P187" s="394"/>
      <c r="Q187" s="287"/>
      <c r="R187" s="394"/>
      <c r="S187" s="394"/>
      <c r="T187" s="394"/>
      <c r="U187" s="1255"/>
      <c r="V187" s="1254"/>
      <c r="X187" s="296"/>
      <c r="Y187" s="1254"/>
      <c r="Z187" s="394"/>
      <c r="AA187" s="1255" t="s">
        <v>1</v>
      </c>
      <c r="AB187" s="1254"/>
      <c r="AC187" s="1254"/>
      <c r="AD187" s="1254"/>
      <c r="AE187" s="1253"/>
      <c r="AF187" s="394"/>
      <c r="AG187" s="296"/>
    </row>
    <row r="188" spans="1:33" x14ac:dyDescent="0.3">
      <c r="A188" s="1264"/>
      <c r="B188" s="1254"/>
      <c r="C188" s="588"/>
      <c r="D188" s="1253"/>
      <c r="E188" s="1254"/>
      <c r="F188" s="289"/>
      <c r="G188" s="394"/>
      <c r="H188" s="1256"/>
      <c r="I188" s="1256"/>
      <c r="J188" s="588"/>
      <c r="K188" s="394"/>
      <c r="L188" s="1254"/>
      <c r="M188" s="289"/>
      <c r="N188" s="394"/>
      <c r="O188" s="394"/>
      <c r="P188" s="394"/>
      <c r="Q188" s="287"/>
      <c r="R188" s="394"/>
      <c r="S188" s="394"/>
      <c r="T188" s="394"/>
      <c r="U188" s="1263"/>
      <c r="V188" s="1262"/>
      <c r="W188" s="1262"/>
      <c r="X188" s="1261"/>
      <c r="Y188" s="1254"/>
      <c r="Z188" s="394"/>
      <c r="AA188" s="1255"/>
      <c r="AB188" s="1254"/>
      <c r="AC188" s="1254"/>
      <c r="AD188" s="1254"/>
      <c r="AE188" s="1253"/>
      <c r="AF188" s="394"/>
      <c r="AG188" s="296"/>
    </row>
    <row r="189" spans="1:33" x14ac:dyDescent="0.3">
      <c r="A189" s="398"/>
      <c r="B189" s="1218"/>
      <c r="C189" s="240"/>
      <c r="D189" s="399"/>
      <c r="E189" s="398"/>
      <c r="F189" s="240"/>
      <c r="G189" s="398"/>
      <c r="H189" s="398"/>
      <c r="I189" s="398"/>
      <c r="J189" s="240"/>
      <c r="K189" s="398"/>
      <c r="L189" s="398"/>
      <c r="M189" s="240"/>
      <c r="N189" s="398"/>
      <c r="O189" s="398"/>
      <c r="P189" s="398"/>
      <c r="Q189" s="240"/>
      <c r="R189" s="398"/>
      <c r="S189" s="398"/>
      <c r="T189" s="398"/>
      <c r="U189" s="400"/>
      <c r="V189" s="400"/>
      <c r="W189" s="1218"/>
      <c r="X189" s="1260"/>
      <c r="Y189" s="398"/>
      <c r="Z189" s="398"/>
      <c r="AA189" s="398"/>
      <c r="AB189" s="398"/>
      <c r="AC189" s="398"/>
      <c r="AD189" s="398"/>
      <c r="AE189" s="1215"/>
      <c r="AF189" s="398"/>
      <c r="AG189" s="398"/>
    </row>
    <row r="190" spans="1:33" ht="37.5" x14ac:dyDescent="0.3">
      <c r="A190" s="2325" t="s">
        <v>866</v>
      </c>
      <c r="B190" s="294" t="s">
        <v>856</v>
      </c>
      <c r="C190" s="237" t="s">
        <v>855</v>
      </c>
      <c r="D190" s="296">
        <v>3859000</v>
      </c>
      <c r="E190" s="397" t="s">
        <v>125</v>
      </c>
      <c r="F190" s="238" t="s">
        <v>2</v>
      </c>
      <c r="G190" s="1259" t="s">
        <v>523</v>
      </c>
      <c r="H190" s="1258" t="s">
        <v>854</v>
      </c>
      <c r="I190" s="1257" t="s">
        <v>521</v>
      </c>
      <c r="J190" s="560" t="s">
        <v>520</v>
      </c>
      <c r="K190" s="293" t="s">
        <v>519</v>
      </c>
      <c r="L190" s="1257" t="s">
        <v>513</v>
      </c>
      <c r="M190" s="238"/>
      <c r="N190" s="397" t="s">
        <v>513</v>
      </c>
      <c r="O190" s="293" t="s">
        <v>518</v>
      </c>
      <c r="P190" s="293" t="s">
        <v>517</v>
      </c>
      <c r="Q190" s="269" t="s">
        <v>516</v>
      </c>
      <c r="R190" s="293" t="s">
        <v>515</v>
      </c>
      <c r="S190" s="293" t="s">
        <v>514</v>
      </c>
      <c r="T190" s="397" t="s">
        <v>513</v>
      </c>
      <c r="U190" s="1247"/>
      <c r="V190" s="1223" t="s">
        <v>513</v>
      </c>
      <c r="W190" s="1223" t="s">
        <v>513</v>
      </c>
      <c r="X190" s="1253">
        <v>3859000</v>
      </c>
      <c r="Y190" s="293" t="s">
        <v>512</v>
      </c>
      <c r="Z190" s="293" t="s">
        <v>511</v>
      </c>
      <c r="AA190" s="1247" t="s">
        <v>2</v>
      </c>
      <c r="AB190" s="565" t="s">
        <v>510</v>
      </c>
      <c r="AC190" s="565" t="s">
        <v>778</v>
      </c>
      <c r="AD190" s="293" t="s">
        <v>527</v>
      </c>
      <c r="AE190" s="296">
        <v>3859000</v>
      </c>
      <c r="AF190" s="397"/>
      <c r="AG190" s="397"/>
    </row>
    <row r="191" spans="1:33" x14ac:dyDescent="0.3">
      <c r="A191" s="2326"/>
      <c r="B191" s="394"/>
      <c r="C191" s="287"/>
      <c r="D191" s="1253"/>
      <c r="E191" s="394"/>
      <c r="F191" s="240" t="s">
        <v>1</v>
      </c>
      <c r="G191" s="394"/>
      <c r="H191" s="1256"/>
      <c r="I191" s="1256"/>
      <c r="J191" s="588"/>
      <c r="K191" s="394"/>
      <c r="L191" s="1254"/>
      <c r="M191" s="289"/>
      <c r="N191" s="394"/>
      <c r="O191" s="394"/>
      <c r="P191" s="394"/>
      <c r="Q191" s="287"/>
      <c r="R191" s="394"/>
      <c r="S191" s="394"/>
      <c r="T191" s="394"/>
      <c r="U191" s="1255"/>
      <c r="V191" s="1254"/>
      <c r="X191" s="296"/>
      <c r="Y191" s="1254"/>
      <c r="Z191" s="394"/>
      <c r="AA191" s="1255" t="s">
        <v>1</v>
      </c>
      <c r="AB191" s="1254"/>
      <c r="AC191" s="1254"/>
      <c r="AD191" s="1254"/>
      <c r="AE191" s="1253"/>
      <c r="AF191" s="394"/>
      <c r="AG191" s="296"/>
    </row>
    <row r="192" spans="1:33" x14ac:dyDescent="0.3">
      <c r="A192" s="398"/>
      <c r="B192" s="1218"/>
      <c r="C192" s="243"/>
      <c r="D192" s="399"/>
      <c r="E192" s="1218"/>
      <c r="F192" s="240"/>
      <c r="G192" s="398"/>
      <c r="H192" s="398"/>
      <c r="I192" s="398"/>
      <c r="J192" s="240"/>
      <c r="K192" s="398"/>
      <c r="L192" s="398"/>
      <c r="M192" s="240"/>
      <c r="N192" s="398"/>
      <c r="O192" s="398"/>
      <c r="P192" s="398"/>
      <c r="Q192" s="240"/>
      <c r="R192" s="398"/>
      <c r="S192" s="398"/>
      <c r="T192" s="398"/>
      <c r="U192" s="400"/>
      <c r="V192" s="400"/>
      <c r="W192" s="1218"/>
      <c r="X192" s="1260"/>
      <c r="Y192" s="398"/>
      <c r="Z192" s="398"/>
      <c r="AA192" s="398"/>
      <c r="AB192" s="398"/>
      <c r="AC192" s="398"/>
      <c r="AD192" s="398"/>
      <c r="AE192" s="399"/>
      <c r="AF192" s="398"/>
      <c r="AG192" s="398"/>
    </row>
    <row r="193" spans="1:33" ht="54.75" customHeight="1" x14ac:dyDescent="0.3">
      <c r="A193" s="2325" t="s">
        <v>865</v>
      </c>
      <c r="B193" s="294" t="s">
        <v>864</v>
      </c>
      <c r="C193" s="237" t="s">
        <v>855</v>
      </c>
      <c r="D193" s="296">
        <v>50000000</v>
      </c>
      <c r="E193" s="397" t="s">
        <v>16</v>
      </c>
      <c r="F193" s="238" t="s">
        <v>2</v>
      </c>
      <c r="G193" s="1259" t="s">
        <v>523</v>
      </c>
      <c r="H193" s="1258" t="s">
        <v>854</v>
      </c>
      <c r="I193" s="1257" t="s">
        <v>521</v>
      </c>
      <c r="J193" s="560" t="s">
        <v>520</v>
      </c>
      <c r="K193" s="293" t="s">
        <v>519</v>
      </c>
      <c r="L193" s="1257" t="s">
        <v>513</v>
      </c>
      <c r="M193" s="238"/>
      <c r="N193" s="397" t="s">
        <v>513</v>
      </c>
      <c r="O193" s="293" t="s">
        <v>518</v>
      </c>
      <c r="P193" s="293" t="s">
        <v>517</v>
      </c>
      <c r="Q193" s="269" t="s">
        <v>516</v>
      </c>
      <c r="R193" s="293" t="s">
        <v>515</v>
      </c>
      <c r="S193" s="293" t="s">
        <v>514</v>
      </c>
      <c r="T193" s="397" t="s">
        <v>513</v>
      </c>
      <c r="U193" s="1247"/>
      <c r="V193" s="1223" t="s">
        <v>513</v>
      </c>
      <c r="W193" s="1223" t="s">
        <v>513</v>
      </c>
      <c r="X193" s="1253">
        <v>50000000</v>
      </c>
      <c r="Y193" s="293" t="s">
        <v>512</v>
      </c>
      <c r="Z193" s="293" t="s">
        <v>511</v>
      </c>
      <c r="AA193" s="1247" t="s">
        <v>2</v>
      </c>
      <c r="AB193" s="565" t="s">
        <v>510</v>
      </c>
      <c r="AC193" s="565" t="s">
        <v>778</v>
      </c>
      <c r="AD193" s="293" t="s">
        <v>527</v>
      </c>
      <c r="AE193" s="296">
        <v>50000000</v>
      </c>
      <c r="AF193" s="397"/>
      <c r="AG193" s="397"/>
    </row>
    <row r="194" spans="1:33" ht="54.75" customHeight="1" x14ac:dyDescent="0.3">
      <c r="A194" s="2326"/>
      <c r="B194" s="394"/>
      <c r="C194" s="287"/>
      <c r="D194" s="1253"/>
      <c r="E194" s="394"/>
      <c r="F194" s="240" t="s">
        <v>1</v>
      </c>
      <c r="G194" s="394"/>
      <c r="H194" s="1256"/>
      <c r="I194" s="1256"/>
      <c r="J194" s="588"/>
      <c r="K194" s="394"/>
      <c r="L194" s="1254"/>
      <c r="M194" s="289"/>
      <c r="N194" s="394"/>
      <c r="O194" s="394"/>
      <c r="P194" s="394"/>
      <c r="Q194" s="287"/>
      <c r="R194" s="394"/>
      <c r="S194" s="394"/>
      <c r="T194" s="394"/>
      <c r="U194" s="1255"/>
      <c r="V194" s="1254"/>
      <c r="X194" s="296"/>
      <c r="Y194" s="1254"/>
      <c r="Z194" s="394"/>
      <c r="AA194" s="1255" t="s">
        <v>1</v>
      </c>
      <c r="AB194" s="1254"/>
      <c r="AC194" s="1254"/>
      <c r="AD194" s="1254"/>
      <c r="AE194" s="1253"/>
      <c r="AF194" s="394"/>
      <c r="AG194" s="296"/>
    </row>
    <row r="195" spans="1:33" x14ac:dyDescent="0.3">
      <c r="A195" s="398"/>
      <c r="B195" s="1218"/>
      <c r="C195" s="243"/>
      <c r="D195" s="399"/>
      <c r="E195" s="1218"/>
      <c r="F195" s="240"/>
      <c r="G195" s="398"/>
      <c r="H195" s="398"/>
      <c r="I195" s="398"/>
      <c r="J195" s="240"/>
      <c r="K195" s="398"/>
      <c r="L195" s="398"/>
      <c r="M195" s="240"/>
      <c r="N195" s="398"/>
      <c r="O195" s="398"/>
      <c r="P195" s="398"/>
      <c r="Q195" s="240"/>
      <c r="R195" s="398"/>
      <c r="S195" s="398"/>
      <c r="T195" s="398"/>
      <c r="U195" s="400"/>
      <c r="V195" s="400"/>
      <c r="W195" s="1218"/>
      <c r="X195" s="1260"/>
      <c r="Y195" s="398"/>
      <c r="Z195" s="398"/>
      <c r="AA195" s="398"/>
      <c r="AB195" s="398"/>
      <c r="AC195" s="398"/>
      <c r="AD195" s="398"/>
      <c r="AE195" s="399"/>
      <c r="AF195" s="398"/>
      <c r="AG195" s="398"/>
    </row>
    <row r="196" spans="1:33" ht="37.5" x14ac:dyDescent="0.3">
      <c r="A196" s="2325" t="s">
        <v>863</v>
      </c>
      <c r="B196" s="294" t="s">
        <v>856</v>
      </c>
      <c r="C196" s="237" t="s">
        <v>855</v>
      </c>
      <c r="D196" s="296">
        <v>50000000</v>
      </c>
      <c r="E196" s="397" t="s">
        <v>16</v>
      </c>
      <c r="F196" s="238" t="s">
        <v>2</v>
      </c>
      <c r="G196" s="1259" t="s">
        <v>523</v>
      </c>
      <c r="H196" s="1258" t="s">
        <v>854</v>
      </c>
      <c r="I196" s="1257" t="s">
        <v>521</v>
      </c>
      <c r="J196" s="560" t="s">
        <v>520</v>
      </c>
      <c r="K196" s="293" t="s">
        <v>519</v>
      </c>
      <c r="L196" s="1257" t="s">
        <v>513</v>
      </c>
      <c r="M196" s="238"/>
      <c r="N196" s="397" t="s">
        <v>513</v>
      </c>
      <c r="O196" s="293" t="s">
        <v>518</v>
      </c>
      <c r="P196" s="293" t="s">
        <v>517</v>
      </c>
      <c r="Q196" s="269" t="s">
        <v>516</v>
      </c>
      <c r="R196" s="293" t="s">
        <v>515</v>
      </c>
      <c r="S196" s="293" t="s">
        <v>514</v>
      </c>
      <c r="T196" s="397" t="s">
        <v>513</v>
      </c>
      <c r="U196" s="1247"/>
      <c r="V196" s="1223" t="s">
        <v>513</v>
      </c>
      <c r="W196" s="1223" t="s">
        <v>513</v>
      </c>
      <c r="X196" s="1253">
        <v>50000000</v>
      </c>
      <c r="Y196" s="293" t="s">
        <v>512</v>
      </c>
      <c r="Z196" s="293" t="s">
        <v>511</v>
      </c>
      <c r="AA196" s="1247" t="s">
        <v>2</v>
      </c>
      <c r="AB196" s="565" t="s">
        <v>510</v>
      </c>
      <c r="AC196" s="565" t="s">
        <v>778</v>
      </c>
      <c r="AD196" s="293" t="s">
        <v>527</v>
      </c>
      <c r="AE196" s="296">
        <v>50000000</v>
      </c>
      <c r="AF196" s="397"/>
      <c r="AG196" s="397"/>
    </row>
    <row r="197" spans="1:33" ht="37.5" customHeight="1" x14ac:dyDescent="0.3">
      <c r="A197" s="2326"/>
      <c r="B197" s="394"/>
      <c r="C197" s="287"/>
      <c r="D197" s="1253"/>
      <c r="E197" s="394"/>
      <c r="F197" s="240" t="s">
        <v>1</v>
      </c>
      <c r="G197" s="394"/>
      <c r="H197" s="1256"/>
      <c r="I197" s="1256"/>
      <c r="J197" s="588"/>
      <c r="K197" s="394"/>
      <c r="L197" s="1254"/>
      <c r="M197" s="289"/>
      <c r="N197" s="394"/>
      <c r="O197" s="394"/>
      <c r="P197" s="394"/>
      <c r="Q197" s="287"/>
      <c r="R197" s="394"/>
      <c r="S197" s="394"/>
      <c r="T197" s="394"/>
      <c r="U197" s="1255"/>
      <c r="V197" s="1254"/>
      <c r="X197" s="296"/>
      <c r="Y197" s="1254"/>
      <c r="Z197" s="394"/>
      <c r="AA197" s="1255" t="s">
        <v>1</v>
      </c>
      <c r="AB197" s="1254"/>
      <c r="AC197" s="1254"/>
      <c r="AD197" s="1254"/>
      <c r="AE197" s="1253"/>
      <c r="AF197" s="394"/>
      <c r="AG197" s="296"/>
    </row>
    <row r="198" spans="1:33" x14ac:dyDescent="0.3">
      <c r="A198" s="398"/>
      <c r="B198" s="1218"/>
      <c r="C198" s="243"/>
      <c r="D198" s="399"/>
      <c r="E198" s="1218"/>
      <c r="F198" s="240"/>
      <c r="G198" s="398"/>
      <c r="H198" s="398"/>
      <c r="I198" s="398"/>
      <c r="J198" s="240"/>
      <c r="K198" s="398"/>
      <c r="L198" s="398"/>
      <c r="M198" s="240"/>
      <c r="N198" s="398"/>
      <c r="O198" s="398"/>
      <c r="P198" s="398"/>
      <c r="Q198" s="240"/>
      <c r="R198" s="398"/>
      <c r="S198" s="398"/>
      <c r="T198" s="398"/>
      <c r="U198" s="400"/>
      <c r="V198" s="400"/>
      <c r="W198" s="1218"/>
      <c r="X198" s="1260"/>
      <c r="Y198" s="398"/>
      <c r="Z198" s="398"/>
      <c r="AA198" s="398"/>
      <c r="AB198" s="398"/>
      <c r="AC198" s="398"/>
      <c r="AD198" s="398"/>
      <c r="AE198" s="399"/>
      <c r="AF198" s="398"/>
      <c r="AG198" s="398"/>
    </row>
    <row r="199" spans="1:33" ht="37.5" x14ac:dyDescent="0.3">
      <c r="A199" s="2325" t="s">
        <v>862</v>
      </c>
      <c r="B199" s="294" t="s">
        <v>856</v>
      </c>
      <c r="C199" s="237" t="s">
        <v>855</v>
      </c>
      <c r="D199" s="296">
        <v>10000000</v>
      </c>
      <c r="E199" s="397" t="s">
        <v>16</v>
      </c>
      <c r="F199" s="238" t="s">
        <v>2</v>
      </c>
      <c r="G199" s="1259" t="s">
        <v>523</v>
      </c>
      <c r="H199" s="1258" t="s">
        <v>854</v>
      </c>
      <c r="I199" s="1257" t="s">
        <v>521</v>
      </c>
      <c r="J199" s="560" t="s">
        <v>520</v>
      </c>
      <c r="K199" s="293" t="s">
        <v>519</v>
      </c>
      <c r="L199" s="1257" t="s">
        <v>513</v>
      </c>
      <c r="M199" s="238"/>
      <c r="N199" s="397" t="s">
        <v>513</v>
      </c>
      <c r="O199" s="293" t="s">
        <v>518</v>
      </c>
      <c r="P199" s="293" t="s">
        <v>517</v>
      </c>
      <c r="Q199" s="269" t="s">
        <v>516</v>
      </c>
      <c r="R199" s="293" t="s">
        <v>515</v>
      </c>
      <c r="S199" s="293" t="s">
        <v>514</v>
      </c>
      <c r="T199" s="397" t="s">
        <v>513</v>
      </c>
      <c r="U199" s="1247"/>
      <c r="V199" s="1223" t="s">
        <v>513</v>
      </c>
      <c r="W199" s="1223" t="s">
        <v>513</v>
      </c>
      <c r="X199" s="1253">
        <v>10000000</v>
      </c>
      <c r="Y199" s="293" t="s">
        <v>512</v>
      </c>
      <c r="Z199" s="293" t="s">
        <v>511</v>
      </c>
      <c r="AA199" s="1247" t="s">
        <v>2</v>
      </c>
      <c r="AB199" s="565" t="s">
        <v>510</v>
      </c>
      <c r="AC199" s="565" t="s">
        <v>778</v>
      </c>
      <c r="AD199" s="293" t="s">
        <v>527</v>
      </c>
      <c r="AE199" s="296">
        <v>10000000</v>
      </c>
      <c r="AF199" s="397"/>
      <c r="AG199" s="397"/>
    </row>
    <row r="200" spans="1:33" x14ac:dyDescent="0.3">
      <c r="A200" s="2326"/>
      <c r="B200" s="394"/>
      <c r="C200" s="287"/>
      <c r="D200" s="1253"/>
      <c r="E200" s="394"/>
      <c r="F200" s="240" t="s">
        <v>1</v>
      </c>
      <c r="G200" s="394"/>
      <c r="H200" s="1256"/>
      <c r="I200" s="1256"/>
      <c r="J200" s="588"/>
      <c r="K200" s="394"/>
      <c r="L200" s="1254"/>
      <c r="M200" s="289"/>
      <c r="N200" s="394"/>
      <c r="O200" s="394"/>
      <c r="P200" s="394"/>
      <c r="Q200" s="287"/>
      <c r="R200" s="394"/>
      <c r="S200" s="394"/>
      <c r="T200" s="394"/>
      <c r="U200" s="1255"/>
      <c r="V200" s="1254"/>
      <c r="X200" s="296"/>
      <c r="Y200" s="1254"/>
      <c r="Z200" s="394"/>
      <c r="AA200" s="1255" t="s">
        <v>1</v>
      </c>
      <c r="AB200" s="1254"/>
      <c r="AC200" s="1254"/>
      <c r="AD200" s="1254"/>
      <c r="AE200" s="1253"/>
      <c r="AF200" s="394"/>
      <c r="AG200" s="296"/>
    </row>
    <row r="201" spans="1:33" x14ac:dyDescent="0.3">
      <c r="A201" s="398"/>
      <c r="B201" s="1218"/>
      <c r="C201" s="243"/>
      <c r="D201" s="399"/>
      <c r="E201" s="1218"/>
      <c r="F201" s="240"/>
      <c r="G201" s="398"/>
      <c r="H201" s="398"/>
      <c r="I201" s="398"/>
      <c r="J201" s="240"/>
      <c r="K201" s="398"/>
      <c r="L201" s="398"/>
      <c r="M201" s="240"/>
      <c r="N201" s="398"/>
      <c r="O201" s="398"/>
      <c r="P201" s="398"/>
      <c r="Q201" s="240"/>
      <c r="R201" s="398"/>
      <c r="S201" s="398"/>
      <c r="T201" s="398"/>
      <c r="U201" s="400"/>
      <c r="V201" s="400"/>
      <c r="W201" s="1218"/>
      <c r="X201" s="1260"/>
      <c r="Y201" s="398"/>
      <c r="Z201" s="398"/>
      <c r="AA201" s="398"/>
      <c r="AB201" s="398"/>
      <c r="AC201" s="398"/>
      <c r="AD201" s="398"/>
      <c r="AE201" s="399"/>
      <c r="AF201" s="398"/>
      <c r="AG201" s="398"/>
    </row>
    <row r="202" spans="1:33" ht="37.5" x14ac:dyDescent="0.3">
      <c r="A202" s="2325" t="s">
        <v>861</v>
      </c>
      <c r="B202" s="294" t="s">
        <v>856</v>
      </c>
      <c r="C202" s="237" t="s">
        <v>855</v>
      </c>
      <c r="D202" s="296">
        <v>20000000</v>
      </c>
      <c r="E202" s="397" t="s">
        <v>16</v>
      </c>
      <c r="F202" s="238" t="s">
        <v>2</v>
      </c>
      <c r="G202" s="1259" t="s">
        <v>523</v>
      </c>
      <c r="H202" s="1258" t="s">
        <v>854</v>
      </c>
      <c r="I202" s="1257" t="s">
        <v>521</v>
      </c>
      <c r="J202" s="560" t="s">
        <v>520</v>
      </c>
      <c r="K202" s="293" t="s">
        <v>519</v>
      </c>
      <c r="L202" s="1257" t="s">
        <v>513</v>
      </c>
      <c r="M202" s="238"/>
      <c r="N202" s="397" t="s">
        <v>513</v>
      </c>
      <c r="O202" s="293" t="s">
        <v>518</v>
      </c>
      <c r="P202" s="293" t="s">
        <v>517</v>
      </c>
      <c r="Q202" s="269" t="s">
        <v>516</v>
      </c>
      <c r="R202" s="293" t="s">
        <v>515</v>
      </c>
      <c r="S202" s="293" t="s">
        <v>514</v>
      </c>
      <c r="T202" s="397" t="s">
        <v>513</v>
      </c>
      <c r="U202" s="1247"/>
      <c r="V202" s="1223" t="s">
        <v>513</v>
      </c>
      <c r="W202" s="1223" t="s">
        <v>513</v>
      </c>
      <c r="X202" s="1253">
        <v>20000000</v>
      </c>
      <c r="Y202" s="293" t="s">
        <v>512</v>
      </c>
      <c r="Z202" s="293" t="s">
        <v>511</v>
      </c>
      <c r="AA202" s="1247" t="s">
        <v>2</v>
      </c>
      <c r="AB202" s="565" t="s">
        <v>510</v>
      </c>
      <c r="AC202" s="565" t="s">
        <v>778</v>
      </c>
      <c r="AD202" s="293" t="s">
        <v>527</v>
      </c>
      <c r="AE202" s="296">
        <v>20000000</v>
      </c>
      <c r="AF202" s="397"/>
      <c r="AG202" s="397"/>
    </row>
    <row r="203" spans="1:33" x14ac:dyDescent="0.3">
      <c r="A203" s="2326"/>
      <c r="B203" s="394"/>
      <c r="C203" s="287"/>
      <c r="D203" s="1253"/>
      <c r="E203" s="394"/>
      <c r="F203" s="240" t="s">
        <v>1</v>
      </c>
      <c r="G203" s="394"/>
      <c r="H203" s="1256"/>
      <c r="I203" s="1256"/>
      <c r="J203" s="588"/>
      <c r="K203" s="394"/>
      <c r="L203" s="1254"/>
      <c r="M203" s="289"/>
      <c r="N203" s="394"/>
      <c r="O203" s="394"/>
      <c r="P203" s="394"/>
      <c r="Q203" s="287"/>
      <c r="R203" s="394"/>
      <c r="S203" s="394"/>
      <c r="T203" s="394"/>
      <c r="U203" s="1255"/>
      <c r="V203" s="1254"/>
      <c r="X203" s="296"/>
      <c r="Y203" s="1254"/>
      <c r="Z203" s="394"/>
      <c r="AA203" s="1255" t="s">
        <v>1</v>
      </c>
      <c r="AB203" s="1254"/>
      <c r="AC203" s="1254"/>
      <c r="AD203" s="1254"/>
      <c r="AE203" s="1253"/>
      <c r="AF203" s="394"/>
      <c r="AG203" s="296"/>
    </row>
    <row r="204" spans="1:33" x14ac:dyDescent="0.3">
      <c r="A204" s="398"/>
      <c r="B204" s="1218"/>
      <c r="C204" s="243"/>
      <c r="D204" s="399"/>
      <c r="E204" s="1218"/>
      <c r="F204" s="240"/>
      <c r="G204" s="398"/>
      <c r="H204" s="398"/>
      <c r="I204" s="398"/>
      <c r="J204" s="240"/>
      <c r="K204" s="398"/>
      <c r="L204" s="398"/>
      <c r="M204" s="240"/>
      <c r="N204" s="398"/>
      <c r="O204" s="398"/>
      <c r="P204" s="398"/>
      <c r="Q204" s="240"/>
      <c r="R204" s="398"/>
      <c r="S204" s="398"/>
      <c r="T204" s="398"/>
      <c r="U204" s="400"/>
      <c r="V204" s="400"/>
      <c r="W204" s="1218"/>
      <c r="X204" s="1260"/>
      <c r="Y204" s="398"/>
      <c r="Z204" s="398"/>
      <c r="AA204" s="398"/>
      <c r="AB204" s="398"/>
      <c r="AC204" s="398"/>
      <c r="AD204" s="398"/>
      <c r="AE204" s="399"/>
      <c r="AF204" s="398"/>
      <c r="AG204" s="398"/>
    </row>
    <row r="205" spans="1:33" ht="37.5" x14ac:dyDescent="0.3">
      <c r="A205" s="2325" t="s">
        <v>860</v>
      </c>
      <c r="B205" s="294" t="s">
        <v>856</v>
      </c>
      <c r="C205" s="237" t="s">
        <v>855</v>
      </c>
      <c r="D205" s="296">
        <v>10000000</v>
      </c>
      <c r="E205" s="397" t="s">
        <v>16</v>
      </c>
      <c r="F205" s="238" t="s">
        <v>2</v>
      </c>
      <c r="G205" s="1259" t="s">
        <v>523</v>
      </c>
      <c r="H205" s="1258" t="s">
        <v>854</v>
      </c>
      <c r="I205" s="1257" t="s">
        <v>521</v>
      </c>
      <c r="J205" s="560" t="s">
        <v>520</v>
      </c>
      <c r="K205" s="293" t="s">
        <v>519</v>
      </c>
      <c r="L205" s="1257" t="s">
        <v>513</v>
      </c>
      <c r="M205" s="238"/>
      <c r="N205" s="397" t="s">
        <v>513</v>
      </c>
      <c r="O205" s="293" t="s">
        <v>518</v>
      </c>
      <c r="P205" s="293" t="s">
        <v>517</v>
      </c>
      <c r="Q205" s="269" t="s">
        <v>516</v>
      </c>
      <c r="R205" s="293" t="s">
        <v>515</v>
      </c>
      <c r="S205" s="293" t="s">
        <v>514</v>
      </c>
      <c r="T205" s="397" t="s">
        <v>513</v>
      </c>
      <c r="U205" s="1247"/>
      <c r="V205" s="1223" t="s">
        <v>513</v>
      </c>
      <c r="W205" s="1223" t="s">
        <v>513</v>
      </c>
      <c r="X205" s="1253">
        <v>10000000</v>
      </c>
      <c r="Y205" s="293" t="s">
        <v>512</v>
      </c>
      <c r="Z205" s="293" t="s">
        <v>511</v>
      </c>
      <c r="AA205" s="1247" t="s">
        <v>2</v>
      </c>
      <c r="AB205" s="565" t="s">
        <v>510</v>
      </c>
      <c r="AC205" s="565" t="s">
        <v>778</v>
      </c>
      <c r="AD205" s="293" t="s">
        <v>527</v>
      </c>
      <c r="AE205" s="296">
        <v>10000000</v>
      </c>
      <c r="AF205" s="397"/>
      <c r="AG205" s="397"/>
    </row>
    <row r="206" spans="1:33" x14ac:dyDescent="0.3">
      <c r="A206" s="2326"/>
      <c r="B206" s="394"/>
      <c r="C206" s="287"/>
      <c r="D206" s="1253"/>
      <c r="E206" s="394"/>
      <c r="F206" s="240" t="s">
        <v>1</v>
      </c>
      <c r="G206" s="394"/>
      <c r="H206" s="1256"/>
      <c r="I206" s="1256"/>
      <c r="J206" s="588"/>
      <c r="K206" s="394"/>
      <c r="L206" s="1254"/>
      <c r="M206" s="289"/>
      <c r="N206" s="394"/>
      <c r="O206" s="394"/>
      <c r="P206" s="394"/>
      <c r="Q206" s="287"/>
      <c r="R206" s="394"/>
      <c r="S206" s="394"/>
      <c r="T206" s="394"/>
      <c r="U206" s="1255"/>
      <c r="V206" s="1254"/>
      <c r="X206" s="296"/>
      <c r="Y206" s="1254"/>
      <c r="Z206" s="394"/>
      <c r="AA206" s="1255" t="s">
        <v>1</v>
      </c>
      <c r="AB206" s="1254"/>
      <c r="AC206" s="1254"/>
      <c r="AD206" s="1254"/>
      <c r="AE206" s="1253"/>
      <c r="AF206" s="394"/>
      <c r="AG206" s="296"/>
    </row>
    <row r="207" spans="1:33" x14ac:dyDescent="0.3">
      <c r="A207" s="398"/>
      <c r="B207" s="1218"/>
      <c r="C207" s="243"/>
      <c r="D207" s="399"/>
      <c r="E207" s="1218"/>
      <c r="F207" s="240"/>
      <c r="G207" s="398"/>
      <c r="H207" s="398"/>
      <c r="I207" s="398"/>
      <c r="J207" s="240"/>
      <c r="K207" s="398"/>
      <c r="L207" s="398"/>
      <c r="M207" s="240"/>
      <c r="N207" s="398"/>
      <c r="O207" s="398"/>
      <c r="P207" s="398"/>
      <c r="Q207" s="240"/>
      <c r="R207" s="398"/>
      <c r="S207" s="398"/>
      <c r="T207" s="398"/>
      <c r="U207" s="400"/>
      <c r="V207" s="400"/>
      <c r="W207" s="1218"/>
      <c r="X207" s="1260"/>
      <c r="Y207" s="398"/>
      <c r="Z207" s="398"/>
      <c r="AA207" s="398"/>
      <c r="AB207" s="398"/>
      <c r="AC207" s="398"/>
      <c r="AD207" s="398"/>
      <c r="AE207" s="399"/>
      <c r="AF207" s="398"/>
      <c r="AG207" s="398"/>
    </row>
    <row r="208" spans="1:33" ht="37.5" x14ac:dyDescent="0.3">
      <c r="A208" s="2325" t="s">
        <v>859</v>
      </c>
      <c r="B208" s="294" t="s">
        <v>856</v>
      </c>
      <c r="C208" s="237" t="s">
        <v>855</v>
      </c>
      <c r="D208" s="296">
        <v>15000000</v>
      </c>
      <c r="E208" s="397" t="s">
        <v>16</v>
      </c>
      <c r="F208" s="238" t="s">
        <v>2</v>
      </c>
      <c r="G208" s="1259" t="s">
        <v>523</v>
      </c>
      <c r="H208" s="1258" t="s">
        <v>854</v>
      </c>
      <c r="I208" s="1257" t="s">
        <v>521</v>
      </c>
      <c r="J208" s="560" t="s">
        <v>520</v>
      </c>
      <c r="K208" s="293" t="s">
        <v>519</v>
      </c>
      <c r="L208" s="1257" t="s">
        <v>513</v>
      </c>
      <c r="M208" s="238"/>
      <c r="N208" s="397" t="s">
        <v>513</v>
      </c>
      <c r="O208" s="293" t="s">
        <v>518</v>
      </c>
      <c r="P208" s="293" t="s">
        <v>517</v>
      </c>
      <c r="Q208" s="269" t="s">
        <v>516</v>
      </c>
      <c r="R208" s="293" t="s">
        <v>515</v>
      </c>
      <c r="S208" s="293" t="s">
        <v>514</v>
      </c>
      <c r="T208" s="397" t="s">
        <v>513</v>
      </c>
      <c r="U208" s="1247"/>
      <c r="V208" s="1223" t="s">
        <v>513</v>
      </c>
      <c r="W208" s="1223" t="s">
        <v>513</v>
      </c>
      <c r="X208" s="1253">
        <v>15000000</v>
      </c>
      <c r="Y208" s="293" t="s">
        <v>512</v>
      </c>
      <c r="Z208" s="293" t="s">
        <v>511</v>
      </c>
      <c r="AA208" s="1247" t="s">
        <v>2</v>
      </c>
      <c r="AB208" s="565" t="s">
        <v>510</v>
      </c>
      <c r="AC208" s="565" t="s">
        <v>778</v>
      </c>
      <c r="AD208" s="293" t="s">
        <v>527</v>
      </c>
      <c r="AE208" s="296">
        <v>15000000</v>
      </c>
      <c r="AF208" s="397"/>
      <c r="AG208" s="397"/>
    </row>
    <row r="209" spans="1:33" x14ac:dyDescent="0.3">
      <c r="A209" s="2326"/>
      <c r="B209" s="394"/>
      <c r="C209" s="287"/>
      <c r="D209" s="1253"/>
      <c r="E209" s="394"/>
      <c r="F209" s="240" t="s">
        <v>1</v>
      </c>
      <c r="G209" s="394"/>
      <c r="H209" s="1256"/>
      <c r="I209" s="1256"/>
      <c r="J209" s="588"/>
      <c r="K209" s="394"/>
      <c r="L209" s="1254"/>
      <c r="M209" s="289"/>
      <c r="N209" s="394"/>
      <c r="O209" s="394"/>
      <c r="P209" s="394"/>
      <c r="Q209" s="287"/>
      <c r="R209" s="394"/>
      <c r="S209" s="394"/>
      <c r="T209" s="394"/>
      <c r="U209" s="1255"/>
      <c r="V209" s="1254"/>
      <c r="X209" s="296"/>
      <c r="Y209" s="1254"/>
      <c r="Z209" s="394"/>
      <c r="AA209" s="1255" t="s">
        <v>1</v>
      </c>
      <c r="AB209" s="1254"/>
      <c r="AC209" s="1254"/>
      <c r="AD209" s="1254"/>
      <c r="AE209" s="1253"/>
      <c r="AF209" s="394"/>
      <c r="AG209" s="296"/>
    </row>
    <row r="210" spans="1:33" x14ac:dyDescent="0.3">
      <c r="A210" s="398"/>
      <c r="B210" s="1218"/>
      <c r="C210" s="243"/>
      <c r="D210" s="399"/>
      <c r="E210" s="1218"/>
      <c r="F210" s="240"/>
      <c r="G210" s="398"/>
      <c r="H210" s="398"/>
      <c r="I210" s="398"/>
      <c r="J210" s="240"/>
      <c r="K210" s="398"/>
      <c r="L210" s="398"/>
      <c r="M210" s="240"/>
      <c r="N210" s="398"/>
      <c r="O210" s="398"/>
      <c r="P210" s="398"/>
      <c r="Q210" s="240"/>
      <c r="R210" s="398"/>
      <c r="S210" s="398"/>
      <c r="T210" s="398"/>
      <c r="U210" s="400"/>
      <c r="V210" s="400"/>
      <c r="W210" s="1218"/>
      <c r="X210" s="1260"/>
      <c r="Y210" s="398"/>
      <c r="Z210" s="398"/>
      <c r="AA210" s="398"/>
      <c r="AB210" s="398"/>
      <c r="AC210" s="398"/>
      <c r="AD210" s="398"/>
      <c r="AE210" s="399"/>
      <c r="AF210" s="398"/>
      <c r="AG210" s="398"/>
    </row>
    <row r="211" spans="1:33" ht="37.5" x14ac:dyDescent="0.3">
      <c r="A211" s="2325" t="s">
        <v>858</v>
      </c>
      <c r="B211" s="294" t="s">
        <v>856</v>
      </c>
      <c r="C211" s="237" t="s">
        <v>855</v>
      </c>
      <c r="D211" s="296">
        <v>15000000</v>
      </c>
      <c r="E211" s="397" t="s">
        <v>16</v>
      </c>
      <c r="F211" s="238" t="s">
        <v>2</v>
      </c>
      <c r="G211" s="1259" t="s">
        <v>523</v>
      </c>
      <c r="H211" s="1258" t="s">
        <v>854</v>
      </c>
      <c r="I211" s="1257" t="s">
        <v>521</v>
      </c>
      <c r="J211" s="560" t="s">
        <v>520</v>
      </c>
      <c r="K211" s="293" t="s">
        <v>519</v>
      </c>
      <c r="L211" s="1257" t="s">
        <v>513</v>
      </c>
      <c r="M211" s="238"/>
      <c r="N211" s="397" t="s">
        <v>513</v>
      </c>
      <c r="O211" s="293" t="s">
        <v>518</v>
      </c>
      <c r="P211" s="293" t="s">
        <v>517</v>
      </c>
      <c r="Q211" s="269" t="s">
        <v>516</v>
      </c>
      <c r="R211" s="293" t="s">
        <v>515</v>
      </c>
      <c r="S211" s="293" t="s">
        <v>514</v>
      </c>
      <c r="T211" s="397" t="s">
        <v>513</v>
      </c>
      <c r="U211" s="1247"/>
      <c r="V211" s="1223" t="s">
        <v>513</v>
      </c>
      <c r="W211" s="1223" t="s">
        <v>513</v>
      </c>
      <c r="X211" s="1253">
        <v>15000000</v>
      </c>
      <c r="Y211" s="293" t="s">
        <v>512</v>
      </c>
      <c r="Z211" s="293" t="s">
        <v>511</v>
      </c>
      <c r="AA211" s="1247" t="s">
        <v>2</v>
      </c>
      <c r="AB211" s="565" t="s">
        <v>510</v>
      </c>
      <c r="AC211" s="565" t="s">
        <v>778</v>
      </c>
      <c r="AD211" s="293" t="s">
        <v>527</v>
      </c>
      <c r="AE211" s="296">
        <v>15000000</v>
      </c>
      <c r="AF211" s="397"/>
      <c r="AG211" s="397"/>
    </row>
    <row r="212" spans="1:33" x14ac:dyDescent="0.3">
      <c r="A212" s="2326"/>
      <c r="B212" s="394"/>
      <c r="C212" s="287"/>
      <c r="D212" s="1253"/>
      <c r="E212" s="394"/>
      <c r="F212" s="240" t="s">
        <v>1</v>
      </c>
      <c r="G212" s="394"/>
      <c r="H212" s="1256"/>
      <c r="I212" s="1256"/>
      <c r="J212" s="588"/>
      <c r="K212" s="394"/>
      <c r="L212" s="1254"/>
      <c r="M212" s="289"/>
      <c r="N212" s="394"/>
      <c r="O212" s="394"/>
      <c r="P212" s="394"/>
      <c r="Q212" s="287"/>
      <c r="R212" s="394"/>
      <c r="S212" s="394"/>
      <c r="T212" s="394"/>
      <c r="U212" s="1255"/>
      <c r="V212" s="1254"/>
      <c r="X212" s="296"/>
      <c r="Y212" s="1254"/>
      <c r="Z212" s="394"/>
      <c r="AA212" s="1255" t="s">
        <v>1</v>
      </c>
      <c r="AB212" s="1254"/>
      <c r="AC212" s="1254"/>
      <c r="AD212" s="1254"/>
      <c r="AE212" s="1253"/>
      <c r="AF212" s="394"/>
      <c r="AG212" s="296"/>
    </row>
    <row r="213" spans="1:33" x14ac:dyDescent="0.3">
      <c r="A213" s="398"/>
      <c r="B213" s="1218"/>
      <c r="C213" s="243"/>
      <c r="D213" s="399"/>
      <c r="E213" s="1218"/>
      <c r="F213" s="240"/>
      <c r="G213" s="398"/>
      <c r="H213" s="398"/>
      <c r="I213" s="398"/>
      <c r="J213" s="240"/>
      <c r="K213" s="398"/>
      <c r="L213" s="398"/>
      <c r="M213" s="240"/>
      <c r="N213" s="398"/>
      <c r="O213" s="398"/>
      <c r="P213" s="398"/>
      <c r="Q213" s="240"/>
      <c r="R213" s="398"/>
      <c r="S213" s="398"/>
      <c r="T213" s="398"/>
      <c r="U213" s="400"/>
      <c r="V213" s="400"/>
      <c r="W213" s="1218"/>
      <c r="X213" s="1260"/>
      <c r="Y213" s="398"/>
      <c r="Z213" s="398"/>
      <c r="AA213" s="398"/>
      <c r="AB213" s="398"/>
      <c r="AC213" s="398"/>
      <c r="AD213" s="398"/>
      <c r="AE213" s="399"/>
      <c r="AF213" s="398"/>
      <c r="AG213" s="398"/>
    </row>
    <row r="214" spans="1:33" ht="37.5" x14ac:dyDescent="0.3">
      <c r="A214" s="2325" t="s">
        <v>857</v>
      </c>
      <c r="B214" s="294" t="s">
        <v>856</v>
      </c>
      <c r="C214" s="237" t="s">
        <v>855</v>
      </c>
      <c r="D214" s="296">
        <v>10000000</v>
      </c>
      <c r="E214" s="397" t="s">
        <v>16</v>
      </c>
      <c r="F214" s="238" t="s">
        <v>2</v>
      </c>
      <c r="G214" s="1259" t="s">
        <v>523</v>
      </c>
      <c r="H214" s="1258" t="s">
        <v>854</v>
      </c>
      <c r="I214" s="1257" t="s">
        <v>521</v>
      </c>
      <c r="J214" s="560" t="s">
        <v>520</v>
      </c>
      <c r="K214" s="293" t="s">
        <v>519</v>
      </c>
      <c r="L214" s="1257" t="s">
        <v>513</v>
      </c>
      <c r="M214" s="238"/>
      <c r="N214" s="397" t="s">
        <v>513</v>
      </c>
      <c r="O214" s="293" t="s">
        <v>518</v>
      </c>
      <c r="P214" s="293" t="s">
        <v>517</v>
      </c>
      <c r="Q214" s="269" t="s">
        <v>516</v>
      </c>
      <c r="R214" s="293" t="s">
        <v>515</v>
      </c>
      <c r="S214" s="293" t="s">
        <v>514</v>
      </c>
      <c r="T214" s="397" t="s">
        <v>513</v>
      </c>
      <c r="U214" s="1247"/>
      <c r="V214" s="1223" t="s">
        <v>513</v>
      </c>
      <c r="W214" s="1223" t="s">
        <v>513</v>
      </c>
      <c r="X214" s="1253">
        <v>10000000</v>
      </c>
      <c r="Y214" s="293" t="s">
        <v>512</v>
      </c>
      <c r="Z214" s="293" t="s">
        <v>511</v>
      </c>
      <c r="AA214" s="1247" t="s">
        <v>2</v>
      </c>
      <c r="AB214" s="565" t="s">
        <v>510</v>
      </c>
      <c r="AC214" s="565" t="s">
        <v>778</v>
      </c>
      <c r="AD214" s="293" t="s">
        <v>527</v>
      </c>
      <c r="AE214" s="296">
        <v>10000000</v>
      </c>
      <c r="AF214" s="397"/>
      <c r="AG214" s="397"/>
    </row>
    <row r="215" spans="1:33" ht="19.5" thickBot="1" x14ac:dyDescent="0.35">
      <c r="A215" s="2326"/>
      <c r="B215" s="394"/>
      <c r="C215" s="287"/>
      <c r="D215" s="1253"/>
      <c r="E215" s="394"/>
      <c r="F215" s="240" t="s">
        <v>1</v>
      </c>
      <c r="G215" s="394"/>
      <c r="H215" s="1256"/>
      <c r="I215" s="1256"/>
      <c r="J215" s="588"/>
      <c r="K215" s="394"/>
      <c r="L215" s="1254"/>
      <c r="M215" s="289"/>
      <c r="N215" s="394"/>
      <c r="O215" s="394"/>
      <c r="P215" s="394"/>
      <c r="Q215" s="287"/>
      <c r="R215" s="394"/>
      <c r="S215" s="394"/>
      <c r="T215" s="394"/>
      <c r="U215" s="1255"/>
      <c r="V215" s="1254"/>
      <c r="X215" s="296"/>
      <c r="Y215" s="1254"/>
      <c r="Z215" s="394"/>
      <c r="AA215" s="1255" t="s">
        <v>1</v>
      </c>
      <c r="AB215" s="1254"/>
      <c r="AC215" s="1254"/>
      <c r="AD215" s="1254"/>
      <c r="AE215" s="1253"/>
      <c r="AF215" s="394"/>
      <c r="AG215" s="296"/>
    </row>
    <row r="216" spans="1:33" ht="20.25" thickTop="1" thickBot="1" x14ac:dyDescent="0.35">
      <c r="A216" s="392" t="s">
        <v>3</v>
      </c>
      <c r="B216" s="388"/>
      <c r="C216" s="280"/>
      <c r="D216" s="1221">
        <f>SUM(D8:D215)</f>
        <v>553355000</v>
      </c>
      <c r="E216" s="1218"/>
      <c r="F216" s="240"/>
      <c r="G216" s="398"/>
      <c r="H216" s="398"/>
      <c r="I216" s="398"/>
      <c r="J216" s="240"/>
      <c r="K216" s="398"/>
      <c r="L216" s="398"/>
      <c r="M216" s="240"/>
      <c r="N216" s="398"/>
      <c r="O216" s="398"/>
      <c r="P216" s="398"/>
      <c r="Q216" s="240"/>
      <c r="R216" s="398"/>
      <c r="S216" s="398"/>
      <c r="T216" s="398"/>
      <c r="U216" s="400"/>
      <c r="V216" s="400"/>
      <c r="W216" s="1218"/>
      <c r="X216" s="1252">
        <f>SUM(X8:X215)</f>
        <v>553355000</v>
      </c>
      <c r="Y216" s="398"/>
      <c r="Z216" s="398"/>
      <c r="AA216" s="398"/>
      <c r="AB216" s="398"/>
      <c r="AC216" s="398"/>
      <c r="AD216" s="398"/>
      <c r="AE216" s="1221">
        <f>SUM(AE8:AE215)</f>
        <v>553355000</v>
      </c>
      <c r="AF216" s="398"/>
      <c r="AG216" s="398"/>
    </row>
    <row r="217" spans="1:33" ht="20.25" thickTop="1" thickBot="1" x14ac:dyDescent="0.35">
      <c r="A217" s="392"/>
      <c r="B217" s="388"/>
      <c r="C217" s="280"/>
      <c r="D217" s="399"/>
      <c r="E217" s="398"/>
      <c r="F217" s="240"/>
      <c r="G217" s="398"/>
      <c r="H217" s="398"/>
      <c r="I217" s="398"/>
      <c r="J217" s="240"/>
      <c r="K217" s="398"/>
      <c r="L217" s="398"/>
      <c r="M217" s="240"/>
      <c r="N217" s="398"/>
      <c r="O217" s="398"/>
      <c r="P217" s="398"/>
      <c r="Q217" s="240"/>
      <c r="R217" s="398"/>
      <c r="S217" s="398"/>
      <c r="T217" s="398"/>
      <c r="U217" s="398"/>
      <c r="V217" s="1218"/>
      <c r="W217" s="398"/>
      <c r="X217" s="1221"/>
      <c r="Y217" s="398"/>
      <c r="Z217" s="398"/>
      <c r="AA217" s="398"/>
      <c r="AB217" s="398"/>
      <c r="AC217" s="388"/>
      <c r="AD217" s="388"/>
      <c r="AE217" s="1221"/>
      <c r="AF217" s="388"/>
      <c r="AG217" s="398"/>
    </row>
    <row r="218" spans="1:33" ht="19.5" thickTop="1" x14ac:dyDescent="0.3">
      <c r="A218" s="392"/>
      <c r="B218" s="388"/>
      <c r="C218" s="280"/>
      <c r="D218" s="389"/>
      <c r="E218" s="388"/>
      <c r="F218" s="282" t="s">
        <v>2</v>
      </c>
      <c r="G218" s="388"/>
      <c r="H218" s="388"/>
      <c r="I218" s="388"/>
      <c r="J218" s="280"/>
      <c r="K218" s="388"/>
      <c r="L218" s="1251"/>
      <c r="M218" s="282" t="s">
        <v>2</v>
      </c>
      <c r="N218" s="388"/>
      <c r="O218" s="388"/>
      <c r="P218" s="388"/>
      <c r="Q218" s="280"/>
      <c r="R218" s="388"/>
      <c r="S218" s="388"/>
      <c r="T218" s="388"/>
      <c r="U218" s="1249" t="s">
        <v>2</v>
      </c>
      <c r="V218" s="1250"/>
      <c r="W218" s="391"/>
      <c r="X218" s="389"/>
      <c r="Y218" s="388"/>
      <c r="Z218" s="388"/>
      <c r="AA218" s="1249"/>
      <c r="AB218" s="388"/>
      <c r="AC218" s="388"/>
      <c r="AD218" s="388"/>
      <c r="AE218" s="296"/>
      <c r="AF218" s="385"/>
      <c r="AG218" s="296"/>
    </row>
    <row r="219" spans="1:33" x14ac:dyDescent="0.3">
      <c r="A219" s="385"/>
      <c r="B219" s="385"/>
      <c r="C219" s="277"/>
      <c r="D219" s="296"/>
      <c r="E219" s="385"/>
      <c r="F219" s="238" t="s">
        <v>1</v>
      </c>
      <c r="G219" s="385"/>
      <c r="H219" s="385"/>
      <c r="I219" s="385"/>
      <c r="J219" s="277"/>
      <c r="K219" s="385"/>
      <c r="L219" s="1248"/>
      <c r="M219" s="238" t="s">
        <v>1</v>
      </c>
      <c r="N219" s="385"/>
      <c r="O219" s="385"/>
      <c r="P219" s="385"/>
      <c r="Q219" s="277"/>
      <c r="R219" s="385"/>
      <c r="S219" s="385"/>
      <c r="T219" s="385"/>
      <c r="U219" s="1247" t="s">
        <v>1</v>
      </c>
      <c r="V219" s="1248"/>
      <c r="W219" s="385"/>
      <c r="X219" s="389"/>
      <c r="Y219" s="385"/>
      <c r="Z219" s="385"/>
      <c r="AA219" s="1247"/>
      <c r="AB219" s="385"/>
      <c r="AC219" s="385"/>
      <c r="AD219" s="385"/>
      <c r="AE219" s="296"/>
      <c r="AF219" s="385"/>
      <c r="AG219" s="296"/>
    </row>
    <row r="220" spans="1:33" x14ac:dyDescent="0.3">
      <c r="A220" s="383" t="s">
        <v>0</v>
      </c>
      <c r="T220" s="431"/>
      <c r="U220" s="1246"/>
      <c r="AA220" s="1246"/>
    </row>
  </sheetData>
  <mergeCells count="73">
    <mergeCell ref="A8:A9"/>
    <mergeCell ref="A141:A142"/>
    <mergeCell ref="A138:A139"/>
    <mergeCell ref="A26:A27"/>
    <mergeCell ref="A132:A133"/>
    <mergeCell ref="A135:A136"/>
    <mergeCell ref="A32:A33"/>
    <mergeCell ref="A38:A39"/>
    <mergeCell ref="A41:A42"/>
    <mergeCell ref="A48:A49"/>
    <mergeCell ref="A5:A6"/>
    <mergeCell ref="A117:A118"/>
    <mergeCell ref="A123:A124"/>
    <mergeCell ref="A14:A15"/>
    <mergeCell ref="A11:A12"/>
    <mergeCell ref="A29:A30"/>
    <mergeCell ref="A23:A24"/>
    <mergeCell ref="A44:A45"/>
    <mergeCell ref="A35:A36"/>
    <mergeCell ref="A63:A64"/>
    <mergeCell ref="A105:A106"/>
    <mergeCell ref="A108:A109"/>
    <mergeCell ref="A72:A73"/>
    <mergeCell ref="A102:A103"/>
    <mergeCell ref="A99:A100"/>
    <mergeCell ref="A96:A97"/>
    <mergeCell ref="AB3:AE3"/>
    <mergeCell ref="X3:Z3"/>
    <mergeCell ref="K3:L3"/>
    <mergeCell ref="N3:O3"/>
    <mergeCell ref="G3:H3"/>
    <mergeCell ref="V3:W3"/>
    <mergeCell ref="I2:J3"/>
    <mergeCell ref="P3:T3"/>
    <mergeCell ref="A51:A52"/>
    <mergeCell ref="A54:A55"/>
    <mergeCell ref="A156:A157"/>
    <mergeCell ref="A87:A88"/>
    <mergeCell ref="A81:A82"/>
    <mergeCell ref="A93:A94"/>
    <mergeCell ref="A111:A112"/>
    <mergeCell ref="A114:A115"/>
    <mergeCell ref="A126:A127"/>
    <mergeCell ref="A75:A76"/>
    <mergeCell ref="A153:A154"/>
    <mergeCell ref="A144:A145"/>
    <mergeCell ref="A147:A148"/>
    <mergeCell ref="A150:A151"/>
    <mergeCell ref="A190:A191"/>
    <mergeCell ref="A159:A160"/>
    <mergeCell ref="A177:A178"/>
    <mergeCell ref="A129:A130"/>
    <mergeCell ref="A165:A166"/>
    <mergeCell ref="A180:A181"/>
    <mergeCell ref="A186:A187"/>
    <mergeCell ref="A183:A184"/>
    <mergeCell ref="A168:A169"/>
    <mergeCell ref="A171:A172"/>
    <mergeCell ref="A57:A58"/>
    <mergeCell ref="A69:A70"/>
    <mergeCell ref="A60:A61"/>
    <mergeCell ref="A78:A79"/>
    <mergeCell ref="A90:A91"/>
    <mergeCell ref="A84:A85"/>
    <mergeCell ref="A66:A67"/>
    <mergeCell ref="A211:A212"/>
    <mergeCell ref="A214:A215"/>
    <mergeCell ref="A193:A194"/>
    <mergeCell ref="A196:A197"/>
    <mergeCell ref="A199:A200"/>
    <mergeCell ref="A202:A203"/>
    <mergeCell ref="A205:A206"/>
    <mergeCell ref="A208:A209"/>
  </mergeCells>
  <pageMargins left="1.2204724409448819" right="0.51181102362204722" top="0.59055118110236227" bottom="0.23622047244094491" header="0.23622047244094491" footer="0.23622047244094491"/>
  <pageSetup paperSize="8" scale="30" fitToHeight="2"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rowBreaks count="2" manualBreakCount="2">
    <brk id="76" max="32" man="1"/>
    <brk id="163" max="32"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1"/>
  <sheetViews>
    <sheetView view="pageBreakPreview" zoomScale="60" zoomScaleNormal="100" workbookViewId="0">
      <selection activeCell="C3" sqref="C3:G3"/>
    </sheetView>
  </sheetViews>
  <sheetFormatPr defaultRowHeight="21" x14ac:dyDescent="0.35"/>
  <cols>
    <col min="1" max="1" width="39.140625" style="1083" customWidth="1"/>
    <col min="2" max="2" width="12.7109375" style="1083" customWidth="1"/>
    <col min="3" max="3" width="14.42578125" style="1083" customWidth="1"/>
    <col min="4" max="4" width="28.140625" style="1083" customWidth="1"/>
    <col min="5" max="5" width="20.42578125" style="1083" customWidth="1"/>
    <col min="6" max="6" width="17.7109375" style="1083" customWidth="1"/>
    <col min="7" max="7" width="16.7109375" style="1083" customWidth="1"/>
    <col min="8" max="8" width="13.42578125" style="1083" customWidth="1"/>
    <col min="9" max="9" width="26" style="1083" customWidth="1"/>
    <col min="10" max="10" width="13.28515625" style="1083" customWidth="1"/>
    <col min="11" max="11" width="25.5703125" style="1083" customWidth="1"/>
    <col min="12" max="12" width="14.5703125" style="1083" customWidth="1"/>
    <col min="13" max="13" width="12.42578125" style="1083" customWidth="1"/>
    <col min="14" max="14" width="24" style="1083" customWidth="1"/>
    <col min="15" max="15" width="15.5703125" style="1083" customWidth="1"/>
    <col min="16" max="16" width="11.7109375" style="1083" customWidth="1"/>
    <col min="17" max="17" width="25.5703125" style="1083" customWidth="1"/>
    <col min="18" max="18" width="14.5703125" style="1083" customWidth="1"/>
    <col min="19" max="19" width="15.28515625" style="1083" customWidth="1"/>
    <col min="20" max="20" width="23.85546875" style="1083" customWidth="1"/>
    <col min="21" max="21" width="9.140625" style="1083"/>
    <col min="22" max="22" width="14.140625" style="1083" customWidth="1"/>
    <col min="23" max="23" width="25" style="1083" customWidth="1"/>
    <col min="24" max="24" width="19.85546875" style="1083" customWidth="1"/>
    <col min="25" max="25" width="26" style="1083" customWidth="1"/>
    <col min="26" max="26" width="25.7109375" style="1083" customWidth="1"/>
    <col min="27" max="27" width="9.140625" style="1083"/>
    <col min="28" max="28" width="58.42578125" style="1083" customWidth="1"/>
    <col min="29" max="16384" width="9.140625" style="1083"/>
  </cols>
  <sheetData>
    <row r="1" spans="1:26" s="1084" customFormat="1" ht="20.25" x14ac:dyDescent="0.25">
      <c r="A1" s="1174" t="s">
        <v>549</v>
      </c>
      <c r="B1" s="1173"/>
      <c r="D1" s="1084" t="s">
        <v>776</v>
      </c>
      <c r="H1" s="1084" t="s">
        <v>438</v>
      </c>
      <c r="U1" s="1085"/>
    </row>
    <row r="2" spans="1:26" s="1084" customFormat="1" ht="20.25" x14ac:dyDescent="0.25">
      <c r="A2" s="1172" t="s">
        <v>706</v>
      </c>
      <c r="B2" s="1171" t="s">
        <v>547</v>
      </c>
      <c r="I2" s="2338" t="s">
        <v>77</v>
      </c>
      <c r="J2" s="2339"/>
      <c r="K2" s="1170" t="s">
        <v>437</v>
      </c>
      <c r="L2" s="1169"/>
      <c r="M2" s="1168"/>
      <c r="N2" s="1167"/>
      <c r="U2" s="1085"/>
      <c r="Y2" s="1166"/>
      <c r="Z2" s="1166"/>
    </row>
    <row r="3" spans="1:26" s="1084" customFormat="1" ht="40.5" x14ac:dyDescent="0.25">
      <c r="A3" s="1165" t="s">
        <v>91</v>
      </c>
      <c r="B3" s="1164"/>
      <c r="C3" s="2342" t="s">
        <v>703</v>
      </c>
      <c r="D3" s="2343"/>
      <c r="E3" s="2343"/>
      <c r="F3" s="2343"/>
      <c r="G3" s="2344"/>
      <c r="I3" s="2340"/>
      <c r="J3" s="2341"/>
      <c r="K3" s="1163" t="s">
        <v>73</v>
      </c>
      <c r="L3" s="2343" t="s">
        <v>72</v>
      </c>
      <c r="M3" s="2344"/>
      <c r="N3" s="2342" t="s">
        <v>71</v>
      </c>
      <c r="O3" s="2344"/>
      <c r="Q3" s="2342" t="s">
        <v>70</v>
      </c>
      <c r="R3" s="2343"/>
      <c r="S3" s="2343"/>
      <c r="T3" s="2343"/>
      <c r="U3" s="1162"/>
      <c r="V3" s="1161"/>
      <c r="W3" s="1160" t="s">
        <v>69</v>
      </c>
      <c r="X3" s="1159"/>
      <c r="Y3" s="1158"/>
      <c r="Z3" s="1157"/>
    </row>
    <row r="4" spans="1:26" s="1084" customFormat="1" ht="81.75" thickBot="1" x14ac:dyDescent="0.3">
      <c r="A4" s="1156" t="s">
        <v>68</v>
      </c>
      <c r="B4" s="1153" t="s">
        <v>67</v>
      </c>
      <c r="C4" s="1153" t="s">
        <v>66</v>
      </c>
      <c r="D4" s="1153" t="s">
        <v>65</v>
      </c>
      <c r="E4" s="1153" t="s">
        <v>64</v>
      </c>
      <c r="F4" s="1153" t="s">
        <v>435</v>
      </c>
      <c r="G4" s="1155" t="s">
        <v>434</v>
      </c>
      <c r="H4" s="1153" t="s">
        <v>55</v>
      </c>
      <c r="I4" s="1152" t="s">
        <v>61</v>
      </c>
      <c r="J4" s="842" t="s">
        <v>433</v>
      </c>
      <c r="K4" s="1153" t="s">
        <v>60</v>
      </c>
      <c r="L4" s="1153" t="s">
        <v>59</v>
      </c>
      <c r="M4" s="1153" t="s">
        <v>58</v>
      </c>
      <c r="N4" s="1153" t="s">
        <v>57</v>
      </c>
      <c r="O4" s="1154" t="s">
        <v>432</v>
      </c>
      <c r="P4" s="1153" t="s">
        <v>55</v>
      </c>
      <c r="Q4" s="1152" t="s">
        <v>431</v>
      </c>
      <c r="R4" s="1152" t="s">
        <v>53</v>
      </c>
      <c r="S4" s="1152" t="s">
        <v>52</v>
      </c>
      <c r="T4" s="1151" t="s">
        <v>51</v>
      </c>
      <c r="U4" s="1150"/>
      <c r="V4" s="1149" t="s">
        <v>50</v>
      </c>
      <c r="W4" s="1148" t="s">
        <v>49</v>
      </c>
      <c r="X4" s="1148" t="s">
        <v>48</v>
      </c>
      <c r="Y4" s="1148" t="s">
        <v>430</v>
      </c>
      <c r="Z4" s="1148" t="s">
        <v>429</v>
      </c>
    </row>
    <row r="5" spans="1:26" s="1084" customFormat="1" thickTop="1" x14ac:dyDescent="0.25">
      <c r="A5" s="2336" t="s">
        <v>47</v>
      </c>
      <c r="B5" s="1141"/>
      <c r="C5" s="1146"/>
      <c r="D5" s="1146"/>
      <c r="E5" s="1141"/>
      <c r="F5" s="1141" t="s">
        <v>46</v>
      </c>
      <c r="G5" s="1141"/>
      <c r="H5" s="1147" t="s">
        <v>2</v>
      </c>
      <c r="I5" s="1141" t="s">
        <v>43</v>
      </c>
      <c r="J5" s="1141" t="s">
        <v>41</v>
      </c>
      <c r="K5" s="1141" t="s">
        <v>42</v>
      </c>
      <c r="L5" s="1145" t="s">
        <v>428</v>
      </c>
      <c r="M5" s="1145" t="s">
        <v>44</v>
      </c>
      <c r="N5" s="1145" t="s">
        <v>42</v>
      </c>
      <c r="O5" s="1145" t="s">
        <v>41</v>
      </c>
      <c r="P5" s="1147" t="s">
        <v>2</v>
      </c>
      <c r="Q5" s="1146"/>
      <c r="R5" s="1145" t="s">
        <v>42</v>
      </c>
      <c r="S5" s="1145" t="s">
        <v>41</v>
      </c>
      <c r="T5" s="1145" t="s">
        <v>42</v>
      </c>
      <c r="U5" s="1119"/>
      <c r="V5" s="1145" t="s">
        <v>43</v>
      </c>
      <c r="W5" s="1145" t="s">
        <v>427</v>
      </c>
      <c r="X5" s="1145" t="s">
        <v>42</v>
      </c>
      <c r="Y5" s="1145"/>
      <c r="Z5" s="1145"/>
    </row>
    <row r="6" spans="1:26" s="1084" customFormat="1" ht="20.25" x14ac:dyDescent="0.25">
      <c r="A6" s="2337"/>
      <c r="B6" s="1142"/>
      <c r="C6" s="1143"/>
      <c r="D6" s="1143"/>
      <c r="E6" s="1142"/>
      <c r="F6" s="1141" t="s">
        <v>39</v>
      </c>
      <c r="G6" s="1142"/>
      <c r="H6" s="1144" t="s">
        <v>1</v>
      </c>
      <c r="I6" s="1141"/>
      <c r="J6" s="1142"/>
      <c r="K6" s="1142"/>
      <c r="L6" s="1142"/>
      <c r="M6" s="1142"/>
      <c r="N6" s="1142"/>
      <c r="O6" s="1142"/>
      <c r="P6" s="1144" t="s">
        <v>1</v>
      </c>
      <c r="Q6" s="1143"/>
      <c r="R6" s="1142"/>
      <c r="S6" s="1142"/>
      <c r="T6" s="1142"/>
      <c r="U6" s="1119"/>
      <c r="V6" s="1141"/>
      <c r="W6" s="1141"/>
      <c r="X6" s="1141"/>
      <c r="Y6" s="1141"/>
      <c r="Z6" s="1141"/>
    </row>
    <row r="7" spans="1:26" s="1084" customFormat="1" thickBot="1" x14ac:dyDescent="0.3">
      <c r="A7" s="1140" t="s">
        <v>38</v>
      </c>
      <c r="B7" s="1137"/>
      <c r="C7" s="1138"/>
      <c r="D7" s="1138"/>
      <c r="E7" s="1137"/>
      <c r="F7" s="1137"/>
      <c r="G7" s="1137"/>
      <c r="H7" s="1137"/>
      <c r="I7" s="1137"/>
      <c r="J7" s="1137"/>
      <c r="K7" s="1139"/>
      <c r="L7" s="1139"/>
      <c r="M7" s="1137"/>
      <c r="N7" s="1137"/>
      <c r="O7" s="1137"/>
      <c r="P7" s="1137"/>
      <c r="Q7" s="1138"/>
      <c r="R7" s="1137"/>
      <c r="S7" s="1137"/>
      <c r="T7" s="1137"/>
      <c r="V7" s="1137"/>
      <c r="W7" s="1137"/>
      <c r="X7" s="1137"/>
      <c r="Y7" s="1137"/>
      <c r="Z7" s="1137"/>
    </row>
    <row r="8" spans="1:26" s="1084" customFormat="1" ht="20.25" x14ac:dyDescent="0.3">
      <c r="A8" s="2349" t="s">
        <v>702</v>
      </c>
      <c r="B8" s="651"/>
      <c r="C8" s="651"/>
      <c r="D8" s="1136">
        <v>2399248750</v>
      </c>
      <c r="E8" s="651" t="s">
        <v>699</v>
      </c>
      <c r="F8" s="1123"/>
      <c r="G8" s="1123"/>
      <c r="H8" s="1135" t="s">
        <v>2</v>
      </c>
      <c r="I8" s="651" t="s">
        <v>30</v>
      </c>
      <c r="J8" s="647" t="s">
        <v>9</v>
      </c>
      <c r="K8" s="647" t="s">
        <v>29</v>
      </c>
      <c r="L8" s="647" t="s">
        <v>28</v>
      </c>
      <c r="M8" s="647" t="s">
        <v>27</v>
      </c>
      <c r="N8" s="647" t="s">
        <v>26</v>
      </c>
      <c r="O8" s="647" t="s">
        <v>9</v>
      </c>
      <c r="P8" s="650" t="s">
        <v>2</v>
      </c>
      <c r="Q8" s="649">
        <v>2399248750</v>
      </c>
      <c r="R8" s="647" t="s">
        <v>9</v>
      </c>
      <c r="S8" s="647" t="s">
        <v>25</v>
      </c>
      <c r="T8" s="647" t="s">
        <v>24</v>
      </c>
      <c r="U8" s="648"/>
      <c r="V8" s="647" t="s">
        <v>9</v>
      </c>
      <c r="W8" s="647" t="s">
        <v>23</v>
      </c>
      <c r="X8" s="647" t="s">
        <v>22</v>
      </c>
      <c r="Y8" s="1123" t="s">
        <v>775</v>
      </c>
      <c r="Z8" s="1123" t="s">
        <v>733</v>
      </c>
    </row>
    <row r="9" spans="1:26" s="1084" customFormat="1" ht="20.25" x14ac:dyDescent="0.3">
      <c r="A9" s="2350"/>
      <c r="B9" s="647"/>
      <c r="C9" s="647"/>
      <c r="D9" s="649"/>
      <c r="E9" s="647"/>
      <c r="F9" s="1123"/>
      <c r="G9" s="1124"/>
      <c r="H9" s="1133" t="s">
        <v>1</v>
      </c>
      <c r="I9" s="1123"/>
      <c r="J9" s="1124"/>
      <c r="K9" s="1124"/>
      <c r="L9" s="1124"/>
      <c r="M9" s="1124"/>
      <c r="N9" s="1124"/>
      <c r="O9" s="1124"/>
      <c r="P9" s="1126" t="s">
        <v>1</v>
      </c>
      <c r="Q9" s="1125"/>
      <c r="R9" s="1124"/>
      <c r="S9" s="1124"/>
      <c r="T9" s="1124"/>
      <c r="U9" s="1119"/>
      <c r="V9" s="1124"/>
      <c r="W9" s="1124"/>
      <c r="X9" s="1124"/>
      <c r="Y9" s="1124"/>
      <c r="Z9" s="1124"/>
    </row>
    <row r="10" spans="1:26" s="1084" customFormat="1" ht="20.25" x14ac:dyDescent="0.3">
      <c r="A10" s="814"/>
      <c r="B10" s="803"/>
      <c r="C10" s="803"/>
      <c r="D10" s="805"/>
      <c r="E10" s="803"/>
      <c r="F10" s="1127"/>
      <c r="G10" s="1127"/>
      <c r="H10" s="1127"/>
      <c r="I10" s="1127"/>
      <c r="J10" s="1127"/>
      <c r="K10" s="1129"/>
      <c r="L10" s="1129"/>
      <c r="M10" s="1127"/>
      <c r="N10" s="1127"/>
      <c r="O10" s="1127"/>
      <c r="P10" s="1127"/>
      <c r="Q10" s="1128"/>
      <c r="R10" s="1134"/>
      <c r="S10" s="1134"/>
      <c r="T10" s="1127"/>
      <c r="V10" s="1127"/>
      <c r="W10" s="1127"/>
      <c r="X10" s="1127"/>
      <c r="Y10" s="1127"/>
      <c r="Z10" s="1127"/>
    </row>
    <row r="11" spans="1:26" s="1084" customFormat="1" ht="20.25" x14ac:dyDescent="0.3">
      <c r="A11" s="2345" t="s">
        <v>701</v>
      </c>
      <c r="B11" s="651"/>
      <c r="C11" s="647"/>
      <c r="D11" s="649">
        <v>474113500</v>
      </c>
      <c r="E11" s="647" t="s">
        <v>699</v>
      </c>
      <c r="F11" s="1123"/>
      <c r="G11" s="1124"/>
      <c r="H11" s="1133" t="s">
        <v>2</v>
      </c>
      <c r="I11" s="651" t="s">
        <v>30</v>
      </c>
      <c r="J11" s="647" t="s">
        <v>9</v>
      </c>
      <c r="K11" s="647" t="s">
        <v>29</v>
      </c>
      <c r="L11" s="647" t="s">
        <v>28</v>
      </c>
      <c r="M11" s="647" t="s">
        <v>27</v>
      </c>
      <c r="N11" s="647" t="s">
        <v>26</v>
      </c>
      <c r="O11" s="647" t="s">
        <v>9</v>
      </c>
      <c r="P11" s="650" t="s">
        <v>2</v>
      </c>
      <c r="Q11" s="649">
        <v>474113500</v>
      </c>
      <c r="R11" s="647" t="s">
        <v>9</v>
      </c>
      <c r="S11" s="647" t="s">
        <v>25</v>
      </c>
      <c r="T11" s="647" t="s">
        <v>24</v>
      </c>
      <c r="U11" s="648"/>
      <c r="V11" s="647" t="s">
        <v>9</v>
      </c>
      <c r="W11" s="647" t="s">
        <v>23</v>
      </c>
      <c r="X11" s="647" t="s">
        <v>22</v>
      </c>
      <c r="Y11" s="1123"/>
      <c r="Z11" s="1123"/>
    </row>
    <row r="12" spans="1:26" s="1084" customFormat="1" ht="20.25" x14ac:dyDescent="0.3">
      <c r="A12" s="2346"/>
      <c r="B12" s="647"/>
      <c r="C12" s="647"/>
      <c r="D12" s="649"/>
      <c r="E12" s="647"/>
      <c r="F12" s="1123"/>
      <c r="G12" s="1124"/>
      <c r="H12" s="1133" t="s">
        <v>1</v>
      </c>
      <c r="I12" s="1123"/>
      <c r="J12" s="1124"/>
      <c r="K12" s="1124"/>
      <c r="L12" s="1124"/>
      <c r="M12" s="1124"/>
      <c r="N12" s="1124"/>
      <c r="O12" s="1124"/>
      <c r="P12" s="1126" t="s">
        <v>1</v>
      </c>
      <c r="Q12" s="1125"/>
      <c r="R12" s="1124"/>
      <c r="S12" s="1124"/>
      <c r="T12" s="1124"/>
      <c r="U12" s="1119"/>
      <c r="V12" s="1124"/>
      <c r="W12" s="1124"/>
      <c r="X12" s="1124"/>
      <c r="Y12" s="1124"/>
      <c r="Z12" s="1124"/>
    </row>
    <row r="13" spans="1:26" s="1084" customFormat="1" ht="16.5" customHeight="1" x14ac:dyDescent="0.3">
      <c r="A13" s="814"/>
      <c r="B13" s="803"/>
      <c r="C13" s="803"/>
      <c r="D13" s="805"/>
      <c r="E13" s="803"/>
      <c r="F13" s="1127"/>
      <c r="G13" s="1127"/>
      <c r="H13" s="1127"/>
      <c r="I13" s="1127"/>
      <c r="J13" s="1127"/>
      <c r="K13" s="1129"/>
      <c r="L13" s="1129"/>
      <c r="M13" s="1127"/>
      <c r="N13" s="1127"/>
      <c r="O13" s="1127"/>
      <c r="P13" s="1127"/>
      <c r="Q13" s="1128"/>
      <c r="R13" s="1127"/>
      <c r="S13" s="1127"/>
      <c r="T13" s="1127"/>
      <c r="V13" s="1127"/>
      <c r="W13" s="1127"/>
      <c r="X13" s="1127"/>
      <c r="Y13" s="1127"/>
      <c r="Z13" s="1127"/>
    </row>
    <row r="14" spans="1:26" s="1084" customFormat="1" ht="33" customHeight="1" x14ac:dyDescent="0.3">
      <c r="A14" s="2345" t="s">
        <v>700</v>
      </c>
      <c r="B14" s="647"/>
      <c r="C14" s="647"/>
      <c r="D14" s="649">
        <v>336950000</v>
      </c>
      <c r="E14" s="647" t="s">
        <v>699</v>
      </c>
      <c r="F14" s="1123"/>
      <c r="G14" s="1124"/>
      <c r="H14" s="1133" t="s">
        <v>2</v>
      </c>
      <c r="I14" s="651" t="s">
        <v>30</v>
      </c>
      <c r="J14" s="647" t="s">
        <v>9</v>
      </c>
      <c r="K14" s="647" t="s">
        <v>29</v>
      </c>
      <c r="L14" s="647" t="s">
        <v>28</v>
      </c>
      <c r="M14" s="647" t="s">
        <v>27</v>
      </c>
      <c r="N14" s="647" t="s">
        <v>26</v>
      </c>
      <c r="O14" s="647" t="s">
        <v>9</v>
      </c>
      <c r="P14" s="650" t="s">
        <v>2</v>
      </c>
      <c r="Q14" s="649">
        <v>336950000</v>
      </c>
      <c r="R14" s="647" t="s">
        <v>9</v>
      </c>
      <c r="S14" s="647" t="s">
        <v>25</v>
      </c>
      <c r="T14" s="647" t="s">
        <v>24</v>
      </c>
      <c r="U14" s="648"/>
      <c r="V14" s="647" t="s">
        <v>9</v>
      </c>
      <c r="W14" s="647" t="s">
        <v>23</v>
      </c>
      <c r="X14" s="647" t="s">
        <v>22</v>
      </c>
      <c r="Y14" s="1123"/>
      <c r="Z14" s="1123"/>
    </row>
    <row r="15" spans="1:26" s="1084" customFormat="1" ht="20.25" x14ac:dyDescent="0.3">
      <c r="A15" s="2346"/>
      <c r="B15" s="647"/>
      <c r="C15" s="647"/>
      <c r="D15" s="649"/>
      <c r="E15" s="647"/>
      <c r="F15" s="1123"/>
      <c r="G15" s="1124"/>
      <c r="H15" s="1126" t="s">
        <v>1</v>
      </c>
      <c r="I15" s="1123"/>
      <c r="J15" s="1124"/>
      <c r="K15" s="1124"/>
      <c r="L15" s="1124"/>
      <c r="M15" s="1124"/>
      <c r="N15" s="1124"/>
      <c r="O15" s="1124"/>
      <c r="P15" s="1126" t="s">
        <v>1</v>
      </c>
      <c r="Q15" s="1125"/>
      <c r="R15" s="1124"/>
      <c r="S15" s="1124"/>
      <c r="T15" s="1124"/>
      <c r="U15" s="1119"/>
      <c r="V15" s="1124"/>
      <c r="W15" s="1124"/>
      <c r="X15" s="1124"/>
      <c r="Y15" s="1124"/>
      <c r="Z15" s="1124"/>
    </row>
    <row r="16" spans="1:26" s="1084" customFormat="1" ht="20.25" x14ac:dyDescent="0.3">
      <c r="A16" s="809"/>
      <c r="B16" s="803"/>
      <c r="C16" s="803"/>
      <c r="D16" s="805"/>
      <c r="E16" s="803"/>
      <c r="F16" s="1127"/>
      <c r="G16" s="1127"/>
      <c r="H16" s="1127"/>
      <c r="I16" s="1127"/>
      <c r="J16" s="1127"/>
      <c r="K16" s="1129"/>
      <c r="L16" s="1129"/>
      <c r="M16" s="1127"/>
      <c r="N16" s="1127"/>
      <c r="O16" s="1127"/>
      <c r="P16" s="1127"/>
      <c r="Q16" s="1128"/>
      <c r="R16" s="1127"/>
      <c r="S16" s="1127"/>
      <c r="T16" s="1127"/>
      <c r="V16" s="1127"/>
      <c r="W16" s="1127"/>
      <c r="X16" s="1127"/>
      <c r="Y16" s="1127"/>
      <c r="Z16" s="1127"/>
    </row>
    <row r="17" spans="1:26" s="1084" customFormat="1" ht="20.25" x14ac:dyDescent="0.3">
      <c r="A17" s="2345" t="s">
        <v>698</v>
      </c>
      <c r="B17" s="647"/>
      <c r="C17" s="647"/>
      <c r="D17" s="649">
        <v>210000</v>
      </c>
      <c r="E17" s="647" t="s">
        <v>695</v>
      </c>
      <c r="F17" s="1123"/>
      <c r="G17" s="1124"/>
      <c r="H17" s="1126" t="s">
        <v>2</v>
      </c>
      <c r="I17" s="1123"/>
      <c r="J17" s="1123"/>
      <c r="K17" s="1123"/>
      <c r="L17" s="1123"/>
      <c r="M17" s="1123"/>
      <c r="N17" s="1123"/>
      <c r="O17" s="1123"/>
      <c r="P17" s="1126" t="s">
        <v>2</v>
      </c>
      <c r="Q17" s="1125"/>
      <c r="R17" s="1124"/>
      <c r="S17" s="1124"/>
      <c r="T17" s="1124"/>
      <c r="U17" s="1119"/>
      <c r="V17" s="1124"/>
      <c r="W17" s="1124"/>
      <c r="X17" s="1124"/>
      <c r="Y17" s="1124"/>
      <c r="Z17" s="1124"/>
    </row>
    <row r="18" spans="1:26" s="1084" customFormat="1" ht="20.25" x14ac:dyDescent="0.3">
      <c r="A18" s="2346"/>
      <c r="B18" s="647"/>
      <c r="C18" s="647"/>
      <c r="D18" s="649">
        <v>150000</v>
      </c>
      <c r="E18" s="647" t="s">
        <v>695</v>
      </c>
      <c r="F18" s="1123"/>
      <c r="G18" s="1124"/>
      <c r="H18" s="1126" t="s">
        <v>1</v>
      </c>
      <c r="I18" s="1123"/>
      <c r="J18" s="1124"/>
      <c r="K18" s="1124"/>
      <c r="L18" s="1124"/>
      <c r="M18" s="1124"/>
      <c r="N18" s="1124"/>
      <c r="O18" s="1124"/>
      <c r="P18" s="1126" t="s">
        <v>1</v>
      </c>
      <c r="Q18" s="1125"/>
      <c r="R18" s="1124"/>
      <c r="S18" s="1124"/>
      <c r="T18" s="1124"/>
      <c r="U18" s="1119"/>
      <c r="V18" s="1124"/>
      <c r="W18" s="1124"/>
      <c r="X18" s="1124"/>
      <c r="Y18" s="1124"/>
      <c r="Z18" s="1124"/>
    </row>
    <row r="19" spans="1:26" s="1084" customFormat="1" ht="20.25" x14ac:dyDescent="0.3">
      <c r="A19" s="809"/>
      <c r="B19" s="803"/>
      <c r="C19" s="803"/>
      <c r="D19" s="805"/>
      <c r="E19" s="803"/>
      <c r="F19" s="1127"/>
      <c r="G19" s="1127"/>
      <c r="H19" s="1127"/>
      <c r="I19" s="1127"/>
      <c r="J19" s="1127"/>
      <c r="K19" s="1129"/>
      <c r="L19" s="1129"/>
      <c r="M19" s="1127"/>
      <c r="N19" s="1127"/>
      <c r="O19" s="1127"/>
      <c r="P19" s="1127"/>
      <c r="Q19" s="1128"/>
      <c r="R19" s="1127"/>
      <c r="S19" s="1127"/>
      <c r="T19" s="1127"/>
      <c r="V19" s="1127"/>
      <c r="W19" s="1127"/>
      <c r="X19" s="1127"/>
      <c r="Y19" s="1127"/>
      <c r="Z19" s="1127"/>
    </row>
    <row r="20" spans="1:26" s="1084" customFormat="1" ht="20.25" x14ac:dyDescent="0.3">
      <c r="A20" s="2347" t="s">
        <v>697</v>
      </c>
      <c r="B20" s="647"/>
      <c r="C20" s="647"/>
      <c r="D20" s="649">
        <v>150000</v>
      </c>
      <c r="E20" s="647" t="s">
        <v>695</v>
      </c>
      <c r="F20" s="1123"/>
      <c r="G20" s="1123"/>
      <c r="H20" s="1132" t="s">
        <v>2</v>
      </c>
      <c r="I20" s="1123"/>
      <c r="J20" s="1123"/>
      <c r="K20" s="1123"/>
      <c r="L20" s="1123"/>
      <c r="M20" s="1123"/>
      <c r="N20" s="1123"/>
      <c r="O20" s="1123"/>
      <c r="P20" s="1132" t="s">
        <v>2</v>
      </c>
      <c r="Q20" s="1131"/>
      <c r="R20" s="1123"/>
      <c r="S20" s="1123"/>
      <c r="T20" s="1123"/>
      <c r="U20" s="1119"/>
      <c r="V20" s="1123"/>
      <c r="W20" s="1123"/>
      <c r="X20" s="1123"/>
      <c r="Y20" s="1123"/>
      <c r="Z20" s="1123"/>
    </row>
    <row r="21" spans="1:26" s="1084" customFormat="1" ht="20.25" x14ac:dyDescent="0.3">
      <c r="A21" s="2350"/>
      <c r="B21" s="647"/>
      <c r="C21" s="647"/>
      <c r="D21" s="649">
        <v>120000</v>
      </c>
      <c r="E21" s="647" t="s">
        <v>695</v>
      </c>
      <c r="F21" s="1123"/>
      <c r="G21" s="1124"/>
      <c r="H21" s="1126" t="s">
        <v>1</v>
      </c>
      <c r="I21" s="1123"/>
      <c r="J21" s="1124"/>
      <c r="K21" s="1124"/>
      <c r="L21" s="1124"/>
      <c r="M21" s="1124"/>
      <c r="N21" s="1124"/>
      <c r="O21" s="1124"/>
      <c r="P21" s="1126" t="s">
        <v>1</v>
      </c>
      <c r="Q21" s="1125"/>
      <c r="R21" s="1124"/>
      <c r="S21" s="1124"/>
      <c r="T21" s="1124"/>
      <c r="U21" s="1119"/>
      <c r="V21" s="1124"/>
      <c r="W21" s="1124"/>
      <c r="X21" s="1124"/>
      <c r="Y21" s="1124"/>
      <c r="Z21" s="1124"/>
    </row>
    <row r="22" spans="1:26" s="1084" customFormat="1" ht="12.75" customHeight="1" x14ac:dyDescent="0.3">
      <c r="A22" s="809"/>
      <c r="B22" s="803"/>
      <c r="C22" s="803"/>
      <c r="D22" s="805"/>
      <c r="E22" s="803"/>
      <c r="F22" s="1127"/>
      <c r="G22" s="1127"/>
      <c r="H22" s="1127"/>
      <c r="I22" s="1127"/>
      <c r="J22" s="1127"/>
      <c r="K22" s="1129"/>
      <c r="L22" s="1129"/>
      <c r="M22" s="1127"/>
      <c r="N22" s="1127"/>
      <c r="O22" s="1127"/>
      <c r="P22" s="1127"/>
      <c r="Q22" s="1128"/>
      <c r="R22" s="1127"/>
      <c r="S22" s="1127"/>
      <c r="T22" s="1127"/>
      <c r="V22" s="1127"/>
      <c r="W22" s="1127"/>
      <c r="X22" s="1127"/>
      <c r="Y22" s="1127"/>
      <c r="Z22" s="1127"/>
    </row>
    <row r="23" spans="1:26" s="1084" customFormat="1" ht="23.25" customHeight="1" x14ac:dyDescent="0.3">
      <c r="A23" s="2345" t="s">
        <v>696</v>
      </c>
      <c r="B23" s="647"/>
      <c r="C23" s="647"/>
      <c r="D23" s="649">
        <v>100000</v>
      </c>
      <c r="E23" s="647" t="s">
        <v>695</v>
      </c>
      <c r="F23" s="1123"/>
      <c r="G23" s="1124"/>
      <c r="H23" s="1126" t="s">
        <v>2</v>
      </c>
      <c r="I23" s="1123"/>
      <c r="J23" s="1124"/>
      <c r="K23" s="1124"/>
      <c r="L23" s="1124"/>
      <c r="M23" s="1124"/>
      <c r="N23" s="1124"/>
      <c r="O23" s="1124"/>
      <c r="P23" s="1126" t="s">
        <v>2</v>
      </c>
      <c r="Q23" s="1125"/>
      <c r="R23" s="1124"/>
      <c r="S23" s="1124"/>
      <c r="T23" s="1124"/>
      <c r="U23" s="1119"/>
      <c r="V23" s="1124"/>
      <c r="W23" s="1124"/>
      <c r="X23" s="1124"/>
      <c r="Y23" s="1124"/>
      <c r="Z23" s="1123"/>
    </row>
    <row r="24" spans="1:26" s="1084" customFormat="1" ht="1.5" hidden="1" customHeight="1" x14ac:dyDescent="0.3">
      <c r="A24" s="2346"/>
      <c r="B24" s="647"/>
      <c r="C24" s="647"/>
      <c r="D24" s="649"/>
      <c r="E24" s="647"/>
      <c r="F24" s="1123"/>
      <c r="G24" s="1124"/>
      <c r="H24" s="1130" t="s">
        <v>1</v>
      </c>
      <c r="I24" s="1123"/>
      <c r="J24" s="1124"/>
      <c r="K24" s="1124"/>
      <c r="L24" s="1124"/>
      <c r="M24" s="1124"/>
      <c r="N24" s="1124"/>
      <c r="O24" s="1124"/>
      <c r="P24" s="1130" t="s">
        <v>1</v>
      </c>
      <c r="Q24" s="1125"/>
      <c r="R24" s="1124"/>
      <c r="S24" s="1124"/>
      <c r="T24" s="1124"/>
      <c r="U24" s="1119"/>
      <c r="V24" s="1124"/>
      <c r="W24" s="1124"/>
      <c r="X24" s="1124"/>
      <c r="Y24" s="1124"/>
      <c r="Z24" s="1124"/>
    </row>
    <row r="25" spans="1:26" s="1084" customFormat="1" ht="20.25" hidden="1" x14ac:dyDescent="0.3">
      <c r="A25" s="809"/>
      <c r="B25" s="803"/>
      <c r="C25" s="803"/>
      <c r="D25" s="805"/>
      <c r="E25" s="803"/>
      <c r="F25" s="1127"/>
      <c r="G25" s="1127"/>
      <c r="H25" s="1127"/>
      <c r="I25" s="1127"/>
      <c r="J25" s="1127"/>
      <c r="K25" s="1129"/>
      <c r="L25" s="1129"/>
      <c r="M25" s="1127"/>
      <c r="N25" s="1127"/>
      <c r="O25" s="1127"/>
      <c r="P25" s="1127"/>
      <c r="Q25" s="1128"/>
      <c r="R25" s="1127"/>
      <c r="S25" s="1127"/>
      <c r="T25" s="1127"/>
      <c r="V25" s="1127"/>
      <c r="W25" s="1127"/>
      <c r="X25" s="1127"/>
      <c r="Y25" s="1127"/>
      <c r="Z25" s="1127"/>
    </row>
    <row r="26" spans="1:26" s="1084" customFormat="1" ht="14.25" customHeight="1" x14ac:dyDescent="0.3">
      <c r="A26" s="2345" t="s">
        <v>694</v>
      </c>
      <c r="B26" s="651"/>
      <c r="C26" s="647"/>
      <c r="D26" s="649">
        <v>320000</v>
      </c>
      <c r="E26" s="647" t="s">
        <v>693</v>
      </c>
      <c r="F26" s="1123"/>
      <c r="G26" s="1124"/>
      <c r="H26" s="1126" t="s">
        <v>2</v>
      </c>
      <c r="I26" s="1123"/>
      <c r="J26" s="1124"/>
      <c r="K26" s="1124"/>
      <c r="L26" s="1124"/>
      <c r="M26" s="1124"/>
      <c r="N26" s="1124"/>
      <c r="O26" s="1124"/>
      <c r="P26" s="1126" t="s">
        <v>2</v>
      </c>
      <c r="Q26" s="1125"/>
      <c r="R26" s="1124"/>
      <c r="S26" s="1124"/>
      <c r="T26" s="1124"/>
      <c r="U26" s="1119"/>
      <c r="V26" s="1124"/>
      <c r="W26" s="1124"/>
      <c r="X26" s="1124"/>
      <c r="Y26" s="1124"/>
      <c r="Z26" s="1123"/>
    </row>
    <row r="27" spans="1:26" s="1084" customFormat="1" ht="20.25" hidden="1" x14ac:dyDescent="0.3">
      <c r="A27" s="2346"/>
      <c r="B27" s="647"/>
      <c r="C27" s="647"/>
      <c r="D27" s="649"/>
      <c r="E27" s="647"/>
      <c r="F27" s="1123"/>
      <c r="G27" s="1124"/>
      <c r="H27" s="1130" t="s">
        <v>1</v>
      </c>
      <c r="I27" s="1123"/>
      <c r="J27" s="1124"/>
      <c r="K27" s="1124"/>
      <c r="L27" s="1124"/>
      <c r="M27" s="1124"/>
      <c r="N27" s="1124"/>
      <c r="O27" s="1124"/>
      <c r="P27" s="1130" t="s">
        <v>1</v>
      </c>
      <c r="Q27" s="1125"/>
      <c r="R27" s="1124"/>
      <c r="S27" s="1124"/>
      <c r="T27" s="1124"/>
      <c r="U27" s="1119"/>
      <c r="V27" s="1124"/>
      <c r="W27" s="1124"/>
      <c r="X27" s="1124"/>
      <c r="Y27" s="1124"/>
      <c r="Z27" s="1124"/>
    </row>
    <row r="28" spans="1:26" s="1084" customFormat="1" ht="14.25" customHeight="1" x14ac:dyDescent="0.3">
      <c r="A28" s="809"/>
      <c r="B28" s="803"/>
      <c r="C28" s="803"/>
      <c r="D28" s="805"/>
      <c r="E28" s="803"/>
      <c r="F28" s="1127"/>
      <c r="G28" s="1127"/>
      <c r="H28" s="1127"/>
      <c r="I28" s="1127"/>
      <c r="J28" s="1127"/>
      <c r="K28" s="1129"/>
      <c r="L28" s="1129"/>
      <c r="M28" s="1127"/>
      <c r="N28" s="1127"/>
      <c r="O28" s="1127"/>
      <c r="P28" s="1127"/>
      <c r="Q28" s="1128"/>
      <c r="R28" s="1127"/>
      <c r="S28" s="1127"/>
      <c r="T28" s="1127"/>
      <c r="V28" s="1127"/>
      <c r="W28" s="1127"/>
      <c r="X28" s="1127"/>
      <c r="Y28" s="1127"/>
      <c r="Z28" s="1127"/>
    </row>
    <row r="29" spans="1:26" s="1084" customFormat="1" ht="20.25" x14ac:dyDescent="0.3">
      <c r="A29" s="2345" t="s">
        <v>692</v>
      </c>
      <c r="B29" s="651"/>
      <c r="C29" s="647"/>
      <c r="D29" s="649">
        <v>2000000</v>
      </c>
      <c r="E29" s="647" t="s">
        <v>691</v>
      </c>
      <c r="F29" s="1123"/>
      <c r="G29" s="1124"/>
      <c r="H29" s="1126" t="s">
        <v>2</v>
      </c>
      <c r="I29" s="1123"/>
      <c r="J29" s="1124"/>
      <c r="K29" s="1124"/>
      <c r="L29" s="1124"/>
      <c r="M29" s="1124"/>
      <c r="N29" s="1124"/>
      <c r="O29" s="1124"/>
      <c r="P29" s="1126" t="s">
        <v>2</v>
      </c>
      <c r="Q29" s="1125"/>
      <c r="R29" s="1124"/>
      <c r="S29" s="1124"/>
      <c r="T29" s="1124"/>
      <c r="U29" s="1119"/>
      <c r="V29" s="1124"/>
      <c r="W29" s="1124"/>
      <c r="X29" s="1124"/>
      <c r="Y29" s="1124"/>
      <c r="Z29" s="1124"/>
    </row>
    <row r="30" spans="1:26" s="1084" customFormat="1" ht="24" customHeight="1" x14ac:dyDescent="0.3">
      <c r="A30" s="2346"/>
      <c r="B30" s="647"/>
      <c r="C30" s="647"/>
      <c r="D30" s="649"/>
      <c r="E30" s="647"/>
      <c r="F30" s="1123"/>
      <c r="G30" s="1124"/>
      <c r="H30" s="1126" t="s">
        <v>1</v>
      </c>
      <c r="I30" s="1123"/>
      <c r="J30" s="1124"/>
      <c r="K30" s="1124"/>
      <c r="L30" s="1124"/>
      <c r="M30" s="1124"/>
      <c r="N30" s="1124"/>
      <c r="O30" s="1124"/>
      <c r="P30" s="1126" t="s">
        <v>1</v>
      </c>
      <c r="Q30" s="1125"/>
      <c r="R30" s="1124"/>
      <c r="S30" s="1124"/>
      <c r="T30" s="1124"/>
      <c r="U30" s="1119"/>
      <c r="V30" s="1124"/>
      <c r="W30" s="1124"/>
      <c r="X30" s="1124"/>
      <c r="Y30" s="1124"/>
      <c r="Z30" s="1124"/>
    </row>
    <row r="31" spans="1:26" s="1084" customFormat="1" ht="20.25" x14ac:dyDescent="0.3">
      <c r="A31" s="809"/>
      <c r="B31" s="803"/>
      <c r="C31" s="803"/>
      <c r="D31" s="805"/>
      <c r="E31" s="803"/>
      <c r="F31" s="1127"/>
      <c r="G31" s="1127"/>
      <c r="H31" s="1127"/>
      <c r="I31" s="1127"/>
      <c r="J31" s="1127"/>
      <c r="K31" s="1129"/>
      <c r="L31" s="1129"/>
      <c r="M31" s="1127"/>
      <c r="N31" s="1127"/>
      <c r="O31" s="1127"/>
      <c r="P31" s="1127"/>
      <c r="Q31" s="1128"/>
      <c r="R31" s="1127"/>
      <c r="S31" s="1127"/>
      <c r="T31" s="1127"/>
      <c r="V31" s="1127"/>
      <c r="W31" s="1127"/>
      <c r="X31" s="1127"/>
      <c r="Y31" s="1127"/>
      <c r="Z31" s="1127"/>
    </row>
    <row r="32" spans="1:26" s="1084" customFormat="1" ht="20.25" x14ac:dyDescent="0.25">
      <c r="A32" s="2347" t="s">
        <v>690</v>
      </c>
      <c r="B32" s="1124"/>
      <c r="C32" s="1124"/>
      <c r="D32" s="1125">
        <v>18000000</v>
      </c>
      <c r="E32" s="1124" t="s">
        <v>689</v>
      </c>
      <c r="F32" s="1123"/>
      <c r="G32" s="1124"/>
      <c r="H32" s="1126" t="s">
        <v>2</v>
      </c>
      <c r="I32" s="1123"/>
      <c r="J32" s="1124"/>
      <c r="K32" s="1124"/>
      <c r="L32" s="1124"/>
      <c r="M32" s="1124"/>
      <c r="N32" s="1124"/>
      <c r="O32" s="1124"/>
      <c r="P32" s="1126" t="s">
        <v>2</v>
      </c>
      <c r="Q32" s="1125"/>
      <c r="R32" s="1124"/>
      <c r="S32" s="1124"/>
      <c r="T32" s="1124"/>
      <c r="U32" s="1119"/>
      <c r="V32" s="1124"/>
      <c r="W32" s="1123"/>
      <c r="X32" s="1123"/>
      <c r="Y32" s="1123"/>
      <c r="Z32" s="1123"/>
    </row>
    <row r="33" spans="1:28" s="1084" customFormat="1" thickBot="1" x14ac:dyDescent="0.3">
      <c r="A33" s="2348"/>
      <c r="B33" s="1120"/>
      <c r="C33" s="1121"/>
      <c r="D33" s="1121"/>
      <c r="E33" s="1118"/>
      <c r="F33" s="1123"/>
      <c r="G33" s="1120"/>
      <c r="H33" s="1122" t="s">
        <v>1</v>
      </c>
      <c r="I33" s="1123"/>
      <c r="J33" s="1120"/>
      <c r="K33" s="1120"/>
      <c r="L33" s="1120"/>
      <c r="M33" s="1120"/>
      <c r="N33" s="1120"/>
      <c r="O33" s="1120"/>
      <c r="P33" s="1122" t="s">
        <v>1</v>
      </c>
      <c r="Q33" s="1121"/>
      <c r="R33" s="1120"/>
      <c r="S33" s="1120"/>
      <c r="T33" s="1120"/>
      <c r="U33" s="1119"/>
      <c r="V33" s="1118"/>
      <c r="W33" s="1118"/>
      <c r="X33" s="1118"/>
      <c r="Y33" s="1118"/>
      <c r="Z33" s="1118"/>
      <c r="AA33" s="1101"/>
      <c r="AB33" s="1101"/>
    </row>
    <row r="34" spans="1:28" s="1084" customFormat="1" ht="41.25" thickTop="1" x14ac:dyDescent="0.3">
      <c r="A34" s="1117" t="s">
        <v>688</v>
      </c>
      <c r="B34" s="1116"/>
      <c r="C34" s="1115"/>
      <c r="D34" s="1114" t="s">
        <v>687</v>
      </c>
      <c r="E34" s="1113" t="s">
        <v>686</v>
      </c>
      <c r="F34" s="1111"/>
      <c r="G34" s="1109"/>
      <c r="H34" s="1112"/>
      <c r="I34" s="1112"/>
      <c r="J34" s="1109"/>
      <c r="K34" s="1109"/>
      <c r="L34" s="1109"/>
      <c r="M34" s="1109"/>
      <c r="N34" s="1109"/>
      <c r="O34" s="1109"/>
      <c r="P34" s="1111"/>
      <c r="Q34" s="1110"/>
      <c r="R34" s="1109"/>
      <c r="S34" s="1109"/>
      <c r="T34" s="1109"/>
      <c r="V34" s="1108"/>
      <c r="W34" s="1108"/>
      <c r="X34" s="1108"/>
      <c r="Y34" s="1108"/>
      <c r="Z34" s="1108"/>
      <c r="AA34" s="1085"/>
      <c r="AB34" s="1101"/>
    </row>
    <row r="35" spans="1:28" s="1084" customFormat="1" ht="20.25" x14ac:dyDescent="0.3">
      <c r="A35" s="1107"/>
      <c r="B35" s="1102"/>
      <c r="C35" s="1104"/>
      <c r="D35" s="1106"/>
      <c r="E35" s="1102"/>
      <c r="F35" s="1105"/>
      <c r="G35" s="1102"/>
      <c r="H35" s="1105"/>
      <c r="I35" s="1105"/>
      <c r="J35" s="1102"/>
      <c r="K35" s="1102"/>
      <c r="L35" s="1102"/>
      <c r="M35" s="1102"/>
      <c r="N35" s="1102"/>
      <c r="O35" s="1102"/>
      <c r="P35" s="1105"/>
      <c r="Q35" s="1104"/>
      <c r="R35" s="1102"/>
      <c r="S35" s="1102"/>
      <c r="T35" s="1102"/>
      <c r="U35" s="1103"/>
      <c r="V35" s="1102"/>
      <c r="W35" s="1102"/>
      <c r="X35" s="1102"/>
      <c r="Y35" s="1102"/>
      <c r="Z35" s="1102"/>
      <c r="AA35" s="1101"/>
      <c r="AB35" s="1101"/>
    </row>
    <row r="36" spans="1:28" s="1090" customFormat="1" ht="75" customHeight="1" x14ac:dyDescent="0.3">
      <c r="A36" s="1094" t="s">
        <v>685</v>
      </c>
      <c r="B36" s="1099"/>
      <c r="C36" s="1099"/>
      <c r="D36" s="1098" t="s">
        <v>684</v>
      </c>
      <c r="E36" s="2351" t="s">
        <v>683</v>
      </c>
      <c r="F36" s="2352"/>
      <c r="G36" s="2353"/>
      <c r="H36" s="1092"/>
      <c r="I36" s="1091"/>
      <c r="J36" s="1091"/>
      <c r="K36" s="1091"/>
      <c r="L36" s="1091"/>
      <c r="M36" s="1091"/>
      <c r="N36" s="1091"/>
      <c r="O36" s="1091"/>
      <c r="P36" s="1092"/>
      <c r="Q36" s="1091"/>
      <c r="R36" s="1091"/>
      <c r="S36" s="1091"/>
      <c r="T36" s="1091"/>
      <c r="U36" s="1091"/>
      <c r="V36" s="1091"/>
      <c r="W36" s="1091"/>
    </row>
    <row r="37" spans="1:28" s="1095" customFormat="1" ht="20.25" x14ac:dyDescent="0.3">
      <c r="A37" s="1097"/>
      <c r="D37" s="1096"/>
      <c r="Q37" s="1100"/>
    </row>
    <row r="38" spans="1:28" s="1090" customFormat="1" ht="81" x14ac:dyDescent="0.3">
      <c r="A38" s="1094" t="s">
        <v>682</v>
      </c>
      <c r="B38" s="1099"/>
      <c r="C38" s="1099"/>
      <c r="D38" s="1098" t="s">
        <v>681</v>
      </c>
      <c r="E38" s="2351" t="s">
        <v>680</v>
      </c>
      <c r="F38" s="2352"/>
      <c r="G38" s="2353"/>
      <c r="H38" s="1092"/>
      <c r="I38" s="1091"/>
      <c r="J38" s="1091"/>
      <c r="K38" s="1091"/>
      <c r="L38" s="1091"/>
      <c r="M38" s="1091"/>
      <c r="N38" s="1091"/>
      <c r="O38" s="1091"/>
      <c r="P38" s="1092"/>
      <c r="Q38" s="1091"/>
      <c r="R38" s="1091"/>
      <c r="S38" s="1091"/>
      <c r="T38" s="1091"/>
      <c r="U38" s="1091"/>
      <c r="V38" s="1091"/>
      <c r="W38" s="1091"/>
    </row>
    <row r="39" spans="1:28" s="1095" customFormat="1" ht="20.25" x14ac:dyDescent="0.3">
      <c r="A39" s="1097"/>
      <c r="D39" s="1096"/>
    </row>
    <row r="40" spans="1:28" s="1090" customFormat="1" ht="20.25" x14ac:dyDescent="0.3">
      <c r="A40" s="1094" t="s">
        <v>679</v>
      </c>
      <c r="B40" s="1099"/>
      <c r="C40" s="1091"/>
      <c r="D40" s="1093" t="s">
        <v>678</v>
      </c>
      <c r="E40" s="2354" t="s">
        <v>677</v>
      </c>
      <c r="F40" s="2355"/>
      <c r="G40" s="2356"/>
      <c r="H40" s="1092"/>
      <c r="I40" s="1091"/>
      <c r="J40" s="1091"/>
      <c r="K40" s="1091"/>
      <c r="L40" s="1091"/>
      <c r="M40" s="1091"/>
      <c r="N40" s="1091"/>
      <c r="O40" s="1091"/>
      <c r="P40" s="1092"/>
      <c r="Q40" s="1091"/>
      <c r="R40" s="1091"/>
      <c r="S40" s="1091"/>
      <c r="T40" s="1091"/>
      <c r="U40" s="1091"/>
      <c r="V40" s="1091"/>
      <c r="W40" s="1091"/>
    </row>
    <row r="41" spans="1:28" s="1095" customFormat="1" ht="20.25" x14ac:dyDescent="0.3">
      <c r="A41" s="1097"/>
      <c r="D41" s="1096"/>
    </row>
    <row r="42" spans="1:28" s="1090" customFormat="1" ht="40.5" x14ac:dyDescent="0.3">
      <c r="A42" s="1094" t="s">
        <v>676</v>
      </c>
      <c r="B42" s="1099"/>
      <c r="C42" s="1099"/>
      <c r="D42" s="1098" t="s">
        <v>675</v>
      </c>
      <c r="E42" s="1091"/>
      <c r="F42" s="1091"/>
      <c r="G42" s="1091"/>
      <c r="H42" s="1092"/>
      <c r="I42" s="1091"/>
      <c r="J42" s="1091"/>
      <c r="K42" s="1091"/>
      <c r="L42" s="1091"/>
      <c r="M42" s="1091"/>
      <c r="N42" s="1091"/>
      <c r="O42" s="1091"/>
      <c r="P42" s="1092"/>
      <c r="Q42" s="1091"/>
      <c r="R42" s="1091"/>
      <c r="S42" s="1091"/>
      <c r="T42" s="1091"/>
      <c r="U42" s="1091"/>
      <c r="V42" s="1091"/>
      <c r="W42" s="1091"/>
    </row>
    <row r="43" spans="1:28" s="1095" customFormat="1" ht="20.25" x14ac:dyDescent="0.3">
      <c r="A43" s="1097"/>
      <c r="D43" s="1096"/>
    </row>
    <row r="44" spans="1:28" s="1090" customFormat="1" ht="40.5" x14ac:dyDescent="0.3">
      <c r="A44" s="1094" t="s">
        <v>674</v>
      </c>
      <c r="B44" s="1091"/>
      <c r="C44" s="1091"/>
      <c r="D44" s="1093" t="s">
        <v>673</v>
      </c>
      <c r="E44" s="1091"/>
      <c r="F44" s="1091"/>
      <c r="G44" s="1091"/>
      <c r="H44" s="1092"/>
      <c r="I44" s="1091"/>
      <c r="J44" s="1091"/>
      <c r="K44" s="1091"/>
      <c r="L44" s="1091"/>
      <c r="M44" s="1091"/>
      <c r="N44" s="1091"/>
      <c r="O44" s="1091"/>
      <c r="P44" s="1092"/>
      <c r="Q44" s="1091"/>
      <c r="R44" s="1091"/>
      <c r="S44" s="1091"/>
      <c r="T44" s="1091"/>
      <c r="U44" s="1091"/>
      <c r="V44" s="1091"/>
      <c r="W44" s="1091"/>
    </row>
    <row r="45" spans="1:28" s="1095" customFormat="1" ht="20.25" x14ac:dyDescent="0.3">
      <c r="A45" s="1097"/>
      <c r="D45" s="1096"/>
    </row>
    <row r="46" spans="1:28" s="1090" customFormat="1" ht="40.5" x14ac:dyDescent="0.3">
      <c r="A46" s="1094" t="s">
        <v>672</v>
      </c>
      <c r="B46" s="1091"/>
      <c r="C46" s="1091"/>
      <c r="D46" s="1093" t="s">
        <v>671</v>
      </c>
      <c r="E46" s="1091"/>
      <c r="F46" s="1091"/>
      <c r="G46" s="1091"/>
      <c r="H46" s="1092"/>
      <c r="I46" s="1091"/>
      <c r="J46" s="1091"/>
      <c r="K46" s="1091"/>
      <c r="L46" s="1091"/>
      <c r="M46" s="1091"/>
      <c r="N46" s="1091"/>
      <c r="O46" s="1091"/>
      <c r="P46" s="1092"/>
      <c r="Q46" s="1091"/>
      <c r="R46" s="1091"/>
      <c r="S46" s="1091"/>
      <c r="T46" s="1091"/>
      <c r="U46" s="1091"/>
      <c r="V46" s="1091"/>
      <c r="W46" s="1091"/>
    </row>
    <row r="47" spans="1:28" s="1095" customFormat="1" ht="20.25" x14ac:dyDescent="0.3">
      <c r="A47" s="1097"/>
      <c r="D47" s="1096"/>
    </row>
    <row r="48" spans="1:28" s="1090" customFormat="1" ht="40.5" x14ac:dyDescent="0.3">
      <c r="A48" s="1094" t="s">
        <v>670</v>
      </c>
      <c r="B48" s="1091"/>
      <c r="C48" s="1091"/>
      <c r="D48" s="1093"/>
      <c r="E48" s="1091"/>
      <c r="F48" s="1091"/>
      <c r="G48" s="1091"/>
      <c r="H48" s="1092"/>
      <c r="I48" s="1091"/>
      <c r="J48" s="1091"/>
      <c r="K48" s="1091"/>
      <c r="L48" s="1091"/>
      <c r="M48" s="1091"/>
      <c r="N48" s="1091"/>
      <c r="O48" s="1091"/>
      <c r="P48" s="1092"/>
      <c r="Q48" s="1091"/>
      <c r="R48" s="1091"/>
      <c r="S48" s="1091"/>
      <c r="T48" s="1091"/>
      <c r="U48" s="1091"/>
      <c r="V48" s="1091"/>
      <c r="W48" s="1091"/>
    </row>
    <row r="49" spans="1:23" s="1095" customFormat="1" ht="20.25" x14ac:dyDescent="0.3">
      <c r="A49" s="1097"/>
      <c r="D49" s="1096"/>
    </row>
    <row r="50" spans="1:23" s="1090" customFormat="1" ht="40.5" x14ac:dyDescent="0.3">
      <c r="A50" s="1094" t="s">
        <v>669</v>
      </c>
      <c r="B50" s="1091"/>
      <c r="C50" s="1091"/>
      <c r="D50" s="1093" t="s">
        <v>668</v>
      </c>
      <c r="E50" s="1091" t="s">
        <v>665</v>
      </c>
      <c r="F50" s="1091"/>
      <c r="G50" s="1091"/>
      <c r="H50" s="1092"/>
      <c r="I50" s="1091"/>
      <c r="J50" s="1091"/>
      <c r="K50" s="1091"/>
      <c r="L50" s="1091"/>
      <c r="M50" s="1091"/>
      <c r="N50" s="1091"/>
      <c r="O50" s="1091"/>
      <c r="P50" s="1092"/>
      <c r="Q50" s="1091"/>
      <c r="R50" s="1091"/>
      <c r="S50" s="1091"/>
      <c r="T50" s="1091"/>
      <c r="U50" s="1091"/>
      <c r="V50" s="1091"/>
      <c r="W50" s="1091"/>
    </row>
    <row r="51" spans="1:23" s="1095" customFormat="1" ht="20.25" x14ac:dyDescent="0.3">
      <c r="A51" s="1097"/>
      <c r="D51" s="1096"/>
    </row>
    <row r="52" spans="1:23" s="1090" customFormat="1" ht="60.75" x14ac:dyDescent="0.3">
      <c r="A52" s="1094" t="s">
        <v>667</v>
      </c>
      <c r="B52" s="1091"/>
      <c r="C52" s="1091"/>
      <c r="D52" s="1093" t="s">
        <v>666</v>
      </c>
      <c r="E52" s="1091" t="s">
        <v>665</v>
      </c>
      <c r="F52" s="1091"/>
      <c r="G52" s="1091"/>
      <c r="H52" s="1092"/>
      <c r="I52" s="1091"/>
      <c r="J52" s="1091"/>
      <c r="K52" s="1091"/>
      <c r="L52" s="1091"/>
      <c r="M52" s="1091"/>
      <c r="N52" s="1091"/>
      <c r="O52" s="1091"/>
      <c r="P52" s="1092"/>
      <c r="Q52" s="1091"/>
      <c r="R52" s="1091"/>
      <c r="S52" s="1091"/>
      <c r="T52" s="1091"/>
      <c r="U52" s="1091"/>
      <c r="V52" s="1091"/>
      <c r="W52" s="1091"/>
    </row>
    <row r="53" spans="1:23" s="1095" customFormat="1" ht="20.25" x14ac:dyDescent="0.3">
      <c r="A53" s="1097"/>
      <c r="D53" s="1096"/>
    </row>
    <row r="54" spans="1:23" s="1090" customFormat="1" ht="40.5" x14ac:dyDescent="0.3">
      <c r="A54" s="1094" t="s">
        <v>664</v>
      </c>
      <c r="B54" s="1091"/>
      <c r="C54" s="1091"/>
      <c r="D54" s="1093" t="s">
        <v>405</v>
      </c>
      <c r="E54" s="1091"/>
      <c r="F54" s="1091"/>
      <c r="G54" s="1091"/>
      <c r="H54" s="1092"/>
      <c r="I54" s="1091"/>
      <c r="J54" s="1091"/>
      <c r="K54" s="1091"/>
      <c r="L54" s="1091"/>
      <c r="M54" s="1091"/>
      <c r="N54" s="1091"/>
      <c r="O54" s="1091"/>
      <c r="P54" s="1092"/>
      <c r="Q54" s="1091"/>
      <c r="R54" s="1091"/>
      <c r="S54" s="1091"/>
      <c r="T54" s="1091"/>
      <c r="U54" s="1091"/>
      <c r="V54" s="1091"/>
      <c r="W54" s="1091"/>
    </row>
    <row r="55" spans="1:23" s="1095" customFormat="1" ht="20.25" x14ac:dyDescent="0.3">
      <c r="A55" s="1097"/>
      <c r="D55" s="1096"/>
    </row>
    <row r="56" spans="1:23" s="1090" customFormat="1" ht="40.5" x14ac:dyDescent="0.3">
      <c r="A56" s="1094" t="s">
        <v>663</v>
      </c>
      <c r="B56" s="1091"/>
      <c r="C56" s="1091"/>
      <c r="D56" s="1093" t="s">
        <v>405</v>
      </c>
      <c r="E56" s="1091" t="s">
        <v>662</v>
      </c>
      <c r="F56" s="1091"/>
      <c r="G56" s="1091"/>
      <c r="H56" s="1092"/>
      <c r="I56" s="1091"/>
      <c r="J56" s="1091"/>
      <c r="K56" s="1091"/>
      <c r="L56" s="1091"/>
      <c r="M56" s="1091"/>
      <c r="N56" s="1091"/>
      <c r="O56" s="1091"/>
      <c r="P56" s="1092"/>
      <c r="Q56" s="1091"/>
      <c r="R56" s="1091"/>
      <c r="S56" s="1091"/>
      <c r="T56" s="1091"/>
      <c r="U56" s="1091"/>
      <c r="V56" s="1091"/>
      <c r="W56" s="1091"/>
    </row>
    <row r="57" spans="1:23" s="1087" customFormat="1" ht="20.25" x14ac:dyDescent="0.25">
      <c r="A57" s="1087" t="s">
        <v>661</v>
      </c>
      <c r="D57" s="1089">
        <f>SUM(D8:D56)</f>
        <v>3231362250</v>
      </c>
      <c r="U57" s="1088"/>
    </row>
    <row r="58" spans="1:23" s="1084" customFormat="1" ht="20.25" x14ac:dyDescent="0.25">
      <c r="A58" s="1086"/>
      <c r="U58" s="1085"/>
    </row>
    <row r="59" spans="1:23" s="1084" customFormat="1" ht="20.25" x14ac:dyDescent="0.25">
      <c r="U59" s="1085"/>
    </row>
    <row r="60" spans="1:23" s="1084" customFormat="1" ht="20.25" x14ac:dyDescent="0.25">
      <c r="A60" s="1086"/>
      <c r="U60" s="1085"/>
    </row>
    <row r="61" spans="1:23" s="1084" customFormat="1" ht="20.25" x14ac:dyDescent="0.25">
      <c r="U61" s="1085"/>
    </row>
  </sheetData>
  <mergeCells count="18">
    <mergeCell ref="Q3:T3"/>
    <mergeCell ref="L3:M3"/>
    <mergeCell ref="N3:O3"/>
    <mergeCell ref="E36:G36"/>
    <mergeCell ref="E38:G38"/>
    <mergeCell ref="E40:G40"/>
    <mergeCell ref="A32:A33"/>
    <mergeCell ref="A8:A9"/>
    <mergeCell ref="A11:A12"/>
    <mergeCell ref="A14:A15"/>
    <mergeCell ref="A17:A18"/>
    <mergeCell ref="A20:A21"/>
    <mergeCell ref="A23:A24"/>
    <mergeCell ref="A5:A6"/>
    <mergeCell ref="I2:J3"/>
    <mergeCell ref="C3:G3"/>
    <mergeCell ref="A26:A27"/>
    <mergeCell ref="A29:A30"/>
  </mergeCells>
  <pageMargins left="0.51181102362204722" right="0.51181102362204722" top="0.74803149606299213" bottom="0.74803149606299213" header="0.31496062992125984" footer="0.31496062992125984"/>
  <pageSetup paperSize="8" scale="31"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2"/>
  <sheetViews>
    <sheetView workbookViewId="0">
      <selection activeCell="C3" sqref="C3:H3"/>
    </sheetView>
  </sheetViews>
  <sheetFormatPr defaultRowHeight="15" x14ac:dyDescent="0.25"/>
  <cols>
    <col min="1" max="1" width="14.7109375" customWidth="1"/>
    <col min="2" max="2" width="15" customWidth="1"/>
  </cols>
  <sheetData>
    <row r="1" spans="1:27" s="696" customFormat="1" ht="15.75" x14ac:dyDescent="0.25">
      <c r="A1" s="783" t="s">
        <v>549</v>
      </c>
      <c r="B1" s="782"/>
    </row>
    <row r="2" spans="1:27" s="696" customFormat="1" ht="15.75" x14ac:dyDescent="0.25">
      <c r="A2" s="781" t="s">
        <v>706</v>
      </c>
      <c r="B2" s="780" t="s">
        <v>547</v>
      </c>
      <c r="J2" s="2366" t="s">
        <v>77</v>
      </c>
      <c r="K2" s="2367"/>
      <c r="L2" s="779" t="s">
        <v>437</v>
      </c>
      <c r="M2" s="778"/>
      <c r="N2" s="777"/>
    </row>
    <row r="3" spans="1:27" s="696" customFormat="1" ht="63" x14ac:dyDescent="0.25">
      <c r="A3" s="776" t="s">
        <v>91</v>
      </c>
      <c r="B3" s="775"/>
      <c r="C3" s="2364" t="s">
        <v>705</v>
      </c>
      <c r="D3" s="2364"/>
      <c r="E3" s="2364"/>
      <c r="F3" s="2364"/>
      <c r="G3" s="2364"/>
      <c r="H3" s="2365"/>
      <c r="I3" s="774"/>
      <c r="J3" s="2368"/>
      <c r="K3" s="2369"/>
      <c r="L3" s="766" t="s">
        <v>73</v>
      </c>
      <c r="M3" s="2364" t="s">
        <v>72</v>
      </c>
      <c r="N3" s="2365"/>
      <c r="O3" s="2370" t="s">
        <v>71</v>
      </c>
      <c r="P3" s="2365"/>
      <c r="Q3" s="773"/>
      <c r="R3" s="2370" t="s">
        <v>70</v>
      </c>
      <c r="S3" s="2364"/>
      <c r="T3" s="2364"/>
      <c r="U3" s="2364"/>
      <c r="V3" s="2364" t="s">
        <v>69</v>
      </c>
      <c r="W3" s="2364"/>
      <c r="X3" s="2364"/>
      <c r="Y3" s="2365"/>
    </row>
    <row r="4" spans="1:27" s="763" customFormat="1" ht="95.25" thickBot="1" x14ac:dyDescent="0.3">
      <c r="A4" s="772" t="s">
        <v>68</v>
      </c>
      <c r="B4" s="771" t="s">
        <v>67</v>
      </c>
      <c r="C4" s="769" t="s">
        <v>89</v>
      </c>
      <c r="D4" s="769" t="s">
        <v>88</v>
      </c>
      <c r="E4" s="769" t="s">
        <v>64</v>
      </c>
      <c r="F4" s="769" t="s">
        <v>87</v>
      </c>
      <c r="G4" s="769" t="s">
        <v>63</v>
      </c>
      <c r="H4" s="769" t="s">
        <v>455</v>
      </c>
      <c r="I4" s="769" t="s">
        <v>55</v>
      </c>
      <c r="J4" s="768" t="s">
        <v>61</v>
      </c>
      <c r="K4" s="770" t="s">
        <v>433</v>
      </c>
      <c r="L4" s="764" t="s">
        <v>60</v>
      </c>
      <c r="M4" s="764" t="s">
        <v>59</v>
      </c>
      <c r="N4" s="764" t="s">
        <v>58</v>
      </c>
      <c r="O4" s="764" t="s">
        <v>57</v>
      </c>
      <c r="P4" s="770" t="s">
        <v>433</v>
      </c>
      <c r="Q4" s="769" t="s">
        <v>55</v>
      </c>
      <c r="R4" s="768" t="s">
        <v>86</v>
      </c>
      <c r="S4" s="768" t="s">
        <v>53</v>
      </c>
      <c r="T4" s="767" t="s">
        <v>85</v>
      </c>
      <c r="U4" s="766" t="s">
        <v>51</v>
      </c>
      <c r="V4" s="764" t="s">
        <v>84</v>
      </c>
      <c r="W4" s="764" t="s">
        <v>83</v>
      </c>
      <c r="X4" s="764" t="s">
        <v>82</v>
      </c>
      <c r="Y4" s="765" t="s">
        <v>81</v>
      </c>
      <c r="Z4" s="764" t="s">
        <v>430</v>
      </c>
      <c r="AA4" s="764" t="s">
        <v>429</v>
      </c>
    </row>
    <row r="5" spans="1:27" s="696" customFormat="1" ht="16.5" thickTop="1" x14ac:dyDescent="0.25">
      <c r="A5" s="2360" t="s">
        <v>47</v>
      </c>
      <c r="B5" s="762"/>
      <c r="C5" s="754"/>
      <c r="D5" s="754"/>
      <c r="E5" s="754"/>
      <c r="F5" s="761"/>
      <c r="G5" s="754" t="s">
        <v>46</v>
      </c>
      <c r="H5" s="754"/>
      <c r="I5" s="760" t="s">
        <v>2</v>
      </c>
      <c r="J5" s="755" t="s">
        <v>43</v>
      </c>
      <c r="K5" s="755" t="s">
        <v>41</v>
      </c>
      <c r="L5" s="755" t="s">
        <v>42</v>
      </c>
      <c r="M5" s="755" t="s">
        <v>454</v>
      </c>
      <c r="N5" s="755" t="s">
        <v>44</v>
      </c>
      <c r="O5" s="755" t="s">
        <v>43</v>
      </c>
      <c r="P5" s="755" t="s">
        <v>41</v>
      </c>
      <c r="Q5" s="760" t="s">
        <v>2</v>
      </c>
      <c r="R5" s="754"/>
      <c r="S5" s="755" t="s">
        <v>80</v>
      </c>
      <c r="T5" s="759" t="s">
        <v>41</v>
      </c>
      <c r="U5" s="758" t="s">
        <v>453</v>
      </c>
      <c r="V5" s="757"/>
      <c r="W5" s="754"/>
      <c r="X5" s="754" t="s">
        <v>452</v>
      </c>
      <c r="Y5" s="756"/>
      <c r="Z5" s="754"/>
      <c r="AA5" s="755"/>
    </row>
    <row r="6" spans="1:27" s="696" customFormat="1" ht="15.75" x14ac:dyDescent="0.25">
      <c r="A6" s="2361"/>
      <c r="B6" s="748"/>
      <c r="C6" s="748"/>
      <c r="D6" s="748"/>
      <c r="E6" s="748"/>
      <c r="F6" s="752"/>
      <c r="G6" s="754" t="s">
        <v>39</v>
      </c>
      <c r="H6" s="748"/>
      <c r="I6" s="753" t="s">
        <v>1</v>
      </c>
      <c r="J6" s="754"/>
      <c r="K6" s="748"/>
      <c r="L6" s="748"/>
      <c r="M6" s="748"/>
      <c r="N6" s="748"/>
      <c r="O6" s="748"/>
      <c r="P6" s="748"/>
      <c r="Q6" s="753" t="s">
        <v>1</v>
      </c>
      <c r="R6" s="752"/>
      <c r="S6" s="748"/>
      <c r="T6" s="751"/>
      <c r="U6" s="748"/>
      <c r="V6" s="750"/>
      <c r="W6" s="748"/>
      <c r="X6" s="748"/>
      <c r="Y6" s="749"/>
      <c r="Z6" s="748"/>
      <c r="AA6" s="748"/>
    </row>
    <row r="7" spans="1:27" s="696" customFormat="1" ht="16.5" thickBot="1" x14ac:dyDescent="0.3">
      <c r="A7" s="747" t="s">
        <v>38</v>
      </c>
      <c r="B7" s="742"/>
      <c r="C7" s="742"/>
      <c r="D7" s="742"/>
      <c r="E7" s="742"/>
      <c r="F7" s="746"/>
      <c r="G7" s="742"/>
      <c r="H7" s="742"/>
      <c r="I7" s="742"/>
      <c r="J7" s="742"/>
      <c r="K7" s="742"/>
      <c r="L7" s="745"/>
      <c r="M7" s="745"/>
      <c r="N7" s="742"/>
      <c r="O7" s="742"/>
      <c r="P7" s="742"/>
      <c r="Q7" s="742"/>
      <c r="R7" s="746"/>
      <c r="S7" s="742"/>
      <c r="T7" s="745"/>
      <c r="U7" s="723"/>
      <c r="V7" s="744"/>
      <c r="W7" s="742"/>
      <c r="X7" s="742"/>
      <c r="Y7" s="743"/>
      <c r="Z7" s="742"/>
      <c r="AA7" s="742"/>
    </row>
    <row r="8" spans="1:27" s="696" customFormat="1" ht="15.75" x14ac:dyDescent="0.25">
      <c r="A8" s="2362"/>
      <c r="B8" s="741"/>
      <c r="C8" s="741"/>
      <c r="D8" s="741"/>
      <c r="E8" s="730"/>
      <c r="F8" s="740"/>
      <c r="G8" s="719"/>
      <c r="H8" s="719"/>
      <c r="I8" s="739" t="s">
        <v>2</v>
      </c>
      <c r="J8" s="719"/>
      <c r="K8" s="719"/>
      <c r="L8" s="719"/>
      <c r="M8" s="719"/>
      <c r="N8" s="719"/>
      <c r="O8" s="719"/>
      <c r="P8" s="719"/>
      <c r="Q8" s="739" t="s">
        <v>2</v>
      </c>
      <c r="R8" s="738"/>
      <c r="S8" s="719"/>
      <c r="T8" s="719"/>
      <c r="U8" s="715"/>
      <c r="V8" s="736"/>
      <c r="W8" s="719"/>
      <c r="X8" s="719"/>
      <c r="Y8" s="735"/>
      <c r="Z8" s="719"/>
      <c r="AA8" s="719"/>
    </row>
    <row r="9" spans="1:27" s="696" customFormat="1" ht="15.75" x14ac:dyDescent="0.25">
      <c r="A9" s="2363"/>
      <c r="B9" s="730"/>
      <c r="C9" s="730"/>
      <c r="D9" s="730"/>
      <c r="E9" s="730"/>
      <c r="F9" s="729"/>
      <c r="G9" s="719"/>
      <c r="H9" s="715"/>
      <c r="I9" s="703" t="s">
        <v>1</v>
      </c>
      <c r="J9" s="719"/>
      <c r="K9" s="719"/>
      <c r="L9" s="719"/>
      <c r="M9" s="719"/>
      <c r="N9" s="719"/>
      <c r="O9" s="719"/>
      <c r="P9" s="719"/>
      <c r="Q9" s="703" t="s">
        <v>1</v>
      </c>
      <c r="R9" s="738"/>
      <c r="S9" s="719"/>
      <c r="T9" s="737"/>
      <c r="U9" s="715"/>
      <c r="V9" s="736"/>
      <c r="W9" s="719"/>
      <c r="X9" s="719"/>
      <c r="Y9" s="735"/>
      <c r="Z9" s="719"/>
      <c r="AA9" s="719"/>
    </row>
    <row r="10" spans="1:27" s="696" customFormat="1" ht="15.75" x14ac:dyDescent="0.25">
      <c r="A10" s="734"/>
      <c r="B10" s="734"/>
      <c r="C10" s="734"/>
      <c r="D10" s="734"/>
      <c r="E10" s="734"/>
      <c r="F10" s="733"/>
      <c r="G10" s="723"/>
      <c r="H10" s="723"/>
      <c r="I10" s="723"/>
      <c r="J10" s="723"/>
      <c r="K10" s="723"/>
      <c r="L10" s="726"/>
      <c r="M10" s="726"/>
      <c r="N10" s="723"/>
      <c r="O10" s="723"/>
      <c r="P10" s="723"/>
      <c r="Q10" s="723"/>
      <c r="R10" s="727"/>
      <c r="S10" s="723"/>
      <c r="T10" s="726"/>
      <c r="U10" s="723"/>
      <c r="V10" s="725"/>
      <c r="W10" s="723"/>
      <c r="X10" s="723"/>
      <c r="Y10" s="724"/>
      <c r="Z10" s="723"/>
      <c r="AA10" s="723"/>
    </row>
    <row r="11" spans="1:27" s="696" customFormat="1" ht="15.75" x14ac:dyDescent="0.25">
      <c r="A11" s="731"/>
      <c r="B11" s="730"/>
      <c r="C11" s="730"/>
      <c r="D11" s="730"/>
      <c r="E11" s="730"/>
      <c r="F11" s="729"/>
      <c r="G11" s="719"/>
      <c r="H11" s="715"/>
      <c r="I11" s="703" t="s">
        <v>2</v>
      </c>
      <c r="J11" s="719"/>
      <c r="K11" s="715"/>
      <c r="L11" s="715"/>
      <c r="M11" s="715"/>
      <c r="N11" s="715"/>
      <c r="O11" s="715"/>
      <c r="P11" s="715"/>
      <c r="Q11" s="703" t="s">
        <v>2</v>
      </c>
      <c r="R11" s="698"/>
      <c r="S11" s="719"/>
      <c r="T11" s="732"/>
      <c r="U11" s="715"/>
      <c r="V11" s="720"/>
      <c r="W11" s="715"/>
      <c r="X11" s="715"/>
      <c r="Y11" s="700"/>
      <c r="Z11" s="715"/>
      <c r="AA11" s="715"/>
    </row>
    <row r="12" spans="1:27" s="696" customFormat="1" ht="15.75" x14ac:dyDescent="0.25">
      <c r="A12" s="734"/>
      <c r="B12" s="734"/>
      <c r="C12" s="734"/>
      <c r="D12" s="734"/>
      <c r="E12" s="734"/>
      <c r="F12" s="733"/>
      <c r="G12" s="719"/>
      <c r="H12" s="715"/>
      <c r="I12" s="703" t="s">
        <v>1</v>
      </c>
      <c r="J12" s="719"/>
      <c r="K12" s="715"/>
      <c r="L12" s="715"/>
      <c r="M12" s="715"/>
      <c r="N12" s="715"/>
      <c r="O12" s="715"/>
      <c r="P12" s="715"/>
      <c r="Q12" s="703" t="s">
        <v>1</v>
      </c>
      <c r="R12" s="698"/>
      <c r="S12" s="715"/>
      <c r="T12" s="732"/>
      <c r="U12" s="715"/>
      <c r="V12" s="720"/>
      <c r="W12" s="715"/>
      <c r="X12" s="715"/>
      <c r="Y12" s="700"/>
      <c r="Z12" s="715"/>
      <c r="AA12" s="715"/>
    </row>
    <row r="13" spans="1:27" s="696" customFormat="1" ht="15.75" x14ac:dyDescent="0.25">
      <c r="A13" s="731"/>
      <c r="B13" s="730"/>
      <c r="C13" s="730"/>
      <c r="D13" s="730"/>
      <c r="E13" s="730"/>
      <c r="F13" s="729"/>
      <c r="G13" s="723"/>
      <c r="H13" s="723"/>
      <c r="I13" s="723"/>
      <c r="J13" s="723"/>
      <c r="K13" s="726"/>
      <c r="L13" s="726"/>
      <c r="M13" s="723"/>
      <c r="N13" s="723"/>
      <c r="O13" s="723"/>
      <c r="P13" s="723"/>
      <c r="Q13" s="723"/>
      <c r="R13" s="727"/>
      <c r="S13" s="723"/>
      <c r="T13" s="726"/>
      <c r="U13" s="723"/>
      <c r="V13" s="725"/>
      <c r="W13" s="723"/>
      <c r="X13" s="723"/>
      <c r="Y13" s="724"/>
      <c r="Z13" s="723"/>
      <c r="AA13" s="723"/>
    </row>
    <row r="14" spans="1:27" s="696" customFormat="1" ht="15.75" x14ac:dyDescent="0.25">
      <c r="A14" s="728"/>
      <c r="B14" s="715"/>
      <c r="C14" s="715"/>
      <c r="D14" s="715"/>
      <c r="E14" s="715"/>
      <c r="F14" s="698"/>
      <c r="G14" s="719"/>
      <c r="H14" s="715"/>
      <c r="I14" s="703" t="s">
        <v>2</v>
      </c>
      <c r="J14" s="719"/>
      <c r="K14" s="715"/>
      <c r="L14" s="715"/>
      <c r="M14" s="715"/>
      <c r="N14" s="715"/>
      <c r="O14" s="715"/>
      <c r="P14" s="715"/>
      <c r="Q14" s="703" t="s">
        <v>2</v>
      </c>
      <c r="R14" s="698"/>
      <c r="S14" s="719"/>
      <c r="T14" s="719"/>
      <c r="U14" s="715"/>
      <c r="V14" s="720"/>
      <c r="W14" s="720"/>
      <c r="X14" s="720"/>
      <c r="Y14" s="721"/>
      <c r="Z14" s="720"/>
      <c r="AA14" s="720"/>
    </row>
    <row r="15" spans="1:27" s="696" customFormat="1" ht="15.75" x14ac:dyDescent="0.25">
      <c r="A15" s="723"/>
      <c r="B15" s="723"/>
      <c r="C15" s="723"/>
      <c r="D15" s="723"/>
      <c r="E15" s="723"/>
      <c r="F15" s="727"/>
      <c r="G15" s="723"/>
      <c r="H15" s="723"/>
      <c r="I15" s="723"/>
      <c r="J15" s="723"/>
      <c r="K15" s="726"/>
      <c r="L15" s="726"/>
      <c r="M15" s="723"/>
      <c r="N15" s="723"/>
      <c r="O15" s="723"/>
      <c r="P15" s="723"/>
      <c r="Q15" s="723"/>
      <c r="R15" s="727"/>
      <c r="S15" s="723"/>
      <c r="T15" s="726"/>
      <c r="U15" s="723"/>
      <c r="V15" s="725"/>
      <c r="W15" s="723"/>
      <c r="X15" s="723"/>
      <c r="Y15" s="724"/>
      <c r="Z15" s="723"/>
      <c r="AA15" s="723"/>
    </row>
    <row r="16" spans="1:27" s="696" customFormat="1" ht="15.75" x14ac:dyDescent="0.25">
      <c r="A16" s="728"/>
      <c r="B16" s="715"/>
      <c r="C16" s="715"/>
      <c r="D16" s="715"/>
      <c r="E16" s="715"/>
      <c r="F16" s="698"/>
      <c r="G16" s="719"/>
      <c r="H16" s="715"/>
      <c r="I16" s="703" t="s">
        <v>2</v>
      </c>
      <c r="J16" s="719"/>
      <c r="K16" s="715"/>
      <c r="L16" s="715"/>
      <c r="M16" s="715"/>
      <c r="N16" s="715"/>
      <c r="O16" s="715"/>
      <c r="P16" s="715"/>
      <c r="Q16" s="703" t="s">
        <v>2</v>
      </c>
      <c r="R16" s="698"/>
      <c r="S16" s="719"/>
      <c r="T16" s="719"/>
      <c r="U16" s="715"/>
      <c r="V16" s="720"/>
      <c r="W16" s="720"/>
      <c r="X16" s="720"/>
      <c r="Y16" s="721"/>
      <c r="Z16" s="720"/>
      <c r="AA16" s="720"/>
    </row>
    <row r="17" spans="1:27" s="696" customFormat="1" ht="15.75" x14ac:dyDescent="0.25">
      <c r="A17" s="723"/>
      <c r="B17" s="723"/>
      <c r="C17" s="723"/>
      <c r="D17" s="723"/>
      <c r="E17" s="723"/>
      <c r="F17" s="727"/>
      <c r="G17" s="723"/>
      <c r="H17" s="723"/>
      <c r="I17" s="723"/>
      <c r="J17" s="723"/>
      <c r="K17" s="726"/>
      <c r="L17" s="726"/>
      <c r="M17" s="723"/>
      <c r="N17" s="723"/>
      <c r="O17" s="723"/>
      <c r="P17" s="723"/>
      <c r="Q17" s="723"/>
      <c r="R17" s="727"/>
      <c r="S17" s="723"/>
      <c r="T17" s="726"/>
      <c r="U17" s="723"/>
      <c r="V17" s="725"/>
      <c r="W17" s="723"/>
      <c r="X17" s="723"/>
      <c r="Y17" s="724"/>
      <c r="Z17" s="723"/>
      <c r="AA17" s="723"/>
    </row>
    <row r="18" spans="1:27" s="696" customFormat="1" ht="15.75" x14ac:dyDescent="0.25">
      <c r="A18" s="728"/>
      <c r="B18" s="715"/>
      <c r="C18" s="715"/>
      <c r="D18" s="715"/>
      <c r="E18" s="715"/>
      <c r="F18" s="698"/>
      <c r="G18" s="719"/>
      <c r="H18" s="715"/>
      <c r="I18" s="703" t="s">
        <v>2</v>
      </c>
      <c r="J18" s="719"/>
      <c r="K18" s="715"/>
      <c r="L18" s="715"/>
      <c r="M18" s="715"/>
      <c r="N18" s="715"/>
      <c r="O18" s="715"/>
      <c r="P18" s="715"/>
      <c r="Q18" s="703" t="s">
        <v>2</v>
      </c>
      <c r="R18" s="698"/>
      <c r="S18" s="719"/>
      <c r="T18" s="719"/>
      <c r="U18" s="715"/>
      <c r="V18" s="720"/>
      <c r="W18" s="720"/>
      <c r="X18" s="720"/>
      <c r="Y18" s="721"/>
      <c r="Z18" s="720"/>
      <c r="AA18" s="720"/>
    </row>
    <row r="19" spans="1:27" s="696" customFormat="1" ht="15.75" x14ac:dyDescent="0.25">
      <c r="A19" s="723"/>
      <c r="B19" s="723"/>
      <c r="C19" s="723"/>
      <c r="D19" s="723"/>
      <c r="E19" s="723"/>
      <c r="F19" s="727"/>
      <c r="G19" s="723"/>
      <c r="H19" s="723"/>
      <c r="I19" s="723"/>
      <c r="J19" s="723"/>
      <c r="K19" s="726"/>
      <c r="L19" s="726"/>
      <c r="M19" s="723"/>
      <c r="N19" s="723"/>
      <c r="O19" s="723"/>
      <c r="P19" s="723"/>
      <c r="Q19" s="723"/>
      <c r="R19" s="727"/>
      <c r="S19" s="723"/>
      <c r="T19" s="726"/>
      <c r="U19" s="723"/>
      <c r="V19" s="725"/>
      <c r="W19" s="723"/>
      <c r="X19" s="723"/>
      <c r="Y19" s="724"/>
      <c r="Z19" s="723"/>
      <c r="AA19" s="723"/>
    </row>
    <row r="20" spans="1:27" s="696" customFormat="1" ht="15.75" x14ac:dyDescent="0.25">
      <c r="A20" s="2357"/>
      <c r="B20" s="715"/>
      <c r="C20" s="715"/>
      <c r="D20" s="715"/>
      <c r="E20" s="715"/>
      <c r="F20" s="698"/>
      <c r="G20" s="719"/>
      <c r="H20" s="715"/>
      <c r="I20" s="703" t="s">
        <v>2</v>
      </c>
      <c r="J20" s="719"/>
      <c r="K20" s="719"/>
      <c r="L20" s="719"/>
      <c r="M20" s="719"/>
      <c r="N20" s="719"/>
      <c r="O20" s="719"/>
      <c r="P20" s="719"/>
      <c r="Q20" s="703" t="s">
        <v>2</v>
      </c>
      <c r="R20" s="698"/>
      <c r="S20" s="719"/>
      <c r="T20" s="719"/>
      <c r="U20" s="715"/>
      <c r="V20" s="720"/>
      <c r="W20" s="720"/>
      <c r="X20" s="720"/>
      <c r="Y20" s="721"/>
      <c r="Z20" s="719"/>
      <c r="AA20" s="719"/>
    </row>
    <row r="21" spans="1:27" s="696" customFormat="1" ht="15.75" x14ac:dyDescent="0.25">
      <c r="A21" s="2358"/>
      <c r="B21" s="715"/>
      <c r="C21" s="715"/>
      <c r="D21" s="715"/>
      <c r="E21" s="715"/>
      <c r="F21" s="698"/>
      <c r="G21" s="719"/>
      <c r="H21" s="715"/>
      <c r="I21" s="703" t="s">
        <v>1</v>
      </c>
      <c r="J21" s="715"/>
      <c r="K21" s="715"/>
      <c r="L21" s="715"/>
      <c r="M21" s="715"/>
      <c r="N21" s="715"/>
      <c r="O21" s="715"/>
      <c r="P21" s="715"/>
      <c r="Q21" s="703" t="s">
        <v>1</v>
      </c>
      <c r="R21" s="698"/>
      <c r="S21" s="715"/>
      <c r="T21" s="722"/>
      <c r="U21" s="715"/>
      <c r="V21" s="720"/>
      <c r="W21" s="720"/>
      <c r="X21" s="720"/>
      <c r="Y21" s="721"/>
      <c r="Z21" s="720"/>
      <c r="AA21" s="720"/>
    </row>
    <row r="22" spans="1:27" s="696" customFormat="1" ht="15.75" x14ac:dyDescent="0.25">
      <c r="A22" s="723"/>
      <c r="B22" s="723"/>
      <c r="C22" s="723"/>
      <c r="D22" s="723"/>
      <c r="E22" s="723"/>
      <c r="F22" s="727"/>
      <c r="G22" s="723"/>
      <c r="H22" s="723"/>
      <c r="I22" s="723"/>
      <c r="J22" s="723"/>
      <c r="K22" s="726"/>
      <c r="L22" s="726"/>
      <c r="M22" s="723"/>
      <c r="N22" s="723"/>
      <c r="O22" s="723"/>
      <c r="P22" s="723"/>
      <c r="Q22" s="723"/>
      <c r="R22" s="727"/>
      <c r="S22" s="723"/>
      <c r="T22" s="726"/>
      <c r="U22" s="723"/>
      <c r="V22" s="725"/>
      <c r="W22" s="723"/>
      <c r="X22" s="723"/>
      <c r="Y22" s="724"/>
      <c r="Z22" s="723"/>
      <c r="AA22" s="723"/>
    </row>
    <row r="23" spans="1:27" s="696" customFormat="1" ht="15.75" x14ac:dyDescent="0.25">
      <c r="A23" s="2357"/>
      <c r="B23" s="715"/>
      <c r="C23" s="715"/>
      <c r="D23" s="715"/>
      <c r="E23" s="715"/>
      <c r="F23" s="698"/>
      <c r="G23" s="719"/>
      <c r="H23" s="715"/>
      <c r="I23" s="703" t="s">
        <v>2</v>
      </c>
      <c r="J23" s="715"/>
      <c r="K23" s="715"/>
      <c r="L23" s="719"/>
      <c r="M23" s="719"/>
      <c r="N23" s="719"/>
      <c r="O23" s="719"/>
      <c r="P23" s="719"/>
      <c r="Q23" s="703" t="s">
        <v>2</v>
      </c>
      <c r="R23" s="698"/>
      <c r="S23" s="719"/>
      <c r="T23" s="719"/>
      <c r="U23" s="715"/>
      <c r="V23" s="720"/>
      <c r="W23" s="720"/>
      <c r="X23" s="720"/>
      <c r="Y23" s="721"/>
      <c r="Z23" s="719"/>
      <c r="AA23" s="719"/>
    </row>
    <row r="24" spans="1:27" s="696" customFormat="1" ht="15.75" x14ac:dyDescent="0.25">
      <c r="A24" s="2358"/>
      <c r="B24" s="715"/>
      <c r="C24" s="715"/>
      <c r="D24" s="715"/>
      <c r="E24" s="715"/>
      <c r="F24" s="698"/>
      <c r="G24" s="719"/>
      <c r="H24" s="715"/>
      <c r="I24" s="703" t="s">
        <v>1</v>
      </c>
      <c r="J24" s="715"/>
      <c r="K24" s="715"/>
      <c r="L24" s="715"/>
      <c r="M24" s="715"/>
      <c r="N24" s="715"/>
      <c r="O24" s="715"/>
      <c r="P24" s="715"/>
      <c r="Q24" s="703" t="s">
        <v>1</v>
      </c>
      <c r="R24" s="698"/>
      <c r="S24" s="715"/>
      <c r="T24" s="722"/>
      <c r="U24" s="715"/>
      <c r="V24" s="720"/>
      <c r="W24" s="720"/>
      <c r="X24" s="720"/>
      <c r="Y24" s="721"/>
      <c r="Z24" s="720"/>
      <c r="AA24" s="720"/>
    </row>
    <row r="25" spans="1:27" s="696" customFormat="1" ht="15.75" x14ac:dyDescent="0.25">
      <c r="A25" s="723"/>
      <c r="B25" s="723"/>
      <c r="C25" s="723"/>
      <c r="D25" s="723"/>
      <c r="E25" s="723"/>
      <c r="F25" s="727"/>
      <c r="G25" s="723"/>
      <c r="H25" s="723"/>
      <c r="I25" s="723"/>
      <c r="J25" s="723"/>
      <c r="K25" s="726"/>
      <c r="L25" s="726"/>
      <c r="M25" s="723"/>
      <c r="N25" s="723"/>
      <c r="O25" s="723"/>
      <c r="P25" s="723"/>
      <c r="Q25" s="723"/>
      <c r="R25" s="727"/>
      <c r="S25" s="723"/>
      <c r="T25" s="726"/>
      <c r="U25" s="723"/>
      <c r="V25" s="725"/>
      <c r="W25" s="723"/>
      <c r="X25" s="723"/>
      <c r="Y25" s="724"/>
      <c r="Z25" s="723"/>
      <c r="AA25" s="723"/>
    </row>
    <row r="26" spans="1:27" s="696" customFormat="1" ht="15.75" x14ac:dyDescent="0.25">
      <c r="A26" s="2357"/>
      <c r="B26" s="715"/>
      <c r="C26" s="715"/>
      <c r="D26" s="715"/>
      <c r="E26" s="715"/>
      <c r="F26" s="698"/>
      <c r="G26" s="719"/>
      <c r="H26" s="715"/>
      <c r="I26" s="703" t="s">
        <v>2</v>
      </c>
      <c r="J26" s="719"/>
      <c r="K26" s="715"/>
      <c r="L26" s="719"/>
      <c r="M26" s="719"/>
      <c r="N26" s="719"/>
      <c r="O26" s="719"/>
      <c r="P26" s="719"/>
      <c r="Q26" s="703" t="s">
        <v>2</v>
      </c>
      <c r="R26" s="698"/>
      <c r="S26" s="719"/>
      <c r="T26" s="719"/>
      <c r="U26" s="719"/>
      <c r="V26" s="720"/>
      <c r="W26" s="719"/>
      <c r="X26" s="720"/>
      <c r="Y26" s="721"/>
      <c r="Z26" s="720"/>
      <c r="AA26" s="720"/>
    </row>
    <row r="27" spans="1:27" s="696" customFormat="1" ht="15.75" x14ac:dyDescent="0.25">
      <c r="A27" s="2358"/>
      <c r="B27" s="715"/>
      <c r="C27" s="715"/>
      <c r="D27" s="715"/>
      <c r="E27" s="715"/>
      <c r="F27" s="698"/>
      <c r="G27" s="719"/>
      <c r="H27" s="715"/>
      <c r="I27" s="703" t="s">
        <v>1</v>
      </c>
      <c r="J27" s="715"/>
      <c r="K27" s="715"/>
      <c r="L27" s="715"/>
      <c r="M27" s="715"/>
      <c r="N27" s="715"/>
      <c r="O27" s="715"/>
      <c r="P27" s="715"/>
      <c r="Q27" s="703" t="s">
        <v>1</v>
      </c>
      <c r="R27" s="698"/>
      <c r="S27" s="715"/>
      <c r="T27" s="722"/>
      <c r="U27" s="715"/>
      <c r="V27" s="720"/>
      <c r="W27" s="720"/>
      <c r="X27" s="720"/>
      <c r="Y27" s="721"/>
      <c r="Z27" s="720"/>
      <c r="AA27" s="720"/>
    </row>
    <row r="28" spans="1:27" s="696" customFormat="1" ht="15.75" x14ac:dyDescent="0.25">
      <c r="A28" s="723"/>
      <c r="B28" s="723"/>
      <c r="C28" s="723"/>
      <c r="D28" s="723"/>
      <c r="E28" s="723"/>
      <c r="F28" s="727"/>
      <c r="G28" s="723"/>
      <c r="H28" s="723"/>
      <c r="I28" s="723"/>
      <c r="J28" s="723"/>
      <c r="K28" s="726"/>
      <c r="L28" s="726"/>
      <c r="M28" s="723"/>
      <c r="N28" s="723"/>
      <c r="O28" s="723"/>
      <c r="P28" s="723"/>
      <c r="Q28" s="723"/>
      <c r="R28" s="727"/>
      <c r="S28" s="723"/>
      <c r="T28" s="726"/>
      <c r="U28" s="723"/>
      <c r="V28" s="725"/>
      <c r="W28" s="723"/>
      <c r="X28" s="723"/>
      <c r="Y28" s="724"/>
      <c r="Z28" s="723"/>
      <c r="AA28" s="723"/>
    </row>
    <row r="29" spans="1:27" s="696" customFormat="1" ht="15.75" x14ac:dyDescent="0.25">
      <c r="A29" s="2357"/>
      <c r="B29" s="715"/>
      <c r="C29" s="715"/>
      <c r="D29" s="715"/>
      <c r="E29" s="715"/>
      <c r="F29" s="698"/>
      <c r="G29" s="719"/>
      <c r="H29" s="715"/>
      <c r="I29" s="703" t="s">
        <v>2</v>
      </c>
      <c r="J29" s="715"/>
      <c r="K29" s="715"/>
      <c r="L29" s="715"/>
      <c r="M29" s="715"/>
      <c r="N29" s="715"/>
      <c r="O29" s="715"/>
      <c r="P29" s="715"/>
      <c r="Q29" s="703" t="s">
        <v>2</v>
      </c>
      <c r="R29" s="698"/>
      <c r="S29" s="715"/>
      <c r="T29" s="722"/>
      <c r="U29" s="715"/>
      <c r="V29" s="720"/>
      <c r="W29" s="720"/>
      <c r="X29" s="720"/>
      <c r="Y29" s="721"/>
      <c r="Z29" s="720"/>
      <c r="AA29" s="720"/>
    </row>
    <row r="30" spans="1:27" s="696" customFormat="1" ht="15.75" x14ac:dyDescent="0.25">
      <c r="A30" s="2358"/>
      <c r="B30" s="715"/>
      <c r="C30" s="715"/>
      <c r="D30" s="715"/>
      <c r="E30" s="715"/>
      <c r="F30" s="698"/>
      <c r="G30" s="719"/>
      <c r="H30" s="715"/>
      <c r="I30" s="703" t="s">
        <v>1</v>
      </c>
      <c r="J30" s="715"/>
      <c r="K30" s="715"/>
      <c r="L30" s="715"/>
      <c r="M30" s="715"/>
      <c r="N30" s="715"/>
      <c r="O30" s="715"/>
      <c r="P30" s="715"/>
      <c r="Q30" s="703" t="s">
        <v>1</v>
      </c>
      <c r="R30" s="698"/>
      <c r="S30" s="715"/>
      <c r="T30" s="722"/>
      <c r="U30" s="715"/>
      <c r="V30" s="720"/>
      <c r="W30" s="720"/>
      <c r="X30" s="720"/>
      <c r="Y30" s="721"/>
      <c r="Z30" s="720"/>
      <c r="AA30" s="720"/>
    </row>
    <row r="31" spans="1:27" s="696" customFormat="1" ht="15.75" x14ac:dyDescent="0.25">
      <c r="A31" s="723"/>
      <c r="B31" s="723"/>
      <c r="C31" s="723"/>
      <c r="D31" s="723"/>
      <c r="E31" s="723"/>
      <c r="F31" s="727"/>
      <c r="G31" s="723"/>
      <c r="H31" s="723"/>
      <c r="I31" s="723"/>
      <c r="J31" s="723"/>
      <c r="K31" s="726"/>
      <c r="L31" s="726"/>
      <c r="M31" s="723"/>
      <c r="N31" s="723"/>
      <c r="O31" s="723"/>
      <c r="P31" s="723"/>
      <c r="Q31" s="723"/>
      <c r="R31" s="727"/>
      <c r="S31" s="723"/>
      <c r="T31" s="726"/>
      <c r="U31" s="723"/>
      <c r="V31" s="725"/>
      <c r="W31" s="723"/>
      <c r="X31" s="723"/>
      <c r="Y31" s="724"/>
      <c r="Z31" s="723"/>
      <c r="AA31" s="723"/>
    </row>
    <row r="32" spans="1:27" s="696" customFormat="1" ht="15.75" x14ac:dyDescent="0.25">
      <c r="A32" s="2357"/>
      <c r="B32" s="715"/>
      <c r="C32" s="715"/>
      <c r="D32" s="715"/>
      <c r="E32" s="715"/>
      <c r="F32" s="698"/>
      <c r="G32" s="719"/>
      <c r="H32" s="715"/>
      <c r="I32" s="703" t="s">
        <v>2</v>
      </c>
      <c r="J32" s="715"/>
      <c r="K32" s="715"/>
      <c r="L32" s="715"/>
      <c r="M32" s="715"/>
      <c r="N32" s="715"/>
      <c r="O32" s="715"/>
      <c r="P32" s="715"/>
      <c r="Q32" s="703" t="s">
        <v>2</v>
      </c>
      <c r="R32" s="698"/>
      <c r="S32" s="715"/>
      <c r="T32" s="722"/>
      <c r="U32" s="715"/>
      <c r="V32" s="720"/>
      <c r="W32" s="720"/>
      <c r="X32" s="720"/>
      <c r="Y32" s="721"/>
      <c r="Z32" s="720"/>
      <c r="AA32" s="720"/>
    </row>
    <row r="33" spans="1:27" s="696" customFormat="1" ht="15.75" x14ac:dyDescent="0.25">
      <c r="A33" s="2358"/>
      <c r="B33" s="715"/>
      <c r="C33" s="715"/>
      <c r="D33" s="715"/>
      <c r="E33" s="715"/>
      <c r="F33" s="698"/>
      <c r="G33" s="719"/>
      <c r="H33" s="715"/>
      <c r="I33" s="703" t="s">
        <v>1</v>
      </c>
      <c r="J33" s="715"/>
      <c r="K33" s="715"/>
      <c r="L33" s="715"/>
      <c r="M33" s="715"/>
      <c r="N33" s="715"/>
      <c r="O33" s="715"/>
      <c r="P33" s="715"/>
      <c r="Q33" s="703" t="s">
        <v>1</v>
      </c>
      <c r="R33" s="698"/>
      <c r="S33" s="715"/>
      <c r="T33" s="722"/>
      <c r="U33" s="715"/>
      <c r="V33" s="720"/>
      <c r="W33" s="720"/>
      <c r="X33" s="720"/>
      <c r="Y33" s="721"/>
      <c r="Z33" s="720"/>
      <c r="AA33" s="720"/>
    </row>
    <row r="34" spans="1:27" s="696" customFormat="1" ht="15.75" x14ac:dyDescent="0.25">
      <c r="A34" s="723"/>
      <c r="B34" s="723"/>
      <c r="C34" s="723"/>
      <c r="D34" s="723"/>
      <c r="E34" s="723"/>
      <c r="F34" s="727"/>
      <c r="G34" s="723"/>
      <c r="H34" s="723"/>
      <c r="I34" s="723"/>
      <c r="J34" s="723"/>
      <c r="K34" s="726"/>
      <c r="L34" s="726"/>
      <c r="M34" s="723"/>
      <c r="N34" s="723"/>
      <c r="O34" s="723"/>
      <c r="P34" s="723"/>
      <c r="Q34" s="723"/>
      <c r="R34" s="727"/>
      <c r="S34" s="723"/>
      <c r="T34" s="726"/>
      <c r="U34" s="723"/>
      <c r="V34" s="725"/>
      <c r="W34" s="723"/>
      <c r="X34" s="723"/>
      <c r="Y34" s="724"/>
      <c r="Z34" s="723"/>
      <c r="AA34" s="723"/>
    </row>
    <row r="35" spans="1:27" s="696" customFormat="1" ht="15.75" x14ac:dyDescent="0.25">
      <c r="A35" s="2357"/>
      <c r="B35" s="715"/>
      <c r="C35" s="715"/>
      <c r="D35" s="715"/>
      <c r="E35" s="715"/>
      <c r="F35" s="698"/>
      <c r="G35" s="719"/>
      <c r="H35" s="715"/>
      <c r="I35" s="703" t="s">
        <v>2</v>
      </c>
      <c r="J35" s="715"/>
      <c r="K35" s="715"/>
      <c r="L35" s="715"/>
      <c r="M35" s="715"/>
      <c r="N35" s="715"/>
      <c r="O35" s="715"/>
      <c r="P35" s="715"/>
      <c r="Q35" s="703" t="s">
        <v>2</v>
      </c>
      <c r="R35" s="698"/>
      <c r="S35" s="715"/>
      <c r="T35" s="722"/>
      <c r="U35" s="715"/>
      <c r="V35" s="720"/>
      <c r="W35" s="720"/>
      <c r="X35" s="720"/>
      <c r="Y35" s="721"/>
      <c r="Z35" s="720"/>
      <c r="AA35" s="720"/>
    </row>
    <row r="36" spans="1:27" s="696" customFormat="1" ht="15.75" x14ac:dyDescent="0.25">
      <c r="A36" s="2358"/>
      <c r="B36" s="715"/>
      <c r="C36" s="715"/>
      <c r="D36" s="715"/>
      <c r="E36" s="715"/>
      <c r="F36" s="698"/>
      <c r="G36" s="719"/>
      <c r="H36" s="715"/>
      <c r="I36" s="703" t="s">
        <v>1</v>
      </c>
      <c r="J36" s="715"/>
      <c r="K36" s="715"/>
      <c r="L36" s="715"/>
      <c r="M36" s="715"/>
      <c r="N36" s="715"/>
      <c r="O36" s="715"/>
      <c r="P36" s="715"/>
      <c r="Q36" s="703" t="s">
        <v>1</v>
      </c>
      <c r="R36" s="698"/>
      <c r="S36" s="715"/>
      <c r="T36" s="722"/>
      <c r="U36" s="715"/>
      <c r="V36" s="720"/>
      <c r="W36" s="720"/>
      <c r="X36" s="720"/>
      <c r="Y36" s="721"/>
      <c r="Z36" s="720"/>
      <c r="AA36" s="720"/>
    </row>
    <row r="37" spans="1:27" s="696" customFormat="1" ht="15.75" x14ac:dyDescent="0.25">
      <c r="A37" s="723"/>
      <c r="B37" s="723"/>
      <c r="C37" s="723"/>
      <c r="D37" s="723"/>
      <c r="E37" s="723"/>
      <c r="F37" s="727"/>
      <c r="G37" s="723"/>
      <c r="H37" s="723"/>
      <c r="I37" s="723"/>
      <c r="J37" s="723"/>
      <c r="K37" s="726"/>
      <c r="L37" s="726"/>
      <c r="M37" s="723"/>
      <c r="N37" s="723"/>
      <c r="O37" s="723"/>
      <c r="P37" s="723"/>
      <c r="Q37" s="723"/>
      <c r="R37" s="727"/>
      <c r="S37" s="723"/>
      <c r="T37" s="726"/>
      <c r="U37" s="723"/>
      <c r="V37" s="725"/>
      <c r="W37" s="723"/>
      <c r="X37" s="723"/>
      <c r="Y37" s="724"/>
      <c r="Z37" s="723"/>
      <c r="AA37" s="723"/>
    </row>
    <row r="38" spans="1:27" s="696" customFormat="1" ht="15.75" x14ac:dyDescent="0.25">
      <c r="A38" s="2357"/>
      <c r="B38" s="715"/>
      <c r="C38" s="715"/>
      <c r="D38" s="715"/>
      <c r="E38" s="715"/>
      <c r="F38" s="698"/>
      <c r="G38" s="719"/>
      <c r="H38" s="715"/>
      <c r="I38" s="703" t="s">
        <v>2</v>
      </c>
      <c r="J38" s="715"/>
      <c r="K38" s="715"/>
      <c r="L38" s="715"/>
      <c r="M38" s="715"/>
      <c r="N38" s="715"/>
      <c r="O38" s="715"/>
      <c r="P38" s="715"/>
      <c r="Q38" s="703" t="s">
        <v>2</v>
      </c>
      <c r="R38" s="698"/>
      <c r="S38" s="715"/>
      <c r="T38" s="722"/>
      <c r="U38" s="715"/>
      <c r="V38" s="720"/>
      <c r="W38" s="720"/>
      <c r="X38" s="720"/>
      <c r="Y38" s="721"/>
      <c r="Z38" s="720"/>
      <c r="AA38" s="720"/>
    </row>
    <row r="39" spans="1:27" s="696" customFormat="1" ht="16.5" thickBot="1" x14ac:dyDescent="0.3">
      <c r="A39" s="2359"/>
      <c r="B39" s="717"/>
      <c r="C39" s="717"/>
      <c r="D39" s="717"/>
      <c r="E39" s="717"/>
      <c r="F39" s="712"/>
      <c r="G39" s="719"/>
      <c r="H39" s="717"/>
      <c r="I39" s="718" t="s">
        <v>1</v>
      </c>
      <c r="J39" s="717"/>
      <c r="K39" s="717"/>
      <c r="L39" s="717"/>
      <c r="M39" s="717"/>
      <c r="N39" s="717"/>
      <c r="O39" s="717"/>
      <c r="P39" s="717"/>
      <c r="Q39" s="718" t="s">
        <v>1</v>
      </c>
      <c r="R39" s="712"/>
      <c r="S39" s="717"/>
      <c r="T39" s="716"/>
      <c r="U39" s="715"/>
      <c r="V39" s="713"/>
      <c r="W39" s="713"/>
      <c r="X39" s="713"/>
      <c r="Y39" s="714"/>
      <c r="Z39" s="713"/>
      <c r="AA39" s="712"/>
    </row>
    <row r="40" spans="1:27" s="696" customFormat="1" ht="16.5" thickTop="1" x14ac:dyDescent="0.25">
      <c r="A40" s="711" t="s">
        <v>3</v>
      </c>
      <c r="B40" s="705"/>
      <c r="C40" s="705"/>
      <c r="D40" s="705"/>
      <c r="E40" s="705"/>
      <c r="F40" s="704">
        <f>F8+F11+F20+F23+F26+F29+F32+F35+F38</f>
        <v>0</v>
      </c>
      <c r="G40" s="710"/>
      <c r="H40" s="705"/>
      <c r="I40" s="710" t="s">
        <v>2</v>
      </c>
      <c r="J40" s="705"/>
      <c r="K40" s="705"/>
      <c r="L40" s="705"/>
      <c r="M40" s="705"/>
      <c r="N40" s="705"/>
      <c r="O40" s="705"/>
      <c r="P40" s="705"/>
      <c r="Q40" s="710" t="s">
        <v>2</v>
      </c>
      <c r="R40" s="704">
        <f>R8+R11+R20+R23+R26+R29+R32+R35+R38</f>
        <v>0</v>
      </c>
      <c r="S40" s="705"/>
      <c r="T40" s="709"/>
      <c r="U40" s="708"/>
      <c r="V40" s="707"/>
      <c r="W40" s="705"/>
      <c r="X40" s="705"/>
      <c r="Y40" s="706">
        <f>Y8+Y11+Y20+Y23+Y26+Y29+Y32+Y35+Y38</f>
        <v>0</v>
      </c>
      <c r="Z40" s="705"/>
      <c r="AA40" s="704"/>
    </row>
    <row r="41" spans="1:27" s="696" customFormat="1" ht="15.75" x14ac:dyDescent="0.25">
      <c r="A41" s="699"/>
      <c r="B41" s="699"/>
      <c r="C41" s="699"/>
      <c r="D41" s="699"/>
      <c r="E41" s="699"/>
      <c r="F41" s="698">
        <f>F9+F12+F21+F24+F27+F30+F33+F36+F39</f>
        <v>0</v>
      </c>
      <c r="G41" s="703"/>
      <c r="H41" s="699"/>
      <c r="I41" s="703" t="s">
        <v>1</v>
      </c>
      <c r="J41" s="699"/>
      <c r="K41" s="699"/>
      <c r="L41" s="699"/>
      <c r="M41" s="699"/>
      <c r="N41" s="699"/>
      <c r="O41" s="699"/>
      <c r="P41" s="699"/>
      <c r="Q41" s="703" t="s">
        <v>1</v>
      </c>
      <c r="R41" s="698">
        <f>R9+R12+R21+R24+R27+R30+R33+R36+R39</f>
        <v>0</v>
      </c>
      <c r="S41" s="699"/>
      <c r="T41" s="702"/>
      <c r="U41" s="702"/>
      <c r="V41" s="701"/>
      <c r="W41" s="699"/>
      <c r="X41" s="699"/>
      <c r="Y41" s="700">
        <f>Y9+Y12+Y21+Y24+Y27+Y30+Y33+Y36+Y39</f>
        <v>0</v>
      </c>
      <c r="Z41" s="699"/>
      <c r="AA41" s="698"/>
    </row>
    <row r="42" spans="1:27" s="696" customFormat="1" ht="15.75" x14ac:dyDescent="0.25">
      <c r="A42" s="697" t="s">
        <v>0</v>
      </c>
    </row>
  </sheetData>
  <mergeCells count="15">
    <mergeCell ref="V3:Y3"/>
    <mergeCell ref="J2:K3"/>
    <mergeCell ref="C3:H3"/>
    <mergeCell ref="M3:N3"/>
    <mergeCell ref="O3:P3"/>
    <mergeCell ref="R3:U3"/>
    <mergeCell ref="A32:A33"/>
    <mergeCell ref="A35:A36"/>
    <mergeCell ref="A38:A39"/>
    <mergeCell ref="A5:A6"/>
    <mergeCell ref="A8:A9"/>
    <mergeCell ref="A20:A21"/>
    <mergeCell ref="A23:A24"/>
    <mergeCell ref="A26:A27"/>
    <mergeCell ref="A29:A30"/>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3"/>
  <sheetViews>
    <sheetView view="pageBreakPreview" zoomScale="60" zoomScaleNormal="100" workbookViewId="0">
      <selection activeCell="C3" sqref="C3:H3"/>
    </sheetView>
  </sheetViews>
  <sheetFormatPr defaultRowHeight="21" x14ac:dyDescent="0.35"/>
  <cols>
    <col min="1" max="1" width="42.7109375" style="1083" customWidth="1"/>
    <col min="2" max="2" width="43.85546875" style="1083" customWidth="1"/>
    <col min="3" max="3" width="17.7109375" style="1083" customWidth="1"/>
    <col min="4" max="4" width="21.140625" style="1083" customWidth="1"/>
    <col min="5" max="5" width="9.140625" style="1083"/>
    <col min="6" max="6" width="13.140625" style="1083" customWidth="1"/>
    <col min="7" max="7" width="17.42578125" style="1083" customWidth="1"/>
    <col min="8" max="8" width="15.140625" style="1083" customWidth="1"/>
    <col min="9" max="9" width="14.140625" style="1083" customWidth="1"/>
    <col min="10" max="10" width="14.42578125" style="1083" customWidth="1"/>
    <col min="11" max="12" width="9.140625" style="1083"/>
    <col min="13" max="13" width="13.140625" style="1083" customWidth="1"/>
    <col min="14" max="14" width="9.140625" style="1083"/>
    <col min="15" max="15" width="13.42578125" style="1083" customWidth="1"/>
    <col min="16" max="16" width="16.7109375" style="1083" customWidth="1"/>
    <col min="17" max="17" width="9.140625" style="1083"/>
    <col min="18" max="18" width="14.5703125" style="1083" customWidth="1"/>
    <col min="19" max="19" width="16.42578125" style="1083" customWidth="1"/>
    <col min="20" max="20" width="11.28515625" style="1083" customWidth="1"/>
    <col min="21" max="21" width="12.28515625" style="1083" customWidth="1"/>
    <col min="22" max="22" width="13.7109375" style="1083" customWidth="1"/>
    <col min="23" max="23" width="13.140625" style="1083" customWidth="1"/>
    <col min="24" max="24" width="13" style="1083" customWidth="1"/>
    <col min="25" max="26" width="9.140625" style="1083"/>
    <col min="27" max="27" width="12" style="1083" customWidth="1"/>
    <col min="28" max="28" width="12.28515625" style="1083" customWidth="1"/>
    <col min="29" max="29" width="10.28515625" style="1083" customWidth="1"/>
    <col min="30" max="30" width="10.5703125" style="1083" customWidth="1"/>
    <col min="31" max="31" width="9.140625" style="1083"/>
    <col min="32" max="32" width="10.140625" style="1083" customWidth="1"/>
    <col min="33" max="33" width="14.5703125" style="1083" customWidth="1"/>
    <col min="34" max="16384" width="9.140625" style="1083"/>
  </cols>
  <sheetData>
    <row r="1" spans="1:33" s="798" customFormat="1" ht="20.25" x14ac:dyDescent="0.3">
      <c r="A1" s="1213" t="s">
        <v>549</v>
      </c>
      <c r="B1" s="1212" t="s">
        <v>777</v>
      </c>
      <c r="C1" s="1211"/>
      <c r="D1" s="1210"/>
      <c r="E1" s="1210"/>
      <c r="F1" s="1210"/>
      <c r="G1" s="1210"/>
      <c r="H1" s="1209"/>
      <c r="T1" s="1202"/>
      <c r="U1" s="1202"/>
      <c r="AA1" s="1202"/>
    </row>
    <row r="2" spans="1:33" s="798" customFormat="1" ht="20.25" x14ac:dyDescent="0.3">
      <c r="A2" s="1208" t="s">
        <v>78</v>
      </c>
      <c r="B2" s="1207"/>
      <c r="C2" s="1206" t="s">
        <v>76</v>
      </c>
      <c r="D2" s="1205"/>
      <c r="E2" s="1204"/>
      <c r="F2" s="1204"/>
      <c r="H2" s="1203"/>
      <c r="I2" s="2389" t="s">
        <v>122</v>
      </c>
      <c r="J2" s="2390"/>
      <c r="T2" s="1202"/>
      <c r="U2" s="1201"/>
      <c r="AA2" s="1201"/>
    </row>
    <row r="3" spans="1:33" s="837" customFormat="1" ht="40.5" x14ac:dyDescent="0.3">
      <c r="A3" s="1200" t="s">
        <v>91</v>
      </c>
      <c r="B3" s="1199" t="s">
        <v>703</v>
      </c>
      <c r="C3" s="1198" t="s">
        <v>120</v>
      </c>
      <c r="G3" s="2386" t="s">
        <v>119</v>
      </c>
      <c r="H3" s="2393"/>
      <c r="I3" s="2391"/>
      <c r="J3" s="2392"/>
      <c r="K3" s="2386" t="s">
        <v>118</v>
      </c>
      <c r="L3" s="2393"/>
      <c r="N3" s="2386" t="s">
        <v>117</v>
      </c>
      <c r="O3" s="2393"/>
      <c r="P3" s="2386" t="s">
        <v>116</v>
      </c>
      <c r="Q3" s="2387"/>
      <c r="R3" s="2387"/>
      <c r="S3" s="2387"/>
      <c r="T3" s="2388"/>
      <c r="U3" s="838"/>
      <c r="V3" s="2381"/>
      <c r="W3" s="2383"/>
      <c r="X3" s="2386" t="s">
        <v>70</v>
      </c>
      <c r="Y3" s="2394"/>
      <c r="Z3" s="2393"/>
      <c r="AA3" s="838"/>
      <c r="AB3" s="2381" t="s">
        <v>69</v>
      </c>
      <c r="AC3" s="2382"/>
      <c r="AD3" s="2382"/>
      <c r="AE3" s="2383"/>
    </row>
    <row r="4" spans="1:33" s="837" customFormat="1" ht="122.25" thickBot="1" x14ac:dyDescent="0.3">
      <c r="A4" s="843" t="s">
        <v>68</v>
      </c>
      <c r="B4" s="841" t="s">
        <v>115</v>
      </c>
      <c r="C4" s="839" t="s">
        <v>114</v>
      </c>
      <c r="D4" s="841" t="s">
        <v>113</v>
      </c>
      <c r="E4" s="839" t="s">
        <v>455</v>
      </c>
      <c r="F4" s="841" t="s">
        <v>55</v>
      </c>
      <c r="G4" s="841" t="s">
        <v>61</v>
      </c>
      <c r="H4" s="842" t="s">
        <v>433</v>
      </c>
      <c r="I4" s="841" t="s">
        <v>368</v>
      </c>
      <c r="J4" s="839" t="s">
        <v>367</v>
      </c>
      <c r="K4" s="841" t="s">
        <v>105</v>
      </c>
      <c r="L4" s="842" t="s">
        <v>433</v>
      </c>
      <c r="M4" s="840" t="s">
        <v>99</v>
      </c>
      <c r="N4" s="839" t="s">
        <v>112</v>
      </c>
      <c r="O4" s="839" t="s">
        <v>111</v>
      </c>
      <c r="P4" s="841" t="s">
        <v>110</v>
      </c>
      <c r="Q4" s="842" t="s">
        <v>433</v>
      </c>
      <c r="R4" s="841" t="s">
        <v>505</v>
      </c>
      <c r="S4" s="841" t="s">
        <v>107</v>
      </c>
      <c r="T4" s="840" t="s">
        <v>718</v>
      </c>
      <c r="U4" s="840" t="s">
        <v>99</v>
      </c>
      <c r="V4" s="840" t="s">
        <v>104</v>
      </c>
      <c r="W4" s="840" t="s">
        <v>53</v>
      </c>
      <c r="X4" s="841" t="s">
        <v>103</v>
      </c>
      <c r="Y4" s="841" t="s">
        <v>503</v>
      </c>
      <c r="Z4" s="841" t="s">
        <v>100</v>
      </c>
      <c r="AA4" s="840" t="s">
        <v>99</v>
      </c>
      <c r="AB4" s="839" t="s">
        <v>84</v>
      </c>
      <c r="AC4" s="839" t="s">
        <v>98</v>
      </c>
      <c r="AD4" s="839" t="s">
        <v>97</v>
      </c>
      <c r="AE4" s="839" t="s">
        <v>81</v>
      </c>
      <c r="AF4" s="838" t="s">
        <v>430</v>
      </c>
      <c r="AG4" s="838" t="s">
        <v>429</v>
      </c>
    </row>
    <row r="5" spans="1:33" s="798" customFormat="1" thickTop="1" x14ac:dyDescent="0.3">
      <c r="A5" s="2384" t="s">
        <v>47</v>
      </c>
      <c r="B5" s="834"/>
      <c r="C5" s="834"/>
      <c r="D5" s="831"/>
      <c r="E5" s="834"/>
      <c r="F5" s="833" t="s">
        <v>2</v>
      </c>
      <c r="G5" s="835" t="s">
        <v>502</v>
      </c>
      <c r="H5" s="836" t="s">
        <v>41</v>
      </c>
      <c r="I5" s="835" t="s">
        <v>42</v>
      </c>
      <c r="J5" s="835" t="s">
        <v>453</v>
      </c>
      <c r="K5" s="834"/>
      <c r="L5" s="832" t="s">
        <v>41</v>
      </c>
      <c r="M5" s="833" t="s">
        <v>2</v>
      </c>
      <c r="N5" s="829" t="s">
        <v>42</v>
      </c>
      <c r="O5" s="829" t="s">
        <v>501</v>
      </c>
      <c r="P5" s="829" t="s">
        <v>42</v>
      </c>
      <c r="Q5" s="829" t="s">
        <v>42</v>
      </c>
      <c r="R5" s="829" t="s">
        <v>42</v>
      </c>
      <c r="S5" s="829" t="s">
        <v>42</v>
      </c>
      <c r="T5" s="829" t="s">
        <v>42</v>
      </c>
      <c r="U5" s="828" t="s">
        <v>2</v>
      </c>
      <c r="V5" s="832" t="s">
        <v>42</v>
      </c>
      <c r="W5" s="829" t="s">
        <v>42</v>
      </c>
      <c r="X5" s="831"/>
      <c r="Y5" s="830" t="s">
        <v>500</v>
      </c>
      <c r="Z5" s="829" t="s">
        <v>42</v>
      </c>
      <c r="AA5" s="828" t="s">
        <v>2</v>
      </c>
      <c r="AB5" s="827"/>
      <c r="AC5" s="827"/>
      <c r="AD5" s="827"/>
      <c r="AE5" s="827"/>
      <c r="AF5" s="821"/>
      <c r="AG5" s="821"/>
    </row>
    <row r="6" spans="1:33" s="798" customFormat="1" ht="20.25" x14ac:dyDescent="0.3">
      <c r="A6" s="2385"/>
      <c r="B6" s="821"/>
      <c r="C6" s="821"/>
      <c r="D6" s="824"/>
      <c r="E6" s="821"/>
      <c r="F6" s="825" t="s">
        <v>1</v>
      </c>
      <c r="G6" s="821"/>
      <c r="H6" s="826"/>
      <c r="I6" s="826"/>
      <c r="J6" s="826"/>
      <c r="K6" s="821"/>
      <c r="L6" s="823"/>
      <c r="M6" s="825" t="s">
        <v>1</v>
      </c>
      <c r="N6" s="821"/>
      <c r="O6" s="821"/>
      <c r="P6" s="821"/>
      <c r="Q6" s="821"/>
      <c r="R6" s="821"/>
      <c r="S6" s="821"/>
      <c r="T6" s="821"/>
      <c r="U6" s="822" t="s">
        <v>1</v>
      </c>
      <c r="V6" s="823"/>
      <c r="W6" s="821"/>
      <c r="X6" s="824"/>
      <c r="Y6" s="823"/>
      <c r="Z6" s="821"/>
      <c r="AA6" s="822" t="s">
        <v>1</v>
      </c>
      <c r="AB6" s="821"/>
      <c r="AC6" s="821"/>
      <c r="AD6" s="821"/>
      <c r="AE6" s="821"/>
      <c r="AF6" s="821"/>
      <c r="AG6" s="821"/>
    </row>
    <row r="7" spans="1:33" s="798" customFormat="1" thickBot="1" x14ac:dyDescent="0.35">
      <c r="A7" s="820" t="s">
        <v>38</v>
      </c>
      <c r="B7" s="817"/>
      <c r="C7" s="817"/>
      <c r="D7" s="818"/>
      <c r="E7" s="817"/>
      <c r="F7" s="817"/>
      <c r="G7" s="817"/>
      <c r="H7" s="817"/>
      <c r="I7" s="817"/>
      <c r="J7" s="817"/>
      <c r="K7" s="817"/>
      <c r="L7" s="817"/>
      <c r="M7" s="817"/>
      <c r="N7" s="817"/>
      <c r="O7" s="817"/>
      <c r="P7" s="817"/>
      <c r="Q7" s="817"/>
      <c r="R7" s="817"/>
      <c r="S7" s="817"/>
      <c r="T7" s="817"/>
      <c r="U7" s="817"/>
      <c r="V7" s="819"/>
      <c r="W7" s="817"/>
      <c r="X7" s="818"/>
      <c r="Y7" s="817"/>
      <c r="Z7" s="817"/>
      <c r="AA7" s="817"/>
      <c r="AB7" s="817"/>
      <c r="AC7" s="817"/>
      <c r="AD7" s="817"/>
      <c r="AE7" s="817"/>
      <c r="AF7" s="803"/>
      <c r="AG7" s="803"/>
    </row>
    <row r="8" spans="1:33" s="798" customFormat="1" ht="20.25" x14ac:dyDescent="0.3">
      <c r="A8" s="2345" t="s">
        <v>717</v>
      </c>
      <c r="B8" s="651"/>
      <c r="C8" s="647"/>
      <c r="D8" s="649">
        <v>375000000</v>
      </c>
      <c r="E8" s="651"/>
      <c r="F8" s="816" t="s">
        <v>2</v>
      </c>
      <c r="G8" s="651"/>
      <c r="H8" s="810"/>
      <c r="I8" s="810" t="s">
        <v>712</v>
      </c>
      <c r="J8" s="810"/>
      <c r="K8" s="810"/>
      <c r="L8" s="810"/>
      <c r="M8" s="816" t="s">
        <v>2</v>
      </c>
      <c r="N8" s="651"/>
      <c r="O8" s="651"/>
      <c r="P8" s="651"/>
      <c r="Q8" s="651"/>
      <c r="R8" s="651"/>
      <c r="S8" s="651"/>
      <c r="T8" s="651"/>
      <c r="U8" s="815" t="s">
        <v>2</v>
      </c>
      <c r="V8" s="651"/>
      <c r="W8" s="651"/>
      <c r="X8" s="651"/>
      <c r="Y8" s="651"/>
      <c r="Z8" s="651"/>
      <c r="AA8" s="815" t="s">
        <v>2</v>
      </c>
      <c r="AB8" s="651"/>
      <c r="AC8" s="651"/>
      <c r="AD8" s="651"/>
      <c r="AE8" s="651"/>
      <c r="AF8" s="647"/>
      <c r="AG8" s="647"/>
    </row>
    <row r="9" spans="1:33" s="798" customFormat="1" ht="20.25" x14ac:dyDescent="0.3">
      <c r="A9" s="2379"/>
      <c r="B9" s="647"/>
      <c r="C9" s="647" t="s">
        <v>710</v>
      </c>
      <c r="D9" s="649"/>
      <c r="E9" s="647"/>
      <c r="F9" s="650" t="s">
        <v>1</v>
      </c>
      <c r="G9" s="647"/>
      <c r="H9" s="801"/>
      <c r="I9" s="801"/>
      <c r="J9" s="801"/>
      <c r="K9" s="647"/>
      <c r="L9" s="800"/>
      <c r="M9" s="650" t="s">
        <v>1</v>
      </c>
      <c r="N9" s="647"/>
      <c r="O9" s="647"/>
      <c r="P9" s="647"/>
      <c r="Q9" s="647"/>
      <c r="R9" s="647"/>
      <c r="S9" s="647"/>
      <c r="T9" s="647"/>
      <c r="U9" s="799" t="s">
        <v>1</v>
      </c>
      <c r="V9" s="800"/>
      <c r="W9" s="647"/>
      <c r="X9" s="649"/>
      <c r="Y9" s="800"/>
      <c r="Z9" s="647"/>
      <c r="AA9" s="799" t="s">
        <v>1</v>
      </c>
      <c r="AB9" s="651"/>
      <c r="AC9" s="651"/>
      <c r="AD9" s="651"/>
      <c r="AE9" s="651"/>
      <c r="AF9" s="647"/>
      <c r="AG9" s="647"/>
    </row>
    <row r="10" spans="1:33" s="798" customFormat="1" ht="18.75" customHeight="1" x14ac:dyDescent="0.3">
      <c r="A10" s="814"/>
      <c r="B10" s="803"/>
      <c r="C10" s="803"/>
      <c r="D10" s="805"/>
      <c r="E10" s="803"/>
      <c r="F10" s="803"/>
      <c r="G10" s="803"/>
      <c r="H10" s="803"/>
      <c r="I10" s="803"/>
      <c r="J10" s="803"/>
      <c r="K10" s="803"/>
      <c r="L10" s="803"/>
      <c r="M10" s="803"/>
      <c r="N10" s="803"/>
      <c r="O10" s="803"/>
      <c r="P10" s="803"/>
      <c r="Q10" s="803"/>
      <c r="R10" s="803"/>
      <c r="S10" s="803"/>
      <c r="T10" s="803"/>
      <c r="U10" s="803"/>
      <c r="V10" s="804"/>
      <c r="W10" s="803"/>
      <c r="X10" s="805"/>
      <c r="Y10" s="803"/>
      <c r="Z10" s="803"/>
      <c r="AA10" s="803"/>
      <c r="AB10" s="803"/>
      <c r="AC10" s="803"/>
      <c r="AD10" s="803"/>
      <c r="AE10" s="803"/>
      <c r="AF10" s="803"/>
      <c r="AG10" s="803"/>
    </row>
    <row r="11" spans="1:33" s="798" customFormat="1" ht="20.25" x14ac:dyDescent="0.3">
      <c r="A11" s="2345" t="s">
        <v>716</v>
      </c>
      <c r="B11" s="647"/>
      <c r="C11" s="647" t="s">
        <v>710</v>
      </c>
      <c r="D11" s="802">
        <v>320000000</v>
      </c>
      <c r="E11" s="647"/>
      <c r="F11" s="650" t="s">
        <v>2</v>
      </c>
      <c r="G11" s="651"/>
      <c r="H11" s="801"/>
      <c r="I11" s="810"/>
      <c r="J11" s="810"/>
      <c r="K11" s="810"/>
      <c r="L11" s="810"/>
      <c r="M11" s="650" t="s">
        <v>2</v>
      </c>
      <c r="N11" s="647"/>
      <c r="O11" s="647"/>
      <c r="P11" s="647"/>
      <c r="Q11" s="647"/>
      <c r="R11" s="647"/>
      <c r="S11" s="647"/>
      <c r="T11" s="647"/>
      <c r="U11" s="799" t="s">
        <v>2</v>
      </c>
      <c r="V11" s="800"/>
      <c r="W11" s="647"/>
      <c r="X11" s="649"/>
      <c r="Y11" s="800"/>
      <c r="Z11" s="647"/>
      <c r="AA11" s="799" t="s">
        <v>2</v>
      </c>
      <c r="AB11" s="647"/>
      <c r="AC11" s="647"/>
      <c r="AD11" s="647"/>
      <c r="AE11" s="647"/>
      <c r="AF11" s="647"/>
      <c r="AG11" s="647"/>
    </row>
    <row r="12" spans="1:33" s="798" customFormat="1" ht="30" customHeight="1" x14ac:dyDescent="0.3">
      <c r="A12" s="2379"/>
      <c r="B12" s="647"/>
      <c r="C12" s="647"/>
      <c r="D12" s="802"/>
      <c r="E12" s="647"/>
      <c r="F12" s="650" t="s">
        <v>1</v>
      </c>
      <c r="G12" s="647"/>
      <c r="H12" s="801"/>
      <c r="I12" s="801"/>
      <c r="J12" s="801"/>
      <c r="K12" s="647"/>
      <c r="L12" s="800"/>
      <c r="M12" s="650" t="s">
        <v>1</v>
      </c>
      <c r="N12" s="647"/>
      <c r="O12" s="647"/>
      <c r="P12" s="647"/>
      <c r="Q12" s="647"/>
      <c r="R12" s="647"/>
      <c r="S12" s="647"/>
      <c r="T12" s="647"/>
      <c r="U12" s="799" t="s">
        <v>1</v>
      </c>
      <c r="V12" s="800"/>
      <c r="W12" s="647"/>
      <c r="X12" s="649"/>
      <c r="Y12" s="800"/>
      <c r="Z12" s="647"/>
      <c r="AA12" s="799" t="s">
        <v>1</v>
      </c>
      <c r="AB12" s="647"/>
      <c r="AC12" s="647"/>
      <c r="AD12" s="647"/>
      <c r="AE12" s="647"/>
      <c r="AF12" s="647"/>
      <c r="AG12" s="647"/>
    </row>
    <row r="13" spans="1:33" s="798" customFormat="1" ht="19.5" customHeight="1" x14ac:dyDescent="0.3">
      <c r="A13" s="809"/>
      <c r="B13" s="803"/>
      <c r="C13" s="803"/>
      <c r="D13" s="807"/>
      <c r="E13" s="803"/>
      <c r="F13" s="803"/>
      <c r="G13" s="803"/>
      <c r="H13" s="803"/>
      <c r="I13" s="803"/>
      <c r="J13" s="803"/>
      <c r="K13" s="803"/>
      <c r="L13" s="803"/>
      <c r="M13" s="803"/>
      <c r="N13" s="803"/>
      <c r="O13" s="803"/>
      <c r="P13" s="803"/>
      <c r="Q13" s="803"/>
      <c r="R13" s="803"/>
      <c r="S13" s="803"/>
      <c r="T13" s="803"/>
      <c r="U13" s="803"/>
      <c r="V13" s="804"/>
      <c r="W13" s="803"/>
      <c r="X13" s="805"/>
      <c r="Y13" s="803"/>
      <c r="Z13" s="803"/>
      <c r="AA13" s="803"/>
      <c r="AB13" s="803"/>
      <c r="AC13" s="803"/>
      <c r="AD13" s="803"/>
      <c r="AE13" s="803"/>
      <c r="AF13" s="803"/>
      <c r="AG13" s="803"/>
    </row>
    <row r="14" spans="1:33" s="798" customFormat="1" ht="28.5" customHeight="1" x14ac:dyDescent="0.3">
      <c r="A14" s="2345" t="s">
        <v>715</v>
      </c>
      <c r="B14" s="647"/>
      <c r="C14" s="647" t="s">
        <v>710</v>
      </c>
      <c r="D14" s="802" t="s">
        <v>714</v>
      </c>
      <c r="E14" s="647"/>
      <c r="F14" s="650" t="s">
        <v>2</v>
      </c>
      <c r="G14" s="801"/>
      <c r="I14" s="798" t="s">
        <v>712</v>
      </c>
      <c r="J14" s="801"/>
      <c r="K14" s="647"/>
      <c r="L14" s="800"/>
      <c r="M14" s="650" t="s">
        <v>2</v>
      </c>
      <c r="N14" s="647"/>
      <c r="O14" s="647"/>
      <c r="P14" s="647"/>
      <c r="Q14" s="647"/>
      <c r="R14" s="647"/>
      <c r="S14" s="647"/>
      <c r="T14" s="647"/>
      <c r="U14" s="799" t="s">
        <v>2</v>
      </c>
      <c r="V14" s="800"/>
      <c r="W14" s="647"/>
      <c r="X14" s="649"/>
      <c r="Y14" s="800"/>
      <c r="Z14" s="647"/>
      <c r="AA14" s="799" t="s">
        <v>2</v>
      </c>
      <c r="AB14" s="647"/>
      <c r="AC14" s="647"/>
      <c r="AD14" s="647"/>
      <c r="AE14" s="647"/>
      <c r="AF14" s="647"/>
      <c r="AG14" s="647"/>
    </row>
    <row r="15" spans="1:33" s="798" customFormat="1" ht="29.25" customHeight="1" x14ac:dyDescent="0.3">
      <c r="A15" s="2379"/>
      <c r="B15" s="647"/>
      <c r="C15" s="647"/>
      <c r="D15" s="802"/>
      <c r="E15" s="647"/>
      <c r="F15" s="650" t="s">
        <v>1</v>
      </c>
      <c r="G15" s="801"/>
      <c r="H15" s="801"/>
      <c r="I15" s="801"/>
      <c r="J15" s="801"/>
      <c r="K15" s="647"/>
      <c r="L15" s="800"/>
      <c r="M15" s="650" t="s">
        <v>1</v>
      </c>
      <c r="N15" s="647"/>
      <c r="O15" s="647"/>
      <c r="P15" s="647"/>
      <c r="Q15" s="647"/>
      <c r="R15" s="647"/>
      <c r="S15" s="647"/>
      <c r="T15" s="647"/>
      <c r="U15" s="799" t="s">
        <v>1</v>
      </c>
      <c r="V15" s="800"/>
      <c r="W15" s="647"/>
      <c r="X15" s="649"/>
      <c r="Y15" s="800"/>
      <c r="Z15" s="647"/>
      <c r="AA15" s="799" t="s">
        <v>1</v>
      </c>
      <c r="AB15" s="647"/>
      <c r="AC15" s="647"/>
      <c r="AD15" s="647"/>
      <c r="AE15" s="647"/>
      <c r="AF15" s="647"/>
      <c r="AG15" s="647"/>
    </row>
    <row r="16" spans="1:33" s="798" customFormat="1" ht="15" customHeight="1" x14ac:dyDescent="0.3">
      <c r="A16" s="809"/>
      <c r="B16" s="803"/>
      <c r="C16" s="803"/>
      <c r="D16" s="807"/>
      <c r="E16" s="803"/>
      <c r="F16" s="804"/>
      <c r="G16" s="803"/>
      <c r="H16" s="806"/>
      <c r="I16" s="806"/>
      <c r="J16" s="806"/>
      <c r="K16" s="803"/>
      <c r="L16" s="804"/>
      <c r="M16" s="804"/>
      <c r="N16" s="803"/>
      <c r="O16" s="803"/>
      <c r="P16" s="803"/>
      <c r="Q16" s="803"/>
      <c r="R16" s="803"/>
      <c r="S16" s="803"/>
      <c r="T16" s="803"/>
      <c r="U16" s="803"/>
      <c r="V16" s="804"/>
      <c r="W16" s="803"/>
      <c r="X16" s="805"/>
      <c r="Y16" s="804"/>
      <c r="Z16" s="803"/>
      <c r="AA16" s="803"/>
      <c r="AB16" s="804"/>
      <c r="AC16" s="804"/>
      <c r="AD16" s="804"/>
      <c r="AE16" s="804"/>
      <c r="AF16" s="803"/>
      <c r="AG16" s="803"/>
    </row>
    <row r="17" spans="1:33" s="798" customFormat="1" ht="47.25" customHeight="1" x14ac:dyDescent="0.35">
      <c r="A17" s="2345" t="s">
        <v>713</v>
      </c>
      <c r="B17" s="647"/>
      <c r="C17" s="647" t="s">
        <v>710</v>
      </c>
      <c r="D17" s="813">
        <v>19250000</v>
      </c>
      <c r="E17" s="812"/>
      <c r="F17" s="811"/>
      <c r="G17" s="651"/>
      <c r="H17" s="801"/>
      <c r="I17" s="810" t="s">
        <v>712</v>
      </c>
      <c r="J17" s="810"/>
      <c r="K17" s="810"/>
      <c r="L17" s="810"/>
      <c r="M17" s="650" t="s">
        <v>2</v>
      </c>
      <c r="N17" s="647"/>
      <c r="O17" s="647"/>
      <c r="P17" s="647"/>
      <c r="Q17" s="647"/>
      <c r="R17" s="647"/>
      <c r="S17" s="647"/>
      <c r="T17" s="647"/>
      <c r="U17" s="799" t="s">
        <v>2</v>
      </c>
      <c r="V17" s="800"/>
      <c r="W17" s="647"/>
      <c r="X17" s="649"/>
      <c r="Y17" s="800"/>
      <c r="Z17" s="647"/>
      <c r="AA17" s="799" t="s">
        <v>2</v>
      </c>
      <c r="AB17" s="647"/>
      <c r="AC17" s="647"/>
      <c r="AD17" s="647"/>
      <c r="AE17" s="647"/>
      <c r="AF17" s="647"/>
      <c r="AG17" s="647"/>
    </row>
    <row r="18" spans="1:33" s="798" customFormat="1" ht="30" hidden="1" customHeight="1" x14ac:dyDescent="0.3">
      <c r="A18" s="2379"/>
      <c r="B18" s="647"/>
      <c r="C18" s="647"/>
      <c r="D18" s="802"/>
      <c r="E18" s="647"/>
      <c r="F18" s="650"/>
      <c r="G18" s="647"/>
      <c r="H18" s="801"/>
      <c r="I18" s="801"/>
      <c r="J18" s="801"/>
      <c r="K18" s="647"/>
      <c r="L18" s="800"/>
      <c r="M18" s="650" t="s">
        <v>1</v>
      </c>
      <c r="N18" s="647"/>
      <c r="O18" s="647"/>
      <c r="P18" s="647"/>
      <c r="Q18" s="647"/>
      <c r="R18" s="647"/>
      <c r="S18" s="647"/>
      <c r="T18" s="647"/>
      <c r="U18" s="799" t="s">
        <v>1</v>
      </c>
      <c r="V18" s="800"/>
      <c r="W18" s="647"/>
      <c r="X18" s="649"/>
      <c r="Y18" s="800"/>
      <c r="Z18" s="647"/>
      <c r="AA18" s="799" t="s">
        <v>1</v>
      </c>
      <c r="AB18" s="647"/>
      <c r="AC18" s="647"/>
      <c r="AD18" s="647"/>
      <c r="AE18" s="647"/>
      <c r="AF18" s="647"/>
      <c r="AG18" s="647"/>
    </row>
    <row r="19" spans="1:33" s="798" customFormat="1" ht="30" customHeight="1" x14ac:dyDescent="0.3">
      <c r="A19" s="809"/>
      <c r="B19" s="803"/>
      <c r="C19" s="803"/>
      <c r="D19" s="807"/>
      <c r="E19" s="803"/>
      <c r="F19" s="804"/>
      <c r="G19" s="803"/>
      <c r="H19" s="806"/>
      <c r="I19" s="806"/>
      <c r="J19" s="806"/>
      <c r="K19" s="803"/>
      <c r="L19" s="804"/>
      <c r="M19" s="804"/>
      <c r="N19" s="803"/>
      <c r="O19" s="803"/>
      <c r="P19" s="803"/>
      <c r="Q19" s="803"/>
      <c r="R19" s="803"/>
      <c r="S19" s="803"/>
      <c r="T19" s="803"/>
      <c r="U19" s="803"/>
      <c r="V19" s="804"/>
      <c r="W19" s="803"/>
      <c r="X19" s="805"/>
      <c r="Y19" s="804"/>
      <c r="Z19" s="803"/>
      <c r="AA19" s="803"/>
      <c r="AB19" s="804"/>
      <c r="AC19" s="804"/>
      <c r="AD19" s="804"/>
      <c r="AE19" s="804"/>
      <c r="AF19" s="803"/>
      <c r="AG19" s="803"/>
    </row>
    <row r="20" spans="1:33" s="798" customFormat="1" ht="41.25" customHeight="1" x14ac:dyDescent="0.3">
      <c r="A20" s="2345" t="s">
        <v>711</v>
      </c>
      <c r="B20" s="647"/>
      <c r="C20" s="647" t="s">
        <v>710</v>
      </c>
      <c r="D20" s="802">
        <v>32000000</v>
      </c>
      <c r="E20" s="647"/>
      <c r="F20" s="650"/>
      <c r="G20" s="647" t="s">
        <v>709</v>
      </c>
      <c r="H20" s="801"/>
      <c r="I20" s="801" t="s">
        <v>708</v>
      </c>
      <c r="J20" s="801"/>
      <c r="K20" s="647"/>
      <c r="L20" s="800" t="s">
        <v>707</v>
      </c>
      <c r="M20" s="650" t="s">
        <v>2</v>
      </c>
      <c r="N20" s="647"/>
      <c r="O20" s="647"/>
      <c r="P20" s="647"/>
      <c r="Q20" s="647"/>
      <c r="R20" s="647"/>
      <c r="S20" s="647"/>
      <c r="T20" s="647"/>
      <c r="U20" s="799" t="s">
        <v>2</v>
      </c>
      <c r="V20" s="800"/>
      <c r="W20" s="647"/>
      <c r="X20" s="649"/>
      <c r="Y20" s="800"/>
      <c r="Z20" s="647"/>
      <c r="AA20" s="799" t="s">
        <v>2</v>
      </c>
      <c r="AB20" s="647"/>
      <c r="AC20" s="647"/>
      <c r="AD20" s="647"/>
      <c r="AE20" s="647"/>
      <c r="AF20" s="647"/>
      <c r="AG20" s="647"/>
    </row>
    <row r="21" spans="1:33" s="798" customFormat="1" ht="20.25" hidden="1" x14ac:dyDescent="0.3">
      <c r="A21" s="2379"/>
      <c r="B21" s="647"/>
      <c r="C21" s="647"/>
      <c r="D21" s="802"/>
      <c r="E21" s="647"/>
      <c r="F21" s="650"/>
      <c r="G21" s="647"/>
      <c r="H21" s="801"/>
      <c r="I21" s="801"/>
      <c r="J21" s="801"/>
      <c r="K21" s="647"/>
      <c r="L21" s="800"/>
      <c r="M21" s="650" t="s">
        <v>1</v>
      </c>
      <c r="N21" s="647"/>
      <c r="O21" s="647"/>
      <c r="P21" s="647"/>
      <c r="Q21" s="647"/>
      <c r="R21" s="647"/>
      <c r="S21" s="647"/>
      <c r="T21" s="647"/>
      <c r="U21" s="799" t="s">
        <v>1</v>
      </c>
      <c r="V21" s="800"/>
      <c r="W21" s="647"/>
      <c r="X21" s="649"/>
      <c r="Y21" s="800"/>
      <c r="Z21" s="647"/>
      <c r="AA21" s="799" t="s">
        <v>1</v>
      </c>
      <c r="AB21" s="647"/>
      <c r="AC21" s="647"/>
      <c r="AD21" s="647"/>
      <c r="AE21" s="647"/>
      <c r="AF21" s="647"/>
      <c r="AG21" s="647"/>
    </row>
    <row r="22" spans="1:33" s="798" customFormat="1" ht="20.25" x14ac:dyDescent="0.3">
      <c r="A22" s="808"/>
      <c r="B22" s="803"/>
      <c r="C22" s="803"/>
      <c r="D22" s="807"/>
      <c r="E22" s="803"/>
      <c r="F22" s="804"/>
      <c r="G22" s="803"/>
      <c r="H22" s="806"/>
      <c r="I22" s="806"/>
      <c r="J22" s="806"/>
      <c r="K22" s="803"/>
      <c r="L22" s="804"/>
      <c r="M22" s="804"/>
      <c r="N22" s="803"/>
      <c r="O22" s="803"/>
      <c r="P22" s="803"/>
      <c r="Q22" s="803"/>
      <c r="R22" s="803"/>
      <c r="S22" s="803"/>
      <c r="T22" s="803"/>
      <c r="U22" s="803"/>
      <c r="V22" s="804"/>
      <c r="W22" s="803"/>
      <c r="X22" s="805"/>
      <c r="Y22" s="804"/>
      <c r="Z22" s="803"/>
      <c r="AA22" s="803"/>
      <c r="AB22" s="804"/>
      <c r="AC22" s="804"/>
      <c r="AD22" s="804"/>
      <c r="AE22" s="804"/>
      <c r="AF22" s="803"/>
      <c r="AG22" s="803"/>
    </row>
    <row r="23" spans="1:33" s="798" customFormat="1" ht="20.25" x14ac:dyDescent="0.3">
      <c r="A23" s="2371"/>
      <c r="B23" s="647"/>
      <c r="C23" s="647"/>
      <c r="D23" s="802"/>
      <c r="E23" s="647"/>
      <c r="F23" s="650" t="s">
        <v>2</v>
      </c>
      <c r="G23" s="647"/>
      <c r="H23" s="801"/>
      <c r="I23" s="801"/>
      <c r="J23" s="801"/>
      <c r="K23" s="647"/>
      <c r="L23" s="800"/>
      <c r="M23" s="650" t="s">
        <v>2</v>
      </c>
      <c r="N23" s="647"/>
      <c r="O23" s="647"/>
      <c r="P23" s="647"/>
      <c r="Q23" s="647"/>
      <c r="R23" s="647"/>
      <c r="S23" s="647"/>
      <c r="T23" s="647"/>
      <c r="U23" s="799" t="s">
        <v>2</v>
      </c>
      <c r="V23" s="800"/>
      <c r="W23" s="647"/>
      <c r="X23" s="649"/>
      <c r="Y23" s="800"/>
      <c r="Z23" s="647"/>
      <c r="AA23" s="799" t="s">
        <v>2</v>
      </c>
      <c r="AB23" s="647"/>
      <c r="AC23" s="647"/>
      <c r="AD23" s="647"/>
      <c r="AE23" s="647"/>
      <c r="AF23" s="647"/>
      <c r="AG23" s="647"/>
    </row>
    <row r="24" spans="1:33" s="798" customFormat="1" ht="29.25" customHeight="1" x14ac:dyDescent="0.3">
      <c r="A24" s="2373"/>
      <c r="B24" s="647"/>
      <c r="C24" s="647"/>
      <c r="D24" s="802"/>
      <c r="E24" s="647"/>
      <c r="F24" s="650" t="s">
        <v>1</v>
      </c>
      <c r="G24" s="647"/>
      <c r="H24" s="801"/>
      <c r="I24" s="801"/>
      <c r="J24" s="801"/>
      <c r="K24" s="647"/>
      <c r="L24" s="800"/>
      <c r="M24" s="650" t="s">
        <v>1</v>
      </c>
      <c r="N24" s="647"/>
      <c r="O24" s="647"/>
      <c r="P24" s="647"/>
      <c r="Q24" s="647"/>
      <c r="R24" s="647"/>
      <c r="S24" s="647"/>
      <c r="T24" s="647"/>
      <c r="U24" s="799" t="s">
        <v>1</v>
      </c>
      <c r="V24" s="800"/>
      <c r="W24" s="647"/>
      <c r="X24" s="649"/>
      <c r="Y24" s="800"/>
      <c r="Z24" s="647"/>
      <c r="AA24" s="799" t="s">
        <v>1</v>
      </c>
      <c r="AB24" s="647"/>
      <c r="AC24" s="647"/>
      <c r="AD24" s="647"/>
      <c r="AE24" s="647"/>
      <c r="AF24" s="647"/>
      <c r="AG24" s="647"/>
    </row>
    <row r="25" spans="1:33" s="798" customFormat="1" ht="20.25" x14ac:dyDescent="0.3">
      <c r="A25" s="808"/>
      <c r="B25" s="803"/>
      <c r="C25" s="803"/>
      <c r="D25" s="805"/>
      <c r="E25" s="803"/>
      <c r="F25" s="804"/>
      <c r="G25" s="803"/>
      <c r="H25" s="806"/>
      <c r="I25" s="806"/>
      <c r="J25" s="806"/>
      <c r="K25" s="803"/>
      <c r="L25" s="804"/>
      <c r="M25" s="804"/>
      <c r="N25" s="803"/>
      <c r="O25" s="803"/>
      <c r="P25" s="803"/>
      <c r="Q25" s="803"/>
      <c r="R25" s="803"/>
      <c r="S25" s="803"/>
      <c r="T25" s="803"/>
      <c r="U25" s="803"/>
      <c r="V25" s="804"/>
      <c r="W25" s="803"/>
      <c r="X25" s="805"/>
      <c r="Y25" s="804"/>
      <c r="Z25" s="803"/>
      <c r="AA25" s="803"/>
      <c r="AB25" s="804"/>
      <c r="AC25" s="804"/>
      <c r="AD25" s="804"/>
      <c r="AE25" s="804"/>
      <c r="AF25" s="803"/>
      <c r="AG25" s="803"/>
    </row>
    <row r="26" spans="1:33" s="798" customFormat="1" ht="20.25" x14ac:dyDescent="0.3">
      <c r="A26" s="2371"/>
      <c r="B26" s="651"/>
      <c r="C26" s="647"/>
      <c r="D26" s="649"/>
      <c r="E26" s="647"/>
      <c r="F26" s="650" t="s">
        <v>2</v>
      </c>
      <c r="G26" s="651"/>
      <c r="H26" s="801"/>
      <c r="I26" s="810"/>
      <c r="J26" s="810"/>
      <c r="K26" s="810"/>
      <c r="L26" s="810"/>
      <c r="M26" s="650" t="s">
        <v>2</v>
      </c>
      <c r="N26" s="810"/>
      <c r="O26" s="810"/>
      <c r="P26" s="810"/>
      <c r="Q26" s="810"/>
      <c r="R26" s="810"/>
      <c r="S26" s="810"/>
      <c r="T26" s="810"/>
      <c r="U26" s="799" t="s">
        <v>2</v>
      </c>
      <c r="V26" s="810"/>
      <c r="W26" s="810"/>
      <c r="X26" s="649"/>
      <c r="Y26" s="800"/>
      <c r="Z26" s="647"/>
      <c r="AA26" s="799" t="s">
        <v>2</v>
      </c>
      <c r="AB26" s="647"/>
      <c r="AC26" s="647"/>
      <c r="AD26" s="647"/>
      <c r="AE26" s="647"/>
      <c r="AF26" s="647"/>
      <c r="AG26" s="647"/>
    </row>
    <row r="27" spans="1:33" s="798" customFormat="1" ht="20.25" x14ac:dyDescent="0.3">
      <c r="A27" s="2373"/>
      <c r="B27" s="647"/>
      <c r="C27" s="647"/>
      <c r="D27" s="649"/>
      <c r="E27" s="647"/>
      <c r="F27" s="650" t="s">
        <v>1</v>
      </c>
      <c r="G27" s="647"/>
      <c r="H27" s="801"/>
      <c r="I27" s="801"/>
      <c r="J27" s="801"/>
      <c r="K27" s="647"/>
      <c r="L27" s="800"/>
      <c r="M27" s="650" t="s">
        <v>1</v>
      </c>
      <c r="N27" s="647"/>
      <c r="O27" s="647"/>
      <c r="P27" s="647"/>
      <c r="Q27" s="647"/>
      <c r="R27" s="647"/>
      <c r="S27" s="647"/>
      <c r="T27" s="647"/>
      <c r="U27" s="799" t="s">
        <v>1</v>
      </c>
      <c r="V27" s="800"/>
      <c r="W27" s="647"/>
      <c r="X27" s="649"/>
      <c r="Y27" s="800"/>
      <c r="Z27" s="647"/>
      <c r="AA27" s="799" t="s">
        <v>1</v>
      </c>
      <c r="AB27" s="647"/>
      <c r="AC27" s="647"/>
      <c r="AD27" s="647"/>
      <c r="AE27" s="647"/>
      <c r="AF27" s="647"/>
      <c r="AG27" s="647"/>
    </row>
    <row r="28" spans="1:33" s="798" customFormat="1" ht="20.25" x14ac:dyDescent="0.3">
      <c r="A28" s="808"/>
      <c r="B28" s="803"/>
      <c r="C28" s="803"/>
      <c r="D28" s="805"/>
      <c r="E28" s="803"/>
      <c r="F28" s="804"/>
      <c r="G28" s="803"/>
      <c r="H28" s="806"/>
      <c r="I28" s="806"/>
      <c r="J28" s="806"/>
      <c r="K28" s="803"/>
      <c r="L28" s="804"/>
      <c r="M28" s="804"/>
      <c r="N28" s="803"/>
      <c r="O28" s="803"/>
      <c r="P28" s="803"/>
      <c r="Q28" s="803"/>
      <c r="R28" s="803"/>
      <c r="S28" s="803"/>
      <c r="T28" s="803"/>
      <c r="U28" s="803"/>
      <c r="V28" s="804"/>
      <c r="W28" s="803"/>
      <c r="X28" s="805"/>
      <c r="Y28" s="804"/>
      <c r="Z28" s="803"/>
      <c r="AA28" s="803"/>
      <c r="AB28" s="804"/>
      <c r="AC28" s="804"/>
      <c r="AD28" s="804"/>
      <c r="AE28" s="804"/>
      <c r="AF28" s="803"/>
      <c r="AG28" s="803"/>
    </row>
    <row r="29" spans="1:33" s="798" customFormat="1" ht="20.25" x14ac:dyDescent="0.3">
      <c r="A29" s="2371"/>
      <c r="B29" s="651"/>
      <c r="C29" s="647"/>
      <c r="D29" s="649"/>
      <c r="E29" s="647"/>
      <c r="F29" s="650" t="s">
        <v>2</v>
      </c>
      <c r="G29" s="647"/>
      <c r="H29" s="801"/>
      <c r="I29" s="810"/>
      <c r="J29" s="810"/>
      <c r="K29" s="810"/>
      <c r="L29" s="810"/>
      <c r="M29" s="650" t="s">
        <v>2</v>
      </c>
      <c r="N29" s="810"/>
      <c r="O29" s="810"/>
      <c r="P29" s="810"/>
      <c r="Q29" s="810"/>
      <c r="R29" s="810"/>
      <c r="S29" s="810"/>
      <c r="T29" s="810"/>
      <c r="U29" s="799" t="s">
        <v>2</v>
      </c>
      <c r="V29" s="810"/>
      <c r="W29" s="810"/>
      <c r="X29" s="649"/>
      <c r="Y29" s="1197"/>
      <c r="Z29" s="647"/>
      <c r="AA29" s="799" t="s">
        <v>2</v>
      </c>
      <c r="AB29" s="647"/>
      <c r="AC29" s="647"/>
      <c r="AD29" s="647"/>
      <c r="AE29" s="647"/>
      <c r="AF29" s="647"/>
      <c r="AG29" s="647"/>
    </row>
    <row r="30" spans="1:33" s="798" customFormat="1" ht="20.25" x14ac:dyDescent="0.3">
      <c r="A30" s="2373"/>
      <c r="B30" s="647"/>
      <c r="C30" s="647"/>
      <c r="D30" s="649"/>
      <c r="E30" s="647"/>
      <c r="F30" s="650" t="s">
        <v>1</v>
      </c>
      <c r="G30" s="647"/>
      <c r="H30" s="801"/>
      <c r="I30" s="801"/>
      <c r="J30" s="801"/>
      <c r="K30" s="647"/>
      <c r="L30" s="800"/>
      <c r="M30" s="650" t="s">
        <v>1</v>
      </c>
      <c r="N30" s="647"/>
      <c r="O30" s="647"/>
      <c r="P30" s="647"/>
      <c r="Q30" s="647"/>
      <c r="R30" s="647"/>
      <c r="S30" s="647"/>
      <c r="T30" s="647"/>
      <c r="U30" s="799" t="s">
        <v>1</v>
      </c>
      <c r="V30" s="800"/>
      <c r="W30" s="647"/>
      <c r="X30" s="649"/>
      <c r="Y30" s="800"/>
      <c r="Z30" s="647"/>
      <c r="AA30" s="799" t="s">
        <v>1</v>
      </c>
      <c r="AB30" s="647"/>
      <c r="AC30" s="647"/>
      <c r="AD30" s="647"/>
      <c r="AE30" s="647"/>
      <c r="AF30" s="647"/>
      <c r="AG30" s="647"/>
    </row>
    <row r="31" spans="1:33" s="798" customFormat="1" ht="20.25" x14ac:dyDescent="0.3">
      <c r="A31" s="808"/>
      <c r="B31" s="803"/>
      <c r="C31" s="803"/>
      <c r="D31" s="805"/>
      <c r="E31" s="803"/>
      <c r="F31" s="804"/>
      <c r="G31" s="803"/>
      <c r="H31" s="806"/>
      <c r="I31" s="806"/>
      <c r="J31" s="806"/>
      <c r="K31" s="803"/>
      <c r="L31" s="804"/>
      <c r="M31" s="804"/>
      <c r="N31" s="803"/>
      <c r="O31" s="803"/>
      <c r="P31" s="803"/>
      <c r="Q31" s="803"/>
      <c r="R31" s="803"/>
      <c r="S31" s="803"/>
      <c r="T31" s="803"/>
      <c r="U31" s="803"/>
      <c r="V31" s="804"/>
      <c r="W31" s="803"/>
      <c r="X31" s="805"/>
      <c r="Y31" s="804"/>
      <c r="Z31" s="803"/>
      <c r="AA31" s="803"/>
      <c r="AB31" s="804"/>
      <c r="AC31" s="804"/>
      <c r="AD31" s="804"/>
      <c r="AE31" s="804"/>
      <c r="AF31" s="803"/>
      <c r="AG31" s="803"/>
    </row>
    <row r="32" spans="1:33" s="798" customFormat="1" ht="20.25" x14ac:dyDescent="0.3">
      <c r="A32" s="2371"/>
      <c r="B32" s="651"/>
      <c r="C32" s="647"/>
      <c r="D32" s="649"/>
      <c r="E32" s="647"/>
      <c r="F32" s="650" t="s">
        <v>2</v>
      </c>
      <c r="G32" s="647"/>
      <c r="H32" s="801"/>
      <c r="I32" s="810"/>
      <c r="J32" s="810"/>
      <c r="K32" s="810"/>
      <c r="L32" s="810"/>
      <c r="M32" s="650" t="s">
        <v>2</v>
      </c>
      <c r="N32" s="810"/>
      <c r="O32" s="810"/>
      <c r="P32" s="810"/>
      <c r="Q32" s="810"/>
      <c r="R32" s="810"/>
      <c r="S32" s="810"/>
      <c r="T32" s="810"/>
      <c r="U32" s="799" t="s">
        <v>2</v>
      </c>
      <c r="V32" s="810"/>
      <c r="W32" s="810"/>
      <c r="X32" s="649"/>
      <c r="Y32" s="800"/>
      <c r="Z32" s="647"/>
      <c r="AA32" s="799" t="s">
        <v>2</v>
      </c>
      <c r="AB32" s="647"/>
      <c r="AC32" s="647"/>
      <c r="AD32" s="647"/>
      <c r="AE32" s="647"/>
      <c r="AF32" s="647"/>
      <c r="AG32" s="647"/>
    </row>
    <row r="33" spans="1:33" s="798" customFormat="1" ht="20.25" x14ac:dyDescent="0.3">
      <c r="A33" s="2373"/>
      <c r="B33" s="647"/>
      <c r="C33" s="647"/>
      <c r="D33" s="649"/>
      <c r="E33" s="647"/>
      <c r="F33" s="650" t="s">
        <v>1</v>
      </c>
      <c r="G33" s="647"/>
      <c r="H33" s="801"/>
      <c r="I33" s="801"/>
      <c r="J33" s="801"/>
      <c r="K33" s="647"/>
      <c r="L33" s="800"/>
      <c r="M33" s="650" t="s">
        <v>1</v>
      </c>
      <c r="N33" s="647"/>
      <c r="O33" s="647"/>
      <c r="P33" s="647"/>
      <c r="Q33" s="647"/>
      <c r="R33" s="647"/>
      <c r="S33" s="647"/>
      <c r="T33" s="647"/>
      <c r="U33" s="799" t="s">
        <v>1</v>
      </c>
      <c r="V33" s="800"/>
      <c r="W33" s="647"/>
      <c r="X33" s="649"/>
      <c r="Y33" s="800"/>
      <c r="Z33" s="647"/>
      <c r="AA33" s="799" t="s">
        <v>1</v>
      </c>
      <c r="AB33" s="647"/>
      <c r="AC33" s="647"/>
      <c r="AD33" s="647"/>
      <c r="AE33" s="647"/>
      <c r="AF33" s="647"/>
      <c r="AG33" s="647"/>
    </row>
    <row r="34" spans="1:33" s="798" customFormat="1" ht="20.25" x14ac:dyDescent="0.3">
      <c r="A34" s="808"/>
      <c r="B34" s="803"/>
      <c r="C34" s="803"/>
      <c r="D34" s="805"/>
      <c r="E34" s="803"/>
      <c r="F34" s="804"/>
      <c r="G34" s="803"/>
      <c r="H34" s="806"/>
      <c r="I34" s="806"/>
      <c r="J34" s="806"/>
      <c r="K34" s="803"/>
      <c r="L34" s="804"/>
      <c r="M34" s="804"/>
      <c r="N34" s="803"/>
      <c r="O34" s="803"/>
      <c r="P34" s="803"/>
      <c r="Q34" s="803"/>
      <c r="R34" s="803"/>
      <c r="S34" s="803"/>
      <c r="T34" s="803"/>
      <c r="U34" s="803"/>
      <c r="V34" s="804"/>
      <c r="W34" s="803"/>
      <c r="X34" s="805"/>
      <c r="Y34" s="804"/>
      <c r="Z34" s="803"/>
      <c r="AA34" s="803"/>
      <c r="AB34" s="804"/>
      <c r="AC34" s="804"/>
      <c r="AD34" s="804"/>
      <c r="AE34" s="804"/>
      <c r="AF34" s="803"/>
      <c r="AG34" s="803"/>
    </row>
    <row r="35" spans="1:33" s="798" customFormat="1" ht="20.25" x14ac:dyDescent="0.3">
      <c r="A35" s="2374"/>
      <c r="B35" s="651"/>
      <c r="C35" s="647"/>
      <c r="D35" s="649"/>
      <c r="E35" s="647"/>
      <c r="F35" s="650" t="s">
        <v>2</v>
      </c>
      <c r="G35" s="647"/>
      <c r="H35" s="801"/>
      <c r="I35" s="810"/>
      <c r="J35" s="810"/>
      <c r="K35" s="810"/>
      <c r="L35" s="810"/>
      <c r="M35" s="650" t="s">
        <v>2</v>
      </c>
      <c r="N35" s="810"/>
      <c r="O35" s="810"/>
      <c r="P35" s="810"/>
      <c r="Q35" s="810"/>
      <c r="R35" s="810"/>
      <c r="S35" s="810"/>
      <c r="T35" s="810"/>
      <c r="U35" s="799" t="s">
        <v>2</v>
      </c>
      <c r="V35" s="810"/>
      <c r="W35" s="810"/>
      <c r="X35" s="649"/>
      <c r="Y35" s="800"/>
      <c r="Z35" s="647"/>
      <c r="AA35" s="799" t="s">
        <v>2</v>
      </c>
      <c r="AB35" s="647"/>
      <c r="AC35" s="647"/>
      <c r="AD35" s="647"/>
      <c r="AE35" s="647"/>
      <c r="AF35" s="647"/>
      <c r="AG35" s="647"/>
    </row>
    <row r="36" spans="1:33" s="798" customFormat="1" ht="20.25" x14ac:dyDescent="0.3">
      <c r="A36" s="2380"/>
      <c r="B36" s="647"/>
      <c r="C36" s="647"/>
      <c r="D36" s="649"/>
      <c r="E36" s="647"/>
      <c r="F36" s="650" t="s">
        <v>1</v>
      </c>
      <c r="G36" s="647"/>
      <c r="H36" s="801"/>
      <c r="I36" s="801"/>
      <c r="J36" s="801"/>
      <c r="K36" s="647"/>
      <c r="L36" s="800"/>
      <c r="M36" s="650" t="s">
        <v>1</v>
      </c>
      <c r="N36" s="647"/>
      <c r="O36" s="647"/>
      <c r="P36" s="647"/>
      <c r="Q36" s="647"/>
      <c r="R36" s="647"/>
      <c r="S36" s="647"/>
      <c r="T36" s="647"/>
      <c r="U36" s="799" t="s">
        <v>1</v>
      </c>
      <c r="V36" s="800"/>
      <c r="W36" s="647"/>
      <c r="X36" s="649"/>
      <c r="Y36" s="800"/>
      <c r="Z36" s="647"/>
      <c r="AA36" s="799" t="s">
        <v>1</v>
      </c>
      <c r="AB36" s="647"/>
      <c r="AC36" s="647"/>
      <c r="AD36" s="647"/>
      <c r="AE36" s="647"/>
      <c r="AF36" s="647"/>
      <c r="AG36" s="647"/>
    </row>
    <row r="37" spans="1:33" s="798" customFormat="1" ht="20.25" x14ac:dyDescent="0.3">
      <c r="A37" s="808"/>
      <c r="B37" s="803"/>
      <c r="C37" s="803"/>
      <c r="D37" s="805"/>
      <c r="E37" s="803"/>
      <c r="F37" s="804"/>
      <c r="G37" s="803"/>
      <c r="H37" s="806"/>
      <c r="I37" s="806"/>
      <c r="J37" s="806"/>
      <c r="K37" s="803"/>
      <c r="L37" s="804"/>
      <c r="M37" s="804"/>
      <c r="N37" s="803"/>
      <c r="O37" s="803"/>
      <c r="P37" s="803"/>
      <c r="Q37" s="803"/>
      <c r="R37" s="803"/>
      <c r="S37" s="803"/>
      <c r="T37" s="803"/>
      <c r="U37" s="803"/>
      <c r="V37" s="804"/>
      <c r="W37" s="803"/>
      <c r="X37" s="805"/>
      <c r="Y37" s="804"/>
      <c r="Z37" s="803"/>
      <c r="AA37" s="803"/>
      <c r="AB37" s="804"/>
      <c r="AC37" s="804"/>
      <c r="AD37" s="804"/>
      <c r="AE37" s="804"/>
      <c r="AF37" s="803"/>
      <c r="AG37" s="803"/>
    </row>
    <row r="38" spans="1:33" s="798" customFormat="1" ht="20.25" x14ac:dyDescent="0.3">
      <c r="A38" s="2371"/>
      <c r="B38" s="647"/>
      <c r="C38" s="647"/>
      <c r="D38" s="649"/>
      <c r="E38" s="647"/>
      <c r="F38" s="650" t="s">
        <v>2</v>
      </c>
      <c r="G38" s="647"/>
      <c r="H38" s="801"/>
      <c r="I38" s="801"/>
      <c r="J38" s="801"/>
      <c r="K38" s="647"/>
      <c r="L38" s="800"/>
      <c r="M38" s="650" t="s">
        <v>2</v>
      </c>
      <c r="N38" s="647"/>
      <c r="O38" s="647"/>
      <c r="P38" s="647"/>
      <c r="Q38" s="647"/>
      <c r="R38" s="647"/>
      <c r="S38" s="647"/>
      <c r="T38" s="647"/>
      <c r="U38" s="799" t="s">
        <v>2</v>
      </c>
      <c r="V38" s="800"/>
      <c r="W38" s="647"/>
      <c r="X38" s="649"/>
      <c r="Y38" s="800"/>
      <c r="Z38" s="647"/>
      <c r="AA38" s="799" t="s">
        <v>2</v>
      </c>
      <c r="AB38" s="647"/>
      <c r="AC38" s="647"/>
      <c r="AD38" s="647"/>
      <c r="AE38" s="647"/>
      <c r="AF38" s="647"/>
      <c r="AG38" s="647"/>
    </row>
    <row r="39" spans="1:33" s="798" customFormat="1" ht="20.25" x14ac:dyDescent="0.3">
      <c r="A39" s="2373"/>
      <c r="B39" s="647"/>
      <c r="C39" s="647"/>
      <c r="D39" s="649"/>
      <c r="E39" s="647"/>
      <c r="F39" s="650" t="s">
        <v>1</v>
      </c>
      <c r="G39" s="647"/>
      <c r="H39" s="801"/>
      <c r="I39" s="801"/>
      <c r="J39" s="801"/>
      <c r="K39" s="647"/>
      <c r="L39" s="800"/>
      <c r="M39" s="650" t="s">
        <v>1</v>
      </c>
      <c r="N39" s="647"/>
      <c r="O39" s="647"/>
      <c r="P39" s="647"/>
      <c r="Q39" s="647"/>
      <c r="R39" s="647"/>
      <c r="S39" s="647"/>
      <c r="T39" s="647"/>
      <c r="U39" s="799" t="s">
        <v>1</v>
      </c>
      <c r="V39" s="800"/>
      <c r="W39" s="647"/>
      <c r="X39" s="649"/>
      <c r="Y39" s="800"/>
      <c r="Z39" s="647"/>
      <c r="AA39" s="799" t="s">
        <v>1</v>
      </c>
      <c r="AB39" s="647"/>
      <c r="AC39" s="647"/>
      <c r="AD39" s="647"/>
      <c r="AE39" s="647"/>
      <c r="AF39" s="647"/>
      <c r="AG39" s="647"/>
    </row>
    <row r="40" spans="1:33" s="798" customFormat="1" ht="20.25" x14ac:dyDescent="0.3">
      <c r="A40" s="808"/>
      <c r="B40" s="803"/>
      <c r="C40" s="803"/>
      <c r="D40" s="805"/>
      <c r="E40" s="803"/>
      <c r="F40" s="804"/>
      <c r="G40" s="803"/>
      <c r="H40" s="806"/>
      <c r="I40" s="806"/>
      <c r="J40" s="806"/>
      <c r="K40" s="803"/>
      <c r="L40" s="804"/>
      <c r="M40" s="804"/>
      <c r="N40" s="803"/>
      <c r="O40" s="803"/>
      <c r="P40" s="803"/>
      <c r="Q40" s="803"/>
      <c r="R40" s="803"/>
      <c r="S40" s="803"/>
      <c r="T40" s="803"/>
      <c r="U40" s="803"/>
      <c r="V40" s="804"/>
      <c r="W40" s="803"/>
      <c r="X40" s="805"/>
      <c r="Y40" s="804"/>
      <c r="Z40" s="803"/>
      <c r="AA40" s="803"/>
      <c r="AB40" s="804"/>
      <c r="AC40" s="804"/>
      <c r="AD40" s="804"/>
      <c r="AE40" s="804"/>
      <c r="AF40" s="803"/>
      <c r="AG40" s="803"/>
    </row>
    <row r="41" spans="1:33" s="798" customFormat="1" ht="20.25" x14ac:dyDescent="0.3">
      <c r="A41" s="2371"/>
      <c r="B41" s="651"/>
      <c r="C41" s="647"/>
      <c r="D41" s="649"/>
      <c r="E41" s="647"/>
      <c r="F41" s="650" t="s">
        <v>2</v>
      </c>
      <c r="G41" s="651"/>
      <c r="H41" s="801"/>
      <c r="I41" s="810"/>
      <c r="J41" s="810"/>
      <c r="K41" s="810"/>
      <c r="L41" s="810"/>
      <c r="M41" s="650" t="s">
        <v>2</v>
      </c>
      <c r="N41" s="647"/>
      <c r="O41" s="647"/>
      <c r="P41" s="647"/>
      <c r="Q41" s="647"/>
      <c r="R41" s="647"/>
      <c r="S41" s="647"/>
      <c r="T41" s="647"/>
      <c r="U41" s="799" t="s">
        <v>2</v>
      </c>
      <c r="V41" s="647"/>
      <c r="W41" s="647"/>
      <c r="X41" s="649"/>
      <c r="Y41" s="800"/>
      <c r="Z41" s="647"/>
      <c r="AA41" s="799" t="s">
        <v>2</v>
      </c>
      <c r="AB41" s="800"/>
      <c r="AC41" s="800"/>
      <c r="AD41" s="800"/>
      <c r="AE41" s="800"/>
      <c r="AF41" s="647"/>
      <c r="AG41" s="647"/>
    </row>
    <row r="42" spans="1:33" s="798" customFormat="1" ht="20.25" x14ac:dyDescent="0.3">
      <c r="A42" s="2373"/>
      <c r="B42" s="647"/>
      <c r="C42" s="647"/>
      <c r="D42" s="649"/>
      <c r="E42" s="647"/>
      <c r="F42" s="650" t="s">
        <v>1</v>
      </c>
      <c r="G42" s="647"/>
      <c r="H42" s="801"/>
      <c r="I42" s="801"/>
      <c r="J42" s="801"/>
      <c r="K42" s="647"/>
      <c r="L42" s="800"/>
      <c r="M42" s="650" t="s">
        <v>1</v>
      </c>
      <c r="N42" s="647"/>
      <c r="O42" s="647"/>
      <c r="P42" s="647"/>
      <c r="Q42" s="647"/>
      <c r="R42" s="647"/>
      <c r="S42" s="647"/>
      <c r="T42" s="647"/>
      <c r="U42" s="799" t="s">
        <v>1</v>
      </c>
      <c r="V42" s="800"/>
      <c r="W42" s="647"/>
      <c r="X42" s="649"/>
      <c r="Y42" s="800"/>
      <c r="Z42" s="647"/>
      <c r="AA42" s="799" t="s">
        <v>1</v>
      </c>
      <c r="AB42" s="800"/>
      <c r="AC42" s="800"/>
      <c r="AD42" s="800"/>
      <c r="AE42" s="800"/>
      <c r="AF42" s="647"/>
      <c r="AG42" s="647"/>
    </row>
    <row r="43" spans="1:33" s="798" customFormat="1" ht="20.25" x14ac:dyDescent="0.3">
      <c r="A43" s="803"/>
      <c r="B43" s="803"/>
      <c r="C43" s="803"/>
      <c r="D43" s="805"/>
      <c r="E43" s="803"/>
      <c r="F43" s="803"/>
      <c r="G43" s="803"/>
      <c r="H43" s="803"/>
      <c r="I43" s="803"/>
      <c r="J43" s="803"/>
      <c r="K43" s="803"/>
      <c r="L43" s="803"/>
      <c r="M43" s="803"/>
      <c r="N43" s="803"/>
      <c r="O43" s="803"/>
      <c r="P43" s="803"/>
      <c r="Q43" s="803"/>
      <c r="R43" s="803"/>
      <c r="S43" s="803"/>
      <c r="T43" s="803"/>
      <c r="U43" s="803"/>
      <c r="V43" s="804"/>
      <c r="W43" s="803"/>
      <c r="X43" s="805"/>
      <c r="Y43" s="803"/>
      <c r="Z43" s="803"/>
      <c r="AA43" s="803"/>
      <c r="AB43" s="803"/>
      <c r="AC43" s="803"/>
      <c r="AD43" s="803"/>
      <c r="AE43" s="803"/>
      <c r="AF43" s="803"/>
      <c r="AG43" s="803"/>
    </row>
    <row r="44" spans="1:33" s="798" customFormat="1" ht="20.25" x14ac:dyDescent="0.3">
      <c r="A44" s="2371"/>
      <c r="B44" s="651"/>
      <c r="C44" s="647"/>
      <c r="D44" s="649"/>
      <c r="E44" s="647"/>
      <c r="F44" s="650" t="s">
        <v>2</v>
      </c>
      <c r="G44" s="647"/>
      <c r="H44" s="801"/>
      <c r="I44" s="810"/>
      <c r="J44" s="810"/>
      <c r="K44" s="810"/>
      <c r="L44" s="810"/>
      <c r="M44" s="650" t="s">
        <v>2</v>
      </c>
      <c r="N44" s="647"/>
      <c r="O44" s="647"/>
      <c r="P44" s="647"/>
      <c r="Q44" s="647"/>
      <c r="R44" s="647"/>
      <c r="S44" s="647"/>
      <c r="T44" s="647"/>
      <c r="U44" s="799" t="s">
        <v>2</v>
      </c>
      <c r="V44" s="800"/>
      <c r="W44" s="800"/>
      <c r="X44" s="649"/>
      <c r="Y44" s="800"/>
      <c r="Z44" s="647"/>
      <c r="AA44" s="799" t="s">
        <v>2</v>
      </c>
      <c r="AB44" s="800"/>
      <c r="AC44" s="800"/>
      <c r="AD44" s="800"/>
      <c r="AE44" s="800"/>
      <c r="AF44" s="647"/>
      <c r="AG44" s="647"/>
    </row>
    <row r="45" spans="1:33" s="798" customFormat="1" ht="20.25" x14ac:dyDescent="0.3">
      <c r="A45" s="2373"/>
      <c r="B45" s="647"/>
      <c r="C45" s="647"/>
      <c r="D45" s="649"/>
      <c r="E45" s="647"/>
      <c r="F45" s="650" t="s">
        <v>1</v>
      </c>
      <c r="G45" s="647"/>
      <c r="H45" s="801"/>
      <c r="I45" s="801"/>
      <c r="J45" s="801"/>
      <c r="K45" s="647"/>
      <c r="L45" s="800"/>
      <c r="M45" s="650" t="s">
        <v>1</v>
      </c>
      <c r="N45" s="647"/>
      <c r="O45" s="647"/>
      <c r="P45" s="647"/>
      <c r="Q45" s="647"/>
      <c r="R45" s="647"/>
      <c r="S45" s="647"/>
      <c r="T45" s="647"/>
      <c r="U45" s="799" t="s">
        <v>1</v>
      </c>
      <c r="V45" s="800"/>
      <c r="W45" s="647"/>
      <c r="X45" s="649"/>
      <c r="Y45" s="800"/>
      <c r="Z45" s="647"/>
      <c r="AA45" s="799" t="s">
        <v>1</v>
      </c>
      <c r="AB45" s="800"/>
      <c r="AC45" s="800"/>
      <c r="AD45" s="800"/>
      <c r="AE45" s="800"/>
      <c r="AF45" s="647"/>
      <c r="AG45" s="647"/>
    </row>
    <row r="46" spans="1:33" s="798" customFormat="1" ht="20.25" x14ac:dyDescent="0.3">
      <c r="A46" s="803"/>
      <c r="B46" s="803"/>
      <c r="C46" s="803"/>
      <c r="D46" s="805"/>
      <c r="E46" s="803"/>
      <c r="F46" s="803"/>
      <c r="G46" s="803"/>
      <c r="H46" s="803"/>
      <c r="I46" s="803"/>
      <c r="J46" s="803"/>
      <c r="K46" s="803"/>
      <c r="L46" s="803"/>
      <c r="M46" s="803"/>
      <c r="N46" s="803"/>
      <c r="O46" s="803"/>
      <c r="P46" s="803"/>
      <c r="Q46" s="803"/>
      <c r="R46" s="803"/>
      <c r="S46" s="803"/>
      <c r="T46" s="803"/>
      <c r="U46" s="803"/>
      <c r="V46" s="804"/>
      <c r="W46" s="803"/>
      <c r="X46" s="805"/>
      <c r="Y46" s="803"/>
      <c r="Z46" s="803"/>
      <c r="AA46" s="803"/>
      <c r="AB46" s="803"/>
      <c r="AC46" s="803"/>
      <c r="AD46" s="803"/>
      <c r="AE46" s="803"/>
      <c r="AF46" s="803"/>
      <c r="AG46" s="803"/>
    </row>
    <row r="47" spans="1:33" s="798" customFormat="1" ht="20.25" x14ac:dyDescent="0.3">
      <c r="A47" s="2371"/>
      <c r="B47" s="651"/>
      <c r="C47" s="647"/>
      <c r="D47" s="1196"/>
      <c r="E47" s="647"/>
      <c r="F47" s="650" t="s">
        <v>2</v>
      </c>
      <c r="G47" s="647"/>
      <c r="H47" s="801"/>
      <c r="I47" s="810"/>
      <c r="J47" s="810"/>
      <c r="K47" s="810"/>
      <c r="L47" s="810"/>
      <c r="M47" s="650" t="s">
        <v>2</v>
      </c>
      <c r="N47" s="647"/>
      <c r="O47" s="647"/>
      <c r="P47" s="647"/>
      <c r="Q47" s="647"/>
      <c r="R47" s="647"/>
      <c r="S47" s="647"/>
      <c r="T47" s="647"/>
      <c r="U47" s="799" t="s">
        <v>2</v>
      </c>
      <c r="V47" s="800"/>
      <c r="W47" s="647"/>
      <c r="X47" s="649"/>
      <c r="Y47" s="800"/>
      <c r="Z47" s="647"/>
      <c r="AA47" s="799" t="s">
        <v>2</v>
      </c>
      <c r="AB47" s="800"/>
      <c r="AC47" s="800"/>
      <c r="AD47" s="800"/>
      <c r="AE47" s="800"/>
      <c r="AF47" s="647"/>
      <c r="AG47" s="647"/>
    </row>
    <row r="48" spans="1:33" s="798" customFormat="1" thickBot="1" x14ac:dyDescent="0.35">
      <c r="A48" s="2376"/>
      <c r="B48" s="1189"/>
      <c r="C48" s="1193"/>
      <c r="D48" s="649"/>
      <c r="E48" s="1187"/>
      <c r="F48" s="1192" t="s">
        <v>1</v>
      </c>
      <c r="G48" s="1189"/>
      <c r="H48" s="1193"/>
      <c r="I48" s="1193"/>
      <c r="J48" s="1193"/>
      <c r="K48" s="1189"/>
      <c r="L48" s="1187"/>
      <c r="M48" s="1192" t="s">
        <v>1</v>
      </c>
      <c r="N48" s="1189"/>
      <c r="O48" s="1189"/>
      <c r="P48" s="1189"/>
      <c r="Q48" s="1189"/>
      <c r="R48" s="1189"/>
      <c r="S48" s="1189"/>
      <c r="T48" s="1189"/>
      <c r="U48" s="1188" t="s">
        <v>1</v>
      </c>
      <c r="V48" s="1191"/>
      <c r="W48" s="1190"/>
      <c r="X48" s="1186"/>
      <c r="Y48" s="1187"/>
      <c r="Z48" s="1189"/>
      <c r="AA48" s="1188" t="s">
        <v>1</v>
      </c>
      <c r="AB48" s="1187"/>
      <c r="AC48" s="1187"/>
      <c r="AD48" s="1187"/>
      <c r="AE48" s="1186"/>
      <c r="AF48" s="647"/>
      <c r="AG48" s="649"/>
    </row>
    <row r="49" spans="1:33" s="798" customFormat="1" thickTop="1" x14ac:dyDescent="0.3">
      <c r="A49" s="808"/>
      <c r="B49" s="803"/>
      <c r="C49" s="803"/>
      <c r="D49" s="1194"/>
      <c r="E49" s="803"/>
      <c r="F49" s="804"/>
      <c r="G49" s="803"/>
      <c r="H49" s="806"/>
      <c r="I49" s="806"/>
      <c r="J49" s="806"/>
      <c r="K49" s="803"/>
      <c r="L49" s="804"/>
      <c r="M49" s="804"/>
      <c r="N49" s="803"/>
      <c r="O49" s="803"/>
      <c r="P49" s="803"/>
      <c r="Q49" s="803"/>
      <c r="R49" s="803"/>
      <c r="S49" s="803"/>
      <c r="T49" s="803"/>
      <c r="U49" s="803"/>
      <c r="V49" s="804"/>
      <c r="W49" s="803"/>
      <c r="X49" s="805"/>
      <c r="Y49" s="804"/>
      <c r="Z49" s="803"/>
      <c r="AA49" s="803"/>
      <c r="AB49" s="804"/>
      <c r="AC49" s="804"/>
      <c r="AD49" s="804"/>
      <c r="AE49" s="804"/>
      <c r="AF49" s="803"/>
      <c r="AG49" s="803"/>
    </row>
    <row r="50" spans="1:33" s="798" customFormat="1" ht="20.25" x14ac:dyDescent="0.3">
      <c r="A50" s="2371"/>
      <c r="B50" s="651"/>
      <c r="C50" s="647"/>
      <c r="D50" s="649"/>
      <c r="E50" s="647"/>
      <c r="F50" s="650" t="s">
        <v>2</v>
      </c>
      <c r="G50" s="647"/>
      <c r="H50" s="801"/>
      <c r="I50" s="810"/>
      <c r="J50" s="810"/>
      <c r="K50" s="810"/>
      <c r="L50" s="810"/>
      <c r="M50" s="650" t="s">
        <v>2</v>
      </c>
      <c r="N50" s="647"/>
      <c r="O50" s="647"/>
      <c r="P50" s="647"/>
      <c r="Q50" s="647"/>
      <c r="R50" s="647"/>
      <c r="S50" s="647"/>
      <c r="T50" s="647"/>
      <c r="U50" s="799" t="s">
        <v>2</v>
      </c>
      <c r="V50" s="800"/>
      <c r="W50" s="647"/>
      <c r="X50" s="649"/>
      <c r="Y50" s="800"/>
      <c r="Z50" s="647"/>
      <c r="AA50" s="799" t="s">
        <v>2</v>
      </c>
      <c r="AB50" s="800"/>
      <c r="AC50" s="800"/>
      <c r="AD50" s="800"/>
      <c r="AE50" s="800"/>
      <c r="AF50" s="647"/>
      <c r="AG50" s="647"/>
    </row>
    <row r="51" spans="1:33" s="798" customFormat="1" ht="20.25" x14ac:dyDescent="0.3">
      <c r="A51" s="2373"/>
      <c r="B51" s="647"/>
      <c r="C51" s="647"/>
      <c r="D51" s="649"/>
      <c r="E51" s="647"/>
      <c r="F51" s="650" t="s">
        <v>1</v>
      </c>
      <c r="G51" s="647"/>
      <c r="H51" s="801"/>
      <c r="I51" s="801"/>
      <c r="J51" s="801"/>
      <c r="K51" s="647"/>
      <c r="L51" s="800"/>
      <c r="M51" s="650" t="s">
        <v>1</v>
      </c>
      <c r="N51" s="647"/>
      <c r="O51" s="647"/>
      <c r="P51" s="647"/>
      <c r="Q51" s="647"/>
      <c r="R51" s="647"/>
      <c r="S51" s="647"/>
      <c r="T51" s="647"/>
      <c r="U51" s="799" t="s">
        <v>1</v>
      </c>
      <c r="V51" s="800"/>
      <c r="W51" s="647"/>
      <c r="X51" s="649"/>
      <c r="Y51" s="800"/>
      <c r="Z51" s="647"/>
      <c r="AA51" s="799" t="s">
        <v>1</v>
      </c>
      <c r="AB51" s="800"/>
      <c r="AC51" s="800"/>
      <c r="AD51" s="800"/>
      <c r="AE51" s="800"/>
      <c r="AF51" s="647"/>
      <c r="AG51" s="647"/>
    </row>
    <row r="52" spans="1:33" s="798" customFormat="1" ht="20.25" x14ac:dyDescent="0.3">
      <c r="A52" s="803"/>
      <c r="B52" s="803"/>
      <c r="C52" s="803"/>
      <c r="D52" s="805"/>
      <c r="E52" s="803"/>
      <c r="F52" s="803"/>
      <c r="G52" s="803"/>
      <c r="H52" s="803"/>
      <c r="I52" s="803"/>
      <c r="J52" s="803"/>
      <c r="K52" s="803"/>
      <c r="L52" s="803"/>
      <c r="M52" s="803"/>
      <c r="N52" s="803"/>
      <c r="O52" s="803"/>
      <c r="P52" s="803"/>
      <c r="Q52" s="803"/>
      <c r="R52" s="803"/>
      <c r="S52" s="803"/>
      <c r="T52" s="803"/>
      <c r="U52" s="803"/>
      <c r="V52" s="804"/>
      <c r="W52" s="803"/>
      <c r="X52" s="805"/>
      <c r="Y52" s="803"/>
      <c r="Z52" s="803"/>
      <c r="AA52" s="803"/>
      <c r="AB52" s="803"/>
      <c r="AC52" s="803"/>
      <c r="AD52" s="803"/>
      <c r="AE52" s="803"/>
      <c r="AF52" s="803"/>
      <c r="AG52" s="803"/>
    </row>
    <row r="53" spans="1:33" s="798" customFormat="1" ht="20.25" x14ac:dyDescent="0.3">
      <c r="A53" s="2371"/>
      <c r="B53" s="647"/>
      <c r="C53" s="647"/>
      <c r="D53" s="649"/>
      <c r="E53" s="647"/>
      <c r="F53" s="650" t="s">
        <v>2</v>
      </c>
      <c r="G53" s="647"/>
      <c r="H53" s="801"/>
      <c r="I53" s="810"/>
      <c r="J53" s="810"/>
      <c r="K53" s="810"/>
      <c r="L53" s="810"/>
      <c r="M53" s="650" t="s">
        <v>2</v>
      </c>
      <c r="N53" s="647"/>
      <c r="O53" s="647"/>
      <c r="P53" s="647"/>
      <c r="Q53" s="647"/>
      <c r="R53" s="647"/>
      <c r="S53" s="647"/>
      <c r="T53" s="647"/>
      <c r="U53" s="799" t="s">
        <v>2</v>
      </c>
      <c r="V53" s="800"/>
      <c r="W53" s="647"/>
      <c r="X53" s="649"/>
      <c r="Y53" s="800"/>
      <c r="Z53" s="647"/>
      <c r="AA53" s="799" t="s">
        <v>2</v>
      </c>
      <c r="AB53" s="800"/>
      <c r="AC53" s="800"/>
      <c r="AD53" s="800"/>
      <c r="AE53" s="800"/>
      <c r="AF53" s="647"/>
      <c r="AG53" s="647"/>
    </row>
    <row r="54" spans="1:33" s="798" customFormat="1" ht="20.25" x14ac:dyDescent="0.3">
      <c r="A54" s="2373"/>
      <c r="B54" s="647"/>
      <c r="C54" s="647"/>
      <c r="D54" s="649"/>
      <c r="E54" s="647"/>
      <c r="F54" s="650" t="s">
        <v>1</v>
      </c>
      <c r="H54" s="801"/>
      <c r="I54" s="801"/>
      <c r="J54" s="801"/>
      <c r="K54" s="647"/>
      <c r="L54" s="800"/>
      <c r="M54" s="650" t="s">
        <v>1</v>
      </c>
      <c r="N54" s="647"/>
      <c r="O54" s="647"/>
      <c r="P54" s="647"/>
      <c r="Q54" s="647"/>
      <c r="R54" s="647"/>
      <c r="S54" s="647"/>
      <c r="T54" s="647"/>
      <c r="U54" s="799" t="s">
        <v>1</v>
      </c>
      <c r="V54" s="800"/>
      <c r="W54" s="647"/>
      <c r="X54" s="649"/>
      <c r="Y54" s="800"/>
      <c r="Z54" s="647"/>
      <c r="AA54" s="799" t="s">
        <v>1</v>
      </c>
      <c r="AB54" s="800"/>
      <c r="AC54" s="800"/>
      <c r="AD54" s="800"/>
      <c r="AE54" s="800"/>
      <c r="AF54" s="647"/>
      <c r="AG54" s="647"/>
    </row>
    <row r="55" spans="1:33" s="798" customFormat="1" ht="20.25" x14ac:dyDescent="0.3">
      <c r="A55" s="808"/>
      <c r="B55" s="803"/>
      <c r="C55" s="803"/>
      <c r="D55" s="805"/>
      <c r="E55" s="803"/>
      <c r="F55" s="803"/>
      <c r="G55" s="803"/>
      <c r="H55" s="803"/>
      <c r="I55" s="803"/>
      <c r="J55" s="803"/>
      <c r="K55" s="803"/>
      <c r="L55" s="803"/>
      <c r="M55" s="803"/>
      <c r="N55" s="803"/>
      <c r="O55" s="803"/>
      <c r="P55" s="803"/>
      <c r="Q55" s="803"/>
      <c r="R55" s="803"/>
      <c r="S55" s="803"/>
      <c r="T55" s="803"/>
      <c r="U55" s="803"/>
      <c r="V55" s="804"/>
      <c r="W55" s="803"/>
      <c r="X55" s="805"/>
      <c r="Y55" s="803"/>
      <c r="Z55" s="803"/>
      <c r="AA55" s="803"/>
      <c r="AB55" s="803"/>
      <c r="AC55" s="803"/>
      <c r="AD55" s="803"/>
      <c r="AE55" s="803"/>
      <c r="AF55" s="803"/>
      <c r="AG55" s="803"/>
    </row>
    <row r="56" spans="1:33" s="798" customFormat="1" ht="20.25" x14ac:dyDescent="0.3">
      <c r="A56" s="2371"/>
      <c r="B56" s="647"/>
      <c r="C56" s="647"/>
      <c r="D56" s="649"/>
      <c r="E56" s="647"/>
      <c r="F56" s="650" t="s">
        <v>2</v>
      </c>
      <c r="G56" s="647"/>
      <c r="H56" s="801"/>
      <c r="I56" s="810"/>
      <c r="J56" s="810"/>
      <c r="K56" s="810"/>
      <c r="L56" s="810"/>
      <c r="M56" s="650" t="s">
        <v>2</v>
      </c>
      <c r="N56" s="647"/>
      <c r="O56" s="647"/>
      <c r="P56" s="647"/>
      <c r="Q56" s="647"/>
      <c r="R56" s="647"/>
      <c r="S56" s="647"/>
      <c r="T56" s="647"/>
      <c r="U56" s="799" t="s">
        <v>2</v>
      </c>
      <c r="V56" s="800"/>
      <c r="W56" s="647"/>
      <c r="X56" s="649"/>
      <c r="Y56" s="800"/>
      <c r="Z56" s="647"/>
      <c r="AA56" s="799" t="s">
        <v>2</v>
      </c>
      <c r="AB56" s="800"/>
      <c r="AC56" s="800"/>
      <c r="AD56" s="800"/>
      <c r="AE56" s="800"/>
      <c r="AF56" s="647"/>
      <c r="AG56" s="647"/>
    </row>
    <row r="57" spans="1:33" s="798" customFormat="1" ht="20.25" x14ac:dyDescent="0.3">
      <c r="A57" s="2373"/>
      <c r="B57" s="647"/>
      <c r="C57" s="647"/>
      <c r="D57" s="649"/>
      <c r="E57" s="647"/>
      <c r="F57" s="650" t="s">
        <v>1</v>
      </c>
      <c r="G57" s="647"/>
      <c r="H57" s="801"/>
      <c r="I57" s="801"/>
      <c r="J57" s="801"/>
      <c r="K57" s="647"/>
      <c r="L57" s="800"/>
      <c r="M57" s="650" t="s">
        <v>1</v>
      </c>
      <c r="N57" s="647"/>
      <c r="O57" s="647"/>
      <c r="P57" s="647"/>
      <c r="Q57" s="647"/>
      <c r="R57" s="647"/>
      <c r="S57" s="647"/>
      <c r="T57" s="647"/>
      <c r="U57" s="799" t="s">
        <v>1</v>
      </c>
      <c r="V57" s="800"/>
      <c r="W57" s="647"/>
      <c r="X57" s="649"/>
      <c r="Y57" s="800"/>
      <c r="Z57" s="647"/>
      <c r="AA57" s="799" t="s">
        <v>1</v>
      </c>
      <c r="AB57" s="800"/>
      <c r="AC57" s="800"/>
      <c r="AD57" s="800"/>
      <c r="AE57" s="800"/>
      <c r="AF57" s="647"/>
      <c r="AG57" s="647"/>
    </row>
    <row r="58" spans="1:33" s="798" customFormat="1" ht="20.25" x14ac:dyDescent="0.3">
      <c r="A58" s="808"/>
      <c r="B58" s="803"/>
      <c r="C58" s="803"/>
      <c r="D58" s="805"/>
      <c r="E58" s="803"/>
      <c r="F58" s="803"/>
      <c r="G58" s="803"/>
      <c r="H58" s="803"/>
      <c r="I58" s="803"/>
      <c r="J58" s="803"/>
      <c r="K58" s="803"/>
      <c r="L58" s="803"/>
      <c r="M58" s="803"/>
      <c r="N58" s="803"/>
      <c r="O58" s="803"/>
      <c r="P58" s="803"/>
      <c r="Q58" s="803"/>
      <c r="R58" s="803"/>
      <c r="S58" s="803"/>
      <c r="T58" s="803"/>
      <c r="U58" s="803"/>
      <c r="V58" s="804"/>
      <c r="W58" s="803"/>
      <c r="X58" s="805"/>
      <c r="Y58" s="803"/>
      <c r="Z58" s="803"/>
      <c r="AA58" s="803"/>
      <c r="AB58" s="803"/>
      <c r="AC58" s="803"/>
      <c r="AD58" s="803"/>
      <c r="AE58" s="803"/>
      <c r="AF58" s="803"/>
      <c r="AG58" s="803"/>
    </row>
    <row r="59" spans="1:33" s="798" customFormat="1" ht="20.25" x14ac:dyDescent="0.3">
      <c r="A59" s="2371"/>
      <c r="B59" s="647"/>
      <c r="C59" s="647"/>
      <c r="D59" s="649"/>
      <c r="E59" s="647"/>
      <c r="F59" s="650" t="s">
        <v>2</v>
      </c>
      <c r="G59" s="647"/>
      <c r="H59" s="801"/>
      <c r="I59" s="810"/>
      <c r="J59" s="810"/>
      <c r="K59" s="810"/>
      <c r="L59" s="810"/>
      <c r="M59" s="650" t="s">
        <v>2</v>
      </c>
      <c r="N59" s="647"/>
      <c r="O59" s="647"/>
      <c r="P59" s="647"/>
      <c r="Q59" s="647"/>
      <c r="R59" s="647"/>
      <c r="S59" s="647"/>
      <c r="T59" s="647"/>
      <c r="U59" s="799" t="s">
        <v>2</v>
      </c>
      <c r="V59" s="800"/>
      <c r="W59" s="647"/>
      <c r="X59" s="649"/>
      <c r="Y59" s="800"/>
      <c r="Z59" s="647"/>
      <c r="AA59" s="799" t="s">
        <v>2</v>
      </c>
      <c r="AB59" s="800"/>
      <c r="AC59" s="800"/>
      <c r="AD59" s="800"/>
      <c r="AE59" s="800"/>
      <c r="AF59" s="647"/>
      <c r="AG59" s="647"/>
    </row>
    <row r="60" spans="1:33" s="798" customFormat="1" ht="20.25" x14ac:dyDescent="0.3">
      <c r="A60" s="2373"/>
      <c r="B60" s="647"/>
      <c r="C60" s="647"/>
      <c r="D60" s="649"/>
      <c r="E60" s="647"/>
      <c r="F60" s="650" t="s">
        <v>1</v>
      </c>
      <c r="G60" s="647"/>
      <c r="H60" s="801"/>
      <c r="I60" s="801"/>
      <c r="J60" s="801"/>
      <c r="K60" s="647"/>
      <c r="L60" s="800"/>
      <c r="M60" s="650" t="s">
        <v>1</v>
      </c>
      <c r="N60" s="647"/>
      <c r="O60" s="647"/>
      <c r="P60" s="647"/>
      <c r="Q60" s="647"/>
      <c r="R60" s="647"/>
      <c r="S60" s="647"/>
      <c r="T60" s="647"/>
      <c r="U60" s="799" t="s">
        <v>1</v>
      </c>
      <c r="V60" s="800"/>
      <c r="W60" s="647"/>
      <c r="X60" s="649"/>
      <c r="Y60" s="800"/>
      <c r="Z60" s="647"/>
      <c r="AA60" s="799" t="s">
        <v>1</v>
      </c>
      <c r="AB60" s="800"/>
      <c r="AC60" s="800"/>
      <c r="AD60" s="800"/>
      <c r="AE60" s="800"/>
      <c r="AF60" s="647"/>
      <c r="AG60" s="647"/>
    </row>
    <row r="61" spans="1:33" s="798" customFormat="1" ht="20.25" x14ac:dyDescent="0.3">
      <c r="A61" s="808"/>
      <c r="B61" s="803"/>
      <c r="C61" s="803"/>
      <c r="D61" s="805"/>
      <c r="E61" s="803"/>
      <c r="F61" s="803"/>
      <c r="G61" s="803"/>
      <c r="H61" s="803"/>
      <c r="I61" s="803"/>
      <c r="J61" s="803"/>
      <c r="K61" s="803"/>
      <c r="L61" s="803"/>
      <c r="M61" s="803"/>
      <c r="N61" s="803"/>
      <c r="O61" s="803"/>
      <c r="P61" s="803"/>
      <c r="Q61" s="803"/>
      <c r="R61" s="803"/>
      <c r="S61" s="803"/>
      <c r="T61" s="803"/>
      <c r="U61" s="803"/>
      <c r="V61" s="804"/>
      <c r="W61" s="803"/>
      <c r="X61" s="805"/>
      <c r="Y61" s="803"/>
      <c r="Z61" s="803"/>
      <c r="AA61" s="803"/>
      <c r="AB61" s="803"/>
      <c r="AC61" s="803"/>
      <c r="AD61" s="803"/>
      <c r="AE61" s="803"/>
      <c r="AF61" s="803"/>
      <c r="AG61" s="803"/>
    </row>
    <row r="62" spans="1:33" s="798" customFormat="1" ht="20.25" x14ac:dyDescent="0.3">
      <c r="A62" s="2371"/>
      <c r="B62" s="647"/>
      <c r="C62" s="647"/>
      <c r="D62" s="649"/>
      <c r="E62" s="647"/>
      <c r="F62" s="650" t="s">
        <v>2</v>
      </c>
      <c r="G62" s="647"/>
      <c r="H62" s="801"/>
      <c r="I62" s="810"/>
      <c r="J62" s="810"/>
      <c r="K62" s="810"/>
      <c r="L62" s="810"/>
      <c r="M62" s="650" t="s">
        <v>2</v>
      </c>
      <c r="N62" s="647"/>
      <c r="O62" s="647"/>
      <c r="P62" s="647"/>
      <c r="Q62" s="647"/>
      <c r="R62" s="647"/>
      <c r="S62" s="647"/>
      <c r="T62" s="647"/>
      <c r="U62" s="799" t="s">
        <v>2</v>
      </c>
      <c r="V62" s="800"/>
      <c r="W62" s="647"/>
      <c r="X62" s="649"/>
      <c r="Y62" s="800"/>
      <c r="Z62" s="647"/>
      <c r="AA62" s="799" t="s">
        <v>2</v>
      </c>
      <c r="AB62" s="800"/>
      <c r="AC62" s="800"/>
      <c r="AD62" s="800"/>
      <c r="AE62" s="800"/>
      <c r="AF62" s="647"/>
      <c r="AG62" s="647"/>
    </row>
    <row r="63" spans="1:33" s="798" customFormat="1" ht="20.25" x14ac:dyDescent="0.3">
      <c r="A63" s="2373"/>
      <c r="B63" s="647"/>
      <c r="C63" s="647"/>
      <c r="D63" s="649"/>
      <c r="E63" s="647"/>
      <c r="F63" s="650" t="s">
        <v>1</v>
      </c>
      <c r="G63" s="647"/>
      <c r="H63" s="801"/>
      <c r="I63" s="801"/>
      <c r="J63" s="801"/>
      <c r="K63" s="647"/>
      <c r="L63" s="800"/>
      <c r="M63" s="650" t="s">
        <v>1</v>
      </c>
      <c r="N63" s="647"/>
      <c r="O63" s="647"/>
      <c r="P63" s="647"/>
      <c r="Q63" s="647"/>
      <c r="R63" s="647"/>
      <c r="S63" s="647"/>
      <c r="T63" s="647"/>
      <c r="U63" s="799" t="s">
        <v>1</v>
      </c>
      <c r="V63" s="800"/>
      <c r="W63" s="647"/>
      <c r="X63" s="649"/>
      <c r="Y63" s="800"/>
      <c r="Z63" s="647"/>
      <c r="AA63" s="799" t="s">
        <v>1</v>
      </c>
      <c r="AB63" s="800"/>
      <c r="AC63" s="800"/>
      <c r="AD63" s="800"/>
      <c r="AE63" s="800"/>
      <c r="AF63" s="647"/>
      <c r="AG63" s="647"/>
    </row>
    <row r="64" spans="1:33" s="798" customFormat="1" ht="20.25" x14ac:dyDescent="0.3">
      <c r="A64" s="808"/>
      <c r="B64" s="803"/>
      <c r="C64" s="803"/>
      <c r="D64" s="805"/>
      <c r="E64" s="803"/>
      <c r="F64" s="803"/>
      <c r="G64" s="803"/>
      <c r="H64" s="803"/>
      <c r="I64" s="803"/>
      <c r="J64" s="803"/>
      <c r="K64" s="803"/>
      <c r="L64" s="803"/>
      <c r="M64" s="803"/>
      <c r="N64" s="803"/>
      <c r="O64" s="803"/>
      <c r="P64" s="803"/>
      <c r="Q64" s="803"/>
      <c r="R64" s="803"/>
      <c r="S64" s="803"/>
      <c r="T64" s="803"/>
      <c r="U64" s="803"/>
      <c r="V64" s="804"/>
      <c r="W64" s="803"/>
      <c r="X64" s="805"/>
      <c r="Y64" s="803"/>
      <c r="Z64" s="803"/>
      <c r="AA64" s="803"/>
      <c r="AB64" s="803"/>
      <c r="AC64" s="803"/>
      <c r="AD64" s="803"/>
      <c r="AE64" s="803"/>
      <c r="AF64" s="803"/>
      <c r="AG64" s="803"/>
    </row>
    <row r="65" spans="1:33" s="798" customFormat="1" ht="20.25" x14ac:dyDescent="0.3">
      <c r="A65" s="2371"/>
      <c r="B65" s="647"/>
      <c r="C65" s="647"/>
      <c r="D65" s="649"/>
      <c r="E65" s="647"/>
      <c r="F65" s="650" t="s">
        <v>2</v>
      </c>
      <c r="G65" s="647"/>
      <c r="H65" s="801"/>
      <c r="I65" s="810"/>
      <c r="J65" s="810"/>
      <c r="K65" s="810"/>
      <c r="L65" s="810"/>
      <c r="M65" s="650" t="s">
        <v>2</v>
      </c>
      <c r="N65" s="647"/>
      <c r="O65" s="647"/>
      <c r="P65" s="647"/>
      <c r="Q65" s="647"/>
      <c r="R65" s="647"/>
      <c r="S65" s="647"/>
      <c r="T65" s="647"/>
      <c r="U65" s="799" t="s">
        <v>2</v>
      </c>
      <c r="V65" s="800"/>
      <c r="W65" s="647"/>
      <c r="X65" s="649"/>
      <c r="Y65" s="800"/>
      <c r="Z65" s="647"/>
      <c r="AA65" s="799" t="s">
        <v>2</v>
      </c>
      <c r="AB65" s="800"/>
      <c r="AC65" s="800"/>
      <c r="AD65" s="800"/>
      <c r="AE65" s="800"/>
      <c r="AF65" s="647"/>
      <c r="AG65" s="647"/>
    </row>
    <row r="66" spans="1:33" s="798" customFormat="1" ht="20.25" x14ac:dyDescent="0.3">
      <c r="A66" s="2373"/>
      <c r="B66" s="647"/>
      <c r="C66" s="647"/>
      <c r="D66" s="649"/>
      <c r="E66" s="647"/>
      <c r="F66" s="650" t="s">
        <v>1</v>
      </c>
      <c r="G66" s="647"/>
      <c r="H66" s="801"/>
      <c r="I66" s="801"/>
      <c r="J66" s="801"/>
      <c r="K66" s="647"/>
      <c r="L66" s="800"/>
      <c r="M66" s="650" t="s">
        <v>1</v>
      </c>
      <c r="N66" s="647"/>
      <c r="O66" s="647"/>
      <c r="P66" s="647"/>
      <c r="Q66" s="647"/>
      <c r="R66" s="647"/>
      <c r="S66" s="647"/>
      <c r="T66" s="647"/>
      <c r="U66" s="799" t="s">
        <v>1</v>
      </c>
      <c r="V66" s="800"/>
      <c r="W66" s="647"/>
      <c r="X66" s="649"/>
      <c r="Y66" s="800"/>
      <c r="Z66" s="647"/>
      <c r="AA66" s="799" t="s">
        <v>1</v>
      </c>
      <c r="AB66" s="800"/>
      <c r="AC66" s="800"/>
      <c r="AD66" s="800"/>
      <c r="AE66" s="800"/>
      <c r="AF66" s="647"/>
      <c r="AG66" s="647"/>
    </row>
    <row r="67" spans="1:33" s="798" customFormat="1" ht="20.25" x14ac:dyDescent="0.3">
      <c r="A67" s="808"/>
      <c r="B67" s="803"/>
      <c r="C67" s="803"/>
      <c r="D67" s="805"/>
      <c r="E67" s="803"/>
      <c r="F67" s="803"/>
      <c r="G67" s="803"/>
      <c r="H67" s="803"/>
      <c r="I67" s="803"/>
      <c r="J67" s="803"/>
      <c r="K67" s="803"/>
      <c r="L67" s="803"/>
      <c r="M67" s="803"/>
      <c r="N67" s="803"/>
      <c r="O67" s="803"/>
      <c r="P67" s="803"/>
      <c r="Q67" s="803"/>
      <c r="R67" s="803"/>
      <c r="S67" s="803"/>
      <c r="T67" s="803"/>
      <c r="U67" s="803"/>
      <c r="V67" s="804"/>
      <c r="W67" s="803"/>
      <c r="X67" s="805"/>
      <c r="Y67" s="803"/>
      <c r="Z67" s="803"/>
      <c r="AA67" s="803"/>
      <c r="AB67" s="803"/>
      <c r="AC67" s="803"/>
      <c r="AD67" s="803"/>
      <c r="AE67" s="803"/>
      <c r="AF67" s="803"/>
      <c r="AG67" s="803"/>
    </row>
    <row r="68" spans="1:33" s="798" customFormat="1" ht="20.25" x14ac:dyDescent="0.3">
      <c r="A68" s="2371"/>
      <c r="B68" s="647"/>
      <c r="C68" s="647"/>
      <c r="D68" s="649"/>
      <c r="E68" s="647"/>
      <c r="F68" s="650" t="s">
        <v>2</v>
      </c>
      <c r="G68" s="647"/>
      <c r="H68" s="801"/>
      <c r="I68" s="810"/>
      <c r="J68" s="810"/>
      <c r="K68" s="810"/>
      <c r="L68" s="810"/>
      <c r="M68" s="650" t="s">
        <v>2</v>
      </c>
      <c r="N68" s="647"/>
      <c r="O68" s="647"/>
      <c r="P68" s="647"/>
      <c r="Q68" s="647"/>
      <c r="R68" s="647"/>
      <c r="S68" s="647"/>
      <c r="T68" s="647"/>
      <c r="U68" s="799" t="s">
        <v>2</v>
      </c>
      <c r="V68" s="800"/>
      <c r="W68" s="647"/>
      <c r="X68" s="649"/>
      <c r="Y68" s="800"/>
      <c r="Z68" s="647"/>
      <c r="AA68" s="799" t="s">
        <v>2</v>
      </c>
      <c r="AB68" s="800"/>
      <c r="AC68" s="800"/>
      <c r="AD68" s="800"/>
      <c r="AE68" s="800"/>
      <c r="AF68" s="647"/>
      <c r="AG68" s="647"/>
    </row>
    <row r="69" spans="1:33" s="798" customFormat="1" ht="20.25" x14ac:dyDescent="0.3">
      <c r="A69" s="2373"/>
      <c r="B69" s="647"/>
      <c r="C69" s="647"/>
      <c r="D69" s="649"/>
      <c r="E69" s="647"/>
      <c r="F69" s="650" t="s">
        <v>1</v>
      </c>
      <c r="G69" s="647"/>
      <c r="H69" s="801"/>
      <c r="I69" s="801"/>
      <c r="J69" s="801"/>
      <c r="K69" s="647"/>
      <c r="L69" s="800"/>
      <c r="M69" s="650" t="s">
        <v>1</v>
      </c>
      <c r="N69" s="647"/>
      <c r="O69" s="647"/>
      <c r="P69" s="647"/>
      <c r="Q69" s="647"/>
      <c r="R69" s="647"/>
      <c r="S69" s="647"/>
      <c r="T69" s="647"/>
      <c r="U69" s="799" t="s">
        <v>1</v>
      </c>
      <c r="V69" s="800"/>
      <c r="W69" s="647"/>
      <c r="X69" s="649"/>
      <c r="Y69" s="800"/>
      <c r="Z69" s="647"/>
      <c r="AA69" s="799" t="s">
        <v>1</v>
      </c>
      <c r="AB69" s="800"/>
      <c r="AC69" s="800"/>
      <c r="AD69" s="800"/>
      <c r="AE69" s="800"/>
      <c r="AF69" s="647"/>
      <c r="AG69" s="647"/>
    </row>
    <row r="70" spans="1:33" s="798" customFormat="1" ht="20.25" x14ac:dyDescent="0.3">
      <c r="A70" s="808"/>
      <c r="B70" s="803"/>
      <c r="C70" s="803"/>
      <c r="D70" s="805"/>
      <c r="E70" s="803"/>
      <c r="F70" s="804"/>
      <c r="G70" s="803"/>
      <c r="H70" s="806"/>
      <c r="I70" s="806"/>
      <c r="J70" s="806"/>
      <c r="K70" s="803"/>
      <c r="L70" s="804"/>
      <c r="M70" s="804"/>
      <c r="N70" s="803"/>
      <c r="O70" s="803"/>
      <c r="P70" s="803"/>
      <c r="Q70" s="803"/>
      <c r="R70" s="803"/>
      <c r="S70" s="803"/>
      <c r="T70" s="803"/>
      <c r="U70" s="803"/>
      <c r="V70" s="804"/>
      <c r="W70" s="803"/>
      <c r="X70" s="805"/>
      <c r="Y70" s="804"/>
      <c r="Z70" s="803"/>
      <c r="AA70" s="803"/>
      <c r="AB70" s="804"/>
      <c r="AC70" s="804"/>
      <c r="AD70" s="804"/>
      <c r="AE70" s="804"/>
      <c r="AF70" s="803"/>
      <c r="AG70" s="803"/>
    </row>
    <row r="71" spans="1:33" s="798" customFormat="1" ht="20.25" x14ac:dyDescent="0.3">
      <c r="A71" s="2377"/>
      <c r="B71" s="647"/>
      <c r="C71" s="647"/>
      <c r="D71" s="649"/>
      <c r="E71" s="647"/>
      <c r="F71" s="650" t="s">
        <v>2</v>
      </c>
      <c r="G71" s="647"/>
      <c r="H71" s="801"/>
      <c r="I71" s="810"/>
      <c r="J71" s="810"/>
      <c r="K71" s="810"/>
      <c r="L71" s="810"/>
      <c r="M71" s="650" t="s">
        <v>2</v>
      </c>
      <c r="N71" s="647"/>
      <c r="O71" s="647"/>
      <c r="P71" s="647"/>
      <c r="Q71" s="647"/>
      <c r="R71" s="647"/>
      <c r="S71" s="647"/>
      <c r="T71" s="647"/>
      <c r="U71" s="799" t="s">
        <v>2</v>
      </c>
      <c r="V71" s="800"/>
      <c r="W71" s="647"/>
      <c r="X71" s="649"/>
      <c r="Y71" s="800"/>
      <c r="Z71" s="647"/>
      <c r="AA71" s="799" t="s">
        <v>2</v>
      </c>
      <c r="AB71" s="800"/>
      <c r="AC71" s="800"/>
      <c r="AD71" s="800"/>
      <c r="AE71" s="800"/>
      <c r="AF71" s="647"/>
      <c r="AG71" s="647"/>
    </row>
    <row r="72" spans="1:33" s="798" customFormat="1" thickBot="1" x14ac:dyDescent="0.35">
      <c r="A72" s="2378"/>
      <c r="B72" s="1189"/>
      <c r="C72" s="1189"/>
      <c r="D72" s="649"/>
      <c r="E72" s="1189"/>
      <c r="F72" s="1192" t="s">
        <v>1</v>
      </c>
      <c r="G72" s="1189"/>
      <c r="H72" s="1193"/>
      <c r="I72" s="1193"/>
      <c r="J72" s="1193"/>
      <c r="K72" s="1189"/>
      <c r="L72" s="1187"/>
      <c r="M72" s="1192" t="s">
        <v>1</v>
      </c>
      <c r="N72" s="1189"/>
      <c r="O72" s="1189"/>
      <c r="P72" s="1189"/>
      <c r="Q72" s="1189"/>
      <c r="R72" s="1189"/>
      <c r="S72" s="1189"/>
      <c r="T72" s="1189"/>
      <c r="U72" s="1188" t="s">
        <v>1</v>
      </c>
      <c r="V72" s="1191"/>
      <c r="W72" s="1190"/>
      <c r="X72" s="1186"/>
      <c r="Y72" s="1187"/>
      <c r="Z72" s="1189"/>
      <c r="AA72" s="1188" t="s">
        <v>1</v>
      </c>
      <c r="AB72" s="1187"/>
      <c r="AC72" s="1187"/>
      <c r="AD72" s="1187"/>
      <c r="AE72" s="1186"/>
      <c r="AF72" s="647"/>
      <c r="AG72" s="649"/>
    </row>
    <row r="73" spans="1:33" s="798" customFormat="1" thickTop="1" x14ac:dyDescent="0.3">
      <c r="A73" s="1195"/>
      <c r="B73" s="803"/>
      <c r="C73" s="803"/>
      <c r="D73" s="1194"/>
      <c r="E73" s="803"/>
      <c r="F73" s="804"/>
      <c r="G73" s="803"/>
      <c r="H73" s="806"/>
      <c r="I73" s="806"/>
      <c r="J73" s="806"/>
      <c r="K73" s="803"/>
      <c r="L73" s="804"/>
      <c r="M73" s="804"/>
      <c r="N73" s="803"/>
      <c r="O73" s="803"/>
      <c r="P73" s="803"/>
      <c r="Q73" s="803"/>
      <c r="R73" s="803"/>
      <c r="S73" s="803"/>
      <c r="T73" s="803"/>
      <c r="U73" s="803"/>
      <c r="V73" s="804"/>
      <c r="W73" s="803"/>
      <c r="X73" s="805"/>
      <c r="Y73" s="804"/>
      <c r="Z73" s="803"/>
      <c r="AA73" s="803"/>
      <c r="AB73" s="804"/>
      <c r="AC73" s="804"/>
      <c r="AD73" s="804"/>
      <c r="AE73" s="804"/>
      <c r="AF73" s="803"/>
      <c r="AG73" s="803"/>
    </row>
    <row r="74" spans="1:33" s="798" customFormat="1" ht="20.25" x14ac:dyDescent="0.3">
      <c r="A74" s="2371"/>
      <c r="B74" s="647"/>
      <c r="C74" s="647"/>
      <c r="D74" s="649"/>
      <c r="E74" s="647"/>
      <c r="F74" s="650" t="s">
        <v>2</v>
      </c>
      <c r="G74" s="647"/>
      <c r="H74" s="801"/>
      <c r="I74" s="810"/>
      <c r="J74" s="810"/>
      <c r="K74" s="810"/>
      <c r="L74" s="810"/>
      <c r="M74" s="650" t="s">
        <v>2</v>
      </c>
      <c r="N74" s="647"/>
      <c r="O74" s="647"/>
      <c r="P74" s="647"/>
      <c r="Q74" s="647"/>
      <c r="R74" s="647"/>
      <c r="S74" s="647"/>
      <c r="T74" s="647"/>
      <c r="U74" s="799" t="s">
        <v>2</v>
      </c>
      <c r="V74" s="800"/>
      <c r="W74" s="647"/>
      <c r="X74" s="649"/>
      <c r="Y74" s="800"/>
      <c r="Z74" s="647"/>
      <c r="AA74" s="799" t="s">
        <v>2</v>
      </c>
      <c r="AB74" s="800"/>
      <c r="AC74" s="800"/>
      <c r="AD74" s="800"/>
      <c r="AE74" s="800"/>
      <c r="AF74" s="647"/>
      <c r="AG74" s="647"/>
    </row>
    <row r="75" spans="1:33" s="798" customFormat="1" ht="20.25" x14ac:dyDescent="0.3">
      <c r="A75" s="2372"/>
      <c r="B75" s="647"/>
      <c r="C75" s="647"/>
      <c r="D75" s="649"/>
      <c r="E75" s="647"/>
      <c r="F75" s="650" t="s">
        <v>1</v>
      </c>
      <c r="G75" s="647"/>
      <c r="H75" s="801"/>
      <c r="I75" s="801"/>
      <c r="J75" s="801"/>
      <c r="K75" s="647"/>
      <c r="L75" s="800"/>
      <c r="M75" s="650" t="s">
        <v>1</v>
      </c>
      <c r="N75" s="647"/>
      <c r="O75" s="647"/>
      <c r="P75" s="647"/>
      <c r="Q75" s="647"/>
      <c r="R75" s="647"/>
      <c r="S75" s="647"/>
      <c r="T75" s="647"/>
      <c r="U75" s="799" t="s">
        <v>1</v>
      </c>
      <c r="V75" s="800"/>
      <c r="W75" s="647"/>
      <c r="X75" s="649"/>
      <c r="Y75" s="800"/>
      <c r="Z75" s="647"/>
      <c r="AA75" s="799" t="s">
        <v>1</v>
      </c>
      <c r="AB75" s="800"/>
      <c r="AC75" s="800"/>
      <c r="AD75" s="800"/>
      <c r="AE75" s="800"/>
      <c r="AF75" s="647"/>
      <c r="AG75" s="647"/>
    </row>
    <row r="76" spans="1:33" s="798" customFormat="1" ht="20.25" x14ac:dyDescent="0.3">
      <c r="A76" s="808"/>
      <c r="B76" s="803"/>
      <c r="C76" s="803"/>
      <c r="D76" s="805"/>
      <c r="E76" s="803"/>
      <c r="F76" s="803"/>
      <c r="G76" s="803"/>
      <c r="H76" s="803"/>
      <c r="I76" s="803"/>
      <c r="J76" s="803"/>
      <c r="K76" s="803"/>
      <c r="L76" s="803"/>
      <c r="M76" s="803"/>
      <c r="N76" s="803"/>
      <c r="O76" s="803"/>
      <c r="P76" s="803"/>
      <c r="Q76" s="803"/>
      <c r="R76" s="803"/>
      <c r="S76" s="803"/>
      <c r="T76" s="803"/>
      <c r="U76" s="803"/>
      <c r="V76" s="804"/>
      <c r="W76" s="803"/>
      <c r="X76" s="805"/>
      <c r="Y76" s="803"/>
      <c r="Z76" s="803"/>
      <c r="AA76" s="803"/>
      <c r="AB76" s="803"/>
      <c r="AC76" s="803"/>
      <c r="AD76" s="803"/>
      <c r="AE76" s="803"/>
      <c r="AF76" s="803"/>
      <c r="AG76" s="803"/>
    </row>
    <row r="77" spans="1:33" s="798" customFormat="1" ht="20.25" x14ac:dyDescent="0.3">
      <c r="A77" s="2371"/>
      <c r="B77" s="647"/>
      <c r="C77" s="647"/>
      <c r="D77" s="649"/>
      <c r="E77" s="647"/>
      <c r="F77" s="650" t="s">
        <v>2</v>
      </c>
      <c r="G77" s="647"/>
      <c r="H77" s="801"/>
      <c r="I77" s="810"/>
      <c r="J77" s="810"/>
      <c r="K77" s="810"/>
      <c r="L77" s="810"/>
      <c r="M77" s="650" t="s">
        <v>2</v>
      </c>
      <c r="N77" s="647"/>
      <c r="O77" s="647"/>
      <c r="P77" s="647"/>
      <c r="Q77" s="647"/>
      <c r="R77" s="647"/>
      <c r="S77" s="647"/>
      <c r="T77" s="647"/>
      <c r="U77" s="799" t="s">
        <v>2</v>
      </c>
      <c r="V77" s="800"/>
      <c r="W77" s="647"/>
      <c r="X77" s="649"/>
      <c r="Y77" s="800"/>
      <c r="Z77" s="647"/>
      <c r="AA77" s="799" t="s">
        <v>2</v>
      </c>
      <c r="AB77" s="800"/>
      <c r="AC77" s="800"/>
      <c r="AD77" s="800"/>
      <c r="AE77" s="800"/>
      <c r="AF77" s="647"/>
      <c r="AG77" s="647"/>
    </row>
    <row r="78" spans="1:33" s="798" customFormat="1" ht="20.25" x14ac:dyDescent="0.3">
      <c r="A78" s="2373"/>
      <c r="B78" s="647"/>
      <c r="C78" s="647"/>
      <c r="D78" s="649"/>
      <c r="E78" s="647"/>
      <c r="F78" s="650" t="s">
        <v>1</v>
      </c>
      <c r="G78" s="647"/>
      <c r="H78" s="801"/>
      <c r="I78" s="801"/>
      <c r="J78" s="801"/>
      <c r="K78" s="647"/>
      <c r="L78" s="800"/>
      <c r="M78" s="650" t="s">
        <v>1</v>
      </c>
      <c r="N78" s="647"/>
      <c r="O78" s="647"/>
      <c r="P78" s="647"/>
      <c r="Q78" s="647"/>
      <c r="R78" s="647"/>
      <c r="S78" s="647"/>
      <c r="T78" s="647"/>
      <c r="U78" s="799" t="s">
        <v>1</v>
      </c>
      <c r="V78" s="800"/>
      <c r="W78" s="647"/>
      <c r="X78" s="649"/>
      <c r="Y78" s="800"/>
      <c r="Z78" s="647"/>
      <c r="AA78" s="799" t="s">
        <v>1</v>
      </c>
      <c r="AB78" s="800"/>
      <c r="AC78" s="800"/>
      <c r="AD78" s="800"/>
      <c r="AE78" s="800"/>
      <c r="AF78" s="647"/>
      <c r="AG78" s="647"/>
    </row>
    <row r="79" spans="1:33" s="798" customFormat="1" ht="20.25" x14ac:dyDescent="0.3">
      <c r="A79" s="808"/>
      <c r="B79" s="803"/>
      <c r="C79" s="803"/>
      <c r="D79" s="805"/>
      <c r="E79" s="803"/>
      <c r="F79" s="803"/>
      <c r="G79" s="803"/>
      <c r="H79" s="803"/>
      <c r="I79" s="803"/>
      <c r="J79" s="803"/>
      <c r="K79" s="803"/>
      <c r="L79" s="803"/>
      <c r="M79" s="803"/>
      <c r="N79" s="803"/>
      <c r="O79" s="803"/>
      <c r="P79" s="803"/>
      <c r="Q79" s="803"/>
      <c r="R79" s="803"/>
      <c r="S79" s="803"/>
      <c r="T79" s="803"/>
      <c r="U79" s="803"/>
      <c r="V79" s="804"/>
      <c r="W79" s="803"/>
      <c r="X79" s="805"/>
      <c r="Y79" s="803"/>
      <c r="Z79" s="803"/>
      <c r="AA79" s="803"/>
      <c r="AB79" s="803"/>
      <c r="AC79" s="803"/>
      <c r="AD79" s="803"/>
      <c r="AE79" s="803"/>
      <c r="AF79" s="803"/>
      <c r="AG79" s="803"/>
    </row>
    <row r="80" spans="1:33" s="798" customFormat="1" ht="20.25" x14ac:dyDescent="0.3">
      <c r="A80" s="2371"/>
      <c r="B80" s="647"/>
      <c r="C80" s="647"/>
      <c r="D80" s="649"/>
      <c r="E80" s="647"/>
      <c r="F80" s="650" t="s">
        <v>2</v>
      </c>
      <c r="G80" s="647"/>
      <c r="H80" s="801"/>
      <c r="I80" s="810"/>
      <c r="J80" s="810"/>
      <c r="K80" s="810"/>
      <c r="L80" s="810"/>
      <c r="M80" s="650" t="s">
        <v>2</v>
      </c>
      <c r="N80" s="647"/>
      <c r="O80" s="647"/>
      <c r="P80" s="647"/>
      <c r="Q80" s="647"/>
      <c r="R80" s="647"/>
      <c r="S80" s="647"/>
      <c r="T80" s="647"/>
      <c r="U80" s="799" t="s">
        <v>2</v>
      </c>
      <c r="V80" s="800"/>
      <c r="W80" s="647"/>
      <c r="X80" s="649"/>
      <c r="Y80" s="800"/>
      <c r="Z80" s="647"/>
      <c r="AA80" s="799" t="s">
        <v>2</v>
      </c>
      <c r="AB80" s="800"/>
      <c r="AC80" s="800"/>
      <c r="AD80" s="800"/>
      <c r="AE80" s="800"/>
      <c r="AF80" s="647"/>
      <c r="AG80" s="647"/>
    </row>
    <row r="81" spans="1:33" s="798" customFormat="1" ht="20.25" x14ac:dyDescent="0.3">
      <c r="A81" s="2373"/>
      <c r="B81" s="647"/>
      <c r="C81" s="647"/>
      <c r="D81" s="649"/>
      <c r="E81" s="647"/>
      <c r="F81" s="650" t="s">
        <v>1</v>
      </c>
      <c r="G81" s="647"/>
      <c r="H81" s="801"/>
      <c r="I81" s="801"/>
      <c r="J81" s="801"/>
      <c r="K81" s="647"/>
      <c r="L81" s="800"/>
      <c r="M81" s="650" t="s">
        <v>1</v>
      </c>
      <c r="N81" s="647"/>
      <c r="O81" s="647"/>
      <c r="P81" s="647"/>
      <c r="Q81" s="647"/>
      <c r="R81" s="647"/>
      <c r="S81" s="647"/>
      <c r="T81" s="647"/>
      <c r="U81" s="799" t="s">
        <v>1</v>
      </c>
      <c r="V81" s="800"/>
      <c r="W81" s="647"/>
      <c r="X81" s="649"/>
      <c r="Y81" s="800"/>
      <c r="Z81" s="647"/>
      <c r="AA81" s="799" t="s">
        <v>1</v>
      </c>
      <c r="AB81" s="800"/>
      <c r="AC81" s="800"/>
      <c r="AD81" s="800"/>
      <c r="AE81" s="800"/>
      <c r="AF81" s="647"/>
      <c r="AG81" s="647"/>
    </row>
    <row r="82" spans="1:33" s="798" customFormat="1" ht="20.25" x14ac:dyDescent="0.3">
      <c r="A82" s="808"/>
      <c r="B82" s="803"/>
      <c r="C82" s="803"/>
      <c r="D82" s="805"/>
      <c r="E82" s="803"/>
      <c r="F82" s="803"/>
      <c r="G82" s="803"/>
      <c r="H82" s="803"/>
      <c r="I82" s="803"/>
      <c r="J82" s="803"/>
      <c r="K82" s="803"/>
      <c r="L82" s="803"/>
      <c r="M82" s="803"/>
      <c r="N82" s="803"/>
      <c r="O82" s="803"/>
      <c r="P82" s="803"/>
      <c r="Q82" s="803"/>
      <c r="R82" s="803"/>
      <c r="S82" s="803"/>
      <c r="T82" s="803"/>
      <c r="U82" s="803"/>
      <c r="V82" s="804"/>
      <c r="W82" s="803"/>
      <c r="X82" s="805"/>
      <c r="Y82" s="803"/>
      <c r="Z82" s="803"/>
      <c r="AA82" s="803"/>
      <c r="AB82" s="803"/>
      <c r="AC82" s="803"/>
      <c r="AD82" s="803"/>
      <c r="AE82" s="803"/>
      <c r="AF82" s="803"/>
      <c r="AG82" s="803"/>
    </row>
    <row r="83" spans="1:33" s="798" customFormat="1" ht="20.25" x14ac:dyDescent="0.3">
      <c r="A83" s="2371"/>
      <c r="B83" s="647"/>
      <c r="C83" s="647"/>
      <c r="D83" s="649"/>
      <c r="E83" s="647"/>
      <c r="F83" s="650" t="s">
        <v>2</v>
      </c>
      <c r="G83" s="647"/>
      <c r="H83" s="801"/>
      <c r="I83" s="810"/>
      <c r="J83" s="810"/>
      <c r="K83" s="810"/>
      <c r="L83" s="810"/>
      <c r="M83" s="650" t="s">
        <v>2</v>
      </c>
      <c r="N83" s="647"/>
      <c r="O83" s="647"/>
      <c r="P83" s="647"/>
      <c r="Q83" s="647"/>
      <c r="R83" s="647"/>
      <c r="S83" s="647"/>
      <c r="T83" s="647"/>
      <c r="U83" s="799" t="s">
        <v>2</v>
      </c>
      <c r="V83" s="800"/>
      <c r="W83" s="647"/>
      <c r="X83" s="649"/>
      <c r="Y83" s="800"/>
      <c r="Z83" s="647"/>
      <c r="AA83" s="799" t="s">
        <v>2</v>
      </c>
      <c r="AB83" s="800"/>
      <c r="AC83" s="800"/>
      <c r="AD83" s="800"/>
      <c r="AE83" s="800"/>
      <c r="AF83" s="647"/>
      <c r="AG83" s="647"/>
    </row>
    <row r="84" spans="1:33" s="798" customFormat="1" ht="20.25" x14ac:dyDescent="0.3">
      <c r="A84" s="2372"/>
      <c r="B84" s="647"/>
      <c r="C84" s="647"/>
      <c r="D84" s="649"/>
      <c r="E84" s="647"/>
      <c r="F84" s="650" t="s">
        <v>1</v>
      </c>
      <c r="G84" s="647"/>
      <c r="H84" s="801"/>
      <c r="I84" s="801"/>
      <c r="J84" s="801"/>
      <c r="K84" s="647"/>
      <c r="L84" s="800"/>
      <c r="M84" s="650" t="s">
        <v>1</v>
      </c>
      <c r="N84" s="647"/>
      <c r="O84" s="647"/>
      <c r="P84" s="647"/>
      <c r="Q84" s="647"/>
      <c r="R84" s="647"/>
      <c r="S84" s="647"/>
      <c r="T84" s="647"/>
      <c r="U84" s="799" t="s">
        <v>1</v>
      </c>
      <c r="V84" s="800"/>
      <c r="W84" s="647"/>
      <c r="X84" s="649"/>
      <c r="Y84" s="800"/>
      <c r="Z84" s="647"/>
      <c r="AA84" s="799" t="s">
        <v>1</v>
      </c>
      <c r="AB84" s="800"/>
      <c r="AC84" s="800"/>
      <c r="AD84" s="800"/>
      <c r="AE84" s="800"/>
      <c r="AF84" s="647"/>
      <c r="AG84" s="647"/>
    </row>
    <row r="85" spans="1:33" s="798" customFormat="1" ht="20.25" x14ac:dyDescent="0.3">
      <c r="A85" s="808"/>
      <c r="B85" s="803"/>
      <c r="C85" s="803"/>
      <c r="D85" s="805"/>
      <c r="E85" s="803"/>
      <c r="F85" s="803"/>
      <c r="G85" s="803"/>
      <c r="H85" s="803"/>
      <c r="I85" s="803"/>
      <c r="J85" s="803"/>
      <c r="K85" s="803"/>
      <c r="L85" s="803"/>
      <c r="M85" s="803"/>
      <c r="N85" s="803"/>
      <c r="O85" s="803"/>
      <c r="P85" s="803"/>
      <c r="Q85" s="803"/>
      <c r="R85" s="803"/>
      <c r="S85" s="803"/>
      <c r="T85" s="803"/>
      <c r="U85" s="803"/>
      <c r="V85" s="804"/>
      <c r="W85" s="803"/>
      <c r="X85" s="805"/>
      <c r="Y85" s="803"/>
      <c r="Z85" s="803"/>
      <c r="AA85" s="803"/>
      <c r="AB85" s="803"/>
      <c r="AC85" s="803"/>
      <c r="AD85" s="803"/>
      <c r="AE85" s="803"/>
      <c r="AF85" s="803"/>
      <c r="AG85" s="803"/>
    </row>
    <row r="86" spans="1:33" s="798" customFormat="1" ht="20.25" x14ac:dyDescent="0.3">
      <c r="A86" s="2371"/>
      <c r="B86" s="647"/>
      <c r="C86" s="647"/>
      <c r="D86" s="649"/>
      <c r="E86" s="647"/>
      <c r="F86" s="650" t="s">
        <v>2</v>
      </c>
      <c r="G86" s="647"/>
      <c r="H86" s="801"/>
      <c r="I86" s="810"/>
      <c r="J86" s="810"/>
      <c r="K86" s="810"/>
      <c r="L86" s="810"/>
      <c r="M86" s="650" t="s">
        <v>2</v>
      </c>
      <c r="N86" s="647"/>
      <c r="O86" s="647"/>
      <c r="P86" s="647"/>
      <c r="Q86" s="647"/>
      <c r="R86" s="647"/>
      <c r="S86" s="647"/>
      <c r="T86" s="647"/>
      <c r="U86" s="799" t="s">
        <v>2</v>
      </c>
      <c r="V86" s="800"/>
      <c r="W86" s="647"/>
      <c r="X86" s="649"/>
      <c r="Y86" s="800"/>
      <c r="Z86" s="647"/>
      <c r="AA86" s="799" t="s">
        <v>2</v>
      </c>
      <c r="AB86" s="800"/>
      <c r="AC86" s="800"/>
      <c r="AD86" s="800"/>
      <c r="AE86" s="800"/>
      <c r="AF86" s="647"/>
      <c r="AG86" s="647"/>
    </row>
    <row r="87" spans="1:33" s="798" customFormat="1" ht="20.25" x14ac:dyDescent="0.3">
      <c r="A87" s="2372"/>
      <c r="B87" s="647"/>
      <c r="C87" s="647"/>
      <c r="D87" s="649"/>
      <c r="E87" s="647"/>
      <c r="F87" s="650" t="s">
        <v>1</v>
      </c>
      <c r="G87" s="647"/>
      <c r="H87" s="801"/>
      <c r="I87" s="801"/>
      <c r="J87" s="801"/>
      <c r="K87" s="647"/>
      <c r="L87" s="800"/>
      <c r="M87" s="650" t="s">
        <v>1</v>
      </c>
      <c r="N87" s="647"/>
      <c r="O87" s="647"/>
      <c r="P87" s="647"/>
      <c r="Q87" s="647"/>
      <c r="R87" s="647"/>
      <c r="S87" s="647"/>
      <c r="T87" s="647"/>
      <c r="U87" s="799" t="s">
        <v>1</v>
      </c>
      <c r="V87" s="800"/>
      <c r="W87" s="647"/>
      <c r="X87" s="649"/>
      <c r="Y87" s="800"/>
      <c r="Z87" s="647"/>
      <c r="AA87" s="799" t="s">
        <v>1</v>
      </c>
      <c r="AB87" s="800"/>
      <c r="AC87" s="800"/>
      <c r="AD87" s="800"/>
      <c r="AE87" s="800"/>
      <c r="AF87" s="647"/>
      <c r="AG87" s="647"/>
    </row>
    <row r="88" spans="1:33" s="798" customFormat="1" ht="20.25" x14ac:dyDescent="0.3">
      <c r="A88" s="808"/>
      <c r="B88" s="803"/>
      <c r="C88" s="803"/>
      <c r="D88" s="805"/>
      <c r="E88" s="803"/>
      <c r="F88" s="803"/>
      <c r="G88" s="803"/>
      <c r="H88" s="803"/>
      <c r="I88" s="803"/>
      <c r="J88" s="803"/>
      <c r="K88" s="803"/>
      <c r="L88" s="803"/>
      <c r="M88" s="803"/>
      <c r="N88" s="803"/>
      <c r="O88" s="803"/>
      <c r="P88" s="803"/>
      <c r="Q88" s="803"/>
      <c r="R88" s="803"/>
      <c r="S88" s="803"/>
      <c r="T88" s="803"/>
      <c r="U88" s="803"/>
      <c r="V88" s="804"/>
      <c r="W88" s="803"/>
      <c r="X88" s="805"/>
      <c r="Y88" s="803"/>
      <c r="Z88" s="803"/>
      <c r="AA88" s="803"/>
      <c r="AB88" s="803"/>
      <c r="AC88" s="803"/>
      <c r="AD88" s="803"/>
      <c r="AE88" s="803"/>
      <c r="AF88" s="803"/>
      <c r="AG88" s="803"/>
    </row>
    <row r="89" spans="1:33" s="798" customFormat="1" ht="20.25" x14ac:dyDescent="0.3">
      <c r="A89" s="2371"/>
      <c r="B89" s="647"/>
      <c r="C89" s="647"/>
      <c r="D89" s="649"/>
      <c r="E89" s="647"/>
      <c r="F89" s="650" t="s">
        <v>2</v>
      </c>
      <c r="G89" s="647"/>
      <c r="H89" s="801"/>
      <c r="I89" s="810"/>
      <c r="J89" s="810"/>
      <c r="K89" s="810"/>
      <c r="L89" s="810"/>
      <c r="M89" s="650" t="s">
        <v>2</v>
      </c>
      <c r="N89" s="647"/>
      <c r="O89" s="647"/>
      <c r="P89" s="647"/>
      <c r="Q89" s="647"/>
      <c r="R89" s="647"/>
      <c r="S89" s="647"/>
      <c r="T89" s="647"/>
      <c r="U89" s="799" t="s">
        <v>2</v>
      </c>
      <c r="V89" s="800"/>
      <c r="W89" s="647"/>
      <c r="X89" s="649"/>
      <c r="Y89" s="800"/>
      <c r="Z89" s="647"/>
      <c r="AA89" s="799" t="s">
        <v>2</v>
      </c>
      <c r="AB89" s="800"/>
      <c r="AC89" s="800"/>
      <c r="AD89" s="800"/>
      <c r="AE89" s="800"/>
      <c r="AF89" s="647"/>
      <c r="AG89" s="647"/>
    </row>
    <row r="90" spans="1:33" s="798" customFormat="1" ht="20.25" x14ac:dyDescent="0.3">
      <c r="A90" s="2372"/>
      <c r="B90" s="647"/>
      <c r="C90" s="647"/>
      <c r="D90" s="649"/>
      <c r="E90" s="647"/>
      <c r="F90" s="650" t="s">
        <v>1</v>
      </c>
      <c r="G90" s="647"/>
      <c r="H90" s="801"/>
      <c r="I90" s="801"/>
      <c r="J90" s="801"/>
      <c r="K90" s="647"/>
      <c r="L90" s="800"/>
      <c r="M90" s="650" t="s">
        <v>1</v>
      </c>
      <c r="N90" s="647"/>
      <c r="O90" s="647"/>
      <c r="P90" s="647"/>
      <c r="Q90" s="647"/>
      <c r="R90" s="647"/>
      <c r="S90" s="647"/>
      <c r="T90" s="647"/>
      <c r="U90" s="799" t="s">
        <v>1</v>
      </c>
      <c r="V90" s="800"/>
      <c r="W90" s="647"/>
      <c r="X90" s="649"/>
      <c r="Y90" s="800"/>
      <c r="Z90" s="647"/>
      <c r="AA90" s="799" t="s">
        <v>1</v>
      </c>
      <c r="AB90" s="800"/>
      <c r="AC90" s="800"/>
      <c r="AD90" s="800"/>
      <c r="AE90" s="800"/>
      <c r="AF90" s="647"/>
      <c r="AG90" s="647"/>
    </row>
    <row r="91" spans="1:33" s="798" customFormat="1" ht="20.25" x14ac:dyDescent="0.3">
      <c r="A91" s="808"/>
      <c r="B91" s="803"/>
      <c r="C91" s="803"/>
      <c r="D91" s="805"/>
      <c r="E91" s="803"/>
      <c r="F91" s="803"/>
      <c r="G91" s="803"/>
      <c r="H91" s="803"/>
      <c r="I91" s="803"/>
      <c r="J91" s="803"/>
      <c r="K91" s="803"/>
      <c r="L91" s="803"/>
      <c r="M91" s="803"/>
      <c r="N91" s="803"/>
      <c r="O91" s="803"/>
      <c r="P91" s="803"/>
      <c r="Q91" s="803"/>
      <c r="R91" s="803"/>
      <c r="S91" s="803"/>
      <c r="T91" s="803"/>
      <c r="U91" s="803"/>
      <c r="V91" s="804"/>
      <c r="W91" s="803"/>
      <c r="X91" s="805"/>
      <c r="Y91" s="803"/>
      <c r="Z91" s="803"/>
      <c r="AA91" s="803"/>
      <c r="AB91" s="803"/>
      <c r="AC91" s="803"/>
      <c r="AD91" s="803"/>
      <c r="AE91" s="803"/>
      <c r="AF91" s="803"/>
      <c r="AG91" s="803"/>
    </row>
    <row r="92" spans="1:33" s="798" customFormat="1" ht="20.25" x14ac:dyDescent="0.3">
      <c r="A92" s="2371"/>
      <c r="B92" s="647"/>
      <c r="C92" s="647"/>
      <c r="D92" s="649"/>
      <c r="E92" s="647"/>
      <c r="F92" s="650" t="s">
        <v>2</v>
      </c>
      <c r="G92" s="647"/>
      <c r="H92" s="801"/>
      <c r="I92" s="810"/>
      <c r="J92" s="810"/>
      <c r="K92" s="810"/>
      <c r="L92" s="810"/>
      <c r="M92" s="650" t="s">
        <v>2</v>
      </c>
      <c r="N92" s="647"/>
      <c r="O92" s="647"/>
      <c r="P92" s="647"/>
      <c r="Q92" s="647"/>
      <c r="R92" s="647"/>
      <c r="S92" s="647"/>
      <c r="T92" s="647"/>
      <c r="U92" s="799" t="s">
        <v>2</v>
      </c>
      <c r="V92" s="800"/>
      <c r="W92" s="647"/>
      <c r="X92" s="649"/>
      <c r="Y92" s="800"/>
      <c r="Z92" s="647"/>
      <c r="AA92" s="799" t="s">
        <v>2</v>
      </c>
      <c r="AB92" s="800"/>
      <c r="AC92" s="800"/>
      <c r="AD92" s="800"/>
      <c r="AE92" s="800"/>
      <c r="AF92" s="647"/>
      <c r="AG92" s="647"/>
    </row>
    <row r="93" spans="1:33" s="798" customFormat="1" ht="20.25" x14ac:dyDescent="0.3">
      <c r="A93" s="2372"/>
      <c r="B93" s="647"/>
      <c r="C93" s="647"/>
      <c r="D93" s="649"/>
      <c r="E93" s="647"/>
      <c r="F93" s="650" t="s">
        <v>1</v>
      </c>
      <c r="G93" s="647"/>
      <c r="H93" s="801"/>
      <c r="I93" s="801"/>
      <c r="J93" s="801"/>
      <c r="K93" s="647"/>
      <c r="L93" s="800"/>
      <c r="M93" s="650" t="s">
        <v>1</v>
      </c>
      <c r="N93" s="647"/>
      <c r="O93" s="647"/>
      <c r="P93" s="647"/>
      <c r="Q93" s="647"/>
      <c r="R93" s="647"/>
      <c r="S93" s="647"/>
      <c r="T93" s="647"/>
      <c r="U93" s="799" t="s">
        <v>1</v>
      </c>
      <c r="V93" s="800"/>
      <c r="W93" s="647"/>
      <c r="X93" s="649"/>
      <c r="Y93" s="800"/>
      <c r="Z93" s="647"/>
      <c r="AA93" s="799" t="s">
        <v>1</v>
      </c>
      <c r="AB93" s="800"/>
      <c r="AC93" s="800"/>
      <c r="AD93" s="800"/>
      <c r="AE93" s="800"/>
      <c r="AF93" s="647"/>
      <c r="AG93" s="647"/>
    </row>
    <row r="94" spans="1:33" s="798" customFormat="1" ht="20.25" x14ac:dyDescent="0.3">
      <c r="A94" s="808"/>
      <c r="B94" s="803"/>
      <c r="C94" s="803"/>
      <c r="D94" s="805"/>
      <c r="E94" s="803"/>
      <c r="F94" s="803"/>
      <c r="G94" s="803"/>
      <c r="H94" s="803"/>
      <c r="I94" s="803"/>
      <c r="J94" s="803"/>
      <c r="K94" s="803"/>
      <c r="L94" s="803"/>
      <c r="M94" s="803"/>
      <c r="N94" s="803"/>
      <c r="O94" s="803"/>
      <c r="P94" s="803"/>
      <c r="Q94" s="803"/>
      <c r="R94" s="803"/>
      <c r="S94" s="803"/>
      <c r="T94" s="803"/>
      <c r="U94" s="803"/>
      <c r="V94" s="804"/>
      <c r="W94" s="803"/>
      <c r="X94" s="805"/>
      <c r="Y94" s="803"/>
      <c r="Z94" s="803"/>
      <c r="AA94" s="803"/>
      <c r="AB94" s="803"/>
      <c r="AC94" s="803"/>
      <c r="AD94" s="803"/>
      <c r="AE94" s="803"/>
      <c r="AF94" s="803"/>
      <c r="AG94" s="803"/>
    </row>
    <row r="95" spans="1:33" s="798" customFormat="1" ht="20.25" x14ac:dyDescent="0.3">
      <c r="A95" s="2371"/>
      <c r="B95" s="647"/>
      <c r="C95" s="647"/>
      <c r="D95" s="649"/>
      <c r="E95" s="647"/>
      <c r="F95" s="650" t="s">
        <v>2</v>
      </c>
      <c r="G95" s="647"/>
      <c r="H95" s="801"/>
      <c r="I95" s="810"/>
      <c r="J95" s="810"/>
      <c r="K95" s="810"/>
      <c r="L95" s="810"/>
      <c r="M95" s="650" t="s">
        <v>2</v>
      </c>
      <c r="N95" s="647"/>
      <c r="O95" s="647"/>
      <c r="P95" s="647"/>
      <c r="Q95" s="647"/>
      <c r="R95" s="647"/>
      <c r="S95" s="647"/>
      <c r="T95" s="647"/>
      <c r="U95" s="799" t="s">
        <v>2</v>
      </c>
      <c r="V95" s="800"/>
      <c r="W95" s="647"/>
      <c r="X95" s="649"/>
      <c r="Y95" s="800"/>
      <c r="Z95" s="647"/>
      <c r="AA95" s="799" t="s">
        <v>2</v>
      </c>
      <c r="AB95" s="800"/>
      <c r="AC95" s="800"/>
      <c r="AD95" s="800"/>
      <c r="AE95" s="800"/>
      <c r="AF95" s="647"/>
      <c r="AG95" s="647"/>
    </row>
    <row r="96" spans="1:33" s="798" customFormat="1" ht="20.25" x14ac:dyDescent="0.3">
      <c r="A96" s="2372"/>
      <c r="B96" s="647"/>
      <c r="C96" s="647"/>
      <c r="D96" s="649"/>
      <c r="E96" s="647"/>
      <c r="F96" s="650" t="s">
        <v>1</v>
      </c>
      <c r="G96" s="647"/>
      <c r="H96" s="801"/>
      <c r="I96" s="801"/>
      <c r="J96" s="801"/>
      <c r="K96" s="647"/>
      <c r="L96" s="800"/>
      <c r="M96" s="650" t="s">
        <v>1</v>
      </c>
      <c r="N96" s="647"/>
      <c r="O96" s="647"/>
      <c r="P96" s="647"/>
      <c r="Q96" s="647"/>
      <c r="R96" s="647"/>
      <c r="S96" s="647"/>
      <c r="T96" s="647"/>
      <c r="U96" s="799" t="s">
        <v>1</v>
      </c>
      <c r="V96" s="800"/>
      <c r="W96" s="647"/>
      <c r="X96" s="649"/>
      <c r="Y96" s="800"/>
      <c r="Z96" s="647"/>
      <c r="AA96" s="799" t="s">
        <v>1</v>
      </c>
      <c r="AB96" s="800"/>
      <c r="AC96" s="800"/>
      <c r="AD96" s="800"/>
      <c r="AE96" s="800"/>
      <c r="AF96" s="647"/>
      <c r="AG96" s="647"/>
    </row>
    <row r="97" spans="1:33" s="798" customFormat="1" ht="20.25" x14ac:dyDescent="0.3">
      <c r="A97" s="808"/>
      <c r="B97" s="803"/>
      <c r="C97" s="803"/>
      <c r="D97" s="805"/>
      <c r="E97" s="803"/>
      <c r="F97" s="803"/>
      <c r="G97" s="803"/>
      <c r="H97" s="803"/>
      <c r="I97" s="803"/>
      <c r="J97" s="803"/>
      <c r="K97" s="803"/>
      <c r="L97" s="803"/>
      <c r="M97" s="803"/>
      <c r="N97" s="803"/>
      <c r="O97" s="803"/>
      <c r="P97" s="803"/>
      <c r="Q97" s="803"/>
      <c r="R97" s="803"/>
      <c r="S97" s="803"/>
      <c r="T97" s="803"/>
      <c r="U97" s="803"/>
      <c r="V97" s="804"/>
      <c r="W97" s="803"/>
      <c r="X97" s="805"/>
      <c r="Y97" s="803"/>
      <c r="Z97" s="803"/>
      <c r="AA97" s="803"/>
      <c r="AB97" s="803"/>
      <c r="AC97" s="803"/>
      <c r="AD97" s="803"/>
      <c r="AE97" s="803"/>
      <c r="AF97" s="803"/>
      <c r="AG97" s="803"/>
    </row>
    <row r="98" spans="1:33" s="798" customFormat="1" ht="20.25" x14ac:dyDescent="0.3">
      <c r="A98" s="2371"/>
      <c r="B98" s="647"/>
      <c r="C98" s="647"/>
      <c r="D98" s="649"/>
      <c r="E98" s="647"/>
      <c r="F98" s="650" t="s">
        <v>2</v>
      </c>
      <c r="G98" s="647"/>
      <c r="H98" s="801"/>
      <c r="I98" s="810"/>
      <c r="J98" s="810"/>
      <c r="K98" s="810"/>
      <c r="L98" s="810"/>
      <c r="M98" s="650" t="s">
        <v>2</v>
      </c>
      <c r="N98" s="647"/>
      <c r="O98" s="647"/>
      <c r="P98" s="647"/>
      <c r="Q98" s="647"/>
      <c r="R98" s="647"/>
      <c r="S98" s="647"/>
      <c r="T98" s="647"/>
      <c r="U98" s="799" t="s">
        <v>2</v>
      </c>
      <c r="V98" s="800"/>
      <c r="W98" s="647"/>
      <c r="X98" s="649"/>
      <c r="Y98" s="800"/>
      <c r="Z98" s="647"/>
      <c r="AA98" s="799" t="s">
        <v>2</v>
      </c>
      <c r="AB98" s="800"/>
      <c r="AC98" s="800"/>
      <c r="AD98" s="800"/>
      <c r="AE98" s="800"/>
      <c r="AF98" s="647"/>
      <c r="AG98" s="647"/>
    </row>
    <row r="99" spans="1:33" s="798" customFormat="1" ht="20.25" x14ac:dyDescent="0.3">
      <c r="A99" s="2372"/>
      <c r="B99" s="647"/>
      <c r="C99" s="647"/>
      <c r="D99" s="649"/>
      <c r="E99" s="647"/>
      <c r="F99" s="650" t="s">
        <v>1</v>
      </c>
      <c r="G99" s="647"/>
      <c r="H99" s="801"/>
      <c r="I99" s="801"/>
      <c r="J99" s="801"/>
      <c r="K99" s="647"/>
      <c r="L99" s="800"/>
      <c r="M99" s="650" t="s">
        <v>1</v>
      </c>
      <c r="N99" s="647"/>
      <c r="O99" s="647"/>
      <c r="P99" s="647"/>
      <c r="Q99" s="647"/>
      <c r="R99" s="647"/>
      <c r="S99" s="647"/>
      <c r="T99" s="647"/>
      <c r="U99" s="799" t="s">
        <v>1</v>
      </c>
      <c r="V99" s="800"/>
      <c r="W99" s="647"/>
      <c r="X99" s="649"/>
      <c r="Y99" s="800"/>
      <c r="Z99" s="647"/>
      <c r="AA99" s="799" t="s">
        <v>1</v>
      </c>
      <c r="AB99" s="800"/>
      <c r="AC99" s="800"/>
      <c r="AD99" s="800"/>
      <c r="AE99" s="800"/>
      <c r="AF99" s="647"/>
      <c r="AG99" s="647"/>
    </row>
    <row r="100" spans="1:33" s="798" customFormat="1" ht="20.25" x14ac:dyDescent="0.3">
      <c r="A100" s="808"/>
      <c r="B100" s="803"/>
      <c r="C100" s="803"/>
      <c r="D100" s="805"/>
      <c r="E100" s="803"/>
      <c r="F100" s="803"/>
      <c r="G100" s="803"/>
      <c r="H100" s="803"/>
      <c r="I100" s="803"/>
      <c r="J100" s="803"/>
      <c r="K100" s="803"/>
      <c r="L100" s="803"/>
      <c r="M100" s="803"/>
      <c r="N100" s="803"/>
      <c r="O100" s="803"/>
      <c r="P100" s="803"/>
      <c r="Q100" s="803"/>
      <c r="R100" s="803"/>
      <c r="S100" s="803"/>
      <c r="T100" s="803"/>
      <c r="U100" s="803"/>
      <c r="V100" s="804"/>
      <c r="W100" s="803"/>
      <c r="X100" s="805"/>
      <c r="Y100" s="803"/>
      <c r="Z100" s="803"/>
      <c r="AA100" s="803"/>
      <c r="AB100" s="803"/>
      <c r="AC100" s="803"/>
      <c r="AD100" s="803"/>
      <c r="AE100" s="803"/>
      <c r="AF100" s="803"/>
      <c r="AG100" s="803"/>
    </row>
    <row r="101" spans="1:33" s="798" customFormat="1" ht="20.25" x14ac:dyDescent="0.3">
      <c r="A101" s="2371"/>
      <c r="B101" s="647"/>
      <c r="C101" s="647"/>
      <c r="D101" s="649"/>
      <c r="E101" s="647"/>
      <c r="F101" s="650" t="s">
        <v>2</v>
      </c>
      <c r="G101" s="647"/>
      <c r="H101" s="801"/>
      <c r="I101" s="810"/>
      <c r="J101" s="810"/>
      <c r="K101" s="810"/>
      <c r="L101" s="810"/>
      <c r="M101" s="650" t="s">
        <v>2</v>
      </c>
      <c r="N101" s="647"/>
      <c r="O101" s="647"/>
      <c r="P101" s="647"/>
      <c r="Q101" s="647"/>
      <c r="R101" s="647"/>
      <c r="S101" s="647"/>
      <c r="T101" s="647"/>
      <c r="U101" s="799" t="s">
        <v>2</v>
      </c>
      <c r="V101" s="800"/>
      <c r="W101" s="647"/>
      <c r="X101" s="649"/>
      <c r="Y101" s="800"/>
      <c r="Z101" s="647"/>
      <c r="AA101" s="799" t="s">
        <v>2</v>
      </c>
      <c r="AB101" s="800"/>
      <c r="AC101" s="800"/>
      <c r="AD101" s="800"/>
      <c r="AE101" s="800"/>
      <c r="AF101" s="647"/>
      <c r="AG101" s="647"/>
    </row>
    <row r="102" spans="1:33" s="798" customFormat="1" ht="20.25" x14ac:dyDescent="0.3">
      <c r="A102" s="2372"/>
      <c r="B102" s="647"/>
      <c r="C102" s="647"/>
      <c r="D102" s="649"/>
      <c r="E102" s="647"/>
      <c r="F102" s="650" t="s">
        <v>1</v>
      </c>
      <c r="G102" s="647"/>
      <c r="H102" s="801"/>
      <c r="I102" s="801"/>
      <c r="J102" s="801"/>
      <c r="K102" s="647"/>
      <c r="L102" s="800"/>
      <c r="M102" s="650" t="s">
        <v>1</v>
      </c>
      <c r="N102" s="647"/>
      <c r="O102" s="647"/>
      <c r="P102" s="647"/>
      <c r="Q102" s="647"/>
      <c r="R102" s="647"/>
      <c r="S102" s="647"/>
      <c r="T102" s="647"/>
      <c r="U102" s="799" t="s">
        <v>1</v>
      </c>
      <c r="V102" s="800"/>
      <c r="W102" s="647"/>
      <c r="X102" s="649"/>
      <c r="Y102" s="800"/>
      <c r="Z102" s="647"/>
      <c r="AA102" s="799" t="s">
        <v>1</v>
      </c>
      <c r="AB102" s="800"/>
      <c r="AC102" s="800"/>
      <c r="AD102" s="800"/>
      <c r="AE102" s="800"/>
      <c r="AF102" s="647"/>
      <c r="AG102" s="647"/>
    </row>
    <row r="103" spans="1:33" s="798" customFormat="1" ht="20.25" x14ac:dyDescent="0.3">
      <c r="A103" s="808"/>
      <c r="B103" s="803"/>
      <c r="C103" s="803"/>
      <c r="D103" s="805"/>
      <c r="E103" s="803"/>
      <c r="F103" s="803"/>
      <c r="G103" s="803"/>
      <c r="H103" s="803"/>
      <c r="I103" s="803"/>
      <c r="J103" s="803"/>
      <c r="K103" s="803"/>
      <c r="L103" s="803"/>
      <c r="M103" s="803"/>
      <c r="N103" s="803"/>
      <c r="O103" s="803"/>
      <c r="P103" s="803"/>
      <c r="Q103" s="803"/>
      <c r="R103" s="803"/>
      <c r="S103" s="803"/>
      <c r="T103" s="803"/>
      <c r="U103" s="803"/>
      <c r="V103" s="804"/>
      <c r="W103" s="803"/>
      <c r="X103" s="805"/>
      <c r="Y103" s="803"/>
      <c r="Z103" s="803"/>
      <c r="AA103" s="803"/>
      <c r="AB103" s="803"/>
      <c r="AC103" s="803"/>
      <c r="AD103" s="803"/>
      <c r="AE103" s="803"/>
      <c r="AF103" s="803"/>
      <c r="AG103" s="803"/>
    </row>
    <row r="104" spans="1:33" s="798" customFormat="1" ht="20.25" x14ac:dyDescent="0.3">
      <c r="A104" s="2371"/>
      <c r="B104" s="647"/>
      <c r="C104" s="647"/>
      <c r="D104" s="649"/>
      <c r="E104" s="647"/>
      <c r="F104" s="650" t="s">
        <v>2</v>
      </c>
      <c r="G104" s="647"/>
      <c r="H104" s="801"/>
      <c r="I104" s="810"/>
      <c r="J104" s="810"/>
      <c r="K104" s="810"/>
      <c r="L104" s="810"/>
      <c r="M104" s="650" t="s">
        <v>2</v>
      </c>
      <c r="N104" s="647"/>
      <c r="O104" s="647"/>
      <c r="P104" s="647"/>
      <c r="Q104" s="647"/>
      <c r="R104" s="647"/>
      <c r="S104" s="647"/>
      <c r="T104" s="647"/>
      <c r="U104" s="799" t="s">
        <v>2</v>
      </c>
      <c r="V104" s="800"/>
      <c r="W104" s="647"/>
      <c r="X104" s="649"/>
      <c r="Y104" s="800"/>
      <c r="Z104" s="647"/>
      <c r="AA104" s="799" t="s">
        <v>2</v>
      </c>
      <c r="AB104" s="800"/>
      <c r="AC104" s="800"/>
      <c r="AD104" s="800"/>
      <c r="AE104" s="800"/>
      <c r="AF104" s="647"/>
      <c r="AG104" s="647"/>
    </row>
    <row r="105" spans="1:33" s="798" customFormat="1" ht="20.25" x14ac:dyDescent="0.3">
      <c r="A105" s="2372"/>
      <c r="B105" s="647"/>
      <c r="C105" s="647"/>
      <c r="D105" s="649"/>
      <c r="E105" s="647"/>
      <c r="F105" s="650" t="s">
        <v>1</v>
      </c>
      <c r="G105" s="647"/>
      <c r="H105" s="801"/>
      <c r="I105" s="801"/>
      <c r="J105" s="801"/>
      <c r="K105" s="647"/>
      <c r="L105" s="800"/>
      <c r="M105" s="650" t="s">
        <v>1</v>
      </c>
      <c r="N105" s="647"/>
      <c r="O105" s="647"/>
      <c r="P105" s="647"/>
      <c r="Q105" s="647"/>
      <c r="R105" s="647"/>
      <c r="S105" s="647"/>
      <c r="T105" s="647"/>
      <c r="U105" s="799" t="s">
        <v>1</v>
      </c>
      <c r="V105" s="800"/>
      <c r="W105" s="647"/>
      <c r="X105" s="649"/>
      <c r="Y105" s="800"/>
      <c r="Z105" s="647"/>
      <c r="AA105" s="799" t="s">
        <v>1</v>
      </c>
      <c r="AB105" s="800"/>
      <c r="AC105" s="800"/>
      <c r="AD105" s="800"/>
      <c r="AE105" s="800"/>
      <c r="AF105" s="647"/>
      <c r="AG105" s="647"/>
    </row>
    <row r="106" spans="1:33" s="798" customFormat="1" ht="20.25" x14ac:dyDescent="0.3">
      <c r="A106" s="808"/>
      <c r="B106" s="803"/>
      <c r="C106" s="803"/>
      <c r="D106" s="805"/>
      <c r="E106" s="803"/>
      <c r="F106" s="803"/>
      <c r="G106" s="803"/>
      <c r="H106" s="803"/>
      <c r="I106" s="803"/>
      <c r="J106" s="803"/>
      <c r="K106" s="803"/>
      <c r="L106" s="803"/>
      <c r="M106" s="803"/>
      <c r="N106" s="803"/>
      <c r="O106" s="803"/>
      <c r="P106" s="803"/>
      <c r="Q106" s="803"/>
      <c r="R106" s="803"/>
      <c r="S106" s="803"/>
      <c r="T106" s="803"/>
      <c r="U106" s="803"/>
      <c r="V106" s="804"/>
      <c r="W106" s="803"/>
      <c r="X106" s="805"/>
      <c r="Y106" s="803"/>
      <c r="Z106" s="803"/>
      <c r="AA106" s="803"/>
      <c r="AB106" s="803"/>
      <c r="AC106" s="803"/>
      <c r="AD106" s="803"/>
      <c r="AE106" s="803"/>
      <c r="AF106" s="803"/>
      <c r="AG106" s="803"/>
    </row>
    <row r="107" spans="1:33" s="798" customFormat="1" ht="20.25" x14ac:dyDescent="0.3">
      <c r="A107" s="2371"/>
      <c r="B107" s="647"/>
      <c r="C107" s="647"/>
      <c r="D107" s="649"/>
      <c r="E107" s="647"/>
      <c r="F107" s="650" t="s">
        <v>2</v>
      </c>
      <c r="G107" s="647"/>
      <c r="H107" s="801"/>
      <c r="I107" s="810"/>
      <c r="J107" s="810"/>
      <c r="K107" s="810"/>
      <c r="L107" s="810"/>
      <c r="M107" s="650" t="s">
        <v>2</v>
      </c>
      <c r="N107" s="647"/>
      <c r="O107" s="647"/>
      <c r="P107" s="647"/>
      <c r="Q107" s="647"/>
      <c r="R107" s="647"/>
      <c r="S107" s="647"/>
      <c r="T107" s="647"/>
      <c r="U107" s="799" t="s">
        <v>2</v>
      </c>
      <c r="V107" s="800"/>
      <c r="W107" s="647"/>
      <c r="X107" s="649"/>
      <c r="Y107" s="800"/>
      <c r="Z107" s="647"/>
      <c r="AA107" s="799" t="s">
        <v>2</v>
      </c>
      <c r="AB107" s="800"/>
      <c r="AC107" s="800"/>
      <c r="AD107" s="800"/>
      <c r="AE107" s="800"/>
      <c r="AF107" s="647"/>
      <c r="AG107" s="647"/>
    </row>
    <row r="108" spans="1:33" s="798" customFormat="1" ht="20.25" x14ac:dyDescent="0.3">
      <c r="A108" s="2372"/>
      <c r="B108" s="647"/>
      <c r="C108" s="647"/>
      <c r="D108" s="649"/>
      <c r="E108" s="647"/>
      <c r="F108" s="650" t="s">
        <v>1</v>
      </c>
      <c r="G108" s="647"/>
      <c r="H108" s="801"/>
      <c r="I108" s="801"/>
      <c r="J108" s="801"/>
      <c r="K108" s="647"/>
      <c r="L108" s="800"/>
      <c r="M108" s="650" t="s">
        <v>1</v>
      </c>
      <c r="N108" s="647"/>
      <c r="O108" s="647"/>
      <c r="P108" s="647"/>
      <c r="Q108" s="647"/>
      <c r="R108" s="647"/>
      <c r="S108" s="647"/>
      <c r="T108" s="647"/>
      <c r="U108" s="799" t="s">
        <v>1</v>
      </c>
      <c r="V108" s="800"/>
      <c r="W108" s="647"/>
      <c r="X108" s="649"/>
      <c r="Y108" s="800"/>
      <c r="Z108" s="647"/>
      <c r="AA108" s="799" t="s">
        <v>1</v>
      </c>
      <c r="AB108" s="800"/>
      <c r="AC108" s="800"/>
      <c r="AD108" s="800"/>
      <c r="AE108" s="800"/>
      <c r="AF108" s="647"/>
      <c r="AG108" s="647"/>
    </row>
    <row r="109" spans="1:33" s="798" customFormat="1" ht="20.25" x14ac:dyDescent="0.3">
      <c r="A109" s="808"/>
      <c r="B109" s="803"/>
      <c r="C109" s="803"/>
      <c r="D109" s="805"/>
      <c r="E109" s="803"/>
      <c r="F109" s="803"/>
      <c r="G109" s="803"/>
      <c r="H109" s="803"/>
      <c r="I109" s="803"/>
      <c r="J109" s="803"/>
      <c r="K109" s="803"/>
      <c r="L109" s="803"/>
      <c r="M109" s="803"/>
      <c r="N109" s="803"/>
      <c r="O109" s="803"/>
      <c r="P109" s="803"/>
      <c r="Q109" s="803"/>
      <c r="R109" s="803"/>
      <c r="S109" s="803"/>
      <c r="T109" s="803"/>
      <c r="U109" s="803"/>
      <c r="V109" s="804"/>
      <c r="W109" s="803"/>
      <c r="X109" s="805"/>
      <c r="Y109" s="803"/>
      <c r="Z109" s="803"/>
      <c r="AA109" s="803"/>
      <c r="AB109" s="803"/>
      <c r="AC109" s="803"/>
      <c r="AD109" s="803"/>
      <c r="AE109" s="803"/>
      <c r="AF109" s="803"/>
      <c r="AG109" s="803"/>
    </row>
    <row r="110" spans="1:33" s="798" customFormat="1" ht="20.25" x14ac:dyDescent="0.3">
      <c r="A110" s="2374"/>
      <c r="B110" s="647"/>
      <c r="C110" s="647"/>
      <c r="D110" s="649"/>
      <c r="E110" s="647"/>
      <c r="F110" s="650" t="s">
        <v>2</v>
      </c>
      <c r="G110" s="647"/>
      <c r="H110" s="801"/>
      <c r="I110" s="810"/>
      <c r="J110" s="810"/>
      <c r="K110" s="810"/>
      <c r="L110" s="810"/>
      <c r="M110" s="650" t="s">
        <v>2</v>
      </c>
      <c r="N110" s="647"/>
      <c r="O110" s="647"/>
      <c r="P110" s="647"/>
      <c r="Q110" s="647"/>
      <c r="R110" s="647"/>
      <c r="S110" s="647"/>
      <c r="T110" s="647"/>
      <c r="U110" s="799" t="s">
        <v>2</v>
      </c>
      <c r="V110" s="800"/>
      <c r="W110" s="800"/>
      <c r="X110" s="649"/>
      <c r="Y110" s="800"/>
      <c r="Z110" s="647"/>
      <c r="AA110" s="799" t="s">
        <v>2</v>
      </c>
      <c r="AB110" s="800"/>
      <c r="AC110" s="800"/>
      <c r="AD110" s="800"/>
      <c r="AE110" s="800"/>
      <c r="AF110" s="647"/>
      <c r="AG110" s="647"/>
    </row>
    <row r="111" spans="1:33" s="798" customFormat="1" thickBot="1" x14ac:dyDescent="0.35">
      <c r="A111" s="2375"/>
      <c r="B111" s="1189"/>
      <c r="C111" s="1189"/>
      <c r="D111" s="1186"/>
      <c r="E111" s="1189"/>
      <c r="F111" s="1192" t="s">
        <v>1</v>
      </c>
      <c r="G111" s="1189"/>
      <c r="H111" s="1193"/>
      <c r="I111" s="1193"/>
      <c r="J111" s="1193"/>
      <c r="K111" s="1189"/>
      <c r="L111" s="1187"/>
      <c r="M111" s="1192" t="s">
        <v>1</v>
      </c>
      <c r="N111" s="1189"/>
      <c r="O111" s="1189"/>
      <c r="P111" s="1189"/>
      <c r="Q111" s="1189"/>
      <c r="R111" s="1189"/>
      <c r="S111" s="1189"/>
      <c r="T111" s="1189"/>
      <c r="U111" s="1188" t="s">
        <v>1</v>
      </c>
      <c r="V111" s="1191"/>
      <c r="W111" s="1190"/>
      <c r="X111" s="1186"/>
      <c r="Y111" s="1187"/>
      <c r="Z111" s="1189"/>
      <c r="AA111" s="1188" t="s">
        <v>1</v>
      </c>
      <c r="AB111" s="1187"/>
      <c r="AC111" s="1187"/>
      <c r="AD111" s="1187"/>
      <c r="AE111" s="1186"/>
      <c r="AF111" s="647"/>
      <c r="AG111" s="649"/>
    </row>
    <row r="112" spans="1:33" s="798" customFormat="1" thickTop="1" x14ac:dyDescent="0.3">
      <c r="A112" s="1185" t="s">
        <v>3</v>
      </c>
      <c r="B112" s="1179"/>
      <c r="C112" s="1179"/>
      <c r="D112" s="1178" t="e">
        <f>D8+D11+D14+D17+D20+D23+D26+D29+D32+D35+D38+D41+D44+D47+D50+D53+D56+D59+D62+D65+D68+D71+D74+D77+D80++D83+D86+D89+D92+D95+D98+D101+D104+D107+D110</f>
        <v>#VALUE!</v>
      </c>
      <c r="E112" s="1179"/>
      <c r="F112" s="1183" t="s">
        <v>2</v>
      </c>
      <c r="G112" s="1179"/>
      <c r="H112" s="1179"/>
      <c r="I112" s="1179"/>
      <c r="J112" s="1179"/>
      <c r="K112" s="1179"/>
      <c r="L112" s="1184"/>
      <c r="M112" s="1183" t="s">
        <v>2</v>
      </c>
      <c r="N112" s="1179"/>
      <c r="O112" s="1179"/>
      <c r="P112" s="1179"/>
      <c r="Q112" s="1179"/>
      <c r="R112" s="1179"/>
      <c r="S112" s="1179"/>
      <c r="T112" s="1179"/>
      <c r="U112" s="1180" t="s">
        <v>2</v>
      </c>
      <c r="V112" s="1182"/>
      <c r="W112" s="1181"/>
      <c r="X112" s="1178" t="e">
        <f>X8+X11+#REF!+X41+#REF!+X50+#REF!+#REF!+X110</f>
        <v>#REF!</v>
      </c>
      <c r="Y112" s="1179"/>
      <c r="Z112" s="1179"/>
      <c r="AA112" s="1180" t="s">
        <v>2</v>
      </c>
      <c r="AB112" s="1179"/>
      <c r="AC112" s="1179"/>
      <c r="AD112" s="1179"/>
      <c r="AE112" s="1178" t="e">
        <f>AE8+AE11+#REF!+AE41+#REF!+AE50+#REF!+#REF!+AE110</f>
        <v>#REF!</v>
      </c>
      <c r="AF112" s="1177"/>
      <c r="AG112" s="649"/>
    </row>
    <row r="113" spans="1:33" s="798" customFormat="1" ht="20.25" x14ac:dyDescent="0.3">
      <c r="A113" s="1175"/>
      <c r="B113" s="1175"/>
      <c r="C113" s="1175"/>
      <c r="D113" s="649"/>
      <c r="E113" s="1175"/>
      <c r="F113" s="650" t="s">
        <v>1</v>
      </c>
      <c r="G113" s="1175"/>
      <c r="H113" s="1175"/>
      <c r="I113" s="1175"/>
      <c r="J113" s="1175"/>
      <c r="K113" s="1175"/>
      <c r="L113" s="1176"/>
      <c r="M113" s="650" t="s">
        <v>1</v>
      </c>
      <c r="N113" s="1175"/>
      <c r="O113" s="1175"/>
      <c r="P113" s="1175"/>
      <c r="Q113" s="1175"/>
      <c r="R113" s="1175"/>
      <c r="S113" s="1175"/>
      <c r="T113" s="1175"/>
      <c r="U113" s="799" t="s">
        <v>1</v>
      </c>
      <c r="V113" s="1176"/>
      <c r="W113" s="1175"/>
      <c r="X113" s="649" t="e">
        <f>X9+X12+#REF!+X42+#REF!+X51+#REF!+#REF!+X111</f>
        <v>#REF!</v>
      </c>
      <c r="Y113" s="1175"/>
      <c r="Z113" s="1175"/>
      <c r="AA113" s="799" t="s">
        <v>1</v>
      </c>
      <c r="AB113" s="1175"/>
      <c r="AC113" s="1175"/>
      <c r="AD113" s="1175"/>
      <c r="AE113" s="649" t="e">
        <f>AE9+AE12+#REF!+AE42+#REF!+AE51+#REF!+#REF!+AE111</f>
        <v>#REF!</v>
      </c>
      <c r="AF113" s="1175"/>
      <c r="AG113" s="649"/>
    </row>
  </sheetData>
  <mergeCells count="44">
    <mergeCell ref="A32:A33"/>
    <mergeCell ref="A35:A36"/>
    <mergeCell ref="A38:A39"/>
    <mergeCell ref="A41:A42"/>
    <mergeCell ref="AB3:AE3"/>
    <mergeCell ref="A5:A6"/>
    <mergeCell ref="A8:A9"/>
    <mergeCell ref="A11:A12"/>
    <mergeCell ref="P3:T3"/>
    <mergeCell ref="V3:W3"/>
    <mergeCell ref="A14:A15"/>
    <mergeCell ref="I2:J3"/>
    <mergeCell ref="G3:H3"/>
    <mergeCell ref="K3:L3"/>
    <mergeCell ref="N3:O3"/>
    <mergeCell ref="X3:Z3"/>
    <mergeCell ref="A17:A18"/>
    <mergeCell ref="A20:A21"/>
    <mergeCell ref="A23:A24"/>
    <mergeCell ref="A26:A27"/>
    <mergeCell ref="A29:A30"/>
    <mergeCell ref="A44:A45"/>
    <mergeCell ref="A47:A48"/>
    <mergeCell ref="A86:A87"/>
    <mergeCell ref="A53:A54"/>
    <mergeCell ref="A56:A57"/>
    <mergeCell ref="A59:A60"/>
    <mergeCell ref="A62:A63"/>
    <mergeCell ref="A65:A66"/>
    <mergeCell ref="A68:A69"/>
    <mergeCell ref="A71:A72"/>
    <mergeCell ref="A50:A51"/>
    <mergeCell ref="A107:A108"/>
    <mergeCell ref="A110:A111"/>
    <mergeCell ref="A89:A90"/>
    <mergeCell ref="A92:A93"/>
    <mergeCell ref="A95:A96"/>
    <mergeCell ref="A98:A99"/>
    <mergeCell ref="A101:A102"/>
    <mergeCell ref="A104:A105"/>
    <mergeCell ref="A74:A75"/>
    <mergeCell ref="A77:A78"/>
    <mergeCell ref="A80:A81"/>
    <mergeCell ref="A83:A84"/>
  </mergeCells>
  <pageMargins left="0.19685039370078741" right="0.19685039370078741" top="0.19685039370078741" bottom="0.19685039370078741" header="0.31496062992125984" footer="0.31496062992125984"/>
  <pageSetup paperSize="8" scale="39"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36"/>
  <sheetViews>
    <sheetView showGridLines="0" view="pageBreakPreview" zoomScaleNormal="136" zoomScaleSheetLayoutView="100" workbookViewId="0">
      <pane xSplit="1" ySplit="7" topLeftCell="B14" activePane="bottomRight" state="frozen"/>
      <selection activeCell="D6" sqref="D6"/>
      <selection pane="topRight" activeCell="D6" sqref="D6"/>
      <selection pane="bottomLeft" activeCell="D6" sqref="D6"/>
      <selection pane="bottomRight" activeCell="C24" sqref="C24:C25"/>
    </sheetView>
  </sheetViews>
  <sheetFormatPr defaultRowHeight="15" x14ac:dyDescent="0.25"/>
  <cols>
    <col min="1" max="1" width="41.85546875" style="377" customWidth="1"/>
    <col min="2" max="7" width="17.28515625" style="377" customWidth="1"/>
    <col min="8" max="8" width="7.7109375" style="377" bestFit="1" customWidth="1"/>
    <col min="9" max="10" width="17" style="377" customWidth="1"/>
    <col min="11" max="11" width="17.7109375" style="377" customWidth="1"/>
    <col min="12" max="15" width="17" style="377" customWidth="1"/>
    <col min="16" max="16" width="7.7109375" style="377" bestFit="1" customWidth="1"/>
    <col min="17" max="20" width="17" style="377" customWidth="1"/>
    <col min="21" max="21" width="3.140625" style="377" customWidth="1"/>
    <col min="22" max="25" width="16.140625" style="377" customWidth="1"/>
    <col min="26" max="26" width="28.7109375" style="377" customWidth="1"/>
    <col min="27" max="16384" width="9.140625" style="377"/>
  </cols>
  <sheetData>
    <row r="1" spans="1:26" ht="15.75" x14ac:dyDescent="0.25">
      <c r="A1" s="1058" t="s">
        <v>759</v>
      </c>
      <c r="B1" s="1057"/>
      <c r="C1" s="1046"/>
      <c r="D1" s="1046"/>
      <c r="E1" s="1046"/>
      <c r="F1" s="1046"/>
      <c r="G1" s="1046"/>
      <c r="H1" s="1046" t="s">
        <v>438</v>
      </c>
      <c r="I1" s="1046"/>
      <c r="J1" s="1046"/>
      <c r="K1" s="1046"/>
      <c r="L1" s="1046"/>
      <c r="M1" s="1046"/>
      <c r="N1" s="1046"/>
      <c r="O1" s="1046"/>
      <c r="P1" s="1046"/>
      <c r="Q1" s="1046"/>
      <c r="R1" s="1046"/>
      <c r="S1" s="1046"/>
      <c r="T1" s="1046"/>
      <c r="U1" s="378"/>
    </row>
    <row r="2" spans="1:26" ht="15.75" x14ac:dyDescent="0.25">
      <c r="A2" s="1056" t="s">
        <v>78</v>
      </c>
      <c r="B2" s="1055"/>
      <c r="C2" s="1046"/>
      <c r="D2" s="1046"/>
      <c r="E2" s="1046"/>
      <c r="F2" s="1046"/>
      <c r="G2" s="1046"/>
      <c r="H2" s="1046"/>
      <c r="I2" s="2228" t="s">
        <v>77</v>
      </c>
      <c r="J2" s="2229"/>
      <c r="K2" s="1054" t="s">
        <v>437</v>
      </c>
      <c r="L2" s="1053"/>
      <c r="M2" s="1052"/>
      <c r="N2" s="1051"/>
      <c r="O2" s="1046"/>
      <c r="P2" s="1046"/>
      <c r="Q2" s="1046"/>
      <c r="R2" s="1046"/>
      <c r="S2" s="1046"/>
      <c r="T2" s="1046"/>
      <c r="U2" s="378"/>
      <c r="Y2" s="1050"/>
      <c r="Z2" s="1050"/>
    </row>
    <row r="3" spans="1:26" ht="31.5" x14ac:dyDescent="0.25">
      <c r="A3" s="1049" t="s">
        <v>758</v>
      </c>
      <c r="B3" s="1048"/>
      <c r="C3" s="2225" t="s">
        <v>74</v>
      </c>
      <c r="D3" s="2227"/>
      <c r="E3" s="2227"/>
      <c r="F3" s="2227"/>
      <c r="G3" s="2226"/>
      <c r="H3" s="1046"/>
      <c r="I3" s="2230"/>
      <c r="J3" s="2231"/>
      <c r="K3" s="1047" t="s">
        <v>73</v>
      </c>
      <c r="L3" s="2227" t="s">
        <v>72</v>
      </c>
      <c r="M3" s="2226"/>
      <c r="N3" s="2225" t="s">
        <v>71</v>
      </c>
      <c r="O3" s="2226"/>
      <c r="P3" s="1046"/>
      <c r="Q3" s="2225" t="s">
        <v>70</v>
      </c>
      <c r="R3" s="2227"/>
      <c r="S3" s="2227"/>
      <c r="T3" s="2227"/>
      <c r="U3" s="1045"/>
      <c r="V3" s="1044"/>
      <c r="W3" s="1043" t="s">
        <v>69</v>
      </c>
      <c r="X3" s="1042"/>
      <c r="Y3" s="1041"/>
      <c r="Z3" s="1040"/>
    </row>
    <row r="4" spans="1:26" ht="48" thickBot="1" x14ac:dyDescent="0.3">
      <c r="A4" s="1039" t="s">
        <v>68</v>
      </c>
      <c r="B4" s="1035" t="s">
        <v>67</v>
      </c>
      <c r="C4" s="1035" t="s">
        <v>66</v>
      </c>
      <c r="D4" s="1035" t="s">
        <v>65</v>
      </c>
      <c r="E4" s="1035" t="s">
        <v>64</v>
      </c>
      <c r="F4" s="1035" t="s">
        <v>435</v>
      </c>
      <c r="G4" s="1038" t="s">
        <v>434</v>
      </c>
      <c r="H4" s="1035" t="s">
        <v>55</v>
      </c>
      <c r="I4" s="1034" t="s">
        <v>61</v>
      </c>
      <c r="J4" s="1037" t="s">
        <v>433</v>
      </c>
      <c r="K4" s="1035" t="s">
        <v>60</v>
      </c>
      <c r="L4" s="1035" t="s">
        <v>59</v>
      </c>
      <c r="M4" s="1035" t="s">
        <v>58</v>
      </c>
      <c r="N4" s="1035" t="s">
        <v>57</v>
      </c>
      <c r="O4" s="1036" t="s">
        <v>432</v>
      </c>
      <c r="P4" s="1035" t="s">
        <v>55</v>
      </c>
      <c r="Q4" s="1034" t="s">
        <v>431</v>
      </c>
      <c r="R4" s="1034" t="s">
        <v>53</v>
      </c>
      <c r="S4" s="1034" t="s">
        <v>52</v>
      </c>
      <c r="T4" s="1033" t="s">
        <v>51</v>
      </c>
      <c r="U4" s="1032"/>
      <c r="V4" s="1031" t="s">
        <v>50</v>
      </c>
      <c r="W4" s="1030" t="s">
        <v>49</v>
      </c>
      <c r="X4" s="1030" t="s">
        <v>48</v>
      </c>
      <c r="Y4" s="1030" t="s">
        <v>430</v>
      </c>
      <c r="Z4" s="1030" t="s">
        <v>429</v>
      </c>
    </row>
    <row r="5" spans="1:26" ht="16.5" thickTop="1" x14ac:dyDescent="0.25">
      <c r="A5" s="2221" t="s">
        <v>47</v>
      </c>
      <c r="B5" s="1025"/>
      <c r="C5" s="1028"/>
      <c r="D5" s="1028"/>
      <c r="E5" s="1025"/>
      <c r="F5" s="1025" t="s">
        <v>46</v>
      </c>
      <c r="G5" s="1025"/>
      <c r="H5" s="1029" t="s">
        <v>2</v>
      </c>
      <c r="I5" s="1025" t="s">
        <v>43</v>
      </c>
      <c r="J5" s="1025" t="s">
        <v>41</v>
      </c>
      <c r="K5" s="1025" t="s">
        <v>42</v>
      </c>
      <c r="L5" s="1027" t="s">
        <v>428</v>
      </c>
      <c r="M5" s="1027" t="s">
        <v>44</v>
      </c>
      <c r="N5" s="1027" t="s">
        <v>42</v>
      </c>
      <c r="O5" s="1027" t="s">
        <v>41</v>
      </c>
      <c r="P5" s="1029" t="s">
        <v>2</v>
      </c>
      <c r="Q5" s="1028"/>
      <c r="R5" s="1027" t="s">
        <v>42</v>
      </c>
      <c r="S5" s="1027" t="s">
        <v>41</v>
      </c>
      <c r="T5" s="1027" t="s">
        <v>42</v>
      </c>
      <c r="U5" s="1007"/>
      <c r="V5" s="1026" t="s">
        <v>43</v>
      </c>
      <c r="W5" s="1026" t="s">
        <v>427</v>
      </c>
      <c r="X5" s="1026" t="s">
        <v>42</v>
      </c>
      <c r="Y5" s="1026"/>
      <c r="Z5" s="1026"/>
    </row>
    <row r="6" spans="1:26" ht="15.75" x14ac:dyDescent="0.25">
      <c r="A6" s="2222"/>
      <c r="B6" s="1022"/>
      <c r="C6" s="1023"/>
      <c r="D6" s="1023"/>
      <c r="E6" s="1022"/>
      <c r="F6" s="1025" t="s">
        <v>39</v>
      </c>
      <c r="G6" s="1022"/>
      <c r="H6" s="1024" t="s">
        <v>1</v>
      </c>
      <c r="I6" s="1025"/>
      <c r="J6" s="1022"/>
      <c r="K6" s="1022"/>
      <c r="L6" s="1022"/>
      <c r="M6" s="1022"/>
      <c r="N6" s="1022"/>
      <c r="O6" s="1022"/>
      <c r="P6" s="1024" t="s">
        <v>1</v>
      </c>
      <c r="Q6" s="1023"/>
      <c r="R6" s="1022"/>
      <c r="S6" s="1022"/>
      <c r="T6" s="1022"/>
      <c r="U6" s="1007"/>
      <c r="V6" s="1021"/>
      <c r="W6" s="1021"/>
      <c r="X6" s="1021"/>
      <c r="Y6" s="1021"/>
      <c r="Z6" s="1021"/>
    </row>
    <row r="7" spans="1:26" ht="16.5" thickBot="1" x14ac:dyDescent="0.3">
      <c r="A7" s="1020" t="s">
        <v>38</v>
      </c>
      <c r="B7" s="1017"/>
      <c r="C7" s="1018"/>
      <c r="D7" s="1018"/>
      <c r="E7" s="1017"/>
      <c r="F7" s="1017"/>
      <c r="G7" s="1017"/>
      <c r="H7" s="1017"/>
      <c r="I7" s="1017"/>
      <c r="J7" s="1017"/>
      <c r="K7" s="1019"/>
      <c r="L7" s="1019"/>
      <c r="M7" s="1017"/>
      <c r="N7" s="1017"/>
      <c r="O7" s="1017"/>
      <c r="P7" s="1017"/>
      <c r="Q7" s="1018"/>
      <c r="R7" s="1017"/>
      <c r="S7" s="1017"/>
      <c r="T7" s="1017"/>
      <c r="V7" s="1016"/>
      <c r="W7" s="1016"/>
      <c r="X7" s="1016"/>
      <c r="Y7" s="1016"/>
      <c r="Z7" s="1016"/>
    </row>
    <row r="8" spans="1:26" ht="15.75" customHeight="1" x14ac:dyDescent="0.25">
      <c r="A8" s="2197" t="s">
        <v>757</v>
      </c>
      <c r="B8" s="159" t="s">
        <v>756</v>
      </c>
      <c r="C8" s="162" t="s">
        <v>756</v>
      </c>
      <c r="D8" s="162">
        <v>900000</v>
      </c>
      <c r="E8" s="466" t="s">
        <v>753</v>
      </c>
      <c r="F8" s="466" t="s">
        <v>513</v>
      </c>
      <c r="G8" s="159" t="s">
        <v>752</v>
      </c>
      <c r="H8" s="1013" t="s">
        <v>2</v>
      </c>
      <c r="I8" s="466" t="s">
        <v>751</v>
      </c>
      <c r="J8" s="466" t="s">
        <v>750</v>
      </c>
      <c r="K8" s="466" t="s">
        <v>513</v>
      </c>
      <c r="L8" s="466" t="s">
        <v>513</v>
      </c>
      <c r="M8" s="466" t="s">
        <v>513</v>
      </c>
      <c r="N8" s="466" t="s">
        <v>513</v>
      </c>
      <c r="O8" s="466" t="s">
        <v>743</v>
      </c>
      <c r="P8" s="1013" t="s">
        <v>2</v>
      </c>
      <c r="Q8" s="162">
        <v>900000</v>
      </c>
      <c r="R8" s="466" t="s">
        <v>513</v>
      </c>
      <c r="S8" s="159" t="s">
        <v>513</v>
      </c>
      <c r="T8" s="159" t="s">
        <v>513</v>
      </c>
      <c r="U8" s="1007"/>
      <c r="V8" s="1011" t="s">
        <v>513</v>
      </c>
      <c r="W8" s="462" t="s">
        <v>749</v>
      </c>
      <c r="X8" s="462" t="s">
        <v>739</v>
      </c>
      <c r="Y8" s="1011" t="s">
        <v>734</v>
      </c>
      <c r="Z8" s="1011" t="s">
        <v>733</v>
      </c>
    </row>
    <row r="9" spans="1:26" ht="15.75" x14ac:dyDescent="0.25">
      <c r="A9" s="2196"/>
      <c r="B9" s="159"/>
      <c r="C9" s="162"/>
      <c r="D9" s="162"/>
      <c r="E9" s="159"/>
      <c r="F9" s="466"/>
      <c r="G9" s="159"/>
      <c r="H9" s="161" t="s">
        <v>1</v>
      </c>
      <c r="I9" s="466"/>
      <c r="J9" s="159"/>
      <c r="K9" s="159"/>
      <c r="L9" s="159"/>
      <c r="M9" s="159"/>
      <c r="N9" s="159"/>
      <c r="O9" s="159"/>
      <c r="P9" s="161" t="s">
        <v>1</v>
      </c>
      <c r="Q9" s="162"/>
      <c r="R9" s="159"/>
      <c r="S9" s="159"/>
      <c r="T9" s="159"/>
      <c r="U9" s="1007"/>
      <c r="V9" s="462"/>
      <c r="W9" s="462"/>
      <c r="X9" s="462"/>
      <c r="Y9" s="462"/>
      <c r="Z9" s="462"/>
    </row>
    <row r="10" spans="1:26" ht="15.75" x14ac:dyDescent="0.25">
      <c r="A10" s="163"/>
      <c r="B10" s="163"/>
      <c r="C10" s="467"/>
      <c r="D10" s="467"/>
      <c r="E10" s="163"/>
      <c r="F10" s="163"/>
      <c r="G10" s="163"/>
      <c r="H10" s="163"/>
      <c r="I10" s="163"/>
      <c r="J10" s="163"/>
      <c r="K10" s="1015"/>
      <c r="L10" s="1015"/>
      <c r="M10" s="163"/>
      <c r="N10" s="163"/>
      <c r="O10" s="163"/>
      <c r="P10" s="163"/>
      <c r="Q10" s="467"/>
      <c r="R10" s="1014"/>
      <c r="S10" s="1014"/>
      <c r="T10" s="163"/>
      <c r="V10" s="469"/>
      <c r="W10" s="469"/>
      <c r="X10" s="469"/>
      <c r="Y10" s="469"/>
      <c r="Z10" s="469"/>
    </row>
    <row r="11" spans="1:26" ht="15.75" x14ac:dyDescent="0.25">
      <c r="A11" s="2208" t="s">
        <v>755</v>
      </c>
      <c r="B11" s="462" t="s">
        <v>754</v>
      </c>
      <c r="C11" s="462" t="s">
        <v>754</v>
      </c>
      <c r="D11" s="461">
        <v>500000</v>
      </c>
      <c r="E11" s="466" t="s">
        <v>753</v>
      </c>
      <c r="F11" s="466" t="s">
        <v>513</v>
      </c>
      <c r="G11" s="159" t="s">
        <v>752</v>
      </c>
      <c r="H11" s="161" t="s">
        <v>2</v>
      </c>
      <c r="I11" s="466" t="s">
        <v>751</v>
      </c>
      <c r="J11" s="466" t="s">
        <v>750</v>
      </c>
      <c r="K11" s="466" t="s">
        <v>513</v>
      </c>
      <c r="L11" s="466" t="s">
        <v>513</v>
      </c>
      <c r="M11" s="466" t="s">
        <v>513</v>
      </c>
      <c r="N11" s="466" t="s">
        <v>513</v>
      </c>
      <c r="O11" s="466" t="s">
        <v>743</v>
      </c>
      <c r="P11" s="161" t="s">
        <v>2</v>
      </c>
      <c r="Q11" s="162">
        <v>500000</v>
      </c>
      <c r="R11" s="159" t="s">
        <v>513</v>
      </c>
      <c r="S11" s="159" t="s">
        <v>513</v>
      </c>
      <c r="T11" s="159" t="s">
        <v>513</v>
      </c>
      <c r="U11" s="1007"/>
      <c r="V11" s="462" t="s">
        <v>513</v>
      </c>
      <c r="W11" s="462" t="s">
        <v>749</v>
      </c>
      <c r="X11" s="462" t="s">
        <v>739</v>
      </c>
      <c r="Y11" s="1011" t="s">
        <v>734</v>
      </c>
      <c r="Z11" s="1011" t="s">
        <v>733</v>
      </c>
    </row>
    <row r="12" spans="1:26" ht="15.75" x14ac:dyDescent="0.25">
      <c r="A12" s="2395"/>
      <c r="B12" s="159"/>
      <c r="C12" s="162"/>
      <c r="D12" s="162"/>
      <c r="E12" s="159"/>
      <c r="F12" s="466"/>
      <c r="G12" s="159"/>
      <c r="H12" s="161" t="s">
        <v>1</v>
      </c>
      <c r="I12" s="466"/>
      <c r="J12" s="159"/>
      <c r="K12" s="159"/>
      <c r="L12" s="159"/>
      <c r="M12" s="159"/>
      <c r="N12" s="159"/>
      <c r="O12" s="159"/>
      <c r="P12" s="161" t="s">
        <v>1</v>
      </c>
      <c r="Q12" s="162"/>
      <c r="R12" s="159"/>
      <c r="S12" s="159"/>
      <c r="T12" s="159"/>
      <c r="U12" s="1007"/>
      <c r="V12" s="462"/>
      <c r="W12" s="462"/>
      <c r="X12" s="462"/>
      <c r="Y12" s="462"/>
      <c r="Z12" s="462"/>
    </row>
    <row r="13" spans="1:26" x14ac:dyDescent="0.25">
      <c r="A13" s="469"/>
      <c r="B13" s="469"/>
      <c r="C13" s="468"/>
      <c r="D13" s="468"/>
      <c r="E13" s="469"/>
      <c r="F13" s="469"/>
      <c r="G13" s="469"/>
      <c r="H13" s="469"/>
      <c r="I13" s="469"/>
      <c r="J13" s="469"/>
      <c r="K13" s="1012"/>
      <c r="L13" s="1012"/>
      <c r="M13" s="469"/>
      <c r="N13" s="469"/>
      <c r="O13" s="469"/>
      <c r="P13" s="469"/>
      <c r="Q13" s="468"/>
      <c r="R13" s="469"/>
      <c r="S13" s="469"/>
      <c r="T13" s="469"/>
      <c r="V13" s="469"/>
      <c r="W13" s="469"/>
      <c r="X13" s="469"/>
      <c r="Y13" s="469"/>
      <c r="Z13" s="469"/>
    </row>
    <row r="14" spans="1:26" ht="15.75" x14ac:dyDescent="0.25">
      <c r="A14" s="2208" t="s">
        <v>748</v>
      </c>
      <c r="B14" s="462" t="s">
        <v>747</v>
      </c>
      <c r="C14" s="462" t="s">
        <v>747</v>
      </c>
      <c r="D14" s="461">
        <v>7500000</v>
      </c>
      <c r="E14" s="466" t="s">
        <v>746</v>
      </c>
      <c r="F14" s="466" t="s">
        <v>513</v>
      </c>
      <c r="G14" s="159" t="s">
        <v>16</v>
      </c>
      <c r="H14" s="1000" t="s">
        <v>2</v>
      </c>
      <c r="I14" s="94" t="s">
        <v>745</v>
      </c>
      <c r="J14" s="94" t="s">
        <v>744</v>
      </c>
      <c r="K14" s="94" t="s">
        <v>743</v>
      </c>
      <c r="L14" s="94" t="s">
        <v>742</v>
      </c>
      <c r="M14" s="94" t="s">
        <v>741</v>
      </c>
      <c r="N14" s="94" t="s">
        <v>740</v>
      </c>
      <c r="O14" s="94" t="s">
        <v>739</v>
      </c>
      <c r="P14" s="161" t="s">
        <v>2</v>
      </c>
      <c r="Q14" s="162">
        <v>7500000</v>
      </c>
      <c r="R14" s="94" t="s">
        <v>513</v>
      </c>
      <c r="S14" s="94" t="s">
        <v>739</v>
      </c>
      <c r="T14" s="97" t="s">
        <v>738</v>
      </c>
      <c r="U14" s="1007"/>
      <c r="V14" s="103" t="s">
        <v>737</v>
      </c>
      <c r="W14" s="462" t="s">
        <v>736</v>
      </c>
      <c r="X14" s="462" t="s">
        <v>735</v>
      </c>
      <c r="Y14" s="1011" t="s">
        <v>734</v>
      </c>
      <c r="Z14" s="1011" t="s">
        <v>733</v>
      </c>
    </row>
    <row r="15" spans="1:26" x14ac:dyDescent="0.25">
      <c r="A15" s="2395"/>
      <c r="B15" s="462"/>
      <c r="C15" s="461"/>
      <c r="D15" s="461"/>
      <c r="E15" s="462"/>
      <c r="F15" s="1011"/>
      <c r="G15" s="462"/>
      <c r="H15" s="1000" t="s">
        <v>1</v>
      </c>
      <c r="I15" s="1011"/>
      <c r="J15" s="462"/>
      <c r="K15" s="462"/>
      <c r="L15" s="462"/>
      <c r="M15" s="462"/>
      <c r="N15" s="462"/>
      <c r="O15" s="462"/>
      <c r="P15" s="1000" t="s">
        <v>1</v>
      </c>
      <c r="Q15" s="461"/>
      <c r="R15" s="462"/>
      <c r="S15" s="462"/>
      <c r="T15" s="462"/>
      <c r="U15" s="1007"/>
      <c r="V15" s="462"/>
      <c r="W15" s="462"/>
      <c r="X15" s="462"/>
      <c r="Y15" s="462"/>
      <c r="Z15" s="462"/>
    </row>
    <row r="16" spans="1:26" x14ac:dyDescent="0.25">
      <c r="A16" s="469"/>
      <c r="B16" s="469"/>
      <c r="C16" s="468"/>
      <c r="D16" s="468"/>
      <c r="E16" s="469"/>
      <c r="F16" s="469"/>
      <c r="G16" s="469"/>
      <c r="H16" s="469"/>
      <c r="I16" s="469"/>
      <c r="J16" s="469"/>
      <c r="K16" s="1012"/>
      <c r="L16" s="1012"/>
      <c r="M16" s="469"/>
      <c r="N16" s="469"/>
      <c r="O16" s="469"/>
      <c r="P16" s="469"/>
      <c r="Q16" s="468"/>
      <c r="R16" s="469"/>
      <c r="S16" s="469"/>
      <c r="T16" s="469"/>
      <c r="V16" s="469"/>
      <c r="W16" s="469"/>
      <c r="X16" s="469"/>
      <c r="Y16" s="469"/>
      <c r="Z16" s="469"/>
    </row>
    <row r="17" spans="1:26" ht="15.75" x14ac:dyDescent="0.25">
      <c r="A17" s="2208"/>
      <c r="B17" s="462"/>
      <c r="C17" s="461"/>
      <c r="D17" s="461"/>
      <c r="E17" s="466"/>
      <c r="F17" s="1011"/>
      <c r="G17" s="462"/>
      <c r="H17" s="1000" t="s">
        <v>2</v>
      </c>
      <c r="I17" s="466"/>
      <c r="J17" s="466"/>
      <c r="K17" s="466"/>
      <c r="L17" s="466"/>
      <c r="M17" s="466"/>
      <c r="N17" s="466"/>
      <c r="O17" s="466"/>
      <c r="P17" s="1000" t="s">
        <v>2</v>
      </c>
      <c r="Q17" s="162"/>
      <c r="R17" s="462"/>
      <c r="S17" s="462"/>
      <c r="T17" s="462"/>
      <c r="U17" s="1007"/>
      <c r="V17" s="462"/>
      <c r="W17" s="462"/>
      <c r="X17" s="462"/>
      <c r="Y17" s="462"/>
      <c r="Z17" s="462"/>
    </row>
    <row r="18" spans="1:26" x14ac:dyDescent="0.25">
      <c r="A18" s="2395"/>
      <c r="B18" s="462"/>
      <c r="C18" s="461"/>
      <c r="D18" s="461"/>
      <c r="E18" s="462"/>
      <c r="F18" s="1011"/>
      <c r="G18" s="462"/>
      <c r="H18" s="1000" t="s">
        <v>1</v>
      </c>
      <c r="I18" s="1011"/>
      <c r="J18" s="462"/>
      <c r="K18" s="462"/>
      <c r="L18" s="462"/>
      <c r="M18" s="462"/>
      <c r="N18" s="462"/>
      <c r="O18" s="462"/>
      <c r="P18" s="1000" t="s">
        <v>1</v>
      </c>
      <c r="Q18" s="461"/>
      <c r="R18" s="462"/>
      <c r="S18" s="462"/>
      <c r="T18" s="462"/>
      <c r="U18" s="1007"/>
      <c r="V18" s="462"/>
      <c r="W18" s="462"/>
      <c r="X18" s="462"/>
      <c r="Y18" s="462"/>
      <c r="Z18" s="462"/>
    </row>
    <row r="19" spans="1:26" x14ac:dyDescent="0.25">
      <c r="A19" s="469"/>
      <c r="B19" s="469"/>
      <c r="C19" s="468"/>
      <c r="D19" s="468"/>
      <c r="E19" s="469"/>
      <c r="F19" s="469"/>
      <c r="G19" s="469"/>
      <c r="H19" s="469"/>
      <c r="I19" s="469"/>
      <c r="J19" s="469"/>
      <c r="K19" s="1012"/>
      <c r="L19" s="1012"/>
      <c r="M19" s="469"/>
      <c r="N19" s="469"/>
      <c r="O19" s="469"/>
      <c r="P19" s="469"/>
      <c r="Q19" s="468"/>
      <c r="R19" s="469"/>
      <c r="S19" s="469"/>
      <c r="T19" s="469"/>
      <c r="V19" s="469"/>
      <c r="W19" s="469"/>
      <c r="X19" s="469"/>
      <c r="Y19" s="469"/>
      <c r="Z19" s="469"/>
    </row>
    <row r="20" spans="1:26" ht="15.75" x14ac:dyDescent="0.25">
      <c r="A20" s="2208"/>
      <c r="B20" s="159"/>
      <c r="C20" s="159"/>
      <c r="D20" s="461"/>
      <c r="E20" s="466"/>
      <c r="F20" s="466"/>
      <c r="G20" s="466"/>
      <c r="H20" s="1013" t="s">
        <v>2</v>
      </c>
      <c r="I20" s="466"/>
      <c r="J20" s="466"/>
      <c r="K20" s="466"/>
      <c r="L20" s="466"/>
      <c r="M20" s="466"/>
      <c r="N20" s="466"/>
      <c r="O20" s="466"/>
      <c r="P20" s="1013" t="s">
        <v>2</v>
      </c>
      <c r="Q20" s="472"/>
      <c r="R20" s="466"/>
      <c r="S20" s="466"/>
      <c r="T20" s="466"/>
      <c r="U20" s="1007"/>
      <c r="V20" s="1011"/>
      <c r="W20" s="1011"/>
      <c r="X20" s="1011"/>
      <c r="Y20" s="1011"/>
      <c r="Z20" s="1011"/>
    </row>
    <row r="21" spans="1:26" x14ac:dyDescent="0.25">
      <c r="A21" s="2395"/>
      <c r="B21" s="462"/>
      <c r="C21" s="461"/>
      <c r="D21" s="461"/>
      <c r="E21" s="462"/>
      <c r="F21" s="1011"/>
      <c r="G21" s="462"/>
      <c r="H21" s="1000" t="s">
        <v>1</v>
      </c>
      <c r="I21" s="1011"/>
      <c r="J21" s="462"/>
      <c r="K21" s="462"/>
      <c r="L21" s="462"/>
      <c r="M21" s="462"/>
      <c r="N21" s="462"/>
      <c r="O21" s="462"/>
      <c r="P21" s="1000" t="s">
        <v>1</v>
      </c>
      <c r="Q21" s="461"/>
      <c r="R21" s="462"/>
      <c r="S21" s="462"/>
      <c r="T21" s="462"/>
      <c r="U21" s="1007"/>
      <c r="V21" s="462"/>
      <c r="W21" s="462"/>
      <c r="X21" s="462"/>
      <c r="Y21" s="462"/>
      <c r="Z21" s="462"/>
    </row>
    <row r="22" spans="1:26" x14ac:dyDescent="0.25">
      <c r="A22" s="469"/>
      <c r="B22" s="469"/>
      <c r="C22" s="468"/>
      <c r="D22" s="468"/>
      <c r="E22" s="469"/>
      <c r="F22" s="469"/>
      <c r="G22" s="469"/>
      <c r="H22" s="469"/>
      <c r="I22" s="469"/>
      <c r="J22" s="469"/>
      <c r="K22" s="1012"/>
      <c r="L22" s="1012"/>
      <c r="M22" s="469"/>
      <c r="N22" s="469"/>
      <c r="O22" s="469"/>
      <c r="P22" s="469"/>
      <c r="Q22" s="468"/>
      <c r="R22" s="469"/>
      <c r="S22" s="469"/>
      <c r="T22" s="469"/>
      <c r="V22" s="469"/>
      <c r="W22" s="469"/>
      <c r="X22" s="469"/>
      <c r="Y22" s="469"/>
      <c r="Z22" s="469"/>
    </row>
    <row r="23" spans="1:26" ht="15.75" x14ac:dyDescent="0.25">
      <c r="A23" s="2208"/>
      <c r="B23" s="159"/>
      <c r="C23" s="159"/>
      <c r="D23" s="461"/>
      <c r="E23" s="462"/>
      <c r="F23" s="1011"/>
      <c r="G23" s="462"/>
      <c r="H23" s="1000" t="s">
        <v>2</v>
      </c>
      <c r="I23" s="1011"/>
      <c r="J23" s="462"/>
      <c r="K23" s="462"/>
      <c r="L23" s="462"/>
      <c r="M23" s="462"/>
      <c r="N23" s="462"/>
      <c r="O23" s="462"/>
      <c r="P23" s="1000" t="s">
        <v>2</v>
      </c>
      <c r="Q23" s="461"/>
      <c r="R23" s="462"/>
      <c r="S23" s="462"/>
      <c r="T23" s="462"/>
      <c r="U23" s="1007"/>
      <c r="V23" s="462"/>
      <c r="W23" s="462"/>
      <c r="X23" s="462"/>
      <c r="Y23" s="462"/>
      <c r="Z23" s="1011"/>
    </row>
    <row r="24" spans="1:26" x14ac:dyDescent="0.25">
      <c r="A24" s="2395"/>
      <c r="B24" s="462"/>
      <c r="C24" s="461"/>
      <c r="D24" s="461"/>
      <c r="E24" s="462"/>
      <c r="F24" s="1011"/>
      <c r="G24" s="462"/>
      <c r="H24" s="1000" t="s">
        <v>1</v>
      </c>
      <c r="I24" s="1011"/>
      <c r="J24" s="462"/>
      <c r="K24" s="462"/>
      <c r="L24" s="462"/>
      <c r="M24" s="462"/>
      <c r="N24" s="462"/>
      <c r="O24" s="462"/>
      <c r="P24" s="1000" t="s">
        <v>1</v>
      </c>
      <c r="Q24" s="461"/>
      <c r="R24" s="462"/>
      <c r="S24" s="462"/>
      <c r="T24" s="462"/>
      <c r="U24" s="1007"/>
      <c r="V24" s="462"/>
      <c r="W24" s="462"/>
      <c r="X24" s="462"/>
      <c r="Y24" s="462"/>
      <c r="Z24" s="462"/>
    </row>
    <row r="25" spans="1:26" x14ac:dyDescent="0.25">
      <c r="A25" s="469"/>
      <c r="B25" s="469"/>
      <c r="C25" s="468"/>
      <c r="D25" s="468"/>
      <c r="E25" s="469"/>
      <c r="F25" s="469"/>
      <c r="G25" s="469"/>
      <c r="H25" s="469"/>
      <c r="I25" s="469"/>
      <c r="J25" s="469"/>
      <c r="K25" s="1012"/>
      <c r="L25" s="1012"/>
      <c r="M25" s="469"/>
      <c r="N25" s="469"/>
      <c r="O25" s="469"/>
      <c r="P25" s="469"/>
      <c r="Q25" s="468"/>
      <c r="R25" s="469"/>
      <c r="S25" s="469"/>
      <c r="T25" s="469"/>
      <c r="V25" s="469"/>
      <c r="W25" s="469"/>
      <c r="X25" s="469"/>
      <c r="Y25" s="469"/>
      <c r="Z25" s="469"/>
    </row>
    <row r="26" spans="1:26" ht="15.75" x14ac:dyDescent="0.25">
      <c r="A26" s="2208"/>
      <c r="B26" s="159"/>
      <c r="C26" s="159"/>
      <c r="D26" s="461"/>
      <c r="E26" s="462"/>
      <c r="F26" s="1011"/>
      <c r="G26" s="462"/>
      <c r="H26" s="1000" t="s">
        <v>2</v>
      </c>
      <c r="I26" s="1011"/>
      <c r="J26" s="462"/>
      <c r="K26" s="462"/>
      <c r="L26" s="462"/>
      <c r="M26" s="462"/>
      <c r="N26" s="462"/>
      <c r="O26" s="462"/>
      <c r="P26" s="1000" t="s">
        <v>2</v>
      </c>
      <c r="Q26" s="461"/>
      <c r="R26" s="462"/>
      <c r="S26" s="462"/>
      <c r="T26" s="462"/>
      <c r="U26" s="1007"/>
      <c r="V26" s="462"/>
      <c r="W26" s="462"/>
      <c r="X26" s="462"/>
      <c r="Y26" s="462"/>
      <c r="Z26" s="1011"/>
    </row>
    <row r="27" spans="1:26" x14ac:dyDescent="0.25">
      <c r="A27" s="2395"/>
      <c r="B27" s="462"/>
      <c r="C27" s="461"/>
      <c r="D27" s="461"/>
      <c r="E27" s="462"/>
      <c r="F27" s="1011"/>
      <c r="G27" s="462"/>
      <c r="H27" s="1000" t="s">
        <v>1</v>
      </c>
      <c r="I27" s="1011"/>
      <c r="J27" s="462"/>
      <c r="K27" s="462"/>
      <c r="L27" s="462"/>
      <c r="M27" s="462"/>
      <c r="N27" s="462"/>
      <c r="O27" s="462"/>
      <c r="P27" s="1000" t="s">
        <v>1</v>
      </c>
      <c r="Q27" s="461"/>
      <c r="R27" s="462"/>
      <c r="S27" s="462"/>
      <c r="T27" s="462"/>
      <c r="U27" s="1007"/>
      <c r="V27" s="462"/>
      <c r="W27" s="462"/>
      <c r="X27" s="462"/>
      <c r="Y27" s="462"/>
      <c r="Z27" s="462"/>
    </row>
    <row r="28" spans="1:26" x14ac:dyDescent="0.25">
      <c r="A28" s="469"/>
      <c r="B28" s="469"/>
      <c r="C28" s="468"/>
      <c r="D28" s="468"/>
      <c r="E28" s="469"/>
      <c r="F28" s="469"/>
      <c r="G28" s="469"/>
      <c r="H28" s="469"/>
      <c r="I28" s="469"/>
      <c r="J28" s="469"/>
      <c r="K28" s="1012"/>
      <c r="L28" s="1012"/>
      <c r="M28" s="469"/>
      <c r="N28" s="469"/>
      <c r="O28" s="469"/>
      <c r="P28" s="469"/>
      <c r="Q28" s="468"/>
      <c r="R28" s="469"/>
      <c r="S28" s="469"/>
      <c r="T28" s="469"/>
      <c r="V28" s="469"/>
      <c r="W28" s="469"/>
      <c r="X28" s="469"/>
      <c r="Y28" s="469"/>
      <c r="Z28" s="469"/>
    </row>
    <row r="29" spans="1:26" ht="15.75" x14ac:dyDescent="0.25">
      <c r="A29" s="2208"/>
      <c r="B29" s="159"/>
      <c r="C29" s="159"/>
      <c r="D29" s="461"/>
      <c r="E29" s="462"/>
      <c r="F29" s="1011"/>
      <c r="G29" s="462"/>
      <c r="H29" s="1000" t="s">
        <v>2</v>
      </c>
      <c r="I29" s="1011"/>
      <c r="J29" s="462"/>
      <c r="K29" s="462"/>
      <c r="L29" s="462"/>
      <c r="M29" s="462"/>
      <c r="N29" s="462"/>
      <c r="O29" s="462"/>
      <c r="P29" s="1000" t="s">
        <v>2</v>
      </c>
      <c r="Q29" s="461"/>
      <c r="R29" s="462"/>
      <c r="S29" s="462"/>
      <c r="T29" s="462"/>
      <c r="U29" s="1007"/>
      <c r="V29" s="462"/>
      <c r="W29" s="462"/>
      <c r="X29" s="462"/>
      <c r="Y29" s="462"/>
      <c r="Z29" s="462"/>
    </row>
    <row r="30" spans="1:26" x14ac:dyDescent="0.25">
      <c r="A30" s="2395"/>
      <c r="B30" s="462"/>
      <c r="C30" s="461"/>
      <c r="D30" s="461"/>
      <c r="E30" s="462"/>
      <c r="F30" s="1011"/>
      <c r="G30" s="462"/>
      <c r="H30" s="1000" t="s">
        <v>1</v>
      </c>
      <c r="I30" s="1011"/>
      <c r="J30" s="462"/>
      <c r="K30" s="462"/>
      <c r="L30" s="462"/>
      <c r="M30" s="462"/>
      <c r="N30" s="462"/>
      <c r="O30" s="462"/>
      <c r="P30" s="1000" t="s">
        <v>1</v>
      </c>
      <c r="Q30" s="461"/>
      <c r="R30" s="462"/>
      <c r="S30" s="462"/>
      <c r="T30" s="462"/>
      <c r="U30" s="1007"/>
      <c r="V30" s="462"/>
      <c r="W30" s="462"/>
      <c r="X30" s="462"/>
      <c r="Y30" s="462"/>
      <c r="Z30" s="462"/>
    </row>
    <row r="31" spans="1:26" x14ac:dyDescent="0.25">
      <c r="A31" s="469"/>
      <c r="B31" s="469"/>
      <c r="C31" s="468"/>
      <c r="D31" s="468"/>
      <c r="E31" s="469"/>
      <c r="F31" s="469"/>
      <c r="G31" s="469"/>
      <c r="H31" s="469"/>
      <c r="I31" s="469"/>
      <c r="J31" s="469"/>
      <c r="K31" s="1012"/>
      <c r="L31" s="1012"/>
      <c r="M31" s="469"/>
      <c r="N31" s="469"/>
      <c r="O31" s="469"/>
      <c r="P31" s="469"/>
      <c r="Q31" s="468"/>
      <c r="R31" s="469"/>
      <c r="S31" s="469"/>
      <c r="T31" s="469"/>
      <c r="V31" s="469"/>
      <c r="W31" s="469"/>
      <c r="X31" s="469"/>
      <c r="Y31" s="469"/>
      <c r="Z31" s="469"/>
    </row>
    <row r="32" spans="1:26" ht="15.75" x14ac:dyDescent="0.25">
      <c r="A32" s="2208"/>
      <c r="B32" s="159"/>
      <c r="C32" s="159"/>
      <c r="D32" s="461"/>
      <c r="E32" s="462"/>
      <c r="F32" s="1011"/>
      <c r="G32" s="462"/>
      <c r="H32" s="1000" t="s">
        <v>2</v>
      </c>
      <c r="I32" s="1011"/>
      <c r="J32" s="462"/>
      <c r="K32" s="462"/>
      <c r="L32" s="462"/>
      <c r="M32" s="462"/>
      <c r="N32" s="462"/>
      <c r="O32" s="462"/>
      <c r="P32" s="1000" t="s">
        <v>2</v>
      </c>
      <c r="Q32" s="461"/>
      <c r="R32" s="462"/>
      <c r="S32" s="462"/>
      <c r="T32" s="462"/>
      <c r="U32" s="1007"/>
      <c r="V32" s="462"/>
      <c r="W32" s="1011"/>
      <c r="X32" s="1011"/>
      <c r="Y32" s="1011"/>
      <c r="Z32" s="1011"/>
    </row>
    <row r="33" spans="1:28" ht="15.75" thickBot="1" x14ac:dyDescent="0.3">
      <c r="A33" s="2396"/>
      <c r="B33" s="1008"/>
      <c r="C33" s="1009"/>
      <c r="D33" s="1009"/>
      <c r="E33" s="1006"/>
      <c r="F33" s="1011"/>
      <c r="G33" s="1008"/>
      <c r="H33" s="1010" t="s">
        <v>1</v>
      </c>
      <c r="I33" s="1011"/>
      <c r="J33" s="1008"/>
      <c r="K33" s="1008"/>
      <c r="L33" s="1008"/>
      <c r="M33" s="1008"/>
      <c r="N33" s="1008"/>
      <c r="O33" s="1008"/>
      <c r="P33" s="1010" t="s">
        <v>1</v>
      </c>
      <c r="Q33" s="1009"/>
      <c r="R33" s="1008"/>
      <c r="S33" s="1008"/>
      <c r="T33" s="1008"/>
      <c r="U33" s="1007"/>
      <c r="V33" s="1006"/>
      <c r="W33" s="1006"/>
      <c r="X33" s="1006"/>
      <c r="Y33" s="1006"/>
      <c r="Z33" s="1006"/>
      <c r="AA33" s="379"/>
      <c r="AB33" s="379"/>
    </row>
    <row r="34" spans="1:28" ht="15.75" thickTop="1" x14ac:dyDescent="0.25">
      <c r="A34" s="444" t="s">
        <v>3</v>
      </c>
      <c r="B34" s="1002"/>
      <c r="C34" s="1003"/>
      <c r="D34" s="1003">
        <f>D8+D11+D14+D17+D20+D23+D26+D29+D32</f>
        <v>8900000</v>
      </c>
      <c r="E34" s="1005"/>
      <c r="F34" s="1004"/>
      <c r="G34" s="1002"/>
      <c r="H34" s="1004" t="s">
        <v>2</v>
      </c>
      <c r="I34" s="1004"/>
      <c r="J34" s="1002"/>
      <c r="K34" s="1002"/>
      <c r="L34" s="1002"/>
      <c r="M34" s="1002"/>
      <c r="N34" s="1002"/>
      <c r="O34" s="1002"/>
      <c r="P34" s="1004" t="s">
        <v>2</v>
      </c>
      <c r="Q34" s="1003">
        <f>Q8+Q11+Q14+Q17+Q20+Q23+Q26+Q29+Q32</f>
        <v>8900000</v>
      </c>
      <c r="R34" s="1002"/>
      <c r="S34" s="1002"/>
      <c r="T34" s="1002"/>
      <c r="V34" s="1001"/>
      <c r="W34" s="1001"/>
      <c r="X34" s="1001"/>
      <c r="Y34" s="1001"/>
      <c r="Z34" s="1001"/>
      <c r="AA34" s="378"/>
      <c r="AB34" s="379"/>
    </row>
    <row r="35" spans="1:28" x14ac:dyDescent="0.25">
      <c r="A35" s="998"/>
      <c r="B35" s="998"/>
      <c r="C35" s="461"/>
      <c r="D35" s="461">
        <f>D9+D12+D15+D18+D21+D24+D27+D30+D33</f>
        <v>0</v>
      </c>
      <c r="E35" s="998"/>
      <c r="F35" s="1000"/>
      <c r="G35" s="998"/>
      <c r="H35" s="1000" t="s">
        <v>1</v>
      </c>
      <c r="I35" s="1000"/>
      <c r="J35" s="998"/>
      <c r="K35" s="998"/>
      <c r="L35" s="998"/>
      <c r="M35" s="998"/>
      <c r="N35" s="998"/>
      <c r="O35" s="998"/>
      <c r="P35" s="1000" t="s">
        <v>1</v>
      </c>
      <c r="Q35" s="461">
        <f>Q9+Q12+Q15+Q18+Q21+Q24+Q27+Q30+Q33</f>
        <v>0</v>
      </c>
      <c r="R35" s="998"/>
      <c r="S35" s="998"/>
      <c r="T35" s="998"/>
      <c r="U35" s="999"/>
      <c r="V35" s="998"/>
      <c r="W35" s="998"/>
      <c r="X35" s="998"/>
      <c r="Y35" s="998"/>
      <c r="Z35" s="998"/>
      <c r="AA35" s="379"/>
      <c r="AB35" s="379"/>
    </row>
    <row r="36" spans="1:28" x14ac:dyDescent="0.25">
      <c r="A36" s="997" t="s">
        <v>0</v>
      </c>
      <c r="T36" s="378"/>
      <c r="U36" s="378"/>
      <c r="V36" s="378"/>
    </row>
    <row r="37" spans="1:28" x14ac:dyDescent="0.25">
      <c r="Q37" s="380"/>
      <c r="T37" s="378"/>
      <c r="U37" s="378"/>
      <c r="V37" s="379"/>
    </row>
    <row r="38" spans="1:28" x14ac:dyDescent="0.25">
      <c r="T38" s="378"/>
      <c r="U38" s="378"/>
    </row>
    <row r="39" spans="1:28" x14ac:dyDescent="0.25">
      <c r="U39" s="378"/>
    </row>
    <row r="40" spans="1:28" x14ac:dyDescent="0.25">
      <c r="U40" s="378"/>
    </row>
    <row r="41" spans="1:28" x14ac:dyDescent="0.25">
      <c r="U41" s="378"/>
    </row>
    <row r="42" spans="1:28" x14ac:dyDescent="0.25">
      <c r="U42" s="378"/>
    </row>
    <row r="43" spans="1:28" x14ac:dyDescent="0.25">
      <c r="U43" s="378"/>
    </row>
    <row r="44" spans="1:28" x14ac:dyDescent="0.25">
      <c r="U44" s="378"/>
    </row>
    <row r="45" spans="1:28" x14ac:dyDescent="0.25">
      <c r="U45" s="378"/>
    </row>
    <row r="46" spans="1:28" x14ac:dyDescent="0.25">
      <c r="U46" s="378"/>
    </row>
    <row r="47" spans="1:28" x14ac:dyDescent="0.25">
      <c r="U47" s="378"/>
    </row>
    <row r="48" spans="1:28" x14ac:dyDescent="0.25">
      <c r="U48" s="378"/>
    </row>
    <row r="49" spans="21:21" x14ac:dyDescent="0.25">
      <c r="U49" s="378"/>
    </row>
    <row r="50" spans="21:21" x14ac:dyDescent="0.25">
      <c r="U50" s="378"/>
    </row>
    <row r="51" spans="21:21" x14ac:dyDescent="0.25">
      <c r="U51" s="378"/>
    </row>
    <row r="52" spans="21:21" x14ac:dyDescent="0.25">
      <c r="U52" s="378"/>
    </row>
    <row r="53" spans="21:21" x14ac:dyDescent="0.25">
      <c r="U53" s="378"/>
    </row>
    <row r="54" spans="21:21" x14ac:dyDescent="0.25">
      <c r="U54" s="378"/>
    </row>
    <row r="55" spans="21:21" x14ac:dyDescent="0.25">
      <c r="U55" s="378"/>
    </row>
    <row r="56" spans="21:21" x14ac:dyDescent="0.25">
      <c r="U56" s="378"/>
    </row>
    <row r="57" spans="21:21" x14ac:dyDescent="0.25">
      <c r="U57" s="378"/>
    </row>
    <row r="58" spans="21:21" x14ac:dyDescent="0.25">
      <c r="U58" s="378"/>
    </row>
    <row r="59" spans="21:21" x14ac:dyDescent="0.25">
      <c r="U59" s="378"/>
    </row>
    <row r="60" spans="21:21" x14ac:dyDescent="0.25">
      <c r="U60" s="378"/>
    </row>
    <row r="61" spans="21:21" x14ac:dyDescent="0.25">
      <c r="U61" s="378"/>
    </row>
    <row r="62" spans="21:21" x14ac:dyDescent="0.25">
      <c r="U62" s="378"/>
    </row>
    <row r="63" spans="21:21" x14ac:dyDescent="0.25">
      <c r="U63" s="378"/>
    </row>
    <row r="64" spans="21:21" x14ac:dyDescent="0.25">
      <c r="U64" s="378"/>
    </row>
    <row r="65" spans="21:21" x14ac:dyDescent="0.25">
      <c r="U65" s="378"/>
    </row>
    <row r="66" spans="21:21" x14ac:dyDescent="0.25">
      <c r="U66" s="378"/>
    </row>
    <row r="67" spans="21:21" x14ac:dyDescent="0.25">
      <c r="U67" s="378"/>
    </row>
    <row r="68" spans="21:21" x14ac:dyDescent="0.25">
      <c r="U68" s="378"/>
    </row>
    <row r="69" spans="21:21" x14ac:dyDescent="0.25">
      <c r="U69" s="378"/>
    </row>
    <row r="70" spans="21:21" x14ac:dyDescent="0.25">
      <c r="U70" s="378"/>
    </row>
    <row r="71" spans="21:21" x14ac:dyDescent="0.25">
      <c r="U71" s="378"/>
    </row>
    <row r="72" spans="21:21" x14ac:dyDescent="0.25">
      <c r="U72" s="378"/>
    </row>
    <row r="73" spans="21:21" x14ac:dyDescent="0.25">
      <c r="U73" s="378"/>
    </row>
    <row r="74" spans="21:21" x14ac:dyDescent="0.25">
      <c r="U74" s="378"/>
    </row>
    <row r="75" spans="21:21" x14ac:dyDescent="0.25">
      <c r="U75" s="378"/>
    </row>
    <row r="76" spans="21:21" x14ac:dyDescent="0.25">
      <c r="U76" s="378"/>
    </row>
    <row r="77" spans="21:21" x14ac:dyDescent="0.25">
      <c r="U77" s="378"/>
    </row>
    <row r="78" spans="21:21" x14ac:dyDescent="0.25">
      <c r="U78" s="378"/>
    </row>
    <row r="79" spans="21:21" x14ac:dyDescent="0.25">
      <c r="U79" s="378"/>
    </row>
    <row r="80" spans="21:21" x14ac:dyDescent="0.25">
      <c r="U80" s="378"/>
    </row>
    <row r="81" spans="21:21" x14ac:dyDescent="0.25">
      <c r="U81" s="378"/>
    </row>
    <row r="82" spans="21:21" x14ac:dyDescent="0.25">
      <c r="U82" s="378"/>
    </row>
    <row r="83" spans="21:21" x14ac:dyDescent="0.25">
      <c r="U83" s="378"/>
    </row>
    <row r="84" spans="21:21" x14ac:dyDescent="0.25">
      <c r="U84" s="378"/>
    </row>
    <row r="85" spans="21:21" x14ac:dyDescent="0.25">
      <c r="U85" s="378"/>
    </row>
    <row r="86" spans="21:21" x14ac:dyDescent="0.25">
      <c r="U86" s="378"/>
    </row>
    <row r="87" spans="21:21" x14ac:dyDescent="0.25">
      <c r="U87" s="378"/>
    </row>
    <row r="88" spans="21:21" x14ac:dyDescent="0.25">
      <c r="U88" s="378"/>
    </row>
    <row r="89" spans="21:21" x14ac:dyDescent="0.25">
      <c r="U89" s="378"/>
    </row>
    <row r="90" spans="21:21" x14ac:dyDescent="0.25">
      <c r="U90" s="378"/>
    </row>
    <row r="91" spans="21:21" x14ac:dyDescent="0.25">
      <c r="U91" s="378"/>
    </row>
    <row r="92" spans="21:21" x14ac:dyDescent="0.25">
      <c r="U92" s="378"/>
    </row>
    <row r="93" spans="21:21" x14ac:dyDescent="0.25">
      <c r="U93" s="378"/>
    </row>
    <row r="94" spans="21:21" x14ac:dyDescent="0.25">
      <c r="U94" s="378"/>
    </row>
    <row r="95" spans="21:21" x14ac:dyDescent="0.25">
      <c r="U95" s="378"/>
    </row>
    <row r="96" spans="21:21" x14ac:dyDescent="0.25">
      <c r="U96" s="378"/>
    </row>
    <row r="97" spans="21:21" x14ac:dyDescent="0.25">
      <c r="U97" s="378"/>
    </row>
    <row r="98" spans="21:21" x14ac:dyDescent="0.25">
      <c r="U98" s="378"/>
    </row>
    <row r="99" spans="21:21" x14ac:dyDescent="0.25">
      <c r="U99" s="378"/>
    </row>
    <row r="100" spans="21:21" x14ac:dyDescent="0.25">
      <c r="U100" s="378"/>
    </row>
    <row r="101" spans="21:21" x14ac:dyDescent="0.25">
      <c r="U101" s="378"/>
    </row>
    <row r="102" spans="21:21" x14ac:dyDescent="0.25">
      <c r="U102" s="378"/>
    </row>
    <row r="103" spans="21:21" x14ac:dyDescent="0.25">
      <c r="U103" s="378"/>
    </row>
    <row r="104" spans="21:21" x14ac:dyDescent="0.25">
      <c r="U104" s="378"/>
    </row>
    <row r="105" spans="21:21" x14ac:dyDescent="0.25">
      <c r="U105" s="378"/>
    </row>
    <row r="106" spans="21:21" x14ac:dyDescent="0.25">
      <c r="U106" s="378"/>
    </row>
    <row r="107" spans="21:21" x14ac:dyDescent="0.25">
      <c r="U107" s="378"/>
    </row>
    <row r="108" spans="21:21" x14ac:dyDescent="0.25">
      <c r="U108" s="378"/>
    </row>
    <row r="109" spans="21:21" x14ac:dyDescent="0.25">
      <c r="U109" s="378"/>
    </row>
    <row r="110" spans="21:21" x14ac:dyDescent="0.25">
      <c r="U110" s="378"/>
    </row>
    <row r="111" spans="21:21" x14ac:dyDescent="0.25">
      <c r="U111" s="378"/>
    </row>
    <row r="112" spans="21:21" x14ac:dyDescent="0.25">
      <c r="U112" s="378"/>
    </row>
    <row r="113" spans="21:21" x14ac:dyDescent="0.25">
      <c r="U113" s="378"/>
    </row>
    <row r="114" spans="21:21" x14ac:dyDescent="0.25">
      <c r="U114" s="378"/>
    </row>
    <row r="115" spans="21:21" x14ac:dyDescent="0.25">
      <c r="U115" s="378"/>
    </row>
    <row r="116" spans="21:21" x14ac:dyDescent="0.25">
      <c r="U116" s="378"/>
    </row>
    <row r="117" spans="21:21" x14ac:dyDescent="0.25">
      <c r="U117" s="378"/>
    </row>
    <row r="118" spans="21:21" x14ac:dyDescent="0.25">
      <c r="U118" s="378"/>
    </row>
    <row r="119" spans="21:21" x14ac:dyDescent="0.25">
      <c r="U119" s="378"/>
    </row>
    <row r="120" spans="21:21" x14ac:dyDescent="0.25">
      <c r="U120" s="378"/>
    </row>
    <row r="121" spans="21:21" x14ac:dyDescent="0.25">
      <c r="U121" s="378"/>
    </row>
    <row r="122" spans="21:21" x14ac:dyDescent="0.25">
      <c r="U122" s="378"/>
    </row>
    <row r="123" spans="21:21" x14ac:dyDescent="0.25">
      <c r="U123" s="378"/>
    </row>
    <row r="124" spans="21:21" x14ac:dyDescent="0.25">
      <c r="U124" s="378"/>
    </row>
    <row r="125" spans="21:21" x14ac:dyDescent="0.25">
      <c r="U125" s="378"/>
    </row>
    <row r="126" spans="21:21" x14ac:dyDescent="0.25">
      <c r="U126" s="378"/>
    </row>
    <row r="127" spans="21:21" x14ac:dyDescent="0.25">
      <c r="U127" s="378"/>
    </row>
    <row r="128" spans="21:21" x14ac:dyDescent="0.25">
      <c r="U128" s="378"/>
    </row>
    <row r="129" spans="21:21" x14ac:dyDescent="0.25">
      <c r="U129" s="378"/>
    </row>
    <row r="130" spans="21:21" x14ac:dyDescent="0.25">
      <c r="U130" s="378"/>
    </row>
    <row r="131" spans="21:21" x14ac:dyDescent="0.25">
      <c r="U131" s="378"/>
    </row>
    <row r="132" spans="21:21" x14ac:dyDescent="0.25">
      <c r="U132" s="378"/>
    </row>
    <row r="133" spans="21:21" x14ac:dyDescent="0.25">
      <c r="U133" s="378"/>
    </row>
    <row r="134" spans="21:21" x14ac:dyDescent="0.25">
      <c r="U134" s="378"/>
    </row>
    <row r="135" spans="21:21" x14ac:dyDescent="0.25">
      <c r="U135" s="378"/>
    </row>
    <row r="136" spans="21:21" x14ac:dyDescent="0.25">
      <c r="U136" s="378"/>
    </row>
    <row r="137" spans="21:21" x14ac:dyDescent="0.25">
      <c r="U137" s="378"/>
    </row>
    <row r="138" spans="21:21" x14ac:dyDescent="0.25">
      <c r="U138" s="378"/>
    </row>
    <row r="139" spans="21:21" x14ac:dyDescent="0.25">
      <c r="U139" s="378"/>
    </row>
    <row r="140" spans="21:21" x14ac:dyDescent="0.25">
      <c r="U140" s="378"/>
    </row>
    <row r="141" spans="21:21" x14ac:dyDescent="0.25">
      <c r="U141" s="378"/>
    </row>
    <row r="142" spans="21:21" x14ac:dyDescent="0.25">
      <c r="U142" s="378"/>
    </row>
    <row r="143" spans="21:21" x14ac:dyDescent="0.25">
      <c r="U143" s="378"/>
    </row>
    <row r="144" spans="21:21" x14ac:dyDescent="0.25">
      <c r="U144" s="378"/>
    </row>
    <row r="145" spans="21:21" x14ac:dyDescent="0.25">
      <c r="U145" s="378"/>
    </row>
    <row r="146" spans="21:21" x14ac:dyDescent="0.25">
      <c r="U146" s="378"/>
    </row>
    <row r="147" spans="21:21" x14ac:dyDescent="0.25">
      <c r="U147" s="378"/>
    </row>
    <row r="148" spans="21:21" x14ac:dyDescent="0.25">
      <c r="U148" s="378"/>
    </row>
    <row r="149" spans="21:21" x14ac:dyDescent="0.25">
      <c r="U149" s="378"/>
    </row>
    <row r="150" spans="21:21" x14ac:dyDescent="0.25">
      <c r="U150" s="378"/>
    </row>
    <row r="151" spans="21:21" x14ac:dyDescent="0.25">
      <c r="U151" s="378"/>
    </row>
    <row r="152" spans="21:21" x14ac:dyDescent="0.25">
      <c r="U152" s="378"/>
    </row>
    <row r="153" spans="21:21" x14ac:dyDescent="0.25">
      <c r="U153" s="378"/>
    </row>
    <row r="154" spans="21:21" x14ac:dyDescent="0.25">
      <c r="U154" s="378"/>
    </row>
    <row r="155" spans="21:21" x14ac:dyDescent="0.25">
      <c r="U155" s="378"/>
    </row>
    <row r="156" spans="21:21" x14ac:dyDescent="0.25">
      <c r="U156" s="378"/>
    </row>
    <row r="157" spans="21:21" x14ac:dyDescent="0.25">
      <c r="U157" s="378"/>
    </row>
    <row r="158" spans="21:21" x14ac:dyDescent="0.25">
      <c r="U158" s="378"/>
    </row>
    <row r="159" spans="21:21" x14ac:dyDescent="0.25">
      <c r="U159" s="378"/>
    </row>
    <row r="160" spans="21:21" x14ac:dyDescent="0.25">
      <c r="U160" s="378"/>
    </row>
    <row r="161" spans="21:21" x14ac:dyDescent="0.25">
      <c r="U161" s="378"/>
    </row>
    <row r="162" spans="21:21" x14ac:dyDescent="0.25">
      <c r="U162" s="378"/>
    </row>
    <row r="163" spans="21:21" x14ac:dyDescent="0.25">
      <c r="U163" s="378"/>
    </row>
    <row r="164" spans="21:21" x14ac:dyDescent="0.25">
      <c r="U164" s="378"/>
    </row>
    <row r="165" spans="21:21" x14ac:dyDescent="0.25">
      <c r="U165" s="378"/>
    </row>
    <row r="166" spans="21:21" x14ac:dyDescent="0.25">
      <c r="U166" s="378"/>
    </row>
    <row r="167" spans="21:21" x14ac:dyDescent="0.25">
      <c r="U167" s="378"/>
    </row>
    <row r="168" spans="21:21" x14ac:dyDescent="0.25">
      <c r="U168" s="378"/>
    </row>
    <row r="169" spans="21:21" x14ac:dyDescent="0.25">
      <c r="U169" s="378"/>
    </row>
    <row r="170" spans="21:21" x14ac:dyDescent="0.25">
      <c r="U170" s="378"/>
    </row>
    <row r="171" spans="21:21" x14ac:dyDescent="0.25">
      <c r="U171" s="378"/>
    </row>
    <row r="172" spans="21:21" x14ac:dyDescent="0.25">
      <c r="U172" s="378"/>
    </row>
    <row r="173" spans="21:21" x14ac:dyDescent="0.25">
      <c r="U173" s="378"/>
    </row>
    <row r="174" spans="21:21" x14ac:dyDescent="0.25">
      <c r="U174" s="378"/>
    </row>
    <row r="175" spans="21:21" x14ac:dyDescent="0.25">
      <c r="U175" s="378"/>
    </row>
    <row r="176" spans="21:21" x14ac:dyDescent="0.25">
      <c r="U176" s="378"/>
    </row>
    <row r="177" spans="21:21" x14ac:dyDescent="0.25">
      <c r="U177" s="378"/>
    </row>
    <row r="178" spans="21:21" x14ac:dyDescent="0.25">
      <c r="U178" s="378"/>
    </row>
    <row r="179" spans="21:21" x14ac:dyDescent="0.25">
      <c r="U179" s="378"/>
    </row>
    <row r="180" spans="21:21" x14ac:dyDescent="0.25">
      <c r="U180" s="378"/>
    </row>
    <row r="181" spans="21:21" x14ac:dyDescent="0.25">
      <c r="U181" s="378"/>
    </row>
    <row r="182" spans="21:21" x14ac:dyDescent="0.25">
      <c r="U182" s="378"/>
    </row>
    <row r="183" spans="21:21" x14ac:dyDescent="0.25">
      <c r="U183" s="378"/>
    </row>
    <row r="184" spans="21:21" x14ac:dyDescent="0.25">
      <c r="U184" s="378"/>
    </row>
    <row r="185" spans="21:21" x14ac:dyDescent="0.25">
      <c r="U185" s="378"/>
    </row>
    <row r="186" spans="21:21" x14ac:dyDescent="0.25">
      <c r="U186" s="378"/>
    </row>
    <row r="187" spans="21:21" x14ac:dyDescent="0.25">
      <c r="U187" s="378"/>
    </row>
    <row r="188" spans="21:21" x14ac:dyDescent="0.25">
      <c r="U188" s="378"/>
    </row>
    <row r="189" spans="21:21" x14ac:dyDescent="0.25">
      <c r="U189" s="378"/>
    </row>
    <row r="190" spans="21:21" x14ac:dyDescent="0.25">
      <c r="U190" s="378"/>
    </row>
    <row r="191" spans="21:21" x14ac:dyDescent="0.25">
      <c r="U191" s="378"/>
    </row>
    <row r="192" spans="21:21" x14ac:dyDescent="0.25">
      <c r="U192" s="378"/>
    </row>
    <row r="193" spans="21:21" x14ac:dyDescent="0.25">
      <c r="U193" s="378"/>
    </row>
    <row r="194" spans="21:21" x14ac:dyDescent="0.25">
      <c r="U194" s="378"/>
    </row>
    <row r="195" spans="21:21" x14ac:dyDescent="0.25">
      <c r="U195" s="378"/>
    </row>
    <row r="196" spans="21:21" x14ac:dyDescent="0.25">
      <c r="U196" s="378"/>
    </row>
    <row r="197" spans="21:21" x14ac:dyDescent="0.25">
      <c r="U197" s="378"/>
    </row>
    <row r="198" spans="21:21" x14ac:dyDescent="0.25">
      <c r="U198" s="378"/>
    </row>
    <row r="199" spans="21:21" x14ac:dyDescent="0.25">
      <c r="U199" s="378"/>
    </row>
    <row r="200" spans="21:21" x14ac:dyDescent="0.25">
      <c r="U200" s="378"/>
    </row>
    <row r="201" spans="21:21" x14ac:dyDescent="0.25">
      <c r="U201" s="378"/>
    </row>
    <row r="202" spans="21:21" x14ac:dyDescent="0.25">
      <c r="U202" s="378"/>
    </row>
    <row r="203" spans="21:21" x14ac:dyDescent="0.25">
      <c r="U203" s="378"/>
    </row>
    <row r="204" spans="21:21" x14ac:dyDescent="0.25">
      <c r="U204" s="378"/>
    </row>
    <row r="205" spans="21:21" x14ac:dyDescent="0.25">
      <c r="U205" s="378"/>
    </row>
    <row r="206" spans="21:21" x14ac:dyDescent="0.25">
      <c r="U206" s="378"/>
    </row>
    <row r="207" spans="21:21" x14ac:dyDescent="0.25">
      <c r="U207" s="378"/>
    </row>
    <row r="208" spans="21:21" x14ac:dyDescent="0.25">
      <c r="U208" s="378"/>
    </row>
    <row r="209" spans="21:21" x14ac:dyDescent="0.25">
      <c r="U209" s="378"/>
    </row>
    <row r="210" spans="21:21" x14ac:dyDescent="0.25">
      <c r="U210" s="378"/>
    </row>
    <row r="211" spans="21:21" x14ac:dyDescent="0.25">
      <c r="U211" s="378"/>
    </row>
    <row r="212" spans="21:21" x14ac:dyDescent="0.25">
      <c r="U212" s="378"/>
    </row>
    <row r="213" spans="21:21" x14ac:dyDescent="0.25">
      <c r="U213" s="378"/>
    </row>
    <row r="214" spans="21:21" x14ac:dyDescent="0.25">
      <c r="U214" s="378"/>
    </row>
    <row r="215" spans="21:21" x14ac:dyDescent="0.25">
      <c r="U215" s="378"/>
    </row>
    <row r="216" spans="21:21" x14ac:dyDescent="0.25">
      <c r="U216" s="378"/>
    </row>
    <row r="217" spans="21:21" x14ac:dyDescent="0.25">
      <c r="U217" s="378"/>
    </row>
    <row r="218" spans="21:21" x14ac:dyDescent="0.25">
      <c r="U218" s="378"/>
    </row>
    <row r="219" spans="21:21" x14ac:dyDescent="0.25">
      <c r="U219" s="378"/>
    </row>
    <row r="220" spans="21:21" x14ac:dyDescent="0.25">
      <c r="U220" s="378"/>
    </row>
    <row r="221" spans="21:21" x14ac:dyDescent="0.25">
      <c r="U221" s="378"/>
    </row>
    <row r="222" spans="21:21" x14ac:dyDescent="0.25">
      <c r="U222" s="378"/>
    </row>
    <row r="223" spans="21:21" x14ac:dyDescent="0.25">
      <c r="U223" s="378"/>
    </row>
    <row r="224" spans="21:21" x14ac:dyDescent="0.25">
      <c r="U224" s="378"/>
    </row>
    <row r="225" spans="21:21" x14ac:dyDescent="0.25">
      <c r="U225" s="378"/>
    </row>
    <row r="226" spans="21:21" x14ac:dyDescent="0.25">
      <c r="U226" s="378"/>
    </row>
    <row r="227" spans="21:21" x14ac:dyDescent="0.25">
      <c r="U227" s="378"/>
    </row>
    <row r="228" spans="21:21" x14ac:dyDescent="0.25">
      <c r="U228" s="378"/>
    </row>
    <row r="229" spans="21:21" x14ac:dyDescent="0.25">
      <c r="U229" s="378"/>
    </row>
    <row r="230" spans="21:21" x14ac:dyDescent="0.25">
      <c r="U230" s="378"/>
    </row>
    <row r="231" spans="21:21" x14ac:dyDescent="0.25">
      <c r="U231" s="378"/>
    </row>
    <row r="232" spans="21:21" x14ac:dyDescent="0.25">
      <c r="U232" s="378"/>
    </row>
    <row r="233" spans="21:21" x14ac:dyDescent="0.25">
      <c r="U233" s="378"/>
    </row>
    <row r="234" spans="21:21" x14ac:dyDescent="0.25">
      <c r="U234" s="378"/>
    </row>
    <row r="235" spans="21:21" x14ac:dyDescent="0.25">
      <c r="U235" s="378"/>
    </row>
    <row r="236" spans="21:21" x14ac:dyDescent="0.25">
      <c r="U236" s="378"/>
    </row>
    <row r="237" spans="21:21" x14ac:dyDescent="0.25">
      <c r="U237" s="378"/>
    </row>
    <row r="238" spans="21:21" x14ac:dyDescent="0.25">
      <c r="U238" s="378"/>
    </row>
    <row r="239" spans="21:21" x14ac:dyDescent="0.25">
      <c r="U239" s="378"/>
    </row>
    <row r="240" spans="21:21" x14ac:dyDescent="0.25">
      <c r="U240" s="378"/>
    </row>
    <row r="241" spans="21:21" x14ac:dyDescent="0.25">
      <c r="U241" s="378"/>
    </row>
    <row r="242" spans="21:21" x14ac:dyDescent="0.25">
      <c r="U242" s="378"/>
    </row>
    <row r="243" spans="21:21" x14ac:dyDescent="0.25">
      <c r="U243" s="378"/>
    </row>
    <row r="244" spans="21:21" x14ac:dyDescent="0.25">
      <c r="U244" s="378"/>
    </row>
    <row r="245" spans="21:21" x14ac:dyDescent="0.25">
      <c r="U245" s="378"/>
    </row>
    <row r="246" spans="21:21" x14ac:dyDescent="0.25">
      <c r="U246" s="378"/>
    </row>
    <row r="247" spans="21:21" x14ac:dyDescent="0.25">
      <c r="U247" s="378"/>
    </row>
    <row r="248" spans="21:21" x14ac:dyDescent="0.25">
      <c r="U248" s="378"/>
    </row>
    <row r="249" spans="21:21" x14ac:dyDescent="0.25">
      <c r="U249" s="378"/>
    </row>
    <row r="250" spans="21:21" x14ac:dyDescent="0.25">
      <c r="U250" s="378"/>
    </row>
    <row r="251" spans="21:21" x14ac:dyDescent="0.25">
      <c r="U251" s="378"/>
    </row>
    <row r="252" spans="21:21" x14ac:dyDescent="0.25">
      <c r="U252" s="378"/>
    </row>
    <row r="253" spans="21:21" x14ac:dyDescent="0.25">
      <c r="U253" s="378"/>
    </row>
    <row r="254" spans="21:21" x14ac:dyDescent="0.25">
      <c r="U254" s="378"/>
    </row>
    <row r="255" spans="21:21" x14ac:dyDescent="0.25">
      <c r="U255" s="378"/>
    </row>
    <row r="256" spans="21:21" x14ac:dyDescent="0.25">
      <c r="U256" s="378"/>
    </row>
    <row r="257" spans="21:21" x14ac:dyDescent="0.25">
      <c r="U257" s="378"/>
    </row>
    <row r="258" spans="21:21" x14ac:dyDescent="0.25">
      <c r="U258" s="378"/>
    </row>
    <row r="259" spans="21:21" x14ac:dyDescent="0.25">
      <c r="U259" s="378"/>
    </row>
    <row r="260" spans="21:21" x14ac:dyDescent="0.25">
      <c r="U260" s="378"/>
    </row>
    <row r="261" spans="21:21" x14ac:dyDescent="0.25">
      <c r="U261" s="378"/>
    </row>
    <row r="262" spans="21:21" x14ac:dyDescent="0.25">
      <c r="U262" s="378"/>
    </row>
    <row r="263" spans="21:21" x14ac:dyDescent="0.25">
      <c r="U263" s="378"/>
    </row>
    <row r="264" spans="21:21" x14ac:dyDescent="0.25">
      <c r="U264" s="378"/>
    </row>
    <row r="265" spans="21:21" x14ac:dyDescent="0.25">
      <c r="U265" s="378"/>
    </row>
    <row r="266" spans="21:21" x14ac:dyDescent="0.25">
      <c r="U266" s="378"/>
    </row>
    <row r="267" spans="21:21" x14ac:dyDescent="0.25">
      <c r="U267" s="378"/>
    </row>
    <row r="268" spans="21:21" x14ac:dyDescent="0.25">
      <c r="U268" s="378"/>
    </row>
    <row r="269" spans="21:21" x14ac:dyDescent="0.25">
      <c r="U269" s="378"/>
    </row>
    <row r="270" spans="21:21" x14ac:dyDescent="0.25">
      <c r="U270" s="378"/>
    </row>
    <row r="271" spans="21:21" x14ac:dyDescent="0.25">
      <c r="U271" s="378"/>
    </row>
    <row r="272" spans="21:21" x14ac:dyDescent="0.25">
      <c r="U272" s="378"/>
    </row>
    <row r="273" spans="21:21" x14ac:dyDescent="0.25">
      <c r="U273" s="378"/>
    </row>
    <row r="274" spans="21:21" x14ac:dyDescent="0.25">
      <c r="U274" s="378"/>
    </row>
    <row r="275" spans="21:21" x14ac:dyDescent="0.25">
      <c r="U275" s="378"/>
    </row>
    <row r="276" spans="21:21" x14ac:dyDescent="0.25">
      <c r="U276" s="378"/>
    </row>
    <row r="277" spans="21:21" x14ac:dyDescent="0.25">
      <c r="U277" s="378"/>
    </row>
    <row r="278" spans="21:21" x14ac:dyDescent="0.25">
      <c r="U278" s="378"/>
    </row>
    <row r="279" spans="21:21" x14ac:dyDescent="0.25">
      <c r="U279" s="378"/>
    </row>
    <row r="280" spans="21:21" x14ac:dyDescent="0.25">
      <c r="U280" s="378"/>
    </row>
    <row r="281" spans="21:21" x14ac:dyDescent="0.25">
      <c r="U281" s="378"/>
    </row>
    <row r="282" spans="21:21" x14ac:dyDescent="0.25">
      <c r="U282" s="378"/>
    </row>
    <row r="283" spans="21:21" x14ac:dyDescent="0.25">
      <c r="U283" s="378"/>
    </row>
    <row r="284" spans="21:21" x14ac:dyDescent="0.25">
      <c r="U284" s="378"/>
    </row>
    <row r="285" spans="21:21" x14ac:dyDescent="0.25">
      <c r="U285" s="378"/>
    </row>
    <row r="286" spans="21:21" x14ac:dyDescent="0.25">
      <c r="U286" s="378"/>
    </row>
    <row r="287" spans="21:21" x14ac:dyDescent="0.25">
      <c r="U287" s="378"/>
    </row>
    <row r="288" spans="21:21" x14ac:dyDescent="0.25">
      <c r="U288" s="378"/>
    </row>
    <row r="289" spans="21:21" x14ac:dyDescent="0.25">
      <c r="U289" s="378"/>
    </row>
    <row r="290" spans="21:21" x14ac:dyDescent="0.25">
      <c r="U290" s="378"/>
    </row>
    <row r="291" spans="21:21" x14ac:dyDescent="0.25">
      <c r="U291" s="378"/>
    </row>
    <row r="292" spans="21:21" x14ac:dyDescent="0.25">
      <c r="U292" s="378"/>
    </row>
    <row r="293" spans="21:21" x14ac:dyDescent="0.25">
      <c r="U293" s="378"/>
    </row>
    <row r="294" spans="21:21" x14ac:dyDescent="0.25">
      <c r="U294" s="378"/>
    </row>
    <row r="295" spans="21:21" x14ac:dyDescent="0.25">
      <c r="U295" s="378"/>
    </row>
    <row r="296" spans="21:21" x14ac:dyDescent="0.25">
      <c r="U296" s="378"/>
    </row>
    <row r="297" spans="21:21" x14ac:dyDescent="0.25">
      <c r="U297" s="378"/>
    </row>
    <row r="298" spans="21:21" x14ac:dyDescent="0.25">
      <c r="U298" s="378"/>
    </row>
    <row r="299" spans="21:21" x14ac:dyDescent="0.25">
      <c r="U299" s="378"/>
    </row>
    <row r="300" spans="21:21" x14ac:dyDescent="0.25">
      <c r="U300" s="378"/>
    </row>
    <row r="301" spans="21:21" x14ac:dyDescent="0.25">
      <c r="U301" s="378"/>
    </row>
    <row r="302" spans="21:21" x14ac:dyDescent="0.25">
      <c r="U302" s="378"/>
    </row>
    <row r="303" spans="21:21" x14ac:dyDescent="0.25">
      <c r="U303" s="378"/>
    </row>
    <row r="304" spans="21:21" x14ac:dyDescent="0.25">
      <c r="U304" s="378"/>
    </row>
    <row r="305" spans="21:21" x14ac:dyDescent="0.25">
      <c r="U305" s="378"/>
    </row>
    <row r="306" spans="21:21" x14ac:dyDescent="0.25">
      <c r="U306" s="378"/>
    </row>
    <row r="307" spans="21:21" x14ac:dyDescent="0.25">
      <c r="U307" s="378"/>
    </row>
    <row r="308" spans="21:21" x14ac:dyDescent="0.25">
      <c r="U308" s="378"/>
    </row>
    <row r="309" spans="21:21" x14ac:dyDescent="0.25">
      <c r="U309" s="378"/>
    </row>
    <row r="310" spans="21:21" x14ac:dyDescent="0.25">
      <c r="U310" s="378"/>
    </row>
    <row r="311" spans="21:21" x14ac:dyDescent="0.25">
      <c r="U311" s="378"/>
    </row>
    <row r="312" spans="21:21" x14ac:dyDescent="0.25">
      <c r="U312" s="378"/>
    </row>
    <row r="313" spans="21:21" x14ac:dyDescent="0.25">
      <c r="U313" s="378"/>
    </row>
    <row r="314" spans="21:21" x14ac:dyDescent="0.25">
      <c r="U314" s="378"/>
    </row>
    <row r="315" spans="21:21" x14ac:dyDescent="0.25">
      <c r="U315" s="378"/>
    </row>
    <row r="316" spans="21:21" x14ac:dyDescent="0.25">
      <c r="U316" s="378"/>
    </row>
    <row r="317" spans="21:21" x14ac:dyDescent="0.25">
      <c r="U317" s="378"/>
    </row>
    <row r="318" spans="21:21" x14ac:dyDescent="0.25">
      <c r="U318" s="378"/>
    </row>
    <row r="319" spans="21:21" x14ac:dyDescent="0.25">
      <c r="U319" s="378"/>
    </row>
    <row r="320" spans="21:21" x14ac:dyDescent="0.25">
      <c r="U320" s="378"/>
    </row>
    <row r="321" spans="21:21" x14ac:dyDescent="0.25">
      <c r="U321" s="378"/>
    </row>
    <row r="322" spans="21:21" x14ac:dyDescent="0.25">
      <c r="U322" s="378"/>
    </row>
    <row r="323" spans="21:21" x14ac:dyDescent="0.25">
      <c r="U323" s="378"/>
    </row>
    <row r="324" spans="21:21" x14ac:dyDescent="0.25">
      <c r="U324" s="378"/>
    </row>
    <row r="325" spans="21:21" x14ac:dyDescent="0.25">
      <c r="U325" s="378"/>
    </row>
    <row r="326" spans="21:21" x14ac:dyDescent="0.25">
      <c r="U326" s="378"/>
    </row>
    <row r="327" spans="21:21" x14ac:dyDescent="0.25">
      <c r="U327" s="378"/>
    </row>
    <row r="328" spans="21:21" x14ac:dyDescent="0.25">
      <c r="U328" s="378"/>
    </row>
    <row r="329" spans="21:21" x14ac:dyDescent="0.25">
      <c r="U329" s="378"/>
    </row>
    <row r="330" spans="21:21" x14ac:dyDescent="0.25">
      <c r="U330" s="378"/>
    </row>
    <row r="331" spans="21:21" x14ac:dyDescent="0.25">
      <c r="U331" s="378"/>
    </row>
    <row r="332" spans="21:21" x14ac:dyDescent="0.25">
      <c r="U332" s="378"/>
    </row>
    <row r="333" spans="21:21" x14ac:dyDescent="0.25">
      <c r="U333" s="378"/>
    </row>
    <row r="334" spans="21:21" x14ac:dyDescent="0.25">
      <c r="U334" s="378"/>
    </row>
    <row r="335" spans="21:21" x14ac:dyDescent="0.25">
      <c r="U335" s="378"/>
    </row>
    <row r="336" spans="21:21" x14ac:dyDescent="0.25">
      <c r="U336" s="378"/>
    </row>
    <row r="337" spans="21:21" x14ac:dyDescent="0.25">
      <c r="U337" s="378"/>
    </row>
    <row r="338" spans="21:21" x14ac:dyDescent="0.25">
      <c r="U338" s="378"/>
    </row>
    <row r="339" spans="21:21" x14ac:dyDescent="0.25">
      <c r="U339" s="378"/>
    </row>
    <row r="340" spans="21:21" x14ac:dyDescent="0.25">
      <c r="U340" s="378"/>
    </row>
    <row r="341" spans="21:21" x14ac:dyDescent="0.25">
      <c r="U341" s="378"/>
    </row>
    <row r="342" spans="21:21" x14ac:dyDescent="0.25">
      <c r="U342" s="378"/>
    </row>
    <row r="343" spans="21:21" x14ac:dyDescent="0.25">
      <c r="U343" s="378"/>
    </row>
    <row r="344" spans="21:21" x14ac:dyDescent="0.25">
      <c r="U344" s="378"/>
    </row>
    <row r="345" spans="21:21" x14ac:dyDescent="0.25">
      <c r="U345" s="378"/>
    </row>
    <row r="346" spans="21:21" x14ac:dyDescent="0.25">
      <c r="U346" s="378"/>
    </row>
    <row r="347" spans="21:21" x14ac:dyDescent="0.25">
      <c r="U347" s="378"/>
    </row>
    <row r="348" spans="21:21" x14ac:dyDescent="0.25">
      <c r="U348" s="378"/>
    </row>
    <row r="349" spans="21:21" x14ac:dyDescent="0.25">
      <c r="U349" s="378"/>
    </row>
    <row r="350" spans="21:21" x14ac:dyDescent="0.25">
      <c r="U350" s="378"/>
    </row>
    <row r="351" spans="21:21" x14ac:dyDescent="0.25">
      <c r="U351" s="378"/>
    </row>
    <row r="352" spans="21:21" x14ac:dyDescent="0.25">
      <c r="U352" s="378"/>
    </row>
    <row r="353" spans="21:21" x14ac:dyDescent="0.25">
      <c r="U353" s="378"/>
    </row>
    <row r="354" spans="21:21" x14ac:dyDescent="0.25">
      <c r="U354" s="378"/>
    </row>
    <row r="355" spans="21:21" x14ac:dyDescent="0.25">
      <c r="U355" s="378"/>
    </row>
    <row r="356" spans="21:21" x14ac:dyDescent="0.25">
      <c r="U356" s="378"/>
    </row>
    <row r="357" spans="21:21" x14ac:dyDescent="0.25">
      <c r="U357" s="378"/>
    </row>
    <row r="358" spans="21:21" x14ac:dyDescent="0.25">
      <c r="U358" s="378"/>
    </row>
    <row r="359" spans="21:21" x14ac:dyDescent="0.25">
      <c r="U359" s="378"/>
    </row>
    <row r="360" spans="21:21" x14ac:dyDescent="0.25">
      <c r="U360" s="378"/>
    </row>
    <row r="361" spans="21:21" x14ac:dyDescent="0.25">
      <c r="U361" s="378"/>
    </row>
    <row r="362" spans="21:21" x14ac:dyDescent="0.25">
      <c r="U362" s="378"/>
    </row>
    <row r="363" spans="21:21" x14ac:dyDescent="0.25">
      <c r="U363" s="378"/>
    </row>
    <row r="364" spans="21:21" x14ac:dyDescent="0.25">
      <c r="U364" s="378"/>
    </row>
    <row r="365" spans="21:21" x14ac:dyDescent="0.25">
      <c r="U365" s="378"/>
    </row>
    <row r="366" spans="21:21" x14ac:dyDescent="0.25">
      <c r="U366" s="378"/>
    </row>
    <row r="367" spans="21:21" x14ac:dyDescent="0.25">
      <c r="U367" s="378"/>
    </row>
    <row r="368" spans="21:21" x14ac:dyDescent="0.25">
      <c r="U368" s="378"/>
    </row>
    <row r="369" spans="21:21" x14ac:dyDescent="0.25">
      <c r="U369" s="378"/>
    </row>
    <row r="370" spans="21:21" x14ac:dyDescent="0.25">
      <c r="U370" s="378"/>
    </row>
    <row r="371" spans="21:21" x14ac:dyDescent="0.25">
      <c r="U371" s="378"/>
    </row>
    <row r="372" spans="21:21" x14ac:dyDescent="0.25">
      <c r="U372" s="378"/>
    </row>
    <row r="373" spans="21:21" x14ac:dyDescent="0.25">
      <c r="U373" s="378"/>
    </row>
    <row r="374" spans="21:21" x14ac:dyDescent="0.25">
      <c r="U374" s="378"/>
    </row>
    <row r="375" spans="21:21" x14ac:dyDescent="0.25">
      <c r="U375" s="378"/>
    </row>
    <row r="376" spans="21:21" x14ac:dyDescent="0.25">
      <c r="U376" s="378"/>
    </row>
    <row r="377" spans="21:21" x14ac:dyDescent="0.25">
      <c r="U377" s="378"/>
    </row>
    <row r="378" spans="21:21" x14ac:dyDescent="0.25">
      <c r="U378" s="378"/>
    </row>
    <row r="379" spans="21:21" x14ac:dyDescent="0.25">
      <c r="U379" s="378"/>
    </row>
    <row r="380" spans="21:21" x14ac:dyDescent="0.25">
      <c r="U380" s="378"/>
    </row>
    <row r="381" spans="21:21" x14ac:dyDescent="0.25">
      <c r="U381" s="378"/>
    </row>
    <row r="382" spans="21:21" x14ac:dyDescent="0.25">
      <c r="U382" s="378"/>
    </row>
    <row r="383" spans="21:21" x14ac:dyDescent="0.25">
      <c r="U383" s="378"/>
    </row>
    <row r="384" spans="21:21" x14ac:dyDescent="0.25">
      <c r="U384" s="378"/>
    </row>
    <row r="385" spans="21:21" x14ac:dyDescent="0.25">
      <c r="U385" s="378"/>
    </row>
    <row r="386" spans="21:21" x14ac:dyDescent="0.25">
      <c r="U386" s="378"/>
    </row>
    <row r="387" spans="21:21" x14ac:dyDescent="0.25">
      <c r="U387" s="378"/>
    </row>
    <row r="388" spans="21:21" x14ac:dyDescent="0.25">
      <c r="U388" s="378"/>
    </row>
    <row r="389" spans="21:21" x14ac:dyDescent="0.25">
      <c r="U389" s="378"/>
    </row>
    <row r="390" spans="21:21" x14ac:dyDescent="0.25">
      <c r="U390" s="378"/>
    </row>
    <row r="391" spans="21:21" x14ac:dyDescent="0.25">
      <c r="U391" s="378"/>
    </row>
    <row r="392" spans="21:21" x14ac:dyDescent="0.25">
      <c r="U392" s="378"/>
    </row>
    <row r="393" spans="21:21" x14ac:dyDescent="0.25">
      <c r="U393" s="378"/>
    </row>
    <row r="394" spans="21:21" x14ac:dyDescent="0.25">
      <c r="U394" s="378"/>
    </row>
    <row r="395" spans="21:21" x14ac:dyDescent="0.25">
      <c r="U395" s="378"/>
    </row>
    <row r="396" spans="21:21" x14ac:dyDescent="0.25">
      <c r="U396" s="378"/>
    </row>
    <row r="397" spans="21:21" x14ac:dyDescent="0.25">
      <c r="U397" s="378"/>
    </row>
    <row r="398" spans="21:21" x14ac:dyDescent="0.25">
      <c r="U398" s="378"/>
    </row>
    <row r="399" spans="21:21" x14ac:dyDescent="0.25">
      <c r="U399" s="378"/>
    </row>
    <row r="400" spans="21:21" x14ac:dyDescent="0.25">
      <c r="U400" s="378"/>
    </row>
    <row r="401" spans="21:21" x14ac:dyDescent="0.25">
      <c r="U401" s="378"/>
    </row>
    <row r="402" spans="21:21" x14ac:dyDescent="0.25">
      <c r="U402" s="378"/>
    </row>
    <row r="403" spans="21:21" x14ac:dyDescent="0.25">
      <c r="U403" s="378"/>
    </row>
    <row r="404" spans="21:21" x14ac:dyDescent="0.25">
      <c r="U404" s="378"/>
    </row>
    <row r="405" spans="21:21" x14ac:dyDescent="0.25">
      <c r="U405" s="378"/>
    </row>
    <row r="406" spans="21:21" x14ac:dyDescent="0.25">
      <c r="U406" s="378"/>
    </row>
    <row r="407" spans="21:21" x14ac:dyDescent="0.25">
      <c r="U407" s="378"/>
    </row>
    <row r="408" spans="21:21" x14ac:dyDescent="0.25">
      <c r="U408" s="378"/>
    </row>
    <row r="409" spans="21:21" x14ac:dyDescent="0.25">
      <c r="U409" s="378"/>
    </row>
    <row r="410" spans="21:21" x14ac:dyDescent="0.25">
      <c r="U410" s="378"/>
    </row>
    <row r="411" spans="21:21" x14ac:dyDescent="0.25">
      <c r="U411" s="378"/>
    </row>
    <row r="412" spans="21:21" x14ac:dyDescent="0.25">
      <c r="U412" s="378"/>
    </row>
    <row r="413" spans="21:21" x14ac:dyDescent="0.25">
      <c r="U413" s="378"/>
    </row>
    <row r="414" spans="21:21" x14ac:dyDescent="0.25">
      <c r="U414" s="378"/>
    </row>
    <row r="415" spans="21:21" x14ac:dyDescent="0.25">
      <c r="U415" s="378"/>
    </row>
    <row r="416" spans="21:21" x14ac:dyDescent="0.25">
      <c r="U416" s="378"/>
    </row>
    <row r="417" spans="21:21" x14ac:dyDescent="0.25">
      <c r="U417" s="378"/>
    </row>
    <row r="418" spans="21:21" x14ac:dyDescent="0.25">
      <c r="U418" s="378"/>
    </row>
    <row r="419" spans="21:21" x14ac:dyDescent="0.25">
      <c r="U419" s="378"/>
    </row>
    <row r="420" spans="21:21" x14ac:dyDescent="0.25">
      <c r="U420" s="378"/>
    </row>
    <row r="421" spans="21:21" x14ac:dyDescent="0.25">
      <c r="U421" s="378"/>
    </row>
    <row r="422" spans="21:21" x14ac:dyDescent="0.25">
      <c r="U422" s="378"/>
    </row>
    <row r="423" spans="21:21" x14ac:dyDescent="0.25">
      <c r="U423" s="378"/>
    </row>
    <row r="424" spans="21:21" x14ac:dyDescent="0.25">
      <c r="U424" s="378"/>
    </row>
    <row r="425" spans="21:21" x14ac:dyDescent="0.25">
      <c r="U425" s="378"/>
    </row>
    <row r="426" spans="21:21" x14ac:dyDescent="0.25">
      <c r="U426" s="378"/>
    </row>
    <row r="427" spans="21:21" x14ac:dyDescent="0.25">
      <c r="U427" s="378"/>
    </row>
    <row r="428" spans="21:21" x14ac:dyDescent="0.25">
      <c r="U428" s="378"/>
    </row>
    <row r="429" spans="21:21" x14ac:dyDescent="0.25">
      <c r="U429" s="378"/>
    </row>
    <row r="430" spans="21:21" x14ac:dyDescent="0.25">
      <c r="U430" s="378"/>
    </row>
    <row r="431" spans="21:21" x14ac:dyDescent="0.25">
      <c r="U431" s="378"/>
    </row>
    <row r="432" spans="21:21" x14ac:dyDescent="0.25">
      <c r="U432" s="378"/>
    </row>
    <row r="433" spans="21:21" x14ac:dyDescent="0.25">
      <c r="U433" s="378"/>
    </row>
    <row r="434" spans="21:21" x14ac:dyDescent="0.25">
      <c r="U434" s="378"/>
    </row>
    <row r="435" spans="21:21" x14ac:dyDescent="0.25">
      <c r="U435" s="378"/>
    </row>
    <row r="436" spans="21:21" x14ac:dyDescent="0.25">
      <c r="U436" s="378"/>
    </row>
    <row r="437" spans="21:21" x14ac:dyDescent="0.25">
      <c r="U437" s="378"/>
    </row>
    <row r="438" spans="21:21" x14ac:dyDescent="0.25">
      <c r="U438" s="378"/>
    </row>
    <row r="439" spans="21:21" x14ac:dyDescent="0.25">
      <c r="U439" s="378"/>
    </row>
    <row r="440" spans="21:21" x14ac:dyDescent="0.25">
      <c r="U440" s="378"/>
    </row>
    <row r="441" spans="21:21" x14ac:dyDescent="0.25">
      <c r="U441" s="378"/>
    </row>
    <row r="442" spans="21:21" x14ac:dyDescent="0.25">
      <c r="U442" s="378"/>
    </row>
    <row r="443" spans="21:21" x14ac:dyDescent="0.25">
      <c r="U443" s="378"/>
    </row>
    <row r="444" spans="21:21" x14ac:dyDescent="0.25">
      <c r="U444" s="378"/>
    </row>
    <row r="445" spans="21:21" x14ac:dyDescent="0.25">
      <c r="U445" s="378"/>
    </row>
    <row r="446" spans="21:21" x14ac:dyDescent="0.25">
      <c r="U446" s="378"/>
    </row>
    <row r="447" spans="21:21" x14ac:dyDescent="0.25">
      <c r="U447" s="378"/>
    </row>
    <row r="448" spans="21:21" x14ac:dyDescent="0.25">
      <c r="U448" s="378"/>
    </row>
    <row r="449" spans="21:21" x14ac:dyDescent="0.25">
      <c r="U449" s="378"/>
    </row>
    <row r="450" spans="21:21" x14ac:dyDescent="0.25">
      <c r="U450" s="378"/>
    </row>
    <row r="451" spans="21:21" x14ac:dyDescent="0.25">
      <c r="U451" s="378"/>
    </row>
    <row r="452" spans="21:21" x14ac:dyDescent="0.25">
      <c r="U452" s="378"/>
    </row>
    <row r="453" spans="21:21" x14ac:dyDescent="0.25">
      <c r="U453" s="378"/>
    </row>
    <row r="454" spans="21:21" x14ac:dyDescent="0.25">
      <c r="U454" s="378"/>
    </row>
    <row r="455" spans="21:21" x14ac:dyDescent="0.25">
      <c r="U455" s="378"/>
    </row>
    <row r="456" spans="21:21" x14ac:dyDescent="0.25">
      <c r="U456" s="378"/>
    </row>
    <row r="457" spans="21:21" x14ac:dyDescent="0.25">
      <c r="U457" s="378"/>
    </row>
    <row r="458" spans="21:21" x14ac:dyDescent="0.25">
      <c r="U458" s="378"/>
    </row>
    <row r="459" spans="21:21" x14ac:dyDescent="0.25">
      <c r="U459" s="378"/>
    </row>
    <row r="460" spans="21:21" x14ac:dyDescent="0.25">
      <c r="U460" s="378"/>
    </row>
    <row r="461" spans="21:21" x14ac:dyDescent="0.25">
      <c r="U461" s="378"/>
    </row>
    <row r="462" spans="21:21" x14ac:dyDescent="0.25">
      <c r="U462" s="378"/>
    </row>
    <row r="463" spans="21:21" x14ac:dyDescent="0.25">
      <c r="U463" s="378"/>
    </row>
    <row r="464" spans="21:21" x14ac:dyDescent="0.25">
      <c r="U464" s="378"/>
    </row>
    <row r="465" spans="21:21" x14ac:dyDescent="0.25">
      <c r="U465" s="378"/>
    </row>
    <row r="466" spans="21:21" x14ac:dyDescent="0.25">
      <c r="U466" s="378"/>
    </row>
    <row r="467" spans="21:21" x14ac:dyDescent="0.25">
      <c r="U467" s="378"/>
    </row>
    <row r="468" spans="21:21" x14ac:dyDescent="0.25">
      <c r="U468" s="378"/>
    </row>
    <row r="469" spans="21:21" x14ac:dyDescent="0.25">
      <c r="U469" s="378"/>
    </row>
    <row r="470" spans="21:21" x14ac:dyDescent="0.25">
      <c r="U470" s="378"/>
    </row>
    <row r="471" spans="21:21" x14ac:dyDescent="0.25">
      <c r="U471" s="378"/>
    </row>
    <row r="472" spans="21:21" x14ac:dyDescent="0.25">
      <c r="U472" s="378"/>
    </row>
    <row r="473" spans="21:21" x14ac:dyDescent="0.25">
      <c r="U473" s="378"/>
    </row>
    <row r="474" spans="21:21" x14ac:dyDescent="0.25">
      <c r="U474" s="378"/>
    </row>
    <row r="475" spans="21:21" x14ac:dyDescent="0.25">
      <c r="U475" s="378"/>
    </row>
    <row r="476" spans="21:21" x14ac:dyDescent="0.25">
      <c r="U476" s="378"/>
    </row>
    <row r="477" spans="21:21" x14ac:dyDescent="0.25">
      <c r="U477" s="378"/>
    </row>
    <row r="478" spans="21:21" x14ac:dyDescent="0.25">
      <c r="U478" s="378"/>
    </row>
    <row r="479" spans="21:21" x14ac:dyDescent="0.25">
      <c r="U479" s="378"/>
    </row>
    <row r="480" spans="21:21" x14ac:dyDescent="0.25">
      <c r="U480" s="378"/>
    </row>
    <row r="481" spans="21:21" x14ac:dyDescent="0.25">
      <c r="U481" s="378"/>
    </row>
    <row r="482" spans="21:21" x14ac:dyDescent="0.25">
      <c r="U482" s="378"/>
    </row>
    <row r="483" spans="21:21" x14ac:dyDescent="0.25">
      <c r="U483" s="378"/>
    </row>
    <row r="484" spans="21:21" x14ac:dyDescent="0.25">
      <c r="U484" s="378"/>
    </row>
    <row r="485" spans="21:21" x14ac:dyDescent="0.25">
      <c r="U485" s="378"/>
    </row>
    <row r="486" spans="21:21" x14ac:dyDescent="0.25">
      <c r="U486" s="378"/>
    </row>
    <row r="487" spans="21:21" x14ac:dyDescent="0.25">
      <c r="U487" s="378"/>
    </row>
    <row r="488" spans="21:21" x14ac:dyDescent="0.25">
      <c r="U488" s="378"/>
    </row>
    <row r="489" spans="21:21" x14ac:dyDescent="0.25">
      <c r="U489" s="378"/>
    </row>
    <row r="490" spans="21:21" x14ac:dyDescent="0.25">
      <c r="U490" s="378"/>
    </row>
    <row r="491" spans="21:21" x14ac:dyDescent="0.25">
      <c r="U491" s="378"/>
    </row>
    <row r="492" spans="21:21" x14ac:dyDescent="0.25">
      <c r="U492" s="378"/>
    </row>
    <row r="493" spans="21:21" x14ac:dyDescent="0.25">
      <c r="U493" s="378"/>
    </row>
    <row r="494" spans="21:21" x14ac:dyDescent="0.25">
      <c r="U494" s="378"/>
    </row>
    <row r="495" spans="21:21" x14ac:dyDescent="0.25">
      <c r="U495" s="378"/>
    </row>
    <row r="496" spans="21:21" x14ac:dyDescent="0.25">
      <c r="U496" s="378"/>
    </row>
    <row r="497" spans="21:21" x14ac:dyDescent="0.25">
      <c r="U497" s="378"/>
    </row>
    <row r="498" spans="21:21" x14ac:dyDescent="0.25">
      <c r="U498" s="378"/>
    </row>
    <row r="499" spans="21:21" x14ac:dyDescent="0.25">
      <c r="U499" s="378"/>
    </row>
    <row r="500" spans="21:21" x14ac:dyDescent="0.25">
      <c r="U500" s="378"/>
    </row>
    <row r="501" spans="21:21" x14ac:dyDescent="0.25">
      <c r="U501" s="378"/>
    </row>
    <row r="502" spans="21:21" x14ac:dyDescent="0.25">
      <c r="U502" s="378"/>
    </row>
    <row r="503" spans="21:21" x14ac:dyDescent="0.25">
      <c r="U503" s="378"/>
    </row>
    <row r="504" spans="21:21" x14ac:dyDescent="0.25">
      <c r="U504" s="378"/>
    </row>
    <row r="505" spans="21:21" x14ac:dyDescent="0.25">
      <c r="U505" s="378"/>
    </row>
    <row r="506" spans="21:21" x14ac:dyDescent="0.25">
      <c r="U506" s="378"/>
    </row>
    <row r="507" spans="21:21" x14ac:dyDescent="0.25">
      <c r="U507" s="378"/>
    </row>
    <row r="508" spans="21:21" x14ac:dyDescent="0.25">
      <c r="U508" s="378"/>
    </row>
    <row r="509" spans="21:21" x14ac:dyDescent="0.25">
      <c r="U509" s="378"/>
    </row>
    <row r="510" spans="21:21" x14ac:dyDescent="0.25">
      <c r="U510" s="378"/>
    </row>
    <row r="511" spans="21:21" x14ac:dyDescent="0.25">
      <c r="U511" s="378"/>
    </row>
    <row r="512" spans="21:21" x14ac:dyDescent="0.25">
      <c r="U512" s="378"/>
    </row>
    <row r="513" spans="21:21" x14ac:dyDescent="0.25">
      <c r="U513" s="378"/>
    </row>
    <row r="514" spans="21:21" x14ac:dyDescent="0.25">
      <c r="U514" s="378"/>
    </row>
    <row r="515" spans="21:21" x14ac:dyDescent="0.25">
      <c r="U515" s="378"/>
    </row>
    <row r="516" spans="21:21" x14ac:dyDescent="0.25">
      <c r="U516" s="378"/>
    </row>
    <row r="517" spans="21:21" x14ac:dyDescent="0.25">
      <c r="U517" s="378"/>
    </row>
    <row r="518" spans="21:21" x14ac:dyDescent="0.25">
      <c r="U518" s="378"/>
    </row>
    <row r="519" spans="21:21" x14ac:dyDescent="0.25">
      <c r="U519" s="378"/>
    </row>
    <row r="520" spans="21:21" x14ac:dyDescent="0.25">
      <c r="U520" s="378"/>
    </row>
    <row r="521" spans="21:21" x14ac:dyDescent="0.25">
      <c r="U521" s="378"/>
    </row>
    <row r="522" spans="21:21" x14ac:dyDescent="0.25">
      <c r="U522" s="378"/>
    </row>
    <row r="523" spans="21:21" x14ac:dyDescent="0.25">
      <c r="U523" s="378"/>
    </row>
    <row r="524" spans="21:21" x14ac:dyDescent="0.25">
      <c r="U524" s="378"/>
    </row>
    <row r="525" spans="21:21" x14ac:dyDescent="0.25">
      <c r="U525" s="378"/>
    </row>
    <row r="526" spans="21:21" x14ac:dyDescent="0.25">
      <c r="U526" s="378"/>
    </row>
    <row r="527" spans="21:21" x14ac:dyDescent="0.25">
      <c r="U527" s="378"/>
    </row>
    <row r="528" spans="21:21" x14ac:dyDescent="0.25">
      <c r="U528" s="378"/>
    </row>
    <row r="529" spans="21:21" x14ac:dyDescent="0.25">
      <c r="U529" s="378"/>
    </row>
    <row r="530" spans="21:21" x14ac:dyDescent="0.25">
      <c r="U530" s="378"/>
    </row>
    <row r="531" spans="21:21" x14ac:dyDescent="0.25">
      <c r="U531" s="378"/>
    </row>
    <row r="532" spans="21:21" x14ac:dyDescent="0.25">
      <c r="U532" s="378"/>
    </row>
    <row r="533" spans="21:21" x14ac:dyDescent="0.25">
      <c r="U533" s="378"/>
    </row>
    <row r="534" spans="21:21" x14ac:dyDescent="0.25">
      <c r="U534" s="378"/>
    </row>
    <row r="535" spans="21:21" x14ac:dyDescent="0.25">
      <c r="U535" s="378"/>
    </row>
    <row r="536" spans="21:21" x14ac:dyDescent="0.25">
      <c r="U536" s="378"/>
    </row>
    <row r="537" spans="21:21" x14ac:dyDescent="0.25">
      <c r="U537" s="378"/>
    </row>
    <row r="538" spans="21:21" x14ac:dyDescent="0.25">
      <c r="U538" s="378"/>
    </row>
    <row r="539" spans="21:21" x14ac:dyDescent="0.25">
      <c r="U539" s="378"/>
    </row>
    <row r="540" spans="21:21" x14ac:dyDescent="0.25">
      <c r="U540" s="378"/>
    </row>
    <row r="541" spans="21:21" x14ac:dyDescent="0.25">
      <c r="U541" s="378"/>
    </row>
    <row r="542" spans="21:21" x14ac:dyDescent="0.25">
      <c r="U542" s="378"/>
    </row>
    <row r="543" spans="21:21" x14ac:dyDescent="0.25">
      <c r="U543" s="378"/>
    </row>
    <row r="544" spans="21:21" x14ac:dyDescent="0.25">
      <c r="U544" s="378"/>
    </row>
    <row r="545" spans="21:21" x14ac:dyDescent="0.25">
      <c r="U545" s="378"/>
    </row>
    <row r="546" spans="21:21" x14ac:dyDescent="0.25">
      <c r="U546" s="378"/>
    </row>
    <row r="547" spans="21:21" x14ac:dyDescent="0.25">
      <c r="U547" s="378"/>
    </row>
    <row r="548" spans="21:21" x14ac:dyDescent="0.25">
      <c r="U548" s="378"/>
    </row>
    <row r="549" spans="21:21" x14ac:dyDescent="0.25">
      <c r="U549" s="378"/>
    </row>
    <row r="550" spans="21:21" x14ac:dyDescent="0.25">
      <c r="U550" s="378"/>
    </row>
    <row r="551" spans="21:21" x14ac:dyDescent="0.25">
      <c r="U551" s="378"/>
    </row>
    <row r="552" spans="21:21" x14ac:dyDescent="0.25">
      <c r="U552" s="378"/>
    </row>
    <row r="553" spans="21:21" x14ac:dyDescent="0.25">
      <c r="U553" s="378"/>
    </row>
    <row r="554" spans="21:21" x14ac:dyDescent="0.25">
      <c r="U554" s="378"/>
    </row>
    <row r="555" spans="21:21" x14ac:dyDescent="0.25">
      <c r="U555" s="378"/>
    </row>
    <row r="556" spans="21:21" x14ac:dyDescent="0.25">
      <c r="U556" s="378"/>
    </row>
    <row r="557" spans="21:21" x14ac:dyDescent="0.25">
      <c r="U557" s="378"/>
    </row>
    <row r="558" spans="21:21" x14ac:dyDescent="0.25">
      <c r="U558" s="378"/>
    </row>
    <row r="559" spans="21:21" x14ac:dyDescent="0.25">
      <c r="U559" s="378"/>
    </row>
    <row r="560" spans="21:21" x14ac:dyDescent="0.25">
      <c r="U560" s="378"/>
    </row>
    <row r="561" spans="21:21" x14ac:dyDescent="0.25">
      <c r="U561" s="378"/>
    </row>
    <row r="562" spans="21:21" x14ac:dyDescent="0.25">
      <c r="U562" s="378"/>
    </row>
    <row r="563" spans="21:21" x14ac:dyDescent="0.25">
      <c r="U563" s="378"/>
    </row>
    <row r="564" spans="21:21" x14ac:dyDescent="0.25">
      <c r="U564" s="378"/>
    </row>
    <row r="565" spans="21:21" x14ac:dyDescent="0.25">
      <c r="U565" s="378"/>
    </row>
    <row r="566" spans="21:21" x14ac:dyDescent="0.25">
      <c r="U566" s="378"/>
    </row>
    <row r="567" spans="21:21" x14ac:dyDescent="0.25">
      <c r="U567" s="378"/>
    </row>
    <row r="568" spans="21:21" x14ac:dyDescent="0.25">
      <c r="U568" s="378"/>
    </row>
    <row r="569" spans="21:21" x14ac:dyDescent="0.25">
      <c r="U569" s="378"/>
    </row>
    <row r="570" spans="21:21" x14ac:dyDescent="0.25">
      <c r="U570" s="378"/>
    </row>
    <row r="571" spans="21:21" x14ac:dyDescent="0.25">
      <c r="U571" s="378"/>
    </row>
    <row r="572" spans="21:21" x14ac:dyDescent="0.25">
      <c r="U572" s="378"/>
    </row>
    <row r="573" spans="21:21" x14ac:dyDescent="0.25">
      <c r="U573" s="378"/>
    </row>
    <row r="574" spans="21:21" x14ac:dyDescent="0.25">
      <c r="U574" s="378"/>
    </row>
    <row r="575" spans="21:21" x14ac:dyDescent="0.25">
      <c r="U575" s="378"/>
    </row>
    <row r="576" spans="21:21" x14ac:dyDescent="0.25">
      <c r="U576" s="378"/>
    </row>
    <row r="577" spans="21:21" x14ac:dyDescent="0.25">
      <c r="U577" s="378"/>
    </row>
    <row r="578" spans="21:21" x14ac:dyDescent="0.25">
      <c r="U578" s="378"/>
    </row>
    <row r="579" spans="21:21" x14ac:dyDescent="0.25">
      <c r="U579" s="378"/>
    </row>
    <row r="580" spans="21:21" x14ac:dyDescent="0.25">
      <c r="U580" s="378"/>
    </row>
    <row r="581" spans="21:21" x14ac:dyDescent="0.25">
      <c r="U581" s="378"/>
    </row>
    <row r="582" spans="21:21" x14ac:dyDescent="0.25">
      <c r="U582" s="378"/>
    </row>
    <row r="583" spans="21:21" x14ac:dyDescent="0.25">
      <c r="U583" s="378"/>
    </row>
    <row r="584" spans="21:21" x14ac:dyDescent="0.25">
      <c r="U584" s="378"/>
    </row>
    <row r="585" spans="21:21" x14ac:dyDescent="0.25">
      <c r="U585" s="378"/>
    </row>
    <row r="586" spans="21:21" x14ac:dyDescent="0.25">
      <c r="U586" s="378"/>
    </row>
    <row r="587" spans="21:21" x14ac:dyDescent="0.25">
      <c r="U587" s="378"/>
    </row>
    <row r="588" spans="21:21" x14ac:dyDescent="0.25">
      <c r="U588" s="378"/>
    </row>
    <row r="589" spans="21:21" x14ac:dyDescent="0.25">
      <c r="U589" s="378"/>
    </row>
    <row r="590" spans="21:21" x14ac:dyDescent="0.25">
      <c r="U590" s="378"/>
    </row>
    <row r="591" spans="21:21" x14ac:dyDescent="0.25">
      <c r="U591" s="378"/>
    </row>
    <row r="592" spans="21:21" x14ac:dyDescent="0.25">
      <c r="U592" s="378"/>
    </row>
    <row r="593" spans="21:21" x14ac:dyDescent="0.25">
      <c r="U593" s="378"/>
    </row>
    <row r="594" spans="21:21" x14ac:dyDescent="0.25">
      <c r="U594" s="378"/>
    </row>
    <row r="595" spans="21:21" x14ac:dyDescent="0.25">
      <c r="U595" s="378"/>
    </row>
    <row r="596" spans="21:21" x14ac:dyDescent="0.25">
      <c r="U596" s="378"/>
    </row>
    <row r="597" spans="21:21" x14ac:dyDescent="0.25">
      <c r="U597" s="378"/>
    </row>
    <row r="598" spans="21:21" x14ac:dyDescent="0.25">
      <c r="U598" s="378"/>
    </row>
    <row r="599" spans="21:21" x14ac:dyDescent="0.25">
      <c r="U599" s="378"/>
    </row>
    <row r="600" spans="21:21" x14ac:dyDescent="0.25">
      <c r="U600" s="378"/>
    </row>
    <row r="601" spans="21:21" x14ac:dyDescent="0.25">
      <c r="U601" s="378"/>
    </row>
    <row r="602" spans="21:21" x14ac:dyDescent="0.25">
      <c r="U602" s="378"/>
    </row>
    <row r="603" spans="21:21" x14ac:dyDescent="0.25">
      <c r="U603" s="378"/>
    </row>
    <row r="604" spans="21:21" x14ac:dyDescent="0.25">
      <c r="U604" s="378"/>
    </row>
    <row r="605" spans="21:21" x14ac:dyDescent="0.25">
      <c r="U605" s="378"/>
    </row>
    <row r="606" spans="21:21" x14ac:dyDescent="0.25">
      <c r="U606" s="378"/>
    </row>
    <row r="607" spans="21:21" x14ac:dyDescent="0.25">
      <c r="U607" s="378"/>
    </row>
    <row r="608" spans="21:21" x14ac:dyDescent="0.25">
      <c r="U608" s="378"/>
    </row>
    <row r="609" spans="21:21" x14ac:dyDescent="0.25">
      <c r="U609" s="378"/>
    </row>
    <row r="610" spans="21:21" x14ac:dyDescent="0.25">
      <c r="U610" s="378"/>
    </row>
    <row r="611" spans="21:21" x14ac:dyDescent="0.25">
      <c r="U611" s="378"/>
    </row>
    <row r="612" spans="21:21" x14ac:dyDescent="0.25">
      <c r="U612" s="378"/>
    </row>
    <row r="613" spans="21:21" x14ac:dyDescent="0.25">
      <c r="U613" s="378"/>
    </row>
    <row r="614" spans="21:21" x14ac:dyDescent="0.25">
      <c r="U614" s="378"/>
    </row>
    <row r="615" spans="21:21" x14ac:dyDescent="0.25">
      <c r="U615" s="378"/>
    </row>
    <row r="616" spans="21:21" x14ac:dyDescent="0.25">
      <c r="U616" s="378"/>
    </row>
    <row r="617" spans="21:21" x14ac:dyDescent="0.25">
      <c r="U617" s="378"/>
    </row>
    <row r="618" spans="21:21" x14ac:dyDescent="0.25">
      <c r="U618" s="378"/>
    </row>
    <row r="619" spans="21:21" x14ac:dyDescent="0.25">
      <c r="U619" s="378"/>
    </row>
    <row r="620" spans="21:21" x14ac:dyDescent="0.25">
      <c r="U620" s="378"/>
    </row>
    <row r="621" spans="21:21" x14ac:dyDescent="0.25">
      <c r="U621" s="378"/>
    </row>
    <row r="622" spans="21:21" x14ac:dyDescent="0.25">
      <c r="U622" s="378"/>
    </row>
    <row r="623" spans="21:21" x14ac:dyDescent="0.25">
      <c r="U623" s="378"/>
    </row>
    <row r="624" spans="21:21" x14ac:dyDescent="0.25">
      <c r="U624" s="378"/>
    </row>
    <row r="625" spans="21:21" x14ac:dyDescent="0.25">
      <c r="U625" s="378"/>
    </row>
    <row r="626" spans="21:21" x14ac:dyDescent="0.25">
      <c r="U626" s="378"/>
    </row>
    <row r="627" spans="21:21" x14ac:dyDescent="0.25">
      <c r="U627" s="378"/>
    </row>
    <row r="628" spans="21:21" x14ac:dyDescent="0.25">
      <c r="U628" s="378"/>
    </row>
    <row r="629" spans="21:21" x14ac:dyDescent="0.25">
      <c r="U629" s="378"/>
    </row>
    <row r="630" spans="21:21" x14ac:dyDescent="0.25">
      <c r="U630" s="378"/>
    </row>
    <row r="631" spans="21:21" x14ac:dyDescent="0.25">
      <c r="U631" s="378"/>
    </row>
    <row r="632" spans="21:21" x14ac:dyDescent="0.25">
      <c r="U632" s="378"/>
    </row>
    <row r="633" spans="21:21" x14ac:dyDescent="0.25">
      <c r="U633" s="378"/>
    </row>
    <row r="634" spans="21:21" x14ac:dyDescent="0.25">
      <c r="U634" s="378"/>
    </row>
    <row r="635" spans="21:21" x14ac:dyDescent="0.25">
      <c r="U635" s="378"/>
    </row>
    <row r="636" spans="21:21" x14ac:dyDescent="0.25">
      <c r="U636" s="378"/>
    </row>
    <row r="637" spans="21:21" x14ac:dyDescent="0.25">
      <c r="U637" s="378"/>
    </row>
    <row r="638" spans="21:21" x14ac:dyDescent="0.25">
      <c r="U638" s="378"/>
    </row>
    <row r="639" spans="21:21" x14ac:dyDescent="0.25">
      <c r="U639" s="378"/>
    </row>
    <row r="640" spans="21:21" x14ac:dyDescent="0.25">
      <c r="U640" s="378"/>
    </row>
    <row r="641" spans="21:21" x14ac:dyDescent="0.25">
      <c r="U641" s="378"/>
    </row>
    <row r="642" spans="21:21" x14ac:dyDescent="0.25">
      <c r="U642" s="378"/>
    </row>
    <row r="643" spans="21:21" x14ac:dyDescent="0.25">
      <c r="U643" s="378"/>
    </row>
    <row r="644" spans="21:21" x14ac:dyDescent="0.25">
      <c r="U644" s="378"/>
    </row>
    <row r="645" spans="21:21" x14ac:dyDescent="0.25">
      <c r="U645" s="378"/>
    </row>
    <row r="646" spans="21:21" x14ac:dyDescent="0.25">
      <c r="U646" s="378"/>
    </row>
    <row r="647" spans="21:21" x14ac:dyDescent="0.25">
      <c r="U647" s="378"/>
    </row>
    <row r="648" spans="21:21" x14ac:dyDescent="0.25">
      <c r="U648" s="378"/>
    </row>
    <row r="649" spans="21:21" x14ac:dyDescent="0.25">
      <c r="U649" s="378"/>
    </row>
    <row r="650" spans="21:21" x14ac:dyDescent="0.25">
      <c r="U650" s="378"/>
    </row>
    <row r="651" spans="21:21" x14ac:dyDescent="0.25">
      <c r="U651" s="378"/>
    </row>
    <row r="652" spans="21:21" x14ac:dyDescent="0.25">
      <c r="U652" s="378"/>
    </row>
    <row r="653" spans="21:21" x14ac:dyDescent="0.25">
      <c r="U653" s="378"/>
    </row>
    <row r="654" spans="21:21" x14ac:dyDescent="0.25">
      <c r="U654" s="378"/>
    </row>
    <row r="655" spans="21:21" x14ac:dyDescent="0.25">
      <c r="U655" s="378"/>
    </row>
    <row r="656" spans="21:21" x14ac:dyDescent="0.25">
      <c r="U656" s="378"/>
    </row>
    <row r="657" spans="21:21" x14ac:dyDescent="0.25">
      <c r="U657" s="378"/>
    </row>
    <row r="658" spans="21:21" x14ac:dyDescent="0.25">
      <c r="U658" s="378"/>
    </row>
    <row r="659" spans="21:21" x14ac:dyDescent="0.25">
      <c r="U659" s="378"/>
    </row>
    <row r="660" spans="21:21" x14ac:dyDescent="0.25">
      <c r="U660" s="378"/>
    </row>
    <row r="661" spans="21:21" x14ac:dyDescent="0.25">
      <c r="U661" s="378"/>
    </row>
    <row r="662" spans="21:21" x14ac:dyDescent="0.25">
      <c r="U662" s="378"/>
    </row>
    <row r="663" spans="21:21" x14ac:dyDescent="0.25">
      <c r="U663" s="378"/>
    </row>
    <row r="664" spans="21:21" x14ac:dyDescent="0.25">
      <c r="U664" s="378"/>
    </row>
    <row r="665" spans="21:21" x14ac:dyDescent="0.25">
      <c r="U665" s="378"/>
    </row>
    <row r="666" spans="21:21" x14ac:dyDescent="0.25">
      <c r="U666" s="378"/>
    </row>
    <row r="667" spans="21:21" x14ac:dyDescent="0.25">
      <c r="U667" s="378"/>
    </row>
    <row r="668" spans="21:21" x14ac:dyDescent="0.25">
      <c r="U668" s="378"/>
    </row>
    <row r="669" spans="21:21" x14ac:dyDescent="0.25">
      <c r="U669" s="378"/>
    </row>
    <row r="670" spans="21:21" x14ac:dyDescent="0.25">
      <c r="U670" s="378"/>
    </row>
    <row r="671" spans="21:21" x14ac:dyDescent="0.25">
      <c r="U671" s="378"/>
    </row>
    <row r="672" spans="21:21" x14ac:dyDescent="0.25">
      <c r="U672" s="378"/>
    </row>
    <row r="673" spans="21:21" x14ac:dyDescent="0.25">
      <c r="U673" s="378"/>
    </row>
    <row r="674" spans="21:21" x14ac:dyDescent="0.25">
      <c r="U674" s="378"/>
    </row>
    <row r="675" spans="21:21" x14ac:dyDescent="0.25">
      <c r="U675" s="378"/>
    </row>
    <row r="676" spans="21:21" x14ac:dyDescent="0.25">
      <c r="U676" s="378"/>
    </row>
    <row r="677" spans="21:21" x14ac:dyDescent="0.25">
      <c r="U677" s="378"/>
    </row>
    <row r="678" spans="21:21" x14ac:dyDescent="0.25">
      <c r="U678" s="378"/>
    </row>
    <row r="679" spans="21:21" x14ac:dyDescent="0.25">
      <c r="U679" s="378"/>
    </row>
    <row r="680" spans="21:21" x14ac:dyDescent="0.25">
      <c r="U680" s="378"/>
    </row>
    <row r="681" spans="21:21" x14ac:dyDescent="0.25">
      <c r="U681" s="378"/>
    </row>
    <row r="682" spans="21:21" x14ac:dyDescent="0.25">
      <c r="U682" s="378"/>
    </row>
    <row r="683" spans="21:21" x14ac:dyDescent="0.25">
      <c r="U683" s="378"/>
    </row>
    <row r="684" spans="21:21" x14ac:dyDescent="0.25">
      <c r="U684" s="378"/>
    </row>
    <row r="685" spans="21:21" x14ac:dyDescent="0.25">
      <c r="U685" s="378"/>
    </row>
    <row r="686" spans="21:21" x14ac:dyDescent="0.25">
      <c r="U686" s="378"/>
    </row>
    <row r="687" spans="21:21" x14ac:dyDescent="0.25">
      <c r="U687" s="378"/>
    </row>
    <row r="688" spans="21:21" x14ac:dyDescent="0.25">
      <c r="U688" s="378"/>
    </row>
    <row r="689" spans="21:21" x14ac:dyDescent="0.25">
      <c r="U689" s="378"/>
    </row>
    <row r="690" spans="21:21" x14ac:dyDescent="0.25">
      <c r="U690" s="378"/>
    </row>
    <row r="691" spans="21:21" x14ac:dyDescent="0.25">
      <c r="U691" s="378"/>
    </row>
    <row r="692" spans="21:21" x14ac:dyDescent="0.25">
      <c r="U692" s="378"/>
    </row>
    <row r="693" spans="21:21" x14ac:dyDescent="0.25">
      <c r="U693" s="378"/>
    </row>
    <row r="694" spans="21:21" x14ac:dyDescent="0.25">
      <c r="U694" s="378"/>
    </row>
    <row r="695" spans="21:21" x14ac:dyDescent="0.25">
      <c r="U695" s="378"/>
    </row>
    <row r="696" spans="21:21" x14ac:dyDescent="0.25">
      <c r="U696" s="378"/>
    </row>
    <row r="697" spans="21:21" x14ac:dyDescent="0.25">
      <c r="U697" s="378"/>
    </row>
    <row r="698" spans="21:21" x14ac:dyDescent="0.25">
      <c r="U698" s="378"/>
    </row>
    <row r="699" spans="21:21" x14ac:dyDescent="0.25">
      <c r="U699" s="378"/>
    </row>
    <row r="700" spans="21:21" x14ac:dyDescent="0.25">
      <c r="U700" s="378"/>
    </row>
    <row r="701" spans="21:21" x14ac:dyDescent="0.25">
      <c r="U701" s="378"/>
    </row>
    <row r="702" spans="21:21" x14ac:dyDescent="0.25">
      <c r="U702" s="378"/>
    </row>
    <row r="703" spans="21:21" x14ac:dyDescent="0.25">
      <c r="U703" s="378"/>
    </row>
    <row r="704" spans="21:21" x14ac:dyDescent="0.25">
      <c r="U704" s="378"/>
    </row>
    <row r="705" spans="21:21" x14ac:dyDescent="0.25">
      <c r="U705" s="378"/>
    </row>
    <row r="706" spans="21:21" x14ac:dyDescent="0.25">
      <c r="U706" s="378"/>
    </row>
    <row r="707" spans="21:21" x14ac:dyDescent="0.25">
      <c r="U707" s="378"/>
    </row>
    <row r="708" spans="21:21" x14ac:dyDescent="0.25">
      <c r="U708" s="378"/>
    </row>
    <row r="709" spans="21:21" x14ac:dyDescent="0.25">
      <c r="U709" s="378"/>
    </row>
    <row r="710" spans="21:21" x14ac:dyDescent="0.25">
      <c r="U710" s="378"/>
    </row>
    <row r="711" spans="21:21" x14ac:dyDescent="0.25">
      <c r="U711" s="378"/>
    </row>
    <row r="712" spans="21:21" x14ac:dyDescent="0.25">
      <c r="U712" s="378"/>
    </row>
    <row r="713" spans="21:21" x14ac:dyDescent="0.25">
      <c r="U713" s="378"/>
    </row>
    <row r="714" spans="21:21" x14ac:dyDescent="0.25">
      <c r="U714" s="378"/>
    </row>
    <row r="715" spans="21:21" x14ac:dyDescent="0.25">
      <c r="U715" s="378"/>
    </row>
    <row r="716" spans="21:21" x14ac:dyDescent="0.25">
      <c r="U716" s="378"/>
    </row>
    <row r="717" spans="21:21" x14ac:dyDescent="0.25">
      <c r="U717" s="378"/>
    </row>
    <row r="718" spans="21:21" x14ac:dyDescent="0.25">
      <c r="U718" s="378"/>
    </row>
    <row r="719" spans="21:21" x14ac:dyDescent="0.25">
      <c r="U719" s="378"/>
    </row>
    <row r="720" spans="21:21" x14ac:dyDescent="0.25">
      <c r="U720" s="378"/>
    </row>
    <row r="721" spans="21:21" x14ac:dyDescent="0.25">
      <c r="U721" s="378"/>
    </row>
    <row r="722" spans="21:21" x14ac:dyDescent="0.25">
      <c r="U722" s="378"/>
    </row>
    <row r="723" spans="21:21" x14ac:dyDescent="0.25">
      <c r="U723" s="378"/>
    </row>
    <row r="724" spans="21:21" x14ac:dyDescent="0.25">
      <c r="U724" s="378"/>
    </row>
    <row r="725" spans="21:21" x14ac:dyDescent="0.25">
      <c r="U725" s="378"/>
    </row>
    <row r="726" spans="21:21" x14ac:dyDescent="0.25">
      <c r="U726" s="378"/>
    </row>
    <row r="727" spans="21:21" x14ac:dyDescent="0.25">
      <c r="U727" s="378"/>
    </row>
    <row r="728" spans="21:21" x14ac:dyDescent="0.25">
      <c r="U728" s="378"/>
    </row>
    <row r="729" spans="21:21" x14ac:dyDescent="0.25">
      <c r="U729" s="378"/>
    </row>
    <row r="730" spans="21:21" x14ac:dyDescent="0.25">
      <c r="U730" s="378"/>
    </row>
    <row r="731" spans="21:21" x14ac:dyDescent="0.25">
      <c r="U731" s="378"/>
    </row>
    <row r="732" spans="21:21" x14ac:dyDescent="0.25">
      <c r="U732" s="378"/>
    </row>
    <row r="733" spans="21:21" x14ac:dyDescent="0.25">
      <c r="U733" s="378"/>
    </row>
    <row r="734" spans="21:21" x14ac:dyDescent="0.25">
      <c r="U734" s="378"/>
    </row>
    <row r="735" spans="21:21" x14ac:dyDescent="0.25">
      <c r="U735" s="378"/>
    </row>
    <row r="736" spans="21:21" x14ac:dyDescent="0.25">
      <c r="U736" s="378"/>
    </row>
    <row r="737" spans="21:21" x14ac:dyDescent="0.25">
      <c r="U737" s="378"/>
    </row>
    <row r="738" spans="21:21" x14ac:dyDescent="0.25">
      <c r="U738" s="378"/>
    </row>
    <row r="739" spans="21:21" x14ac:dyDescent="0.25">
      <c r="U739" s="378"/>
    </row>
    <row r="740" spans="21:21" x14ac:dyDescent="0.25">
      <c r="U740" s="378"/>
    </row>
    <row r="741" spans="21:21" x14ac:dyDescent="0.25">
      <c r="U741" s="378"/>
    </row>
    <row r="742" spans="21:21" x14ac:dyDescent="0.25">
      <c r="U742" s="378"/>
    </row>
    <row r="743" spans="21:21" x14ac:dyDescent="0.25">
      <c r="U743" s="378"/>
    </row>
    <row r="744" spans="21:21" x14ac:dyDescent="0.25">
      <c r="U744" s="378"/>
    </row>
    <row r="745" spans="21:21" x14ac:dyDescent="0.25">
      <c r="U745" s="378"/>
    </row>
    <row r="746" spans="21:21" x14ac:dyDescent="0.25">
      <c r="U746" s="378"/>
    </row>
    <row r="747" spans="21:21" x14ac:dyDescent="0.25">
      <c r="U747" s="378"/>
    </row>
    <row r="748" spans="21:21" x14ac:dyDescent="0.25">
      <c r="U748" s="378"/>
    </row>
    <row r="749" spans="21:21" x14ac:dyDescent="0.25">
      <c r="U749" s="378"/>
    </row>
    <row r="750" spans="21:21" x14ac:dyDescent="0.25">
      <c r="U750" s="378"/>
    </row>
    <row r="751" spans="21:21" x14ac:dyDescent="0.25">
      <c r="U751" s="378"/>
    </row>
    <row r="752" spans="21:21" x14ac:dyDescent="0.25">
      <c r="U752" s="378"/>
    </row>
    <row r="753" spans="21:21" x14ac:dyDescent="0.25">
      <c r="U753" s="378"/>
    </row>
    <row r="754" spans="21:21" x14ac:dyDescent="0.25">
      <c r="U754" s="378"/>
    </row>
    <row r="755" spans="21:21" x14ac:dyDescent="0.25">
      <c r="U755" s="378"/>
    </row>
    <row r="756" spans="21:21" x14ac:dyDescent="0.25">
      <c r="U756" s="378"/>
    </row>
    <row r="757" spans="21:21" x14ac:dyDescent="0.25">
      <c r="U757" s="378"/>
    </row>
    <row r="758" spans="21:21" x14ac:dyDescent="0.25">
      <c r="U758" s="378"/>
    </row>
    <row r="759" spans="21:21" x14ac:dyDescent="0.25">
      <c r="U759" s="378"/>
    </row>
    <row r="760" spans="21:21" x14ac:dyDescent="0.25">
      <c r="U760" s="378"/>
    </row>
    <row r="761" spans="21:21" x14ac:dyDescent="0.25">
      <c r="U761" s="378"/>
    </row>
    <row r="762" spans="21:21" x14ac:dyDescent="0.25">
      <c r="U762" s="378"/>
    </row>
    <row r="763" spans="21:21" x14ac:dyDescent="0.25">
      <c r="U763" s="378"/>
    </row>
    <row r="764" spans="21:21" x14ac:dyDescent="0.25">
      <c r="U764" s="378"/>
    </row>
    <row r="765" spans="21:21" x14ac:dyDescent="0.25">
      <c r="U765" s="378"/>
    </row>
    <row r="766" spans="21:21" x14ac:dyDescent="0.25">
      <c r="U766" s="378"/>
    </row>
    <row r="767" spans="21:21" x14ac:dyDescent="0.25">
      <c r="U767" s="378"/>
    </row>
    <row r="768" spans="21:21" x14ac:dyDescent="0.25">
      <c r="U768" s="378"/>
    </row>
    <row r="769" spans="21:21" x14ac:dyDescent="0.25">
      <c r="U769" s="378"/>
    </row>
    <row r="770" spans="21:21" x14ac:dyDescent="0.25">
      <c r="U770" s="378"/>
    </row>
    <row r="771" spans="21:21" x14ac:dyDescent="0.25">
      <c r="U771" s="378"/>
    </row>
    <row r="772" spans="21:21" x14ac:dyDescent="0.25">
      <c r="U772" s="378"/>
    </row>
    <row r="773" spans="21:21" x14ac:dyDescent="0.25">
      <c r="U773" s="378"/>
    </row>
    <row r="774" spans="21:21" x14ac:dyDescent="0.25">
      <c r="U774" s="378"/>
    </row>
    <row r="775" spans="21:21" x14ac:dyDescent="0.25">
      <c r="U775" s="378"/>
    </row>
    <row r="776" spans="21:21" x14ac:dyDescent="0.25">
      <c r="U776" s="378"/>
    </row>
    <row r="777" spans="21:21" x14ac:dyDescent="0.25">
      <c r="U777" s="378"/>
    </row>
    <row r="778" spans="21:21" x14ac:dyDescent="0.25">
      <c r="U778" s="378"/>
    </row>
    <row r="779" spans="21:21" x14ac:dyDescent="0.25">
      <c r="U779" s="378"/>
    </row>
    <row r="780" spans="21:21" x14ac:dyDescent="0.25">
      <c r="U780" s="378"/>
    </row>
    <row r="781" spans="21:21" x14ac:dyDescent="0.25">
      <c r="U781" s="378"/>
    </row>
    <row r="782" spans="21:21" x14ac:dyDescent="0.25">
      <c r="U782" s="378"/>
    </row>
    <row r="783" spans="21:21" x14ac:dyDescent="0.25">
      <c r="U783" s="378"/>
    </row>
    <row r="784" spans="21:21" x14ac:dyDescent="0.25">
      <c r="U784" s="378"/>
    </row>
    <row r="785" spans="21:21" x14ac:dyDescent="0.25">
      <c r="U785" s="378"/>
    </row>
    <row r="786" spans="21:21" x14ac:dyDescent="0.25">
      <c r="U786" s="378"/>
    </row>
    <row r="787" spans="21:21" x14ac:dyDescent="0.25">
      <c r="U787" s="378"/>
    </row>
    <row r="788" spans="21:21" x14ac:dyDescent="0.25">
      <c r="U788" s="378"/>
    </row>
    <row r="789" spans="21:21" x14ac:dyDescent="0.25">
      <c r="U789" s="378"/>
    </row>
    <row r="790" spans="21:21" x14ac:dyDescent="0.25">
      <c r="U790" s="378"/>
    </row>
    <row r="791" spans="21:21" x14ac:dyDescent="0.25">
      <c r="U791" s="378"/>
    </row>
    <row r="792" spans="21:21" x14ac:dyDescent="0.25">
      <c r="U792" s="378"/>
    </row>
    <row r="793" spans="21:21" x14ac:dyDescent="0.25">
      <c r="U793" s="378"/>
    </row>
    <row r="794" spans="21:21" x14ac:dyDescent="0.25">
      <c r="U794" s="378"/>
    </row>
    <row r="795" spans="21:21" x14ac:dyDescent="0.25">
      <c r="U795" s="378"/>
    </row>
    <row r="796" spans="21:21" x14ac:dyDescent="0.25">
      <c r="U796" s="378"/>
    </row>
    <row r="797" spans="21:21" x14ac:dyDescent="0.25">
      <c r="U797" s="378"/>
    </row>
    <row r="798" spans="21:21" x14ac:dyDescent="0.25">
      <c r="U798" s="378"/>
    </row>
    <row r="799" spans="21:21" x14ac:dyDescent="0.25">
      <c r="U799" s="378"/>
    </row>
    <row r="800" spans="21:21" x14ac:dyDescent="0.25">
      <c r="U800" s="378"/>
    </row>
    <row r="801" spans="21:21" x14ac:dyDescent="0.25">
      <c r="U801" s="378"/>
    </row>
    <row r="802" spans="21:21" x14ac:dyDescent="0.25">
      <c r="U802" s="378"/>
    </row>
    <row r="803" spans="21:21" x14ac:dyDescent="0.25">
      <c r="U803" s="378"/>
    </row>
    <row r="804" spans="21:21" x14ac:dyDescent="0.25">
      <c r="U804" s="378"/>
    </row>
    <row r="805" spans="21:21" x14ac:dyDescent="0.25">
      <c r="U805" s="378"/>
    </row>
    <row r="806" spans="21:21" x14ac:dyDescent="0.25">
      <c r="U806" s="378"/>
    </row>
    <row r="807" spans="21:21" x14ac:dyDescent="0.25">
      <c r="U807" s="378"/>
    </row>
    <row r="808" spans="21:21" x14ac:dyDescent="0.25">
      <c r="U808" s="378"/>
    </row>
    <row r="809" spans="21:21" x14ac:dyDescent="0.25">
      <c r="U809" s="378"/>
    </row>
    <row r="810" spans="21:21" x14ac:dyDescent="0.25">
      <c r="U810" s="378"/>
    </row>
    <row r="811" spans="21:21" x14ac:dyDescent="0.25">
      <c r="U811" s="378"/>
    </row>
    <row r="812" spans="21:21" x14ac:dyDescent="0.25">
      <c r="U812" s="378"/>
    </row>
    <row r="813" spans="21:21" x14ac:dyDescent="0.25">
      <c r="U813" s="378"/>
    </row>
    <row r="814" spans="21:21" x14ac:dyDescent="0.25">
      <c r="U814" s="378"/>
    </row>
    <row r="815" spans="21:21" x14ac:dyDescent="0.25">
      <c r="U815" s="378"/>
    </row>
    <row r="816" spans="21:21" x14ac:dyDescent="0.25">
      <c r="U816" s="378"/>
    </row>
    <row r="817" spans="21:21" x14ac:dyDescent="0.25">
      <c r="U817" s="378"/>
    </row>
    <row r="818" spans="21:21" x14ac:dyDescent="0.25">
      <c r="U818" s="378"/>
    </row>
    <row r="819" spans="21:21" x14ac:dyDescent="0.25">
      <c r="U819" s="378"/>
    </row>
    <row r="820" spans="21:21" x14ac:dyDescent="0.25">
      <c r="U820" s="378"/>
    </row>
    <row r="821" spans="21:21" x14ac:dyDescent="0.25">
      <c r="U821" s="378"/>
    </row>
    <row r="822" spans="21:21" x14ac:dyDescent="0.25">
      <c r="U822" s="378"/>
    </row>
    <row r="823" spans="21:21" x14ac:dyDescent="0.25">
      <c r="U823" s="378"/>
    </row>
    <row r="824" spans="21:21" x14ac:dyDescent="0.25">
      <c r="U824" s="378"/>
    </row>
    <row r="825" spans="21:21" x14ac:dyDescent="0.25">
      <c r="U825" s="378"/>
    </row>
    <row r="826" spans="21:21" x14ac:dyDescent="0.25">
      <c r="U826" s="378"/>
    </row>
    <row r="827" spans="21:21" x14ac:dyDescent="0.25">
      <c r="U827" s="378"/>
    </row>
    <row r="828" spans="21:21" x14ac:dyDescent="0.25">
      <c r="U828" s="378"/>
    </row>
    <row r="829" spans="21:21" x14ac:dyDescent="0.25">
      <c r="U829" s="378"/>
    </row>
    <row r="830" spans="21:21" x14ac:dyDescent="0.25">
      <c r="U830" s="378"/>
    </row>
    <row r="831" spans="21:21" x14ac:dyDescent="0.25">
      <c r="U831" s="378"/>
    </row>
    <row r="832" spans="21:21" x14ac:dyDescent="0.25">
      <c r="U832" s="378"/>
    </row>
    <row r="833" spans="21:21" x14ac:dyDescent="0.25">
      <c r="U833" s="378"/>
    </row>
    <row r="834" spans="21:21" x14ac:dyDescent="0.25">
      <c r="U834" s="378"/>
    </row>
    <row r="835" spans="21:21" x14ac:dyDescent="0.25">
      <c r="U835" s="378"/>
    </row>
    <row r="836" spans="21:21" x14ac:dyDescent="0.25">
      <c r="U836" s="378"/>
    </row>
    <row r="837" spans="21:21" x14ac:dyDescent="0.25">
      <c r="U837" s="378"/>
    </row>
    <row r="838" spans="21:21" x14ac:dyDescent="0.25">
      <c r="U838" s="378"/>
    </row>
    <row r="839" spans="21:21" x14ac:dyDescent="0.25">
      <c r="U839" s="378"/>
    </row>
    <row r="840" spans="21:21" x14ac:dyDescent="0.25">
      <c r="U840" s="378"/>
    </row>
    <row r="841" spans="21:21" x14ac:dyDescent="0.25">
      <c r="U841" s="378"/>
    </row>
    <row r="842" spans="21:21" x14ac:dyDescent="0.25">
      <c r="U842" s="378"/>
    </row>
    <row r="843" spans="21:21" x14ac:dyDescent="0.25">
      <c r="U843" s="378"/>
    </row>
    <row r="844" spans="21:21" x14ac:dyDescent="0.25">
      <c r="U844" s="378"/>
    </row>
    <row r="845" spans="21:21" x14ac:dyDescent="0.25">
      <c r="U845" s="378"/>
    </row>
    <row r="846" spans="21:21" x14ac:dyDescent="0.25">
      <c r="U846" s="378"/>
    </row>
    <row r="847" spans="21:21" x14ac:dyDescent="0.25">
      <c r="U847" s="378"/>
    </row>
    <row r="848" spans="21:21" x14ac:dyDescent="0.25">
      <c r="U848" s="378"/>
    </row>
    <row r="849" spans="21:21" x14ac:dyDescent="0.25">
      <c r="U849" s="378"/>
    </row>
    <row r="850" spans="21:21" x14ac:dyDescent="0.25">
      <c r="U850" s="378"/>
    </row>
    <row r="851" spans="21:21" x14ac:dyDescent="0.25">
      <c r="U851" s="378"/>
    </row>
    <row r="852" spans="21:21" x14ac:dyDescent="0.25">
      <c r="U852" s="378"/>
    </row>
    <row r="853" spans="21:21" x14ac:dyDescent="0.25">
      <c r="U853" s="378"/>
    </row>
    <row r="854" spans="21:21" x14ac:dyDescent="0.25">
      <c r="U854" s="378"/>
    </row>
    <row r="855" spans="21:21" x14ac:dyDescent="0.25">
      <c r="U855" s="378"/>
    </row>
    <row r="856" spans="21:21" x14ac:dyDescent="0.25">
      <c r="U856" s="378"/>
    </row>
    <row r="857" spans="21:21" x14ac:dyDescent="0.25">
      <c r="U857" s="378"/>
    </row>
    <row r="858" spans="21:21" x14ac:dyDescent="0.25">
      <c r="U858" s="378"/>
    </row>
    <row r="859" spans="21:21" x14ac:dyDescent="0.25">
      <c r="U859" s="378"/>
    </row>
    <row r="860" spans="21:21" x14ac:dyDescent="0.25">
      <c r="U860" s="378"/>
    </row>
    <row r="861" spans="21:21" x14ac:dyDescent="0.25">
      <c r="U861" s="378"/>
    </row>
    <row r="862" spans="21:21" x14ac:dyDescent="0.25">
      <c r="U862" s="378"/>
    </row>
    <row r="863" spans="21:21" x14ac:dyDescent="0.25">
      <c r="U863" s="378"/>
    </row>
    <row r="864" spans="21:21" x14ac:dyDescent="0.25">
      <c r="U864" s="378"/>
    </row>
    <row r="865" spans="21:21" x14ac:dyDescent="0.25">
      <c r="U865" s="378"/>
    </row>
    <row r="866" spans="21:21" x14ac:dyDescent="0.25">
      <c r="U866" s="378"/>
    </row>
    <row r="867" spans="21:21" x14ac:dyDescent="0.25">
      <c r="U867" s="378"/>
    </row>
    <row r="868" spans="21:21" x14ac:dyDescent="0.25">
      <c r="U868" s="378"/>
    </row>
    <row r="869" spans="21:21" x14ac:dyDescent="0.25">
      <c r="U869" s="378"/>
    </row>
    <row r="870" spans="21:21" x14ac:dyDescent="0.25">
      <c r="U870" s="378"/>
    </row>
    <row r="871" spans="21:21" x14ac:dyDescent="0.25">
      <c r="U871" s="378"/>
    </row>
    <row r="872" spans="21:21" x14ac:dyDescent="0.25">
      <c r="U872" s="378"/>
    </row>
    <row r="873" spans="21:21" x14ac:dyDescent="0.25">
      <c r="U873" s="378"/>
    </row>
    <row r="874" spans="21:21" x14ac:dyDescent="0.25">
      <c r="U874" s="378"/>
    </row>
    <row r="875" spans="21:21" x14ac:dyDescent="0.25">
      <c r="U875" s="378"/>
    </row>
    <row r="876" spans="21:21" x14ac:dyDescent="0.25">
      <c r="U876" s="378"/>
    </row>
    <row r="877" spans="21:21" x14ac:dyDescent="0.25">
      <c r="U877" s="378"/>
    </row>
    <row r="878" spans="21:21" x14ac:dyDescent="0.25">
      <c r="U878" s="378"/>
    </row>
    <row r="879" spans="21:21" x14ac:dyDescent="0.25">
      <c r="U879" s="378"/>
    </row>
    <row r="880" spans="21:21" x14ac:dyDescent="0.25">
      <c r="U880" s="378"/>
    </row>
    <row r="881" spans="21:21" x14ac:dyDescent="0.25">
      <c r="U881" s="378"/>
    </row>
    <row r="882" spans="21:21" x14ac:dyDescent="0.25">
      <c r="U882" s="378"/>
    </row>
    <row r="883" spans="21:21" x14ac:dyDescent="0.25">
      <c r="U883" s="378"/>
    </row>
    <row r="884" spans="21:21" x14ac:dyDescent="0.25">
      <c r="U884" s="378"/>
    </row>
    <row r="885" spans="21:21" x14ac:dyDescent="0.25">
      <c r="U885" s="378"/>
    </row>
    <row r="886" spans="21:21" x14ac:dyDescent="0.25">
      <c r="U886" s="378"/>
    </row>
    <row r="887" spans="21:21" x14ac:dyDescent="0.25">
      <c r="U887" s="378"/>
    </row>
    <row r="888" spans="21:21" x14ac:dyDescent="0.25">
      <c r="U888" s="378"/>
    </row>
    <row r="889" spans="21:21" x14ac:dyDescent="0.25">
      <c r="U889" s="378"/>
    </row>
    <row r="890" spans="21:21" x14ac:dyDescent="0.25">
      <c r="U890" s="378"/>
    </row>
    <row r="891" spans="21:21" x14ac:dyDescent="0.25">
      <c r="U891" s="378"/>
    </row>
    <row r="892" spans="21:21" x14ac:dyDescent="0.25">
      <c r="U892" s="378"/>
    </row>
    <row r="893" spans="21:21" x14ac:dyDescent="0.25">
      <c r="U893" s="378"/>
    </row>
    <row r="894" spans="21:21" x14ac:dyDescent="0.25">
      <c r="U894" s="378"/>
    </row>
    <row r="895" spans="21:21" x14ac:dyDescent="0.25">
      <c r="U895" s="378"/>
    </row>
    <row r="896" spans="21:21" x14ac:dyDescent="0.25">
      <c r="U896" s="378"/>
    </row>
    <row r="897" spans="21:21" x14ac:dyDescent="0.25">
      <c r="U897" s="378"/>
    </row>
    <row r="898" spans="21:21" x14ac:dyDescent="0.25">
      <c r="U898" s="378"/>
    </row>
    <row r="899" spans="21:21" x14ac:dyDescent="0.25">
      <c r="U899" s="378"/>
    </row>
    <row r="900" spans="21:21" x14ac:dyDescent="0.25">
      <c r="U900" s="378"/>
    </row>
    <row r="901" spans="21:21" x14ac:dyDescent="0.25">
      <c r="U901" s="378"/>
    </row>
    <row r="902" spans="21:21" x14ac:dyDescent="0.25">
      <c r="U902" s="378"/>
    </row>
    <row r="903" spans="21:21" x14ac:dyDescent="0.25">
      <c r="U903" s="378"/>
    </row>
    <row r="904" spans="21:21" x14ac:dyDescent="0.25">
      <c r="U904" s="378"/>
    </row>
    <row r="905" spans="21:21" x14ac:dyDescent="0.25">
      <c r="U905" s="378"/>
    </row>
    <row r="906" spans="21:21" x14ac:dyDescent="0.25">
      <c r="U906" s="378"/>
    </row>
    <row r="907" spans="21:21" x14ac:dyDescent="0.25">
      <c r="U907" s="378"/>
    </row>
    <row r="908" spans="21:21" x14ac:dyDescent="0.25">
      <c r="U908" s="378"/>
    </row>
    <row r="909" spans="21:21" x14ac:dyDescent="0.25">
      <c r="U909" s="378"/>
    </row>
    <row r="910" spans="21:21" x14ac:dyDescent="0.25">
      <c r="U910" s="378"/>
    </row>
    <row r="911" spans="21:21" x14ac:dyDescent="0.25">
      <c r="U911" s="378"/>
    </row>
    <row r="912" spans="21:21" x14ac:dyDescent="0.25">
      <c r="U912" s="378"/>
    </row>
    <row r="913" spans="21:21" x14ac:dyDescent="0.25">
      <c r="U913" s="378"/>
    </row>
    <row r="914" spans="21:21" x14ac:dyDescent="0.25">
      <c r="U914" s="378"/>
    </row>
    <row r="915" spans="21:21" x14ac:dyDescent="0.25">
      <c r="U915" s="378"/>
    </row>
    <row r="916" spans="21:21" x14ac:dyDescent="0.25">
      <c r="U916" s="378"/>
    </row>
    <row r="917" spans="21:21" x14ac:dyDescent="0.25">
      <c r="U917" s="378"/>
    </row>
    <row r="918" spans="21:21" x14ac:dyDescent="0.25">
      <c r="U918" s="378"/>
    </row>
    <row r="919" spans="21:21" x14ac:dyDescent="0.25">
      <c r="U919" s="378"/>
    </row>
    <row r="920" spans="21:21" x14ac:dyDescent="0.25">
      <c r="U920" s="378"/>
    </row>
    <row r="921" spans="21:21" x14ac:dyDescent="0.25">
      <c r="U921" s="378"/>
    </row>
    <row r="922" spans="21:21" x14ac:dyDescent="0.25">
      <c r="U922" s="378"/>
    </row>
    <row r="923" spans="21:21" x14ac:dyDescent="0.25">
      <c r="U923" s="378"/>
    </row>
    <row r="924" spans="21:21" x14ac:dyDescent="0.25">
      <c r="U924" s="378"/>
    </row>
    <row r="925" spans="21:21" x14ac:dyDescent="0.25">
      <c r="U925" s="378"/>
    </row>
    <row r="926" spans="21:21" x14ac:dyDescent="0.25">
      <c r="U926" s="378"/>
    </row>
    <row r="927" spans="21:21" x14ac:dyDescent="0.25">
      <c r="U927" s="378"/>
    </row>
    <row r="928" spans="21:21" x14ac:dyDescent="0.25">
      <c r="U928" s="378"/>
    </row>
    <row r="929" spans="21:21" x14ac:dyDescent="0.25">
      <c r="U929" s="378"/>
    </row>
    <row r="930" spans="21:21" x14ac:dyDescent="0.25">
      <c r="U930" s="378"/>
    </row>
    <row r="931" spans="21:21" x14ac:dyDescent="0.25">
      <c r="U931" s="378"/>
    </row>
    <row r="932" spans="21:21" x14ac:dyDescent="0.25">
      <c r="U932" s="378"/>
    </row>
    <row r="933" spans="21:21" x14ac:dyDescent="0.25">
      <c r="U933" s="378"/>
    </row>
    <row r="934" spans="21:21" x14ac:dyDescent="0.25">
      <c r="U934" s="378"/>
    </row>
    <row r="935" spans="21:21" x14ac:dyDescent="0.25">
      <c r="U935" s="378"/>
    </row>
    <row r="936" spans="21:21" x14ac:dyDescent="0.25">
      <c r="U936" s="378"/>
    </row>
    <row r="937" spans="21:21" x14ac:dyDescent="0.25">
      <c r="U937" s="378"/>
    </row>
    <row r="938" spans="21:21" x14ac:dyDescent="0.25">
      <c r="U938" s="378"/>
    </row>
    <row r="939" spans="21:21" x14ac:dyDescent="0.25">
      <c r="U939" s="378"/>
    </row>
    <row r="940" spans="21:21" x14ac:dyDescent="0.25">
      <c r="U940" s="378"/>
    </row>
    <row r="941" spans="21:21" x14ac:dyDescent="0.25">
      <c r="U941" s="378"/>
    </row>
    <row r="942" spans="21:21" x14ac:dyDescent="0.25">
      <c r="U942" s="378"/>
    </row>
    <row r="943" spans="21:21" x14ac:dyDescent="0.25">
      <c r="U943" s="378"/>
    </row>
    <row r="944" spans="21:21" x14ac:dyDescent="0.25">
      <c r="U944" s="378"/>
    </row>
    <row r="945" spans="21:21" x14ac:dyDescent="0.25">
      <c r="U945" s="378"/>
    </row>
    <row r="946" spans="21:21" x14ac:dyDescent="0.25">
      <c r="U946" s="378"/>
    </row>
    <row r="947" spans="21:21" x14ac:dyDescent="0.25">
      <c r="U947" s="378"/>
    </row>
    <row r="948" spans="21:21" x14ac:dyDescent="0.25">
      <c r="U948" s="378"/>
    </row>
    <row r="949" spans="21:21" x14ac:dyDescent="0.25">
      <c r="U949" s="378"/>
    </row>
    <row r="950" spans="21:21" x14ac:dyDescent="0.25">
      <c r="U950" s="378"/>
    </row>
    <row r="951" spans="21:21" x14ac:dyDescent="0.25">
      <c r="U951" s="378"/>
    </row>
    <row r="952" spans="21:21" x14ac:dyDescent="0.25">
      <c r="U952" s="378"/>
    </row>
    <row r="953" spans="21:21" x14ac:dyDescent="0.25">
      <c r="U953" s="378"/>
    </row>
    <row r="954" spans="21:21" x14ac:dyDescent="0.25">
      <c r="U954" s="378"/>
    </row>
    <row r="955" spans="21:21" x14ac:dyDescent="0.25">
      <c r="U955" s="378"/>
    </row>
    <row r="956" spans="21:21" x14ac:dyDescent="0.25">
      <c r="U956" s="378"/>
    </row>
    <row r="957" spans="21:21" x14ac:dyDescent="0.25">
      <c r="U957" s="378"/>
    </row>
    <row r="958" spans="21:21" x14ac:dyDescent="0.25">
      <c r="U958" s="378"/>
    </row>
    <row r="959" spans="21:21" x14ac:dyDescent="0.25">
      <c r="U959" s="378"/>
    </row>
    <row r="960" spans="21:21" x14ac:dyDescent="0.25">
      <c r="U960" s="378"/>
    </row>
    <row r="961" spans="21:21" x14ac:dyDescent="0.25">
      <c r="U961" s="378"/>
    </row>
    <row r="962" spans="21:21" x14ac:dyDescent="0.25">
      <c r="U962" s="378"/>
    </row>
    <row r="963" spans="21:21" x14ac:dyDescent="0.25">
      <c r="U963" s="378"/>
    </row>
    <row r="964" spans="21:21" x14ac:dyDescent="0.25">
      <c r="U964" s="378"/>
    </row>
    <row r="965" spans="21:21" x14ac:dyDescent="0.25">
      <c r="U965" s="378"/>
    </row>
    <row r="966" spans="21:21" x14ac:dyDescent="0.25">
      <c r="U966" s="378"/>
    </row>
    <row r="967" spans="21:21" x14ac:dyDescent="0.25">
      <c r="U967" s="378"/>
    </row>
    <row r="968" spans="21:21" x14ac:dyDescent="0.25">
      <c r="U968" s="378"/>
    </row>
    <row r="969" spans="21:21" x14ac:dyDescent="0.25">
      <c r="U969" s="378"/>
    </row>
    <row r="970" spans="21:21" x14ac:dyDescent="0.25">
      <c r="U970" s="378"/>
    </row>
    <row r="971" spans="21:21" x14ac:dyDescent="0.25">
      <c r="U971" s="378"/>
    </row>
    <row r="972" spans="21:21" x14ac:dyDescent="0.25">
      <c r="U972" s="378"/>
    </row>
    <row r="973" spans="21:21" x14ac:dyDescent="0.25">
      <c r="U973" s="378"/>
    </row>
    <row r="974" spans="21:21" x14ac:dyDescent="0.25">
      <c r="U974" s="378"/>
    </row>
    <row r="975" spans="21:21" x14ac:dyDescent="0.25">
      <c r="U975" s="378"/>
    </row>
    <row r="976" spans="21:21" x14ac:dyDescent="0.25">
      <c r="U976" s="378"/>
    </row>
    <row r="977" spans="21:21" x14ac:dyDescent="0.25">
      <c r="U977" s="378"/>
    </row>
    <row r="978" spans="21:21" x14ac:dyDescent="0.25">
      <c r="U978" s="378"/>
    </row>
    <row r="979" spans="21:21" x14ac:dyDescent="0.25">
      <c r="U979" s="378"/>
    </row>
    <row r="980" spans="21:21" x14ac:dyDescent="0.25">
      <c r="U980" s="378"/>
    </row>
    <row r="981" spans="21:21" x14ac:dyDescent="0.25">
      <c r="U981" s="378"/>
    </row>
    <row r="982" spans="21:21" x14ac:dyDescent="0.25">
      <c r="U982" s="378"/>
    </row>
    <row r="983" spans="21:21" x14ac:dyDescent="0.25">
      <c r="U983" s="378"/>
    </row>
    <row r="984" spans="21:21" x14ac:dyDescent="0.25">
      <c r="U984" s="378"/>
    </row>
    <row r="985" spans="21:21" x14ac:dyDescent="0.25">
      <c r="U985" s="378"/>
    </row>
    <row r="986" spans="21:21" x14ac:dyDescent="0.25">
      <c r="U986" s="378"/>
    </row>
    <row r="987" spans="21:21" x14ac:dyDescent="0.25">
      <c r="U987" s="378"/>
    </row>
    <row r="988" spans="21:21" x14ac:dyDescent="0.25">
      <c r="U988" s="378"/>
    </row>
    <row r="989" spans="21:21" x14ac:dyDescent="0.25">
      <c r="U989" s="378"/>
    </row>
    <row r="990" spans="21:21" x14ac:dyDescent="0.25">
      <c r="U990" s="378"/>
    </row>
    <row r="991" spans="21:21" x14ac:dyDescent="0.25">
      <c r="U991" s="378"/>
    </row>
    <row r="992" spans="21:21" x14ac:dyDescent="0.25">
      <c r="U992" s="378"/>
    </row>
    <row r="993" spans="21:21" x14ac:dyDescent="0.25">
      <c r="U993" s="378"/>
    </row>
    <row r="994" spans="21:21" x14ac:dyDescent="0.25">
      <c r="U994" s="378"/>
    </row>
    <row r="995" spans="21:21" x14ac:dyDescent="0.25">
      <c r="U995" s="378"/>
    </row>
    <row r="996" spans="21:21" x14ac:dyDescent="0.25">
      <c r="U996" s="378"/>
    </row>
    <row r="997" spans="21:21" x14ac:dyDescent="0.25">
      <c r="U997" s="378"/>
    </row>
    <row r="998" spans="21:21" x14ac:dyDescent="0.25">
      <c r="U998" s="378"/>
    </row>
    <row r="999" spans="21:21" x14ac:dyDescent="0.25">
      <c r="U999" s="378"/>
    </row>
    <row r="1000" spans="21:21" x14ac:dyDescent="0.25">
      <c r="U1000" s="378"/>
    </row>
    <row r="1001" spans="21:21" x14ac:dyDescent="0.25">
      <c r="U1001" s="378"/>
    </row>
    <row r="1002" spans="21:21" x14ac:dyDescent="0.25">
      <c r="U1002" s="378"/>
    </row>
    <row r="1003" spans="21:21" x14ac:dyDescent="0.25">
      <c r="U1003" s="378"/>
    </row>
    <row r="1004" spans="21:21" x14ac:dyDescent="0.25">
      <c r="U1004" s="378"/>
    </row>
    <row r="1005" spans="21:21" x14ac:dyDescent="0.25">
      <c r="U1005" s="378"/>
    </row>
    <row r="1006" spans="21:21" x14ac:dyDescent="0.25">
      <c r="U1006" s="378"/>
    </row>
    <row r="1007" spans="21:21" x14ac:dyDescent="0.25">
      <c r="U1007" s="378"/>
    </row>
    <row r="1008" spans="21:21" x14ac:dyDescent="0.25">
      <c r="U1008" s="378"/>
    </row>
    <row r="1009" spans="21:21" x14ac:dyDescent="0.25">
      <c r="U1009" s="378"/>
    </row>
    <row r="1010" spans="21:21" x14ac:dyDescent="0.25">
      <c r="U1010" s="378"/>
    </row>
    <row r="1011" spans="21:21" x14ac:dyDescent="0.25">
      <c r="U1011" s="378"/>
    </row>
    <row r="1012" spans="21:21" x14ac:dyDescent="0.25">
      <c r="U1012" s="378"/>
    </row>
    <row r="1013" spans="21:21" x14ac:dyDescent="0.25">
      <c r="U1013" s="378"/>
    </row>
    <row r="1014" spans="21:21" x14ac:dyDescent="0.25">
      <c r="U1014" s="378"/>
    </row>
    <row r="1015" spans="21:21" x14ac:dyDescent="0.25">
      <c r="U1015" s="378"/>
    </row>
    <row r="1016" spans="21:21" x14ac:dyDescent="0.25">
      <c r="U1016" s="378"/>
    </row>
    <row r="1017" spans="21:21" x14ac:dyDescent="0.25">
      <c r="U1017" s="378"/>
    </row>
    <row r="1018" spans="21:21" x14ac:dyDescent="0.25">
      <c r="U1018" s="378"/>
    </row>
    <row r="1019" spans="21:21" x14ac:dyDescent="0.25">
      <c r="U1019" s="378"/>
    </row>
    <row r="1020" spans="21:21" x14ac:dyDescent="0.25">
      <c r="U1020" s="378"/>
    </row>
    <row r="1021" spans="21:21" x14ac:dyDescent="0.25">
      <c r="U1021" s="378"/>
    </row>
    <row r="1022" spans="21:21" x14ac:dyDescent="0.25">
      <c r="U1022" s="378"/>
    </row>
    <row r="1023" spans="21:21" x14ac:dyDescent="0.25">
      <c r="U1023" s="378"/>
    </row>
    <row r="1024" spans="21:21" x14ac:dyDescent="0.25">
      <c r="U1024" s="378"/>
    </row>
    <row r="1025" spans="21:21" x14ac:dyDescent="0.25">
      <c r="U1025" s="378"/>
    </row>
    <row r="1026" spans="21:21" x14ac:dyDescent="0.25">
      <c r="U1026" s="378"/>
    </row>
    <row r="1027" spans="21:21" x14ac:dyDescent="0.25">
      <c r="U1027" s="378"/>
    </row>
    <row r="1028" spans="21:21" x14ac:dyDescent="0.25">
      <c r="U1028" s="378"/>
    </row>
    <row r="1029" spans="21:21" x14ac:dyDescent="0.25">
      <c r="U1029" s="378"/>
    </row>
    <row r="1030" spans="21:21" x14ac:dyDescent="0.25">
      <c r="U1030" s="378"/>
    </row>
    <row r="1031" spans="21:21" x14ac:dyDescent="0.25">
      <c r="U1031" s="378"/>
    </row>
    <row r="1032" spans="21:21" x14ac:dyDescent="0.25">
      <c r="U1032" s="378"/>
    </row>
    <row r="1033" spans="21:21" x14ac:dyDescent="0.25">
      <c r="U1033" s="378"/>
    </row>
    <row r="1034" spans="21:21" x14ac:dyDescent="0.25">
      <c r="U1034" s="378"/>
    </row>
    <row r="1035" spans="21:21" x14ac:dyDescent="0.25">
      <c r="U1035" s="378"/>
    </row>
    <row r="1036" spans="21:21" x14ac:dyDescent="0.25">
      <c r="U1036" s="378"/>
    </row>
    <row r="1037" spans="21:21" x14ac:dyDescent="0.25">
      <c r="U1037" s="378"/>
    </row>
    <row r="1038" spans="21:21" x14ac:dyDescent="0.25">
      <c r="U1038" s="378"/>
    </row>
    <row r="1039" spans="21:21" x14ac:dyDescent="0.25">
      <c r="U1039" s="378"/>
    </row>
    <row r="1040" spans="21:21" x14ac:dyDescent="0.25">
      <c r="U1040" s="378"/>
    </row>
    <row r="1041" spans="21:21" x14ac:dyDescent="0.25">
      <c r="U1041" s="378"/>
    </row>
    <row r="1042" spans="21:21" x14ac:dyDescent="0.25">
      <c r="U1042" s="378"/>
    </row>
    <row r="1043" spans="21:21" x14ac:dyDescent="0.25">
      <c r="U1043" s="378"/>
    </row>
    <row r="1044" spans="21:21" x14ac:dyDescent="0.25">
      <c r="U1044" s="378"/>
    </row>
    <row r="1045" spans="21:21" x14ac:dyDescent="0.25">
      <c r="U1045" s="378"/>
    </row>
    <row r="1046" spans="21:21" x14ac:dyDescent="0.25">
      <c r="U1046" s="378"/>
    </row>
    <row r="1047" spans="21:21" x14ac:dyDescent="0.25">
      <c r="U1047" s="378"/>
    </row>
    <row r="1048" spans="21:21" x14ac:dyDescent="0.25">
      <c r="U1048" s="378"/>
    </row>
    <row r="1049" spans="21:21" x14ac:dyDescent="0.25">
      <c r="U1049" s="378"/>
    </row>
    <row r="1050" spans="21:21" x14ac:dyDescent="0.25">
      <c r="U1050" s="378"/>
    </row>
    <row r="1051" spans="21:21" x14ac:dyDescent="0.25">
      <c r="U1051" s="378"/>
    </row>
    <row r="1052" spans="21:21" x14ac:dyDescent="0.25">
      <c r="U1052" s="378"/>
    </row>
    <row r="1053" spans="21:21" x14ac:dyDescent="0.25">
      <c r="U1053" s="378"/>
    </row>
    <row r="1054" spans="21:21" x14ac:dyDescent="0.25">
      <c r="U1054" s="378"/>
    </row>
    <row r="1055" spans="21:21" x14ac:dyDescent="0.25">
      <c r="U1055" s="378"/>
    </row>
    <row r="1056" spans="21:21" x14ac:dyDescent="0.25">
      <c r="U1056" s="378"/>
    </row>
    <row r="1057" spans="21:21" x14ac:dyDescent="0.25">
      <c r="U1057" s="378"/>
    </row>
    <row r="1058" spans="21:21" x14ac:dyDescent="0.25">
      <c r="U1058" s="378"/>
    </row>
    <row r="1059" spans="21:21" x14ac:dyDescent="0.25">
      <c r="U1059" s="378"/>
    </row>
    <row r="1060" spans="21:21" x14ac:dyDescent="0.25">
      <c r="U1060" s="378"/>
    </row>
    <row r="1061" spans="21:21" x14ac:dyDescent="0.25">
      <c r="U1061" s="378"/>
    </row>
    <row r="1062" spans="21:21" x14ac:dyDescent="0.25">
      <c r="U1062" s="378"/>
    </row>
    <row r="1063" spans="21:21" x14ac:dyDescent="0.25">
      <c r="U1063" s="378"/>
    </row>
    <row r="1064" spans="21:21" x14ac:dyDescent="0.25">
      <c r="U1064" s="378"/>
    </row>
    <row r="1065" spans="21:21" x14ac:dyDescent="0.25">
      <c r="U1065" s="378"/>
    </row>
    <row r="1066" spans="21:21" x14ac:dyDescent="0.25">
      <c r="U1066" s="378"/>
    </row>
    <row r="1067" spans="21:21" x14ac:dyDescent="0.25">
      <c r="U1067" s="378"/>
    </row>
    <row r="1068" spans="21:21" x14ac:dyDescent="0.25">
      <c r="U1068" s="378"/>
    </row>
    <row r="1069" spans="21:21" x14ac:dyDescent="0.25">
      <c r="U1069" s="378"/>
    </row>
    <row r="1070" spans="21:21" x14ac:dyDescent="0.25">
      <c r="U1070" s="378"/>
    </row>
    <row r="1071" spans="21:21" x14ac:dyDescent="0.25">
      <c r="U1071" s="378"/>
    </row>
    <row r="1072" spans="21:21" x14ac:dyDescent="0.25">
      <c r="U1072" s="378"/>
    </row>
    <row r="1073" spans="21:21" x14ac:dyDescent="0.25">
      <c r="U1073" s="378"/>
    </row>
    <row r="1074" spans="21:21" x14ac:dyDescent="0.25">
      <c r="U1074" s="378"/>
    </row>
    <row r="1075" spans="21:21" x14ac:dyDescent="0.25">
      <c r="U1075" s="378"/>
    </row>
    <row r="1076" spans="21:21" x14ac:dyDescent="0.25">
      <c r="U1076" s="378"/>
    </row>
    <row r="1077" spans="21:21" x14ac:dyDescent="0.25">
      <c r="U1077" s="378"/>
    </row>
    <row r="1078" spans="21:21" x14ac:dyDescent="0.25">
      <c r="U1078" s="378"/>
    </row>
    <row r="1079" spans="21:21" x14ac:dyDescent="0.25">
      <c r="U1079" s="378"/>
    </row>
    <row r="1080" spans="21:21" x14ac:dyDescent="0.25">
      <c r="U1080" s="378"/>
    </row>
    <row r="1081" spans="21:21" x14ac:dyDescent="0.25">
      <c r="U1081" s="378"/>
    </row>
    <row r="1082" spans="21:21" x14ac:dyDescent="0.25">
      <c r="U1082" s="378"/>
    </row>
    <row r="1083" spans="21:21" x14ac:dyDescent="0.25">
      <c r="U1083" s="378"/>
    </row>
    <row r="1084" spans="21:21" x14ac:dyDescent="0.25">
      <c r="U1084" s="378"/>
    </row>
    <row r="1085" spans="21:21" x14ac:dyDescent="0.25">
      <c r="U1085" s="378"/>
    </row>
    <row r="1086" spans="21:21" x14ac:dyDescent="0.25">
      <c r="U1086" s="378"/>
    </row>
    <row r="1087" spans="21:21" x14ac:dyDescent="0.25">
      <c r="U1087" s="378"/>
    </row>
    <row r="1088" spans="21:21" x14ac:dyDescent="0.25">
      <c r="U1088" s="378"/>
    </row>
    <row r="1089" spans="21:21" x14ac:dyDescent="0.25">
      <c r="U1089" s="378"/>
    </row>
    <row r="1090" spans="21:21" x14ac:dyDescent="0.25">
      <c r="U1090" s="378"/>
    </row>
    <row r="1091" spans="21:21" x14ac:dyDescent="0.25">
      <c r="U1091" s="378"/>
    </row>
    <row r="1092" spans="21:21" x14ac:dyDescent="0.25">
      <c r="U1092" s="378"/>
    </row>
    <row r="1093" spans="21:21" x14ac:dyDescent="0.25">
      <c r="U1093" s="378"/>
    </row>
    <row r="1094" spans="21:21" x14ac:dyDescent="0.25">
      <c r="U1094" s="378"/>
    </row>
    <row r="1095" spans="21:21" x14ac:dyDescent="0.25">
      <c r="U1095" s="378"/>
    </row>
    <row r="1096" spans="21:21" x14ac:dyDescent="0.25">
      <c r="U1096" s="378"/>
    </row>
    <row r="1097" spans="21:21" x14ac:dyDescent="0.25">
      <c r="U1097" s="378"/>
    </row>
    <row r="1098" spans="21:21" x14ac:dyDescent="0.25">
      <c r="U1098" s="378"/>
    </row>
    <row r="1099" spans="21:21" x14ac:dyDescent="0.25">
      <c r="U1099" s="378"/>
    </row>
    <row r="1100" spans="21:21" x14ac:dyDescent="0.25">
      <c r="U1100" s="378"/>
    </row>
    <row r="1101" spans="21:21" x14ac:dyDescent="0.25">
      <c r="U1101" s="378"/>
    </row>
    <row r="1102" spans="21:21" x14ac:dyDescent="0.25">
      <c r="U1102" s="378"/>
    </row>
    <row r="1103" spans="21:21" x14ac:dyDescent="0.25">
      <c r="U1103" s="378"/>
    </row>
    <row r="1104" spans="21:21" x14ac:dyDescent="0.25">
      <c r="U1104" s="378"/>
    </row>
    <row r="1105" spans="21:21" x14ac:dyDescent="0.25">
      <c r="U1105" s="378"/>
    </row>
    <row r="1106" spans="21:21" x14ac:dyDescent="0.25">
      <c r="U1106" s="378"/>
    </row>
    <row r="1107" spans="21:21" x14ac:dyDescent="0.25">
      <c r="U1107" s="378"/>
    </row>
    <row r="1108" spans="21:21" x14ac:dyDescent="0.25">
      <c r="U1108" s="378"/>
    </row>
    <row r="1109" spans="21:21" x14ac:dyDescent="0.25">
      <c r="U1109" s="378"/>
    </row>
    <row r="1110" spans="21:21" x14ac:dyDescent="0.25">
      <c r="U1110" s="378"/>
    </row>
    <row r="1111" spans="21:21" x14ac:dyDescent="0.25">
      <c r="U1111" s="378"/>
    </row>
    <row r="1112" spans="21:21" x14ac:dyDescent="0.25">
      <c r="U1112" s="378"/>
    </row>
    <row r="1113" spans="21:21" x14ac:dyDescent="0.25">
      <c r="U1113" s="378"/>
    </row>
    <row r="1114" spans="21:21" x14ac:dyDescent="0.25">
      <c r="U1114" s="378"/>
    </row>
    <row r="1115" spans="21:21" x14ac:dyDescent="0.25">
      <c r="U1115" s="378"/>
    </row>
    <row r="1116" spans="21:21" x14ac:dyDescent="0.25">
      <c r="U1116" s="378"/>
    </row>
    <row r="1117" spans="21:21" x14ac:dyDescent="0.25">
      <c r="U1117" s="378"/>
    </row>
    <row r="1118" spans="21:21" x14ac:dyDescent="0.25">
      <c r="U1118" s="378"/>
    </row>
    <row r="1119" spans="21:21" x14ac:dyDescent="0.25">
      <c r="U1119" s="378"/>
    </row>
    <row r="1120" spans="21:21" x14ac:dyDescent="0.25">
      <c r="U1120" s="378"/>
    </row>
    <row r="1121" spans="21:21" x14ac:dyDescent="0.25">
      <c r="U1121" s="378"/>
    </row>
    <row r="1122" spans="21:21" x14ac:dyDescent="0.25">
      <c r="U1122" s="378"/>
    </row>
    <row r="1123" spans="21:21" x14ac:dyDescent="0.25">
      <c r="U1123" s="378"/>
    </row>
    <row r="1124" spans="21:21" x14ac:dyDescent="0.25">
      <c r="U1124" s="378"/>
    </row>
    <row r="1125" spans="21:21" x14ac:dyDescent="0.25">
      <c r="U1125" s="378"/>
    </row>
    <row r="1126" spans="21:21" x14ac:dyDescent="0.25">
      <c r="U1126" s="378"/>
    </row>
    <row r="1127" spans="21:21" x14ac:dyDescent="0.25">
      <c r="U1127" s="378"/>
    </row>
    <row r="1128" spans="21:21" x14ac:dyDescent="0.25">
      <c r="U1128" s="378"/>
    </row>
    <row r="1129" spans="21:21" x14ac:dyDescent="0.25">
      <c r="U1129" s="378"/>
    </row>
    <row r="1130" spans="21:21" x14ac:dyDescent="0.25">
      <c r="U1130" s="378"/>
    </row>
    <row r="1131" spans="21:21" x14ac:dyDescent="0.25">
      <c r="U1131" s="378"/>
    </row>
    <row r="1132" spans="21:21" x14ac:dyDescent="0.25">
      <c r="U1132" s="378"/>
    </row>
    <row r="1133" spans="21:21" x14ac:dyDescent="0.25">
      <c r="U1133" s="378"/>
    </row>
    <row r="1134" spans="21:21" x14ac:dyDescent="0.25">
      <c r="U1134" s="378"/>
    </row>
    <row r="1135" spans="21:21" x14ac:dyDescent="0.25">
      <c r="U1135" s="378"/>
    </row>
    <row r="1136" spans="21:21" x14ac:dyDescent="0.25">
      <c r="U1136" s="378"/>
    </row>
  </sheetData>
  <mergeCells count="15">
    <mergeCell ref="A8:A9"/>
    <mergeCell ref="A11:A12"/>
    <mergeCell ref="A14:A15"/>
    <mergeCell ref="A29:A30"/>
    <mergeCell ref="A32:A33"/>
    <mergeCell ref="A17:A18"/>
    <mergeCell ref="A20:A21"/>
    <mergeCell ref="A23:A24"/>
    <mergeCell ref="A26:A27"/>
    <mergeCell ref="A5:A6"/>
    <mergeCell ref="N3:O3"/>
    <mergeCell ref="Q3:T3"/>
    <mergeCell ref="C3:G3"/>
    <mergeCell ref="L3:M3"/>
    <mergeCell ref="I2:J3"/>
  </mergeCells>
  <pageMargins left="0.19685039370078741" right="0.19685039370078741" top="0.19685039370078741" bottom="0.19685039370078741" header="0.23622047244094491" footer="0.23622047244094491"/>
  <pageSetup paperSize="8" scale="39"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2"/>
  <sheetViews>
    <sheetView view="pageBreakPreview" zoomScaleNormal="136" zoomScaleSheetLayoutView="100" workbookViewId="0">
      <pane xSplit="1" ySplit="6" topLeftCell="B46" activePane="bottomRight" state="frozen"/>
      <selection activeCell="D6" sqref="D6"/>
      <selection pane="topRight" activeCell="D6" sqref="D6"/>
      <selection pane="bottomLeft" activeCell="D6" sqref="D6"/>
      <selection pane="bottomRight" activeCell="D6" sqref="D6"/>
    </sheetView>
  </sheetViews>
  <sheetFormatPr defaultRowHeight="26.25" x14ac:dyDescent="0.4"/>
  <cols>
    <col min="1" max="1" width="36.140625" style="886" customWidth="1"/>
    <col min="2" max="4" width="15.7109375" style="886" customWidth="1"/>
    <col min="5" max="5" width="17" style="886" customWidth="1"/>
    <col min="6" max="6" width="26.5703125" style="886" customWidth="1"/>
    <col min="7" max="8" width="15.7109375" style="886" customWidth="1"/>
    <col min="9" max="9" width="7.7109375" style="886" bestFit="1" customWidth="1"/>
    <col min="10" max="16" width="18" style="886" customWidth="1"/>
    <col min="17" max="17" width="7.7109375" style="886" bestFit="1" customWidth="1"/>
    <col min="18" max="18" width="25.42578125" style="886" customWidth="1"/>
    <col min="19" max="19" width="14.42578125" style="886" customWidth="1"/>
    <col min="20" max="20" width="18" style="886" customWidth="1"/>
    <col min="21" max="21" width="13.28515625" style="886" customWidth="1"/>
    <col min="22" max="23" width="14.42578125" style="886" customWidth="1"/>
    <col min="24" max="24" width="18" style="886" customWidth="1"/>
    <col min="25" max="25" width="30.28515625" style="886" customWidth="1"/>
    <col min="26" max="27" width="18" style="886" customWidth="1"/>
    <col min="28" max="16384" width="9.140625" style="886"/>
  </cols>
  <sheetData>
    <row r="1" spans="1:27" x14ac:dyDescent="0.4">
      <c r="A1" s="960" t="s">
        <v>767</v>
      </c>
      <c r="B1" s="959"/>
    </row>
    <row r="2" spans="1:27" x14ac:dyDescent="0.4">
      <c r="A2" s="958" t="s">
        <v>78</v>
      </c>
      <c r="B2" s="957"/>
      <c r="J2" s="2402" t="s">
        <v>77</v>
      </c>
      <c r="K2" s="2403"/>
      <c r="L2" s="1073" t="s">
        <v>437</v>
      </c>
      <c r="M2" s="955"/>
      <c r="N2" s="954"/>
    </row>
    <row r="3" spans="1:27" ht="102" x14ac:dyDescent="0.4">
      <c r="A3" s="953" t="s">
        <v>758</v>
      </c>
      <c r="B3" s="952"/>
      <c r="C3" s="2401" t="s">
        <v>90</v>
      </c>
      <c r="D3" s="2401"/>
      <c r="E3" s="2401"/>
      <c r="F3" s="2401"/>
      <c r="G3" s="2401"/>
      <c r="H3" s="2400"/>
      <c r="I3" s="951"/>
      <c r="J3" s="2404"/>
      <c r="K3" s="2405"/>
      <c r="L3" s="943" t="s">
        <v>73</v>
      </c>
      <c r="M3" s="2401" t="s">
        <v>72</v>
      </c>
      <c r="N3" s="2400"/>
      <c r="O3" s="2399" t="s">
        <v>71</v>
      </c>
      <c r="P3" s="2400"/>
      <c r="Q3" s="950"/>
      <c r="R3" s="2399" t="s">
        <v>70</v>
      </c>
      <c r="S3" s="2401"/>
      <c r="T3" s="2401"/>
      <c r="U3" s="2401"/>
      <c r="V3" s="2401" t="s">
        <v>69</v>
      </c>
      <c r="W3" s="2401"/>
      <c r="X3" s="2401"/>
      <c r="Y3" s="2400"/>
    </row>
    <row r="4" spans="1:27" s="940" customFormat="1" ht="153.75" thickBot="1" x14ac:dyDescent="0.3">
      <c r="A4" s="948" t="s">
        <v>68</v>
      </c>
      <c r="B4" s="947" t="s">
        <v>67</v>
      </c>
      <c r="C4" s="946" t="s">
        <v>89</v>
      </c>
      <c r="D4" s="946" t="s">
        <v>88</v>
      </c>
      <c r="E4" s="946" t="s">
        <v>64</v>
      </c>
      <c r="F4" s="946" t="s">
        <v>87</v>
      </c>
      <c r="G4" s="946" t="s">
        <v>63</v>
      </c>
      <c r="H4" s="946" t="s">
        <v>455</v>
      </c>
      <c r="I4" s="946" t="s">
        <v>55</v>
      </c>
      <c r="J4" s="945" t="s">
        <v>61</v>
      </c>
      <c r="K4" s="1072" t="s">
        <v>433</v>
      </c>
      <c r="L4" s="941" t="s">
        <v>60</v>
      </c>
      <c r="M4" s="941" t="s">
        <v>59</v>
      </c>
      <c r="N4" s="941" t="s">
        <v>58</v>
      </c>
      <c r="O4" s="941" t="s">
        <v>57</v>
      </c>
      <c r="P4" s="1072" t="s">
        <v>433</v>
      </c>
      <c r="Q4" s="946" t="s">
        <v>55</v>
      </c>
      <c r="R4" s="945" t="s">
        <v>727</v>
      </c>
      <c r="S4" s="945" t="s">
        <v>53</v>
      </c>
      <c r="T4" s="944" t="s">
        <v>85</v>
      </c>
      <c r="U4" s="943" t="s">
        <v>51</v>
      </c>
      <c r="V4" s="941" t="s">
        <v>84</v>
      </c>
      <c r="W4" s="941" t="s">
        <v>83</v>
      </c>
      <c r="X4" s="941" t="s">
        <v>82</v>
      </c>
      <c r="Y4" s="1071" t="s">
        <v>81</v>
      </c>
      <c r="Z4" s="941" t="s">
        <v>430</v>
      </c>
      <c r="AA4" s="941" t="s">
        <v>429</v>
      </c>
    </row>
    <row r="5" spans="1:27" ht="53.25" thickTop="1" x14ac:dyDescent="0.4">
      <c r="A5" s="2407" t="s">
        <v>47</v>
      </c>
      <c r="B5" s="939"/>
      <c r="C5" s="932"/>
      <c r="D5" s="932"/>
      <c r="E5" s="932"/>
      <c r="F5" s="938"/>
      <c r="G5" s="932" t="s">
        <v>46</v>
      </c>
      <c r="H5" s="932"/>
      <c r="I5" s="937" t="s">
        <v>2</v>
      </c>
      <c r="J5" s="936" t="s">
        <v>43</v>
      </c>
      <c r="K5" s="936" t="s">
        <v>41</v>
      </c>
      <c r="L5" s="936" t="s">
        <v>42</v>
      </c>
      <c r="M5" s="936" t="s">
        <v>454</v>
      </c>
      <c r="N5" s="936" t="s">
        <v>44</v>
      </c>
      <c r="O5" s="936" t="s">
        <v>43</v>
      </c>
      <c r="P5" s="936" t="s">
        <v>41</v>
      </c>
      <c r="Q5" s="937" t="s">
        <v>2</v>
      </c>
      <c r="R5" s="932"/>
      <c r="S5" s="936" t="s">
        <v>80</v>
      </c>
      <c r="T5" s="935" t="s">
        <v>41</v>
      </c>
      <c r="U5" s="1070" t="s">
        <v>453</v>
      </c>
      <c r="V5" s="933"/>
      <c r="W5" s="932"/>
      <c r="X5" s="932" t="s">
        <v>452</v>
      </c>
      <c r="Y5" s="1069"/>
      <c r="Z5" s="932"/>
      <c r="AA5" s="936"/>
    </row>
    <row r="6" spans="1:27" ht="52.5" x14ac:dyDescent="0.4">
      <c r="A6" s="2408"/>
      <c r="B6" s="927"/>
      <c r="C6" s="927"/>
      <c r="D6" s="927"/>
      <c r="E6" s="927"/>
      <c r="F6" s="930"/>
      <c r="G6" s="932" t="s">
        <v>39</v>
      </c>
      <c r="H6" s="927"/>
      <c r="I6" s="931" t="s">
        <v>1</v>
      </c>
      <c r="J6" s="932"/>
      <c r="K6" s="927"/>
      <c r="L6" s="927"/>
      <c r="M6" s="927"/>
      <c r="N6" s="927"/>
      <c r="O6" s="927"/>
      <c r="P6" s="927"/>
      <c r="Q6" s="931" t="s">
        <v>1</v>
      </c>
      <c r="R6" s="930"/>
      <c r="S6" s="927"/>
      <c r="T6" s="929"/>
      <c r="U6" s="927"/>
      <c r="V6" s="928"/>
      <c r="W6" s="927"/>
      <c r="X6" s="927"/>
      <c r="Y6" s="1068"/>
      <c r="Z6" s="927"/>
      <c r="AA6" s="927"/>
    </row>
    <row r="7" spans="1:27" ht="27" thickBot="1" x14ac:dyDescent="0.45">
      <c r="A7" s="926" t="s">
        <v>38</v>
      </c>
      <c r="B7" s="922"/>
      <c r="C7" s="922"/>
      <c r="D7" s="922"/>
      <c r="E7" s="922"/>
      <c r="F7" s="925"/>
      <c r="G7" s="922"/>
      <c r="H7" s="922"/>
      <c r="I7" s="922"/>
      <c r="J7" s="922"/>
      <c r="K7" s="922"/>
      <c r="L7" s="924"/>
      <c r="M7" s="924"/>
      <c r="N7" s="922"/>
      <c r="O7" s="922"/>
      <c r="P7" s="922"/>
      <c r="Q7" s="922"/>
      <c r="R7" s="925"/>
      <c r="S7" s="922"/>
      <c r="T7" s="924"/>
      <c r="U7" s="913"/>
      <c r="V7" s="923"/>
      <c r="W7" s="922"/>
      <c r="X7" s="922"/>
      <c r="Y7" s="1067"/>
      <c r="Z7" s="922"/>
      <c r="AA7" s="922"/>
    </row>
    <row r="8" spans="1:27" ht="52.5" x14ac:dyDescent="0.4">
      <c r="A8" s="2409" t="s">
        <v>766</v>
      </c>
      <c r="B8" s="909" t="s">
        <v>756</v>
      </c>
      <c r="C8" s="909" t="s">
        <v>756</v>
      </c>
      <c r="D8" s="909" t="s">
        <v>765</v>
      </c>
      <c r="E8" s="912" t="s">
        <v>764</v>
      </c>
      <c r="F8" s="920">
        <v>17285480</v>
      </c>
      <c r="G8" s="909" t="s">
        <v>763</v>
      </c>
      <c r="H8" s="909" t="s">
        <v>762</v>
      </c>
      <c r="I8" s="921" t="s">
        <v>2</v>
      </c>
      <c r="J8" s="909" t="s">
        <v>745</v>
      </c>
      <c r="K8" s="909" t="s">
        <v>744</v>
      </c>
      <c r="L8" s="909" t="s">
        <v>743</v>
      </c>
      <c r="M8" s="909" t="s">
        <v>742</v>
      </c>
      <c r="N8" s="909" t="s">
        <v>741</v>
      </c>
      <c r="O8" s="909" t="s">
        <v>740</v>
      </c>
      <c r="P8" s="909" t="s">
        <v>739</v>
      </c>
      <c r="Q8" s="921" t="s">
        <v>2</v>
      </c>
      <c r="R8" s="920">
        <v>17285480</v>
      </c>
      <c r="S8" s="909" t="s">
        <v>513</v>
      </c>
      <c r="T8" s="909" t="s">
        <v>739</v>
      </c>
      <c r="U8" s="912" t="s">
        <v>738</v>
      </c>
      <c r="V8" s="918" t="s">
        <v>737</v>
      </c>
      <c r="W8" s="909" t="s">
        <v>761</v>
      </c>
      <c r="X8" s="909" t="s">
        <v>761</v>
      </c>
      <c r="Y8" s="1066">
        <v>17285480</v>
      </c>
      <c r="Z8" s="909" t="s">
        <v>734</v>
      </c>
      <c r="AA8" s="909" t="s">
        <v>760</v>
      </c>
    </row>
    <row r="9" spans="1:27" ht="52.5" x14ac:dyDescent="0.4">
      <c r="A9" s="2398"/>
      <c r="B9" s="912"/>
      <c r="C9" s="912"/>
      <c r="D9" s="912"/>
      <c r="E9" s="912"/>
      <c r="F9" s="890"/>
      <c r="G9" s="909"/>
      <c r="H9" s="912"/>
      <c r="I9" s="895" t="s">
        <v>1</v>
      </c>
      <c r="J9" s="909"/>
      <c r="K9" s="909"/>
      <c r="L9" s="909"/>
      <c r="M9" s="909"/>
      <c r="N9" s="909"/>
      <c r="O9" s="909"/>
      <c r="P9" s="909"/>
      <c r="Q9" s="895" t="s">
        <v>1</v>
      </c>
      <c r="R9" s="920"/>
      <c r="S9" s="909"/>
      <c r="T9" s="919"/>
      <c r="U9" s="912"/>
      <c r="V9" s="918"/>
      <c r="W9" s="909"/>
      <c r="X9" s="909"/>
      <c r="Y9" s="1066"/>
      <c r="Z9" s="909"/>
      <c r="AA9" s="909"/>
    </row>
    <row r="10" spans="1:27" x14ac:dyDescent="0.4">
      <c r="A10" s="913"/>
      <c r="B10" s="913"/>
      <c r="C10" s="913"/>
      <c r="D10" s="913"/>
      <c r="E10" s="913"/>
      <c r="F10" s="916"/>
      <c r="G10" s="913"/>
      <c r="H10" s="913"/>
      <c r="I10" s="913"/>
      <c r="J10" s="913"/>
      <c r="K10" s="913"/>
      <c r="L10" s="915"/>
      <c r="M10" s="915"/>
      <c r="N10" s="913"/>
      <c r="O10" s="913"/>
      <c r="P10" s="913"/>
      <c r="Q10" s="913"/>
      <c r="R10" s="916"/>
      <c r="S10" s="913"/>
      <c r="T10" s="915"/>
      <c r="U10" s="913"/>
      <c r="V10" s="914"/>
      <c r="W10" s="913"/>
      <c r="X10" s="913"/>
      <c r="Y10" s="1064"/>
      <c r="Z10" s="913"/>
      <c r="AA10" s="913"/>
    </row>
    <row r="11" spans="1:27" ht="52.5" x14ac:dyDescent="0.4">
      <c r="A11" s="2397"/>
      <c r="B11" s="909"/>
      <c r="C11" s="909"/>
      <c r="D11" s="909"/>
      <c r="E11" s="912"/>
      <c r="F11" s="890"/>
      <c r="G11" s="909"/>
      <c r="H11" s="912"/>
      <c r="I11" s="895" t="s">
        <v>2</v>
      </c>
      <c r="J11" s="909"/>
      <c r="K11" s="909"/>
      <c r="L11" s="909"/>
      <c r="M11" s="909"/>
      <c r="N11" s="909"/>
      <c r="O11" s="909"/>
      <c r="P11" s="909"/>
      <c r="Q11" s="895" t="s">
        <v>2</v>
      </c>
      <c r="R11" s="890"/>
      <c r="S11" s="909"/>
      <c r="T11" s="909"/>
      <c r="U11" s="912"/>
      <c r="V11" s="918"/>
      <c r="W11" s="909"/>
      <c r="X11" s="909"/>
      <c r="Y11" s="1059"/>
      <c r="Z11" s="912"/>
      <c r="AA11" s="912"/>
    </row>
    <row r="12" spans="1:27" ht="52.5" x14ac:dyDescent="0.4">
      <c r="A12" s="2398"/>
      <c r="B12" s="912"/>
      <c r="C12" s="912"/>
      <c r="D12" s="912"/>
      <c r="E12" s="912"/>
      <c r="F12" s="890"/>
      <c r="G12" s="909"/>
      <c r="H12" s="912"/>
      <c r="I12" s="895" t="s">
        <v>1</v>
      </c>
      <c r="J12" s="909"/>
      <c r="K12" s="912"/>
      <c r="L12" s="912"/>
      <c r="M12" s="912"/>
      <c r="N12" s="912"/>
      <c r="O12" s="912"/>
      <c r="P12" s="912"/>
      <c r="Q12" s="895" t="s">
        <v>1</v>
      </c>
      <c r="R12" s="890"/>
      <c r="S12" s="912"/>
      <c r="T12" s="917"/>
      <c r="U12" s="912"/>
      <c r="V12" s="910"/>
      <c r="W12" s="912"/>
      <c r="X12" s="912"/>
      <c r="Y12" s="1059"/>
      <c r="Z12" s="912"/>
      <c r="AA12" s="912"/>
    </row>
    <row r="13" spans="1:27" x14ac:dyDescent="0.4">
      <c r="A13" s="913"/>
      <c r="B13" s="913"/>
      <c r="C13" s="913"/>
      <c r="D13" s="913"/>
      <c r="E13" s="913"/>
      <c r="F13" s="916"/>
      <c r="G13" s="913"/>
      <c r="H13" s="913"/>
      <c r="I13" s="913"/>
      <c r="J13" s="913"/>
      <c r="K13" s="915"/>
      <c r="L13" s="915"/>
      <c r="M13" s="913"/>
      <c r="N13" s="913"/>
      <c r="O13" s="913"/>
      <c r="P13" s="913"/>
      <c r="Q13" s="913"/>
      <c r="R13" s="916"/>
      <c r="S13" s="913"/>
      <c r="T13" s="915"/>
      <c r="U13" s="913"/>
      <c r="V13" s="914"/>
      <c r="W13" s="913"/>
      <c r="X13" s="913"/>
      <c r="Y13" s="1064"/>
      <c r="Z13" s="913"/>
      <c r="AA13" s="913"/>
    </row>
    <row r="14" spans="1:27" ht="52.5" x14ac:dyDescent="0.4">
      <c r="A14" s="1065"/>
      <c r="B14" s="912"/>
      <c r="C14" s="912"/>
      <c r="D14" s="912"/>
      <c r="E14" s="912"/>
      <c r="F14" s="890"/>
      <c r="G14" s="909"/>
      <c r="H14" s="912"/>
      <c r="I14" s="895" t="s">
        <v>2</v>
      </c>
      <c r="J14" s="909"/>
      <c r="K14" s="912"/>
      <c r="L14" s="912"/>
      <c r="M14" s="912"/>
      <c r="N14" s="912"/>
      <c r="O14" s="912"/>
      <c r="P14" s="912"/>
      <c r="Q14" s="895" t="s">
        <v>2</v>
      </c>
      <c r="R14" s="890"/>
      <c r="S14" s="909"/>
      <c r="T14" s="909"/>
      <c r="U14" s="912"/>
      <c r="V14" s="910"/>
      <c r="W14" s="910"/>
      <c r="X14" s="910"/>
      <c r="Y14" s="1063"/>
      <c r="Z14" s="910"/>
      <c r="AA14" s="910"/>
    </row>
    <row r="15" spans="1:27" x14ac:dyDescent="0.4">
      <c r="A15" s="913"/>
      <c r="B15" s="913"/>
      <c r="C15" s="913"/>
      <c r="D15" s="913"/>
      <c r="E15" s="913"/>
      <c r="F15" s="916"/>
      <c r="G15" s="913"/>
      <c r="H15" s="913"/>
      <c r="I15" s="913"/>
      <c r="J15" s="913"/>
      <c r="K15" s="915"/>
      <c r="L15" s="915"/>
      <c r="M15" s="913"/>
      <c r="N15" s="913"/>
      <c r="O15" s="913"/>
      <c r="P15" s="913"/>
      <c r="Q15" s="913"/>
      <c r="R15" s="916"/>
      <c r="S15" s="913"/>
      <c r="T15" s="915"/>
      <c r="U15" s="913"/>
      <c r="V15" s="914"/>
      <c r="W15" s="913"/>
      <c r="X15" s="913"/>
      <c r="Y15" s="1064"/>
      <c r="Z15" s="913"/>
      <c r="AA15" s="913"/>
    </row>
    <row r="16" spans="1:27" ht="52.5" x14ac:dyDescent="0.4">
      <c r="A16" s="1065"/>
      <c r="B16" s="912"/>
      <c r="C16" s="912"/>
      <c r="D16" s="912"/>
      <c r="E16" s="912"/>
      <c r="F16" s="890"/>
      <c r="G16" s="909"/>
      <c r="H16" s="912"/>
      <c r="I16" s="895" t="s">
        <v>2</v>
      </c>
      <c r="J16" s="909"/>
      <c r="K16" s="912"/>
      <c r="L16" s="912"/>
      <c r="M16" s="912"/>
      <c r="N16" s="912"/>
      <c r="O16" s="912"/>
      <c r="P16" s="912"/>
      <c r="Q16" s="895" t="s">
        <v>2</v>
      </c>
      <c r="R16" s="890"/>
      <c r="S16" s="909"/>
      <c r="T16" s="909"/>
      <c r="U16" s="912"/>
      <c r="V16" s="910"/>
      <c r="W16" s="910"/>
      <c r="X16" s="910"/>
      <c r="Y16" s="1063"/>
      <c r="Z16" s="910"/>
      <c r="AA16" s="910"/>
    </row>
    <row r="17" spans="1:27" x14ac:dyDescent="0.4">
      <c r="A17" s="913"/>
      <c r="B17" s="913"/>
      <c r="C17" s="913"/>
      <c r="D17" s="913"/>
      <c r="E17" s="913"/>
      <c r="F17" s="916"/>
      <c r="G17" s="913"/>
      <c r="H17" s="913"/>
      <c r="I17" s="913"/>
      <c r="J17" s="913"/>
      <c r="K17" s="915"/>
      <c r="L17" s="915"/>
      <c r="M17" s="913"/>
      <c r="N17" s="913"/>
      <c r="O17" s="913"/>
      <c r="P17" s="913"/>
      <c r="Q17" s="913"/>
      <c r="R17" s="916"/>
      <c r="S17" s="913"/>
      <c r="T17" s="915"/>
      <c r="U17" s="913"/>
      <c r="V17" s="914"/>
      <c r="W17" s="913"/>
      <c r="X17" s="913"/>
      <c r="Y17" s="1064"/>
      <c r="Z17" s="913"/>
      <c r="AA17" s="913"/>
    </row>
    <row r="18" spans="1:27" ht="52.5" x14ac:dyDescent="0.4">
      <c r="A18" s="1065"/>
      <c r="B18" s="912"/>
      <c r="C18" s="912"/>
      <c r="D18" s="912"/>
      <c r="E18" s="912"/>
      <c r="F18" s="890"/>
      <c r="G18" s="909"/>
      <c r="H18" s="912"/>
      <c r="I18" s="895" t="s">
        <v>2</v>
      </c>
      <c r="J18" s="909"/>
      <c r="K18" s="912"/>
      <c r="L18" s="912"/>
      <c r="M18" s="912"/>
      <c r="N18" s="912"/>
      <c r="O18" s="912"/>
      <c r="P18" s="912"/>
      <c r="Q18" s="895" t="s">
        <v>2</v>
      </c>
      <c r="R18" s="890"/>
      <c r="S18" s="909"/>
      <c r="T18" s="909"/>
      <c r="U18" s="912"/>
      <c r="V18" s="910"/>
      <c r="W18" s="910"/>
      <c r="X18" s="910"/>
      <c r="Y18" s="1063"/>
      <c r="Z18" s="910"/>
      <c r="AA18" s="910"/>
    </row>
    <row r="19" spans="1:27" x14ac:dyDescent="0.4">
      <c r="A19" s="913"/>
      <c r="B19" s="913"/>
      <c r="C19" s="913"/>
      <c r="D19" s="913"/>
      <c r="E19" s="913"/>
      <c r="F19" s="916"/>
      <c r="G19" s="913"/>
      <c r="H19" s="913"/>
      <c r="I19" s="913"/>
      <c r="J19" s="913"/>
      <c r="K19" s="915"/>
      <c r="L19" s="915"/>
      <c r="M19" s="913"/>
      <c r="N19" s="913"/>
      <c r="O19" s="913"/>
      <c r="P19" s="913"/>
      <c r="Q19" s="913"/>
      <c r="R19" s="916"/>
      <c r="S19" s="913"/>
      <c r="T19" s="915"/>
      <c r="U19" s="913"/>
      <c r="V19" s="914"/>
      <c r="W19" s="913"/>
      <c r="X19" s="913"/>
      <c r="Y19" s="1064"/>
      <c r="Z19" s="913"/>
      <c r="AA19" s="913"/>
    </row>
    <row r="20" spans="1:27" ht="52.5" x14ac:dyDescent="0.4">
      <c r="A20" s="2397"/>
      <c r="B20" s="912"/>
      <c r="C20" s="912"/>
      <c r="D20" s="912"/>
      <c r="E20" s="912"/>
      <c r="F20" s="890"/>
      <c r="G20" s="909"/>
      <c r="H20" s="912"/>
      <c r="I20" s="895" t="s">
        <v>2</v>
      </c>
      <c r="J20" s="909"/>
      <c r="K20" s="909"/>
      <c r="L20" s="909"/>
      <c r="M20" s="909"/>
      <c r="N20" s="909"/>
      <c r="O20" s="909"/>
      <c r="P20" s="909"/>
      <c r="Q20" s="895" t="s">
        <v>2</v>
      </c>
      <c r="R20" s="890"/>
      <c r="S20" s="909"/>
      <c r="T20" s="909"/>
      <c r="U20" s="912"/>
      <c r="V20" s="910"/>
      <c r="W20" s="910"/>
      <c r="X20" s="910"/>
      <c r="Y20" s="1063"/>
      <c r="Z20" s="909"/>
      <c r="AA20" s="909"/>
    </row>
    <row r="21" spans="1:27" ht="52.5" x14ac:dyDescent="0.4">
      <c r="A21" s="2398"/>
      <c r="B21" s="912"/>
      <c r="C21" s="912"/>
      <c r="D21" s="912"/>
      <c r="E21" s="912"/>
      <c r="F21" s="890"/>
      <c r="G21" s="909"/>
      <c r="H21" s="912"/>
      <c r="I21" s="895" t="s">
        <v>1</v>
      </c>
      <c r="J21" s="912"/>
      <c r="K21" s="912"/>
      <c r="L21" s="912"/>
      <c r="M21" s="912"/>
      <c r="N21" s="912"/>
      <c r="O21" s="912"/>
      <c r="P21" s="912"/>
      <c r="Q21" s="895" t="s">
        <v>1</v>
      </c>
      <c r="R21" s="890"/>
      <c r="S21" s="912"/>
      <c r="T21" s="911"/>
      <c r="U21" s="912"/>
      <c r="V21" s="910"/>
      <c r="W21" s="910"/>
      <c r="X21" s="910"/>
      <c r="Y21" s="1063"/>
      <c r="Z21" s="910"/>
      <c r="AA21" s="910"/>
    </row>
    <row r="22" spans="1:27" x14ac:dyDescent="0.4">
      <c r="A22" s="913"/>
      <c r="B22" s="913"/>
      <c r="C22" s="913"/>
      <c r="D22" s="913"/>
      <c r="E22" s="913"/>
      <c r="F22" s="916"/>
      <c r="G22" s="913"/>
      <c r="H22" s="913"/>
      <c r="I22" s="913"/>
      <c r="J22" s="913"/>
      <c r="K22" s="915"/>
      <c r="L22" s="915"/>
      <c r="M22" s="913"/>
      <c r="N22" s="913"/>
      <c r="O22" s="913"/>
      <c r="P22" s="913"/>
      <c r="Q22" s="913"/>
      <c r="R22" s="916"/>
      <c r="S22" s="913"/>
      <c r="T22" s="915"/>
      <c r="U22" s="913"/>
      <c r="V22" s="914"/>
      <c r="W22" s="913"/>
      <c r="X22" s="913"/>
      <c r="Y22" s="1064"/>
      <c r="Z22" s="913"/>
      <c r="AA22" s="913"/>
    </row>
    <row r="23" spans="1:27" ht="52.5" x14ac:dyDescent="0.4">
      <c r="A23" s="2397"/>
      <c r="B23" s="912"/>
      <c r="C23" s="912"/>
      <c r="D23" s="912"/>
      <c r="E23" s="912"/>
      <c r="F23" s="890"/>
      <c r="G23" s="909"/>
      <c r="H23" s="912"/>
      <c r="I23" s="895" t="s">
        <v>2</v>
      </c>
      <c r="J23" s="912"/>
      <c r="K23" s="912"/>
      <c r="L23" s="909"/>
      <c r="M23" s="909"/>
      <c r="N23" s="909"/>
      <c r="O23" s="909"/>
      <c r="P23" s="909"/>
      <c r="Q23" s="895" t="s">
        <v>2</v>
      </c>
      <c r="R23" s="890"/>
      <c r="S23" s="909"/>
      <c r="T23" s="909"/>
      <c r="U23" s="912"/>
      <c r="V23" s="910"/>
      <c r="W23" s="910"/>
      <c r="X23" s="910"/>
      <c r="Y23" s="1063"/>
      <c r="Z23" s="909"/>
      <c r="AA23" s="909"/>
    </row>
    <row r="24" spans="1:27" ht="52.5" x14ac:dyDescent="0.4">
      <c r="A24" s="2398"/>
      <c r="B24" s="912"/>
      <c r="C24" s="912"/>
      <c r="D24" s="912"/>
      <c r="E24" s="912"/>
      <c r="F24" s="890"/>
      <c r="G24" s="909"/>
      <c r="H24" s="912"/>
      <c r="I24" s="895" t="s">
        <v>1</v>
      </c>
      <c r="J24" s="912"/>
      <c r="K24" s="912"/>
      <c r="L24" s="912"/>
      <c r="M24" s="912"/>
      <c r="N24" s="912"/>
      <c r="O24" s="912"/>
      <c r="P24" s="912"/>
      <c r="Q24" s="895" t="s">
        <v>1</v>
      </c>
      <c r="R24" s="890"/>
      <c r="S24" s="912"/>
      <c r="T24" s="911"/>
      <c r="U24" s="912"/>
      <c r="V24" s="910"/>
      <c r="W24" s="910"/>
      <c r="X24" s="910"/>
      <c r="Y24" s="1063"/>
      <c r="Z24" s="910"/>
      <c r="AA24" s="910"/>
    </row>
    <row r="25" spans="1:27" x14ac:dyDescent="0.4">
      <c r="A25" s="913"/>
      <c r="B25" s="913"/>
      <c r="C25" s="913"/>
      <c r="D25" s="913"/>
      <c r="E25" s="913"/>
      <c r="F25" s="916"/>
      <c r="G25" s="913"/>
      <c r="H25" s="913"/>
      <c r="I25" s="913"/>
      <c r="J25" s="913"/>
      <c r="K25" s="915"/>
      <c r="L25" s="915"/>
      <c r="M25" s="913"/>
      <c r="N25" s="913"/>
      <c r="O25" s="913"/>
      <c r="P25" s="913"/>
      <c r="Q25" s="913"/>
      <c r="R25" s="916"/>
      <c r="S25" s="913"/>
      <c r="T25" s="915"/>
      <c r="U25" s="913"/>
      <c r="V25" s="914"/>
      <c r="W25" s="913"/>
      <c r="X25" s="913"/>
      <c r="Y25" s="1064"/>
      <c r="Z25" s="913"/>
      <c r="AA25" s="913"/>
    </row>
    <row r="26" spans="1:27" ht="52.5" x14ac:dyDescent="0.4">
      <c r="A26" s="2397"/>
      <c r="B26" s="912"/>
      <c r="C26" s="912"/>
      <c r="D26" s="912"/>
      <c r="E26" s="912"/>
      <c r="F26" s="890"/>
      <c r="G26" s="909"/>
      <c r="H26" s="912"/>
      <c r="I26" s="895" t="s">
        <v>2</v>
      </c>
      <c r="J26" s="909"/>
      <c r="K26" s="912"/>
      <c r="L26" s="909"/>
      <c r="M26" s="909"/>
      <c r="N26" s="909"/>
      <c r="O26" s="909"/>
      <c r="P26" s="909"/>
      <c r="Q26" s="895" t="s">
        <v>2</v>
      </c>
      <c r="R26" s="890"/>
      <c r="S26" s="909"/>
      <c r="T26" s="909"/>
      <c r="U26" s="909"/>
      <c r="V26" s="910"/>
      <c r="W26" s="909"/>
      <c r="X26" s="910"/>
      <c r="Y26" s="1063"/>
      <c r="Z26" s="910"/>
      <c r="AA26" s="910"/>
    </row>
    <row r="27" spans="1:27" ht="52.5" x14ac:dyDescent="0.4">
      <c r="A27" s="2398"/>
      <c r="B27" s="912"/>
      <c r="C27" s="912"/>
      <c r="D27" s="912"/>
      <c r="E27" s="912"/>
      <c r="F27" s="890"/>
      <c r="G27" s="909"/>
      <c r="H27" s="912"/>
      <c r="I27" s="895" t="s">
        <v>1</v>
      </c>
      <c r="J27" s="912"/>
      <c r="K27" s="912"/>
      <c r="L27" s="912"/>
      <c r="M27" s="912"/>
      <c r="N27" s="912"/>
      <c r="O27" s="912"/>
      <c r="P27" s="912"/>
      <c r="Q27" s="895" t="s">
        <v>1</v>
      </c>
      <c r="R27" s="890"/>
      <c r="S27" s="912"/>
      <c r="T27" s="911"/>
      <c r="U27" s="912"/>
      <c r="V27" s="910"/>
      <c r="W27" s="910"/>
      <c r="X27" s="910"/>
      <c r="Y27" s="1063"/>
      <c r="Z27" s="910"/>
      <c r="AA27" s="910"/>
    </row>
    <row r="28" spans="1:27" x14ac:dyDescent="0.4">
      <c r="A28" s="913"/>
      <c r="B28" s="913"/>
      <c r="C28" s="913"/>
      <c r="D28" s="913"/>
      <c r="E28" s="913"/>
      <c r="F28" s="916"/>
      <c r="G28" s="913"/>
      <c r="H28" s="913"/>
      <c r="I28" s="913"/>
      <c r="J28" s="913"/>
      <c r="K28" s="915"/>
      <c r="L28" s="915"/>
      <c r="M28" s="913"/>
      <c r="N28" s="913"/>
      <c r="O28" s="913"/>
      <c r="P28" s="913"/>
      <c r="Q28" s="913"/>
      <c r="R28" s="916"/>
      <c r="S28" s="913"/>
      <c r="T28" s="915"/>
      <c r="U28" s="913"/>
      <c r="V28" s="914"/>
      <c r="W28" s="913"/>
      <c r="X28" s="913"/>
      <c r="Y28" s="1064"/>
      <c r="Z28" s="913"/>
      <c r="AA28" s="913"/>
    </row>
    <row r="29" spans="1:27" ht="52.5" x14ac:dyDescent="0.4">
      <c r="A29" s="2397"/>
      <c r="B29" s="912"/>
      <c r="C29" s="912"/>
      <c r="D29" s="912"/>
      <c r="E29" s="912"/>
      <c r="F29" s="890"/>
      <c r="G29" s="909"/>
      <c r="H29" s="912"/>
      <c r="I29" s="895" t="s">
        <v>2</v>
      </c>
      <c r="J29" s="912"/>
      <c r="K29" s="912"/>
      <c r="L29" s="912"/>
      <c r="M29" s="912"/>
      <c r="N29" s="912"/>
      <c r="O29" s="912"/>
      <c r="P29" s="912"/>
      <c r="Q29" s="895" t="s">
        <v>2</v>
      </c>
      <c r="R29" s="890"/>
      <c r="S29" s="912"/>
      <c r="T29" s="911"/>
      <c r="U29" s="912"/>
      <c r="V29" s="910"/>
      <c r="W29" s="910"/>
      <c r="X29" s="910"/>
      <c r="Y29" s="1063"/>
      <c r="Z29" s="910"/>
      <c r="AA29" s="910"/>
    </row>
    <row r="30" spans="1:27" ht="52.5" x14ac:dyDescent="0.4">
      <c r="A30" s="2398"/>
      <c r="B30" s="912"/>
      <c r="C30" s="912"/>
      <c r="D30" s="912"/>
      <c r="E30" s="912"/>
      <c r="F30" s="890"/>
      <c r="G30" s="909"/>
      <c r="H30" s="912"/>
      <c r="I30" s="895" t="s">
        <v>1</v>
      </c>
      <c r="J30" s="912"/>
      <c r="K30" s="912"/>
      <c r="L30" s="912"/>
      <c r="M30" s="912"/>
      <c r="N30" s="912"/>
      <c r="O30" s="912"/>
      <c r="P30" s="912"/>
      <c r="Q30" s="895" t="s">
        <v>1</v>
      </c>
      <c r="R30" s="890"/>
      <c r="S30" s="912"/>
      <c r="T30" s="911"/>
      <c r="U30" s="912"/>
      <c r="V30" s="910"/>
      <c r="W30" s="910"/>
      <c r="X30" s="910"/>
      <c r="Y30" s="1063"/>
      <c r="Z30" s="910"/>
      <c r="AA30" s="910"/>
    </row>
    <row r="31" spans="1:27" x14ac:dyDescent="0.4">
      <c r="A31" s="913"/>
      <c r="B31" s="913"/>
      <c r="C31" s="913"/>
      <c r="D31" s="913"/>
      <c r="E31" s="913"/>
      <c r="F31" s="916"/>
      <c r="G31" s="913"/>
      <c r="H31" s="913"/>
      <c r="I31" s="913"/>
      <c r="J31" s="913"/>
      <c r="K31" s="915"/>
      <c r="L31" s="915"/>
      <c r="M31" s="913"/>
      <c r="N31" s="913"/>
      <c r="O31" s="913"/>
      <c r="P31" s="913"/>
      <c r="Q31" s="913"/>
      <c r="R31" s="916"/>
      <c r="S31" s="913"/>
      <c r="T31" s="915"/>
      <c r="U31" s="913"/>
      <c r="V31" s="914"/>
      <c r="W31" s="913"/>
      <c r="X31" s="913"/>
      <c r="Y31" s="1064"/>
      <c r="Z31" s="913"/>
      <c r="AA31" s="913"/>
    </row>
    <row r="32" spans="1:27" ht="52.5" x14ac:dyDescent="0.4">
      <c r="A32" s="2397"/>
      <c r="B32" s="912"/>
      <c r="C32" s="912"/>
      <c r="D32" s="912"/>
      <c r="E32" s="912"/>
      <c r="F32" s="890"/>
      <c r="G32" s="909"/>
      <c r="H32" s="912"/>
      <c r="I32" s="895" t="s">
        <v>2</v>
      </c>
      <c r="J32" s="912"/>
      <c r="K32" s="912"/>
      <c r="L32" s="912"/>
      <c r="M32" s="912"/>
      <c r="N32" s="912"/>
      <c r="O32" s="912"/>
      <c r="P32" s="912"/>
      <c r="Q32" s="895" t="s">
        <v>2</v>
      </c>
      <c r="R32" s="890"/>
      <c r="S32" s="912"/>
      <c r="T32" s="911"/>
      <c r="U32" s="912"/>
      <c r="V32" s="910"/>
      <c r="W32" s="910"/>
      <c r="X32" s="910"/>
      <c r="Y32" s="1063"/>
      <c r="Z32" s="910"/>
      <c r="AA32" s="910"/>
    </row>
    <row r="33" spans="1:27" ht="52.5" x14ac:dyDescent="0.4">
      <c r="A33" s="2398"/>
      <c r="B33" s="912"/>
      <c r="C33" s="912"/>
      <c r="D33" s="912"/>
      <c r="E33" s="912"/>
      <c r="F33" s="890"/>
      <c r="G33" s="909"/>
      <c r="H33" s="912"/>
      <c r="I33" s="895" t="s">
        <v>1</v>
      </c>
      <c r="J33" s="912"/>
      <c r="K33" s="912"/>
      <c r="L33" s="912"/>
      <c r="M33" s="912"/>
      <c r="N33" s="912"/>
      <c r="O33" s="912"/>
      <c r="P33" s="912"/>
      <c r="Q33" s="895" t="s">
        <v>1</v>
      </c>
      <c r="R33" s="890"/>
      <c r="S33" s="912"/>
      <c r="T33" s="911"/>
      <c r="U33" s="912"/>
      <c r="V33" s="910"/>
      <c r="W33" s="910"/>
      <c r="X33" s="910"/>
      <c r="Y33" s="1063"/>
      <c r="Z33" s="910"/>
      <c r="AA33" s="910"/>
    </row>
    <row r="34" spans="1:27" x14ac:dyDescent="0.4">
      <c r="A34" s="913"/>
      <c r="B34" s="913"/>
      <c r="C34" s="913"/>
      <c r="D34" s="913"/>
      <c r="E34" s="913"/>
      <c r="F34" s="916"/>
      <c r="G34" s="913"/>
      <c r="H34" s="913"/>
      <c r="I34" s="913"/>
      <c r="J34" s="913"/>
      <c r="K34" s="915"/>
      <c r="L34" s="915"/>
      <c r="M34" s="913"/>
      <c r="N34" s="913"/>
      <c r="O34" s="913"/>
      <c r="P34" s="913"/>
      <c r="Q34" s="913"/>
      <c r="R34" s="916"/>
      <c r="S34" s="913"/>
      <c r="T34" s="915"/>
      <c r="U34" s="913"/>
      <c r="V34" s="914"/>
      <c r="W34" s="913"/>
      <c r="X34" s="913"/>
      <c r="Y34" s="1064"/>
      <c r="Z34" s="913"/>
      <c r="AA34" s="913"/>
    </row>
    <row r="35" spans="1:27" ht="52.5" x14ac:dyDescent="0.4">
      <c r="A35" s="2397"/>
      <c r="B35" s="912"/>
      <c r="C35" s="912"/>
      <c r="D35" s="912"/>
      <c r="E35" s="912"/>
      <c r="F35" s="890"/>
      <c r="G35" s="909"/>
      <c r="H35" s="912"/>
      <c r="I35" s="895" t="s">
        <v>2</v>
      </c>
      <c r="J35" s="912"/>
      <c r="K35" s="912"/>
      <c r="L35" s="912"/>
      <c r="M35" s="912"/>
      <c r="N35" s="912"/>
      <c r="O35" s="912"/>
      <c r="P35" s="912"/>
      <c r="Q35" s="895" t="s">
        <v>2</v>
      </c>
      <c r="R35" s="890"/>
      <c r="S35" s="912"/>
      <c r="T35" s="911"/>
      <c r="U35" s="912"/>
      <c r="V35" s="910"/>
      <c r="W35" s="910"/>
      <c r="X35" s="910"/>
      <c r="Y35" s="1063"/>
      <c r="Z35" s="910"/>
      <c r="AA35" s="910"/>
    </row>
    <row r="36" spans="1:27" ht="52.5" x14ac:dyDescent="0.4">
      <c r="A36" s="2398"/>
      <c r="B36" s="912"/>
      <c r="C36" s="912"/>
      <c r="D36" s="912"/>
      <c r="E36" s="912"/>
      <c r="F36" s="890"/>
      <c r="G36" s="909"/>
      <c r="H36" s="912"/>
      <c r="I36" s="895" t="s">
        <v>1</v>
      </c>
      <c r="J36" s="912"/>
      <c r="K36" s="912"/>
      <c r="L36" s="912"/>
      <c r="M36" s="912"/>
      <c r="N36" s="912"/>
      <c r="O36" s="912"/>
      <c r="P36" s="912"/>
      <c r="Q36" s="895" t="s">
        <v>1</v>
      </c>
      <c r="R36" s="890"/>
      <c r="S36" s="912"/>
      <c r="T36" s="911"/>
      <c r="U36" s="912"/>
      <c r="V36" s="910"/>
      <c r="W36" s="910"/>
      <c r="X36" s="910"/>
      <c r="Y36" s="1063"/>
      <c r="Z36" s="910"/>
      <c r="AA36" s="910"/>
    </row>
    <row r="37" spans="1:27" x14ac:dyDescent="0.4">
      <c r="A37" s="913"/>
      <c r="B37" s="913"/>
      <c r="C37" s="913"/>
      <c r="D37" s="913"/>
      <c r="E37" s="913"/>
      <c r="F37" s="916"/>
      <c r="G37" s="913"/>
      <c r="H37" s="913"/>
      <c r="I37" s="913"/>
      <c r="J37" s="913"/>
      <c r="K37" s="915"/>
      <c r="L37" s="915"/>
      <c r="M37" s="913"/>
      <c r="N37" s="913"/>
      <c r="O37" s="913"/>
      <c r="P37" s="913"/>
      <c r="Q37" s="913"/>
      <c r="R37" s="916"/>
      <c r="S37" s="913"/>
      <c r="T37" s="915"/>
      <c r="U37" s="913"/>
      <c r="V37" s="914"/>
      <c r="W37" s="913"/>
      <c r="X37" s="913"/>
      <c r="Y37" s="1064"/>
      <c r="Z37" s="913"/>
      <c r="AA37" s="913"/>
    </row>
    <row r="38" spans="1:27" ht="52.5" x14ac:dyDescent="0.4">
      <c r="A38" s="2397"/>
      <c r="B38" s="912"/>
      <c r="C38" s="912"/>
      <c r="D38" s="912"/>
      <c r="E38" s="912"/>
      <c r="F38" s="890"/>
      <c r="G38" s="909"/>
      <c r="H38" s="912"/>
      <c r="I38" s="895" t="s">
        <v>2</v>
      </c>
      <c r="J38" s="912"/>
      <c r="K38" s="912"/>
      <c r="L38" s="912"/>
      <c r="M38" s="912"/>
      <c r="N38" s="912"/>
      <c r="O38" s="912"/>
      <c r="P38" s="912"/>
      <c r="Q38" s="895" t="s">
        <v>2</v>
      </c>
      <c r="R38" s="890"/>
      <c r="S38" s="912"/>
      <c r="T38" s="911"/>
      <c r="U38" s="912"/>
      <c r="V38" s="910"/>
      <c r="W38" s="910"/>
      <c r="X38" s="910"/>
      <c r="Y38" s="1063"/>
      <c r="Z38" s="910"/>
      <c r="AA38" s="910"/>
    </row>
    <row r="39" spans="1:27" ht="53.25" thickBot="1" x14ac:dyDescent="0.45">
      <c r="A39" s="2406"/>
      <c r="B39" s="907"/>
      <c r="C39" s="907"/>
      <c r="D39" s="907"/>
      <c r="E39" s="907"/>
      <c r="F39" s="903"/>
      <c r="G39" s="909"/>
      <c r="H39" s="907"/>
      <c r="I39" s="908" t="s">
        <v>1</v>
      </c>
      <c r="J39" s="907"/>
      <c r="K39" s="907"/>
      <c r="L39" s="907"/>
      <c r="M39" s="907"/>
      <c r="N39" s="907"/>
      <c r="O39" s="907"/>
      <c r="P39" s="907"/>
      <c r="Q39" s="908" t="s">
        <v>1</v>
      </c>
      <c r="R39" s="903"/>
      <c r="S39" s="907"/>
      <c r="T39" s="906"/>
      <c r="U39" s="912"/>
      <c r="V39" s="904"/>
      <c r="W39" s="904"/>
      <c r="X39" s="904"/>
      <c r="Y39" s="1062"/>
      <c r="Z39" s="904"/>
      <c r="AA39" s="903"/>
    </row>
    <row r="40" spans="1:27" ht="53.25" thickTop="1" x14ac:dyDescent="0.4">
      <c r="A40" s="902" t="s">
        <v>3</v>
      </c>
      <c r="B40" s="897"/>
      <c r="C40" s="897"/>
      <c r="D40" s="897"/>
      <c r="E40" s="897"/>
      <c r="F40" s="896">
        <f>F8+F11+F20+F23+F26+F29+F32+F35+F38</f>
        <v>17285480</v>
      </c>
      <c r="G40" s="901"/>
      <c r="H40" s="897"/>
      <c r="I40" s="901" t="s">
        <v>2</v>
      </c>
      <c r="J40" s="897"/>
      <c r="K40" s="897"/>
      <c r="L40" s="897"/>
      <c r="M40" s="897"/>
      <c r="N40" s="897"/>
      <c r="O40" s="897"/>
      <c r="P40" s="897"/>
      <c r="Q40" s="901" t="s">
        <v>2</v>
      </c>
      <c r="R40" s="896">
        <f>R8+R11+R20+R23+R26+R29+R32+R35+R38</f>
        <v>17285480</v>
      </c>
      <c r="S40" s="897"/>
      <c r="T40" s="900"/>
      <c r="U40" s="1061"/>
      <c r="V40" s="898"/>
      <c r="W40" s="897"/>
      <c r="X40" s="897"/>
      <c r="Y40" s="1060">
        <f>Y8+Y11+Y20+Y23+Y26+Y29+Y32+Y35+Y38</f>
        <v>17285480</v>
      </c>
      <c r="Z40" s="897"/>
      <c r="AA40" s="896"/>
    </row>
    <row r="41" spans="1:27" ht="52.5" x14ac:dyDescent="0.4">
      <c r="A41" s="891"/>
      <c r="B41" s="891"/>
      <c r="C41" s="891"/>
      <c r="D41" s="891"/>
      <c r="E41" s="891"/>
      <c r="F41" s="890">
        <f>F9+F12+F21+F24+F27+F30+F33+F36+F39</f>
        <v>0</v>
      </c>
      <c r="G41" s="895"/>
      <c r="H41" s="891"/>
      <c r="I41" s="895" t="s">
        <v>1</v>
      </c>
      <c r="J41" s="891"/>
      <c r="K41" s="891"/>
      <c r="L41" s="891"/>
      <c r="M41" s="891"/>
      <c r="N41" s="891"/>
      <c r="O41" s="891"/>
      <c r="P41" s="891"/>
      <c r="Q41" s="895" t="s">
        <v>1</v>
      </c>
      <c r="R41" s="890">
        <f>R9+R12+R21+R24+R27+R30+R33+R36+R39</f>
        <v>0</v>
      </c>
      <c r="S41" s="891"/>
      <c r="T41" s="894"/>
      <c r="U41" s="894"/>
      <c r="V41" s="892"/>
      <c r="W41" s="891"/>
      <c r="X41" s="891"/>
      <c r="Y41" s="1059">
        <f>Y9+Y12+Y21+Y24+Y27+Y30+Y33+Y36+Y39</f>
        <v>0</v>
      </c>
      <c r="Z41" s="891"/>
      <c r="AA41" s="890"/>
    </row>
    <row r="42" spans="1:27" x14ac:dyDescent="0.4">
      <c r="A42" s="889" t="s">
        <v>0</v>
      </c>
    </row>
  </sheetData>
  <mergeCells count="16">
    <mergeCell ref="V3:Y3"/>
    <mergeCell ref="A35:A36"/>
    <mergeCell ref="A38:A39"/>
    <mergeCell ref="A23:A24"/>
    <mergeCell ref="A26:A27"/>
    <mergeCell ref="A29:A30"/>
    <mergeCell ref="A32:A33"/>
    <mergeCell ref="A5:A6"/>
    <mergeCell ref="A8:A9"/>
    <mergeCell ref="A11:A12"/>
    <mergeCell ref="A20:A21"/>
    <mergeCell ref="O3:P3"/>
    <mergeCell ref="R3:U3"/>
    <mergeCell ref="C3:H3"/>
    <mergeCell ref="M3:N3"/>
    <mergeCell ref="J2:K3"/>
  </mergeCells>
  <pageMargins left="0.19685039370078741" right="0.19685039370078741" top="0.19685039370078741" bottom="0.19685039370078741" header="0.23622047244094491" footer="0.23622047244094491"/>
  <pageSetup paperSize="8" scale="39"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4"/>
  <sheetViews>
    <sheetView showGridLines="0" view="pageBreakPreview" zoomScaleNormal="100" zoomScaleSheetLayoutView="100" workbookViewId="0">
      <pane xSplit="2" ySplit="6" topLeftCell="L7" activePane="bottomRight" state="frozen"/>
      <selection activeCell="D6" sqref="D6"/>
      <selection pane="topRight" activeCell="D6" sqref="D6"/>
      <selection pane="bottomLeft" activeCell="D6" sqref="D6"/>
      <selection pane="bottomRight" activeCell="D6" sqref="D6"/>
    </sheetView>
  </sheetViews>
  <sheetFormatPr defaultRowHeight="26.25" x14ac:dyDescent="0.4"/>
  <cols>
    <col min="1" max="1" width="50.28515625" style="886" customWidth="1"/>
    <col min="2" max="2" width="11.7109375" style="886" bestFit="1" customWidth="1"/>
    <col min="3" max="3" width="20.28515625" style="886" customWidth="1"/>
    <col min="4" max="4" width="23" style="886" bestFit="1" customWidth="1"/>
    <col min="5" max="5" width="12.7109375" style="886" customWidth="1"/>
    <col min="6" max="6" width="7.7109375" style="886" bestFit="1" customWidth="1"/>
    <col min="7" max="7" width="14.28515625" style="886" bestFit="1" customWidth="1"/>
    <col min="8" max="8" width="15" style="886" bestFit="1" customWidth="1"/>
    <col min="9" max="9" width="14.85546875" style="886" customWidth="1"/>
    <col min="10" max="10" width="15" style="886" customWidth="1"/>
    <col min="11" max="11" width="12.7109375" style="886" customWidth="1"/>
    <col min="12" max="12" width="15.140625" style="886" customWidth="1"/>
    <col min="13" max="13" width="7.7109375" style="886" bestFit="1" customWidth="1"/>
    <col min="14" max="17" width="18" style="886" customWidth="1"/>
    <col min="18" max="18" width="20.7109375" style="886" customWidth="1"/>
    <col min="19" max="20" width="18" style="886" customWidth="1"/>
    <col min="21" max="21" width="7.7109375" style="886" bestFit="1" customWidth="1"/>
    <col min="22" max="26" width="18" style="886" customWidth="1"/>
    <col min="27" max="27" width="13.42578125" style="886" customWidth="1"/>
    <col min="28" max="33" width="18" style="886" customWidth="1"/>
    <col min="34" max="16384" width="9.140625" style="886"/>
  </cols>
  <sheetData>
    <row r="1" spans="1:33" x14ac:dyDescent="0.4">
      <c r="A1" s="960" t="s">
        <v>774</v>
      </c>
      <c r="B1" s="959"/>
      <c r="C1" s="995"/>
      <c r="D1" s="994"/>
      <c r="E1" s="994"/>
      <c r="F1" s="994"/>
      <c r="G1" s="994"/>
      <c r="H1" s="888"/>
      <c r="T1" s="962"/>
      <c r="U1" s="962"/>
      <c r="AA1" s="962"/>
    </row>
    <row r="2" spans="1:33" x14ac:dyDescent="0.4">
      <c r="A2" s="958" t="s">
        <v>78</v>
      </c>
      <c r="B2" s="957"/>
      <c r="C2" s="956" t="s">
        <v>76</v>
      </c>
      <c r="D2" s="955"/>
      <c r="E2" s="954"/>
      <c r="F2" s="954"/>
      <c r="H2" s="992"/>
      <c r="I2" s="2402" t="s">
        <v>122</v>
      </c>
      <c r="J2" s="2403"/>
      <c r="T2" s="962"/>
      <c r="U2" s="991"/>
      <c r="AA2" s="991"/>
    </row>
    <row r="3" spans="1:33" s="987" customFormat="1" ht="51" x14ac:dyDescent="0.35">
      <c r="A3" s="953" t="s">
        <v>758</v>
      </c>
      <c r="B3" s="1082"/>
      <c r="C3" s="989" t="s">
        <v>120</v>
      </c>
      <c r="G3" s="2413" t="s">
        <v>119</v>
      </c>
      <c r="H3" s="2415"/>
      <c r="I3" s="2404"/>
      <c r="J3" s="2405"/>
      <c r="K3" s="2413" t="s">
        <v>118</v>
      </c>
      <c r="L3" s="2415"/>
      <c r="N3" s="2413" t="s">
        <v>117</v>
      </c>
      <c r="O3" s="2415"/>
      <c r="P3" s="2413" t="s">
        <v>116</v>
      </c>
      <c r="Q3" s="2416"/>
      <c r="R3" s="2416"/>
      <c r="S3" s="2416"/>
      <c r="T3" s="2417"/>
      <c r="U3" s="943"/>
      <c r="V3" s="2399"/>
      <c r="W3" s="2400"/>
      <c r="X3" s="2413" t="s">
        <v>70</v>
      </c>
      <c r="Y3" s="2414"/>
      <c r="Z3" s="2415"/>
      <c r="AA3" s="943"/>
      <c r="AB3" s="2399" t="s">
        <v>69</v>
      </c>
      <c r="AC3" s="2401"/>
      <c r="AD3" s="2401"/>
      <c r="AE3" s="2400"/>
    </row>
    <row r="4" spans="1:33" s="987" customFormat="1" ht="153.75" thickBot="1" x14ac:dyDescent="0.3">
      <c r="A4" s="988" t="s">
        <v>68</v>
      </c>
      <c r="B4" s="941" t="s">
        <v>115</v>
      </c>
      <c r="C4" s="946" t="s">
        <v>114</v>
      </c>
      <c r="D4" s="941" t="s">
        <v>113</v>
      </c>
      <c r="E4" s="946" t="s">
        <v>455</v>
      </c>
      <c r="F4" s="941" t="s">
        <v>55</v>
      </c>
      <c r="G4" s="941" t="s">
        <v>61</v>
      </c>
      <c r="H4" s="1072" t="s">
        <v>433</v>
      </c>
      <c r="I4" s="941" t="s">
        <v>368</v>
      </c>
      <c r="J4" s="946" t="s">
        <v>367</v>
      </c>
      <c r="K4" s="941" t="s">
        <v>105</v>
      </c>
      <c r="L4" s="1072" t="s">
        <v>433</v>
      </c>
      <c r="M4" s="945" t="s">
        <v>99</v>
      </c>
      <c r="N4" s="946" t="s">
        <v>112</v>
      </c>
      <c r="O4" s="946" t="s">
        <v>111</v>
      </c>
      <c r="P4" s="941" t="s">
        <v>110</v>
      </c>
      <c r="Q4" s="1072" t="s">
        <v>433</v>
      </c>
      <c r="R4" s="941" t="s">
        <v>505</v>
      </c>
      <c r="S4" s="941" t="s">
        <v>107</v>
      </c>
      <c r="T4" s="945" t="s">
        <v>773</v>
      </c>
      <c r="U4" s="945" t="s">
        <v>99</v>
      </c>
      <c r="V4" s="945" t="s">
        <v>104</v>
      </c>
      <c r="W4" s="945" t="s">
        <v>53</v>
      </c>
      <c r="X4" s="941" t="s">
        <v>103</v>
      </c>
      <c r="Y4" s="941" t="s">
        <v>503</v>
      </c>
      <c r="Z4" s="941" t="s">
        <v>100</v>
      </c>
      <c r="AA4" s="945" t="s">
        <v>99</v>
      </c>
      <c r="AB4" s="946" t="s">
        <v>84</v>
      </c>
      <c r="AC4" s="946" t="s">
        <v>98</v>
      </c>
      <c r="AD4" s="946" t="s">
        <v>97</v>
      </c>
      <c r="AE4" s="946" t="s">
        <v>81</v>
      </c>
      <c r="AF4" s="943" t="s">
        <v>430</v>
      </c>
      <c r="AG4" s="943" t="s">
        <v>429</v>
      </c>
    </row>
    <row r="5" spans="1:33" ht="53.25" thickTop="1" x14ac:dyDescent="0.4">
      <c r="A5" s="2407" t="s">
        <v>47</v>
      </c>
      <c r="B5" s="939"/>
      <c r="C5" s="939"/>
      <c r="D5" s="983"/>
      <c r="E5" s="939"/>
      <c r="F5" s="985" t="s">
        <v>2</v>
      </c>
      <c r="G5" s="986" t="s">
        <v>502</v>
      </c>
      <c r="H5" s="1081" t="s">
        <v>41</v>
      </c>
      <c r="I5" s="986" t="s">
        <v>42</v>
      </c>
      <c r="J5" s="986" t="s">
        <v>453</v>
      </c>
      <c r="K5" s="939"/>
      <c r="L5" s="984" t="s">
        <v>41</v>
      </c>
      <c r="M5" s="985" t="s">
        <v>2</v>
      </c>
      <c r="N5" s="981" t="s">
        <v>42</v>
      </c>
      <c r="O5" s="981" t="s">
        <v>501</v>
      </c>
      <c r="P5" s="981" t="s">
        <v>42</v>
      </c>
      <c r="Q5" s="981" t="s">
        <v>42</v>
      </c>
      <c r="R5" s="981" t="s">
        <v>42</v>
      </c>
      <c r="S5" s="981" t="s">
        <v>42</v>
      </c>
      <c r="T5" s="981" t="s">
        <v>42</v>
      </c>
      <c r="U5" s="980" t="s">
        <v>2</v>
      </c>
      <c r="V5" s="984" t="s">
        <v>42</v>
      </c>
      <c r="W5" s="981" t="s">
        <v>42</v>
      </c>
      <c r="X5" s="983"/>
      <c r="Y5" s="982" t="s">
        <v>500</v>
      </c>
      <c r="Z5" s="981" t="s">
        <v>42</v>
      </c>
      <c r="AA5" s="980" t="s">
        <v>2</v>
      </c>
      <c r="AB5" s="932"/>
      <c r="AC5" s="932"/>
      <c r="AD5" s="932"/>
      <c r="AE5" s="932"/>
      <c r="AF5" s="927"/>
      <c r="AG5" s="927"/>
    </row>
    <row r="6" spans="1:33" ht="52.5" x14ac:dyDescent="0.4">
      <c r="A6" s="2408"/>
      <c r="B6" s="927"/>
      <c r="C6" s="927"/>
      <c r="D6" s="930"/>
      <c r="E6" s="927"/>
      <c r="F6" s="931" t="s">
        <v>1</v>
      </c>
      <c r="G6" s="927"/>
      <c r="H6" s="929"/>
      <c r="I6" s="929"/>
      <c r="J6" s="929"/>
      <c r="K6" s="927"/>
      <c r="L6" s="928"/>
      <c r="M6" s="931" t="s">
        <v>1</v>
      </c>
      <c r="N6" s="927"/>
      <c r="O6" s="927"/>
      <c r="P6" s="927"/>
      <c r="Q6" s="927"/>
      <c r="R6" s="927"/>
      <c r="S6" s="927"/>
      <c r="T6" s="927"/>
      <c r="U6" s="979" t="s">
        <v>1</v>
      </c>
      <c r="V6" s="928"/>
      <c r="W6" s="927"/>
      <c r="X6" s="930"/>
      <c r="Y6" s="928"/>
      <c r="Z6" s="927"/>
      <c r="AA6" s="979" t="s">
        <v>1</v>
      </c>
      <c r="AB6" s="927"/>
      <c r="AC6" s="927"/>
      <c r="AD6" s="927"/>
      <c r="AE6" s="927"/>
      <c r="AF6" s="927"/>
      <c r="AG6" s="927"/>
    </row>
    <row r="7" spans="1:33" ht="27" thickBot="1" x14ac:dyDescent="0.45">
      <c r="A7" s="926" t="s">
        <v>38</v>
      </c>
      <c r="B7" s="922"/>
      <c r="C7" s="922"/>
      <c r="D7" s="925"/>
      <c r="E7" s="922"/>
      <c r="F7" s="922"/>
      <c r="G7" s="922"/>
      <c r="H7" s="922"/>
      <c r="I7" s="922"/>
      <c r="J7" s="922"/>
      <c r="K7" s="922"/>
      <c r="L7" s="922"/>
      <c r="M7" s="922"/>
      <c r="N7" s="922"/>
      <c r="O7" s="922"/>
      <c r="P7" s="922"/>
      <c r="Q7" s="922"/>
      <c r="R7" s="922"/>
      <c r="S7" s="922"/>
      <c r="T7" s="922"/>
      <c r="U7" s="922"/>
      <c r="V7" s="923"/>
      <c r="W7" s="922"/>
      <c r="X7" s="925"/>
      <c r="Y7" s="922"/>
      <c r="Z7" s="922"/>
      <c r="AA7" s="922"/>
      <c r="AB7" s="922"/>
      <c r="AC7" s="922"/>
      <c r="AD7" s="922"/>
      <c r="AE7" s="922"/>
      <c r="AF7" s="913"/>
      <c r="AG7" s="913"/>
    </row>
    <row r="8" spans="1:33" ht="52.5" x14ac:dyDescent="0.4">
      <c r="A8" s="2418" t="s">
        <v>772</v>
      </c>
      <c r="B8" s="912" t="s">
        <v>18</v>
      </c>
      <c r="C8" s="912" t="s">
        <v>771</v>
      </c>
      <c r="D8" s="890">
        <v>2500000</v>
      </c>
      <c r="E8" s="912" t="s">
        <v>16</v>
      </c>
      <c r="F8" s="921" t="s">
        <v>2</v>
      </c>
      <c r="G8" s="909" t="s">
        <v>770</v>
      </c>
      <c r="H8" s="909" t="s">
        <v>770</v>
      </c>
      <c r="I8" s="919" t="s">
        <v>763</v>
      </c>
      <c r="J8" s="919" t="s">
        <v>763</v>
      </c>
      <c r="K8" s="919" t="s">
        <v>763</v>
      </c>
      <c r="L8" s="919" t="s">
        <v>769</v>
      </c>
      <c r="M8" s="921" t="s">
        <v>2</v>
      </c>
      <c r="N8" s="919" t="s">
        <v>769</v>
      </c>
      <c r="O8" s="909" t="s">
        <v>743</v>
      </c>
      <c r="P8" s="909" t="s">
        <v>743</v>
      </c>
      <c r="Q8" s="909" t="s">
        <v>743</v>
      </c>
      <c r="R8" s="909" t="s">
        <v>741</v>
      </c>
      <c r="S8" s="909" t="s">
        <v>741</v>
      </c>
      <c r="T8" s="909" t="s">
        <v>741</v>
      </c>
      <c r="U8" s="978" t="s">
        <v>2</v>
      </c>
      <c r="V8" s="909" t="s">
        <v>739</v>
      </c>
      <c r="W8" s="909" t="s">
        <v>513</v>
      </c>
      <c r="X8" s="909" t="s">
        <v>768</v>
      </c>
      <c r="Y8" s="909" t="s">
        <v>739</v>
      </c>
      <c r="Z8" s="909" t="s">
        <v>739</v>
      </c>
      <c r="AA8" s="978" t="s">
        <v>2</v>
      </c>
      <c r="AB8" s="909" t="s">
        <v>739</v>
      </c>
      <c r="AC8" s="909" t="s">
        <v>739</v>
      </c>
      <c r="AD8" s="909" t="s">
        <v>761</v>
      </c>
      <c r="AE8" s="909" t="s">
        <v>768</v>
      </c>
      <c r="AF8" s="912" t="s">
        <v>734</v>
      </c>
      <c r="AG8" s="912" t="s">
        <v>733</v>
      </c>
    </row>
    <row r="9" spans="1:33" ht="150.75" customHeight="1" x14ac:dyDescent="0.4">
      <c r="A9" s="2419"/>
      <c r="B9" s="912"/>
      <c r="C9" s="912"/>
      <c r="D9" s="890"/>
      <c r="E9" s="912"/>
      <c r="F9" s="895" t="s">
        <v>1</v>
      </c>
      <c r="G9" s="912"/>
      <c r="H9" s="917"/>
      <c r="I9" s="917"/>
      <c r="J9" s="917"/>
      <c r="K9" s="912"/>
      <c r="L9" s="910"/>
      <c r="M9" s="895" t="s">
        <v>1</v>
      </c>
      <c r="N9" s="912"/>
      <c r="O9" s="912"/>
      <c r="P9" s="912"/>
      <c r="Q9" s="912"/>
      <c r="R9" s="912"/>
      <c r="S9" s="912"/>
      <c r="T9" s="912"/>
      <c r="U9" s="963" t="s">
        <v>1</v>
      </c>
      <c r="V9" s="910"/>
      <c r="W9" s="912"/>
      <c r="X9" s="890"/>
      <c r="Y9" s="910"/>
      <c r="Z9" s="912"/>
      <c r="AA9" s="963" t="s">
        <v>1</v>
      </c>
      <c r="AB9" s="909"/>
      <c r="AC9" s="909"/>
      <c r="AD9" s="909"/>
      <c r="AE9" s="909"/>
      <c r="AF9" s="912"/>
      <c r="AG9" s="912"/>
    </row>
    <row r="10" spans="1:33" x14ac:dyDescent="0.4">
      <c r="A10" s="913"/>
      <c r="B10" s="913"/>
      <c r="C10" s="913"/>
      <c r="D10" s="916"/>
      <c r="E10" s="913"/>
      <c r="F10" s="913"/>
      <c r="G10" s="913"/>
      <c r="H10" s="913"/>
      <c r="I10" s="913"/>
      <c r="J10" s="913"/>
      <c r="K10" s="913"/>
      <c r="L10" s="913"/>
      <c r="M10" s="913"/>
      <c r="N10" s="913"/>
      <c r="O10" s="913"/>
      <c r="P10" s="913"/>
      <c r="Q10" s="913"/>
      <c r="R10" s="913"/>
      <c r="S10" s="913"/>
      <c r="T10" s="913"/>
      <c r="U10" s="913"/>
      <c r="V10" s="914"/>
      <c r="W10" s="913"/>
      <c r="X10" s="916"/>
      <c r="Y10" s="913"/>
      <c r="Z10" s="913"/>
      <c r="AA10" s="913"/>
      <c r="AB10" s="913"/>
      <c r="AC10" s="913"/>
      <c r="AD10" s="913"/>
      <c r="AE10" s="913"/>
      <c r="AF10" s="913"/>
      <c r="AG10" s="913"/>
    </row>
    <row r="11" spans="1:33" ht="87.75" customHeight="1" x14ac:dyDescent="0.4">
      <c r="A11" s="2420"/>
      <c r="B11" s="1080"/>
      <c r="C11" s="1079"/>
      <c r="D11" s="890"/>
      <c r="E11" s="912"/>
      <c r="F11" s="895" t="s">
        <v>2</v>
      </c>
      <c r="G11" s="909"/>
      <c r="H11" s="917"/>
      <c r="I11" s="919"/>
      <c r="J11" s="919"/>
      <c r="K11" s="919"/>
      <c r="L11" s="919"/>
      <c r="M11" s="921" t="s">
        <v>2</v>
      </c>
      <c r="N11" s="909"/>
      <c r="O11" s="909"/>
      <c r="P11" s="909"/>
      <c r="Q11" s="909"/>
      <c r="R11" s="909"/>
      <c r="S11" s="909"/>
      <c r="T11" s="909"/>
      <c r="U11" s="978" t="s">
        <v>2</v>
      </c>
      <c r="V11" s="909"/>
      <c r="W11" s="909"/>
      <c r="X11" s="909"/>
      <c r="Y11" s="909"/>
      <c r="Z11" s="909"/>
      <c r="AA11" s="978" t="s">
        <v>2</v>
      </c>
      <c r="AB11" s="909"/>
      <c r="AC11" s="909"/>
      <c r="AD11" s="909"/>
      <c r="AE11" s="909"/>
      <c r="AF11" s="912"/>
      <c r="AG11" s="912"/>
    </row>
    <row r="12" spans="1:33" ht="92.25" customHeight="1" x14ac:dyDescent="0.4">
      <c r="A12" s="2421"/>
      <c r="B12" s="912"/>
      <c r="C12" s="912"/>
      <c r="D12" s="890"/>
      <c r="E12" s="912"/>
      <c r="F12" s="895" t="s">
        <v>1</v>
      </c>
      <c r="G12" s="909"/>
      <c r="H12" s="917"/>
      <c r="I12" s="919"/>
      <c r="J12" s="919"/>
      <c r="K12" s="912"/>
      <c r="L12" s="910"/>
      <c r="M12" s="895" t="s">
        <v>1</v>
      </c>
      <c r="N12" s="912"/>
      <c r="O12" s="912"/>
      <c r="P12" s="912"/>
      <c r="Q12" s="912"/>
      <c r="R12" s="912"/>
      <c r="S12" s="912"/>
      <c r="T12" s="912"/>
      <c r="U12" s="963" t="s">
        <v>1</v>
      </c>
      <c r="V12" s="910"/>
      <c r="W12" s="912"/>
      <c r="X12" s="890"/>
      <c r="Y12" s="910"/>
      <c r="Z12" s="912"/>
      <c r="AA12" s="963" t="s">
        <v>1</v>
      </c>
      <c r="AB12" s="912"/>
      <c r="AC12" s="912"/>
      <c r="AD12" s="912"/>
      <c r="AE12" s="912"/>
      <c r="AF12" s="912"/>
      <c r="AG12" s="912"/>
    </row>
    <row r="13" spans="1:33" x14ac:dyDescent="0.4">
      <c r="A13" s="913"/>
      <c r="B13" s="913"/>
      <c r="C13" s="913"/>
      <c r="D13" s="916"/>
      <c r="E13" s="913"/>
      <c r="F13" s="913"/>
      <c r="G13" s="913"/>
      <c r="H13" s="913"/>
      <c r="I13" s="913"/>
      <c r="J13" s="913"/>
      <c r="K13" s="913"/>
      <c r="L13" s="913"/>
      <c r="M13" s="913"/>
      <c r="N13" s="913"/>
      <c r="O13" s="913"/>
      <c r="P13" s="913"/>
      <c r="Q13" s="913"/>
      <c r="R13" s="913"/>
      <c r="S13" s="913"/>
      <c r="T13" s="913"/>
      <c r="U13" s="913"/>
      <c r="V13" s="914"/>
      <c r="W13" s="913"/>
      <c r="X13" s="916"/>
      <c r="Y13" s="913"/>
      <c r="Z13" s="913"/>
      <c r="AA13" s="913"/>
      <c r="AB13" s="913"/>
      <c r="AC13" s="913"/>
      <c r="AD13" s="913"/>
      <c r="AE13" s="913"/>
      <c r="AF13" s="913"/>
      <c r="AG13" s="913"/>
    </row>
    <row r="14" spans="1:33" ht="52.5" x14ac:dyDescent="0.4">
      <c r="A14" s="2397"/>
      <c r="B14" s="912"/>
      <c r="C14" s="912"/>
      <c r="D14" s="890"/>
      <c r="E14" s="912"/>
      <c r="F14" s="895" t="s">
        <v>2</v>
      </c>
      <c r="G14" s="917"/>
      <c r="H14" s="917"/>
      <c r="I14" s="919"/>
      <c r="J14" s="919"/>
      <c r="K14" s="919"/>
      <c r="L14" s="919"/>
      <c r="M14" s="921" t="s">
        <v>2</v>
      </c>
      <c r="N14" s="909"/>
      <c r="O14" s="909"/>
      <c r="P14" s="909"/>
      <c r="Q14" s="909"/>
      <c r="R14" s="909"/>
      <c r="S14" s="909"/>
      <c r="T14" s="909"/>
      <c r="U14" s="978" t="s">
        <v>2</v>
      </c>
      <c r="V14" s="909"/>
      <c r="W14" s="909"/>
      <c r="X14" s="909"/>
      <c r="Y14" s="909"/>
      <c r="Z14" s="909"/>
      <c r="AA14" s="978" t="s">
        <v>2</v>
      </c>
      <c r="AB14" s="909"/>
      <c r="AC14" s="909"/>
      <c r="AD14" s="909"/>
      <c r="AE14" s="909"/>
      <c r="AF14" s="912"/>
      <c r="AG14" s="912"/>
    </row>
    <row r="15" spans="1:33" ht="78" customHeight="1" x14ac:dyDescent="0.4">
      <c r="A15" s="2410"/>
      <c r="B15" s="912"/>
      <c r="C15" s="912"/>
      <c r="D15" s="890"/>
      <c r="E15" s="912"/>
      <c r="F15" s="895" t="s">
        <v>1</v>
      </c>
      <c r="G15" s="917"/>
      <c r="H15" s="917"/>
      <c r="I15" s="917"/>
      <c r="J15" s="917"/>
      <c r="K15" s="912"/>
      <c r="L15" s="910"/>
      <c r="M15" s="895" t="s">
        <v>1</v>
      </c>
      <c r="N15" s="912"/>
      <c r="O15" s="912"/>
      <c r="P15" s="912"/>
      <c r="Q15" s="912"/>
      <c r="R15" s="912"/>
      <c r="S15" s="912"/>
      <c r="T15" s="912"/>
      <c r="U15" s="963" t="s">
        <v>1</v>
      </c>
      <c r="V15" s="910"/>
      <c r="W15" s="912"/>
      <c r="X15" s="890"/>
      <c r="Y15" s="910"/>
      <c r="Z15" s="912"/>
      <c r="AA15" s="963" t="s">
        <v>1</v>
      </c>
      <c r="AB15" s="912"/>
      <c r="AC15" s="912"/>
      <c r="AD15" s="912"/>
      <c r="AE15" s="912"/>
      <c r="AF15" s="912"/>
      <c r="AG15" s="912"/>
    </row>
    <row r="16" spans="1:33" x14ac:dyDescent="0.4">
      <c r="A16" s="971"/>
      <c r="B16" s="913"/>
      <c r="C16" s="913"/>
      <c r="D16" s="916"/>
      <c r="E16" s="913"/>
      <c r="F16" s="914"/>
      <c r="G16" s="913"/>
      <c r="H16" s="915"/>
      <c r="I16" s="915"/>
      <c r="J16" s="915"/>
      <c r="K16" s="913"/>
      <c r="L16" s="914"/>
      <c r="M16" s="914"/>
      <c r="N16" s="913"/>
      <c r="O16" s="913"/>
      <c r="P16" s="913"/>
      <c r="Q16" s="913"/>
      <c r="R16" s="913"/>
      <c r="S16" s="913"/>
      <c r="T16" s="913"/>
      <c r="U16" s="913"/>
      <c r="V16" s="914"/>
      <c r="W16" s="913"/>
      <c r="X16" s="916"/>
      <c r="Y16" s="914"/>
      <c r="Z16" s="913"/>
      <c r="AA16" s="913"/>
      <c r="AB16" s="914"/>
      <c r="AC16" s="914"/>
      <c r="AD16" s="914"/>
      <c r="AE16" s="914"/>
      <c r="AF16" s="913"/>
      <c r="AG16" s="913"/>
    </row>
    <row r="17" spans="1:33" ht="52.5" x14ac:dyDescent="0.4">
      <c r="A17" s="2397"/>
      <c r="B17" s="912"/>
      <c r="C17" s="912"/>
      <c r="D17" s="890"/>
      <c r="E17" s="912"/>
      <c r="F17" s="895" t="s">
        <v>2</v>
      </c>
      <c r="G17" s="917"/>
      <c r="H17" s="917"/>
      <c r="I17" s="919"/>
      <c r="J17" s="919"/>
      <c r="K17" s="919"/>
      <c r="L17" s="919"/>
      <c r="M17" s="921" t="s">
        <v>2</v>
      </c>
      <c r="N17" s="909"/>
      <c r="O17" s="909"/>
      <c r="P17" s="909"/>
      <c r="Q17" s="909"/>
      <c r="R17" s="909"/>
      <c r="S17" s="909"/>
      <c r="T17" s="909"/>
      <c r="U17" s="978" t="s">
        <v>2</v>
      </c>
      <c r="V17" s="909"/>
      <c r="W17" s="909"/>
      <c r="X17" s="909"/>
      <c r="Y17" s="909"/>
      <c r="Z17" s="909"/>
      <c r="AA17" s="978" t="s">
        <v>2</v>
      </c>
      <c r="AB17" s="909"/>
      <c r="AC17" s="909"/>
      <c r="AD17" s="909"/>
      <c r="AE17" s="909"/>
      <c r="AF17" s="912"/>
      <c r="AG17" s="912"/>
    </row>
    <row r="18" spans="1:33" ht="70.5" customHeight="1" x14ac:dyDescent="0.4">
      <c r="A18" s="2410"/>
      <c r="B18" s="912"/>
      <c r="C18" s="912"/>
      <c r="D18" s="890"/>
      <c r="E18" s="912"/>
      <c r="F18" s="895" t="s">
        <v>1</v>
      </c>
      <c r="G18" s="912"/>
      <c r="H18" s="917"/>
      <c r="I18" s="917"/>
      <c r="J18" s="917"/>
      <c r="K18" s="912"/>
      <c r="L18" s="910"/>
      <c r="M18" s="895" t="s">
        <v>1</v>
      </c>
      <c r="N18" s="912"/>
      <c r="O18" s="912"/>
      <c r="P18" s="912"/>
      <c r="Q18" s="912"/>
      <c r="R18" s="912"/>
      <c r="S18" s="912"/>
      <c r="T18" s="912"/>
      <c r="U18" s="963" t="s">
        <v>1</v>
      </c>
      <c r="V18" s="910"/>
      <c r="W18" s="912"/>
      <c r="X18" s="890"/>
      <c r="Y18" s="910"/>
      <c r="Z18" s="912"/>
      <c r="AA18" s="963" t="s">
        <v>1</v>
      </c>
      <c r="AB18" s="912"/>
      <c r="AC18" s="912"/>
      <c r="AD18" s="912"/>
      <c r="AE18" s="912"/>
      <c r="AF18" s="912"/>
      <c r="AG18" s="912"/>
    </row>
    <row r="19" spans="1:33" x14ac:dyDescent="0.4">
      <c r="A19" s="971"/>
      <c r="B19" s="913"/>
      <c r="C19" s="913"/>
      <c r="D19" s="916"/>
      <c r="E19" s="913"/>
      <c r="F19" s="914"/>
      <c r="G19" s="913"/>
      <c r="H19" s="915"/>
      <c r="I19" s="915"/>
      <c r="J19" s="915"/>
      <c r="K19" s="913"/>
      <c r="L19" s="914"/>
      <c r="M19" s="914"/>
      <c r="N19" s="913"/>
      <c r="O19" s="913"/>
      <c r="P19" s="913"/>
      <c r="Q19" s="913"/>
      <c r="R19" s="913"/>
      <c r="S19" s="913"/>
      <c r="T19" s="913"/>
      <c r="U19" s="913"/>
      <c r="V19" s="914"/>
      <c r="W19" s="913"/>
      <c r="X19" s="916"/>
      <c r="Y19" s="914"/>
      <c r="Z19" s="913"/>
      <c r="AA19" s="913"/>
      <c r="AB19" s="914"/>
      <c r="AC19" s="914"/>
      <c r="AD19" s="914"/>
      <c r="AE19" s="914"/>
      <c r="AF19" s="913"/>
      <c r="AG19" s="913"/>
    </row>
    <row r="20" spans="1:33" ht="52.5" x14ac:dyDescent="0.4">
      <c r="A20" s="2411"/>
      <c r="B20" s="912"/>
      <c r="C20" s="912"/>
      <c r="D20" s="890"/>
      <c r="E20" s="912"/>
      <c r="F20" s="895" t="s">
        <v>2</v>
      </c>
      <c r="G20" s="912"/>
      <c r="H20" s="917"/>
      <c r="I20" s="917"/>
      <c r="J20" s="917"/>
      <c r="K20" s="912"/>
      <c r="L20" s="910"/>
      <c r="M20" s="895" t="s">
        <v>2</v>
      </c>
      <c r="N20" s="912"/>
      <c r="O20" s="912"/>
      <c r="P20" s="912"/>
      <c r="Q20" s="912"/>
      <c r="R20" s="912"/>
      <c r="S20" s="912"/>
      <c r="T20" s="912"/>
      <c r="U20" s="963" t="s">
        <v>2</v>
      </c>
      <c r="V20" s="910"/>
      <c r="W20" s="912"/>
      <c r="X20" s="890"/>
      <c r="Y20" s="910"/>
      <c r="Z20" s="912"/>
      <c r="AA20" s="963" t="s">
        <v>2</v>
      </c>
      <c r="AB20" s="912"/>
      <c r="AC20" s="912"/>
      <c r="AD20" s="912"/>
      <c r="AE20" s="912"/>
      <c r="AF20" s="912"/>
      <c r="AG20" s="912"/>
    </row>
    <row r="21" spans="1:33" ht="52.5" x14ac:dyDescent="0.4">
      <c r="A21" s="2412"/>
      <c r="B21" s="912"/>
      <c r="C21" s="912"/>
      <c r="D21" s="890"/>
      <c r="E21" s="912"/>
      <c r="F21" s="895" t="s">
        <v>1</v>
      </c>
      <c r="G21" s="912"/>
      <c r="H21" s="917"/>
      <c r="I21" s="917"/>
      <c r="J21" s="917"/>
      <c r="K21" s="912"/>
      <c r="L21" s="910"/>
      <c r="M21" s="895" t="s">
        <v>1</v>
      </c>
      <c r="N21" s="912"/>
      <c r="O21" s="912"/>
      <c r="P21" s="912"/>
      <c r="Q21" s="912"/>
      <c r="R21" s="912"/>
      <c r="S21" s="912"/>
      <c r="T21" s="912"/>
      <c r="U21" s="963" t="s">
        <v>1</v>
      </c>
      <c r="V21" s="910"/>
      <c r="W21" s="912"/>
      <c r="X21" s="890"/>
      <c r="Y21" s="910"/>
      <c r="Z21" s="912"/>
      <c r="AA21" s="963" t="s">
        <v>1</v>
      </c>
      <c r="AB21" s="912"/>
      <c r="AC21" s="912"/>
      <c r="AD21" s="912"/>
      <c r="AE21" s="912"/>
      <c r="AF21" s="912"/>
      <c r="AG21" s="912"/>
    </row>
    <row r="22" spans="1:33" x14ac:dyDescent="0.4">
      <c r="A22" s="971"/>
      <c r="B22" s="913"/>
      <c r="C22" s="913"/>
      <c r="D22" s="916"/>
      <c r="E22" s="913"/>
      <c r="F22" s="914"/>
      <c r="G22" s="913"/>
      <c r="H22" s="915"/>
      <c r="I22" s="915"/>
      <c r="J22" s="915"/>
      <c r="K22" s="913"/>
      <c r="L22" s="914"/>
      <c r="M22" s="914"/>
      <c r="N22" s="913"/>
      <c r="O22" s="913"/>
      <c r="P22" s="913"/>
      <c r="Q22" s="913"/>
      <c r="R22" s="913"/>
      <c r="S22" s="913"/>
      <c r="T22" s="913"/>
      <c r="U22" s="913"/>
      <c r="V22" s="914"/>
      <c r="W22" s="913"/>
      <c r="X22" s="916"/>
      <c r="Y22" s="914"/>
      <c r="Z22" s="913"/>
      <c r="AA22" s="913"/>
      <c r="AB22" s="914"/>
      <c r="AC22" s="914"/>
      <c r="AD22" s="914"/>
      <c r="AE22" s="914"/>
      <c r="AF22" s="913"/>
      <c r="AG22" s="913"/>
    </row>
    <row r="23" spans="1:33" ht="52.5" x14ac:dyDescent="0.4">
      <c r="A23" s="2397"/>
      <c r="B23" s="912"/>
      <c r="C23" s="912"/>
      <c r="D23" s="890"/>
      <c r="E23" s="912"/>
      <c r="F23" s="895" t="s">
        <v>2</v>
      </c>
      <c r="G23" s="912"/>
      <c r="H23" s="917"/>
      <c r="I23" s="917"/>
      <c r="J23" s="917"/>
      <c r="K23" s="912"/>
      <c r="L23" s="910"/>
      <c r="M23" s="895" t="s">
        <v>2</v>
      </c>
      <c r="N23" s="912"/>
      <c r="O23" s="912"/>
      <c r="P23" s="912"/>
      <c r="Q23" s="912"/>
      <c r="R23" s="912"/>
      <c r="S23" s="912"/>
      <c r="T23" s="912"/>
      <c r="U23" s="963" t="s">
        <v>2</v>
      </c>
      <c r="V23" s="910"/>
      <c r="W23" s="912"/>
      <c r="X23" s="890"/>
      <c r="Y23" s="910"/>
      <c r="Z23" s="912"/>
      <c r="AA23" s="963" t="s">
        <v>2</v>
      </c>
      <c r="AB23" s="912"/>
      <c r="AC23" s="912"/>
      <c r="AD23" s="912"/>
      <c r="AE23" s="912"/>
      <c r="AF23" s="912"/>
      <c r="AG23" s="912"/>
    </row>
    <row r="24" spans="1:33" ht="29.25" customHeight="1" x14ac:dyDescent="0.4">
      <c r="A24" s="2410"/>
      <c r="B24" s="912"/>
      <c r="C24" s="912"/>
      <c r="D24" s="890"/>
      <c r="E24" s="912"/>
      <c r="F24" s="895" t="s">
        <v>1</v>
      </c>
      <c r="G24" s="912"/>
      <c r="H24" s="917"/>
      <c r="I24" s="917"/>
      <c r="J24" s="917"/>
      <c r="K24" s="912"/>
      <c r="L24" s="910"/>
      <c r="M24" s="895" t="s">
        <v>1</v>
      </c>
      <c r="N24" s="912"/>
      <c r="O24" s="912"/>
      <c r="P24" s="912"/>
      <c r="Q24" s="912"/>
      <c r="R24" s="912"/>
      <c r="S24" s="912"/>
      <c r="T24" s="912"/>
      <c r="U24" s="963" t="s">
        <v>1</v>
      </c>
      <c r="V24" s="910"/>
      <c r="W24" s="912"/>
      <c r="X24" s="890"/>
      <c r="Y24" s="910"/>
      <c r="Z24" s="912"/>
      <c r="AA24" s="963" t="s">
        <v>1</v>
      </c>
      <c r="AB24" s="912"/>
      <c r="AC24" s="912"/>
      <c r="AD24" s="912"/>
      <c r="AE24" s="912"/>
      <c r="AF24" s="912"/>
      <c r="AG24" s="912"/>
    </row>
    <row r="25" spans="1:33" x14ac:dyDescent="0.4">
      <c r="A25" s="971"/>
      <c r="B25" s="913"/>
      <c r="C25" s="913"/>
      <c r="D25" s="916"/>
      <c r="E25" s="913"/>
      <c r="F25" s="914"/>
      <c r="G25" s="913"/>
      <c r="H25" s="915"/>
      <c r="I25" s="915"/>
      <c r="J25" s="915"/>
      <c r="K25" s="913"/>
      <c r="L25" s="914"/>
      <c r="M25" s="914"/>
      <c r="N25" s="913"/>
      <c r="O25" s="913"/>
      <c r="P25" s="913"/>
      <c r="Q25" s="913"/>
      <c r="R25" s="913"/>
      <c r="S25" s="913"/>
      <c r="T25" s="913"/>
      <c r="U25" s="913"/>
      <c r="V25" s="914"/>
      <c r="W25" s="913"/>
      <c r="X25" s="916"/>
      <c r="Y25" s="914"/>
      <c r="Z25" s="913"/>
      <c r="AA25" s="913"/>
      <c r="AB25" s="914"/>
      <c r="AC25" s="914"/>
      <c r="AD25" s="914"/>
      <c r="AE25" s="914"/>
      <c r="AF25" s="913"/>
      <c r="AG25" s="913"/>
    </row>
    <row r="26" spans="1:33" ht="52.5" x14ac:dyDescent="0.4">
      <c r="A26" s="2397"/>
      <c r="B26" s="909"/>
      <c r="C26" s="912"/>
      <c r="D26" s="890"/>
      <c r="E26" s="912"/>
      <c r="F26" s="895" t="s">
        <v>2</v>
      </c>
      <c r="G26" s="909"/>
      <c r="H26" s="917"/>
      <c r="I26" s="919"/>
      <c r="J26" s="919"/>
      <c r="K26" s="919"/>
      <c r="L26" s="919"/>
      <c r="M26" s="895" t="s">
        <v>2</v>
      </c>
      <c r="N26" s="919"/>
      <c r="O26" s="919"/>
      <c r="P26" s="919"/>
      <c r="Q26" s="919"/>
      <c r="R26" s="919"/>
      <c r="S26" s="919"/>
      <c r="T26" s="919"/>
      <c r="U26" s="963" t="s">
        <v>2</v>
      </c>
      <c r="V26" s="919"/>
      <c r="W26" s="919"/>
      <c r="X26" s="890"/>
      <c r="Y26" s="910"/>
      <c r="Z26" s="912"/>
      <c r="AA26" s="963" t="s">
        <v>2</v>
      </c>
      <c r="AB26" s="912"/>
      <c r="AC26" s="912"/>
      <c r="AD26" s="912"/>
      <c r="AE26" s="912"/>
      <c r="AF26" s="912"/>
      <c r="AG26" s="912"/>
    </row>
    <row r="27" spans="1:33" ht="52.5" x14ac:dyDescent="0.4">
      <c r="A27" s="2410"/>
      <c r="B27" s="912"/>
      <c r="C27" s="912"/>
      <c r="D27" s="890"/>
      <c r="E27" s="912"/>
      <c r="F27" s="895" t="s">
        <v>1</v>
      </c>
      <c r="G27" s="912"/>
      <c r="H27" s="917"/>
      <c r="I27" s="917"/>
      <c r="J27" s="917"/>
      <c r="K27" s="912"/>
      <c r="L27" s="910"/>
      <c r="M27" s="895" t="s">
        <v>1</v>
      </c>
      <c r="N27" s="912"/>
      <c r="O27" s="912"/>
      <c r="P27" s="912"/>
      <c r="Q27" s="912"/>
      <c r="R27" s="912"/>
      <c r="S27" s="912"/>
      <c r="T27" s="912"/>
      <c r="U27" s="963" t="s">
        <v>1</v>
      </c>
      <c r="V27" s="910"/>
      <c r="W27" s="912"/>
      <c r="X27" s="890"/>
      <c r="Y27" s="910"/>
      <c r="Z27" s="912"/>
      <c r="AA27" s="963" t="s">
        <v>1</v>
      </c>
      <c r="AB27" s="912"/>
      <c r="AC27" s="912"/>
      <c r="AD27" s="912"/>
      <c r="AE27" s="912"/>
      <c r="AF27" s="912"/>
      <c r="AG27" s="912"/>
    </row>
    <row r="28" spans="1:33" x14ac:dyDescent="0.4">
      <c r="A28" s="971"/>
      <c r="B28" s="913"/>
      <c r="C28" s="913"/>
      <c r="D28" s="916"/>
      <c r="E28" s="913"/>
      <c r="F28" s="914"/>
      <c r="G28" s="913"/>
      <c r="H28" s="915"/>
      <c r="I28" s="915"/>
      <c r="J28" s="915"/>
      <c r="K28" s="913"/>
      <c r="L28" s="914"/>
      <c r="M28" s="914"/>
      <c r="N28" s="913"/>
      <c r="O28" s="913"/>
      <c r="P28" s="913"/>
      <c r="Q28" s="913"/>
      <c r="R28" s="913"/>
      <c r="S28" s="913"/>
      <c r="T28" s="913"/>
      <c r="U28" s="913"/>
      <c r="V28" s="914"/>
      <c r="W28" s="913"/>
      <c r="X28" s="916"/>
      <c r="Y28" s="914"/>
      <c r="Z28" s="913"/>
      <c r="AA28" s="913"/>
      <c r="AB28" s="914"/>
      <c r="AC28" s="914"/>
      <c r="AD28" s="914"/>
      <c r="AE28" s="914"/>
      <c r="AF28" s="913"/>
      <c r="AG28" s="913"/>
    </row>
    <row r="29" spans="1:33" ht="52.5" x14ac:dyDescent="0.4">
      <c r="A29" s="2397"/>
      <c r="B29" s="909"/>
      <c r="C29" s="912"/>
      <c r="D29" s="890"/>
      <c r="E29" s="912"/>
      <c r="F29" s="895" t="s">
        <v>2</v>
      </c>
      <c r="G29" s="912"/>
      <c r="H29" s="917"/>
      <c r="I29" s="919"/>
      <c r="J29" s="919"/>
      <c r="K29" s="919"/>
      <c r="L29" s="919"/>
      <c r="M29" s="895" t="s">
        <v>2</v>
      </c>
      <c r="N29" s="919"/>
      <c r="O29" s="919"/>
      <c r="P29" s="919"/>
      <c r="Q29" s="919"/>
      <c r="R29" s="919"/>
      <c r="S29" s="919"/>
      <c r="T29" s="919"/>
      <c r="U29" s="963" t="s">
        <v>2</v>
      </c>
      <c r="V29" s="919"/>
      <c r="W29" s="919"/>
      <c r="X29" s="890"/>
      <c r="Y29" s="1078"/>
      <c r="Z29" s="912"/>
      <c r="AA29" s="963" t="s">
        <v>2</v>
      </c>
      <c r="AB29" s="912"/>
      <c r="AC29" s="912"/>
      <c r="AD29" s="912"/>
      <c r="AE29" s="912"/>
      <c r="AF29" s="912"/>
      <c r="AG29" s="912"/>
    </row>
    <row r="30" spans="1:33" ht="52.5" x14ac:dyDescent="0.4">
      <c r="A30" s="2410"/>
      <c r="B30" s="912"/>
      <c r="C30" s="912"/>
      <c r="D30" s="890"/>
      <c r="E30" s="912"/>
      <c r="F30" s="895" t="s">
        <v>1</v>
      </c>
      <c r="G30" s="912"/>
      <c r="H30" s="917"/>
      <c r="I30" s="917"/>
      <c r="J30" s="917"/>
      <c r="K30" s="912"/>
      <c r="L30" s="910"/>
      <c r="M30" s="895" t="s">
        <v>1</v>
      </c>
      <c r="N30" s="912"/>
      <c r="O30" s="912"/>
      <c r="P30" s="912"/>
      <c r="Q30" s="912"/>
      <c r="R30" s="912"/>
      <c r="S30" s="912"/>
      <c r="T30" s="912"/>
      <c r="U30" s="963" t="s">
        <v>1</v>
      </c>
      <c r="V30" s="910"/>
      <c r="W30" s="912"/>
      <c r="X30" s="890"/>
      <c r="Y30" s="910"/>
      <c r="Z30" s="912"/>
      <c r="AA30" s="963" t="s">
        <v>1</v>
      </c>
      <c r="AB30" s="912"/>
      <c r="AC30" s="912"/>
      <c r="AD30" s="912"/>
      <c r="AE30" s="912"/>
      <c r="AF30" s="912"/>
      <c r="AG30" s="912"/>
    </row>
    <row r="31" spans="1:33" x14ac:dyDescent="0.4">
      <c r="A31" s="971"/>
      <c r="B31" s="913"/>
      <c r="C31" s="913"/>
      <c r="D31" s="916"/>
      <c r="E31" s="913"/>
      <c r="F31" s="914"/>
      <c r="G31" s="913"/>
      <c r="H31" s="915"/>
      <c r="I31" s="915"/>
      <c r="J31" s="915"/>
      <c r="K31" s="913"/>
      <c r="L31" s="914"/>
      <c r="M31" s="914"/>
      <c r="N31" s="913"/>
      <c r="O31" s="913"/>
      <c r="P31" s="913"/>
      <c r="Q31" s="913"/>
      <c r="R31" s="913"/>
      <c r="S31" s="913"/>
      <c r="T31" s="913"/>
      <c r="U31" s="913"/>
      <c r="V31" s="914"/>
      <c r="W31" s="913"/>
      <c r="X31" s="916"/>
      <c r="Y31" s="914"/>
      <c r="Z31" s="913"/>
      <c r="AA31" s="913"/>
      <c r="AB31" s="914"/>
      <c r="AC31" s="914"/>
      <c r="AD31" s="914"/>
      <c r="AE31" s="914"/>
      <c r="AF31" s="913"/>
      <c r="AG31" s="913"/>
    </row>
    <row r="32" spans="1:33" ht="52.5" x14ac:dyDescent="0.4">
      <c r="A32" s="2397"/>
      <c r="B32" s="909"/>
      <c r="C32" s="912"/>
      <c r="D32" s="890"/>
      <c r="E32" s="912"/>
      <c r="F32" s="895" t="s">
        <v>2</v>
      </c>
      <c r="G32" s="912"/>
      <c r="H32" s="917"/>
      <c r="I32" s="919"/>
      <c r="J32" s="919"/>
      <c r="K32" s="919"/>
      <c r="L32" s="919"/>
      <c r="M32" s="895" t="s">
        <v>2</v>
      </c>
      <c r="N32" s="919"/>
      <c r="O32" s="919"/>
      <c r="P32" s="919"/>
      <c r="Q32" s="919"/>
      <c r="R32" s="919"/>
      <c r="S32" s="919"/>
      <c r="T32" s="919"/>
      <c r="U32" s="963" t="s">
        <v>2</v>
      </c>
      <c r="V32" s="919"/>
      <c r="W32" s="919"/>
      <c r="X32" s="890"/>
      <c r="Y32" s="910"/>
      <c r="Z32" s="912"/>
      <c r="AA32" s="963" t="s">
        <v>2</v>
      </c>
      <c r="AB32" s="912"/>
      <c r="AC32" s="912"/>
      <c r="AD32" s="912"/>
      <c r="AE32" s="912"/>
      <c r="AF32" s="912"/>
      <c r="AG32" s="912"/>
    </row>
    <row r="33" spans="1:33" ht="52.5" x14ac:dyDescent="0.4">
      <c r="A33" s="2410"/>
      <c r="B33" s="912"/>
      <c r="C33" s="912"/>
      <c r="D33" s="890"/>
      <c r="E33" s="912"/>
      <c r="F33" s="895" t="s">
        <v>1</v>
      </c>
      <c r="G33" s="912"/>
      <c r="H33" s="917"/>
      <c r="I33" s="917"/>
      <c r="J33" s="917"/>
      <c r="K33" s="912"/>
      <c r="L33" s="910"/>
      <c r="M33" s="895" t="s">
        <v>1</v>
      </c>
      <c r="N33" s="912"/>
      <c r="O33" s="912"/>
      <c r="P33" s="912"/>
      <c r="Q33" s="912"/>
      <c r="R33" s="912"/>
      <c r="S33" s="912"/>
      <c r="T33" s="912"/>
      <c r="U33" s="963" t="s">
        <v>1</v>
      </c>
      <c r="V33" s="910"/>
      <c r="W33" s="912"/>
      <c r="X33" s="890"/>
      <c r="Y33" s="910"/>
      <c r="Z33" s="912"/>
      <c r="AA33" s="963" t="s">
        <v>1</v>
      </c>
      <c r="AB33" s="912"/>
      <c r="AC33" s="912"/>
      <c r="AD33" s="912"/>
      <c r="AE33" s="912"/>
      <c r="AF33" s="912"/>
      <c r="AG33" s="912"/>
    </row>
    <row r="34" spans="1:33" x14ac:dyDescent="0.4">
      <c r="A34" s="971"/>
      <c r="B34" s="913"/>
      <c r="C34" s="913"/>
      <c r="D34" s="916"/>
      <c r="E34" s="913"/>
      <c r="F34" s="914"/>
      <c r="G34" s="913"/>
      <c r="H34" s="915"/>
      <c r="I34" s="915"/>
      <c r="J34" s="915"/>
      <c r="K34" s="913"/>
      <c r="L34" s="914"/>
      <c r="M34" s="914"/>
      <c r="N34" s="913"/>
      <c r="O34" s="913"/>
      <c r="P34" s="913"/>
      <c r="Q34" s="913"/>
      <c r="R34" s="913"/>
      <c r="S34" s="913"/>
      <c r="T34" s="913"/>
      <c r="U34" s="913"/>
      <c r="V34" s="914"/>
      <c r="W34" s="913"/>
      <c r="X34" s="916"/>
      <c r="Y34" s="914"/>
      <c r="Z34" s="913"/>
      <c r="AA34" s="913"/>
      <c r="AB34" s="914"/>
      <c r="AC34" s="914"/>
      <c r="AD34" s="914"/>
      <c r="AE34" s="914"/>
      <c r="AF34" s="913"/>
      <c r="AG34" s="913"/>
    </row>
    <row r="35" spans="1:33" ht="52.5" x14ac:dyDescent="0.4">
      <c r="A35" s="2411"/>
      <c r="B35" s="909"/>
      <c r="C35" s="912"/>
      <c r="D35" s="890"/>
      <c r="E35" s="912"/>
      <c r="F35" s="895" t="s">
        <v>2</v>
      </c>
      <c r="G35" s="912"/>
      <c r="H35" s="917"/>
      <c r="I35" s="919"/>
      <c r="J35" s="919"/>
      <c r="K35" s="919"/>
      <c r="L35" s="919"/>
      <c r="M35" s="895" t="s">
        <v>2</v>
      </c>
      <c r="N35" s="919"/>
      <c r="O35" s="919"/>
      <c r="P35" s="919"/>
      <c r="Q35" s="919"/>
      <c r="R35" s="919"/>
      <c r="S35" s="919"/>
      <c r="T35" s="919"/>
      <c r="U35" s="963" t="s">
        <v>2</v>
      </c>
      <c r="V35" s="919"/>
      <c r="W35" s="919"/>
      <c r="X35" s="890"/>
      <c r="Y35" s="910"/>
      <c r="Z35" s="912"/>
      <c r="AA35" s="963" t="s">
        <v>2</v>
      </c>
      <c r="AB35" s="912"/>
      <c r="AC35" s="912"/>
      <c r="AD35" s="912"/>
      <c r="AE35" s="912"/>
      <c r="AF35" s="912"/>
      <c r="AG35" s="912"/>
    </row>
    <row r="36" spans="1:33" ht="52.5" x14ac:dyDescent="0.4">
      <c r="A36" s="2412"/>
      <c r="B36" s="912"/>
      <c r="C36" s="912"/>
      <c r="D36" s="890"/>
      <c r="E36" s="912"/>
      <c r="F36" s="895" t="s">
        <v>1</v>
      </c>
      <c r="G36" s="912"/>
      <c r="H36" s="917"/>
      <c r="I36" s="917"/>
      <c r="J36" s="917"/>
      <c r="K36" s="912"/>
      <c r="L36" s="910"/>
      <c r="M36" s="895" t="s">
        <v>1</v>
      </c>
      <c r="N36" s="912"/>
      <c r="O36" s="912"/>
      <c r="P36" s="912"/>
      <c r="Q36" s="912"/>
      <c r="R36" s="912"/>
      <c r="S36" s="912"/>
      <c r="T36" s="912"/>
      <c r="U36" s="963" t="s">
        <v>1</v>
      </c>
      <c r="V36" s="910"/>
      <c r="W36" s="912"/>
      <c r="X36" s="890"/>
      <c r="Y36" s="910"/>
      <c r="Z36" s="912"/>
      <c r="AA36" s="963" t="s">
        <v>1</v>
      </c>
      <c r="AB36" s="912"/>
      <c r="AC36" s="912"/>
      <c r="AD36" s="912"/>
      <c r="AE36" s="912"/>
      <c r="AF36" s="912"/>
      <c r="AG36" s="912"/>
    </row>
    <row r="37" spans="1:33" x14ac:dyDescent="0.4">
      <c r="A37" s="971"/>
      <c r="B37" s="913"/>
      <c r="C37" s="913"/>
      <c r="D37" s="916"/>
      <c r="E37" s="913"/>
      <c r="F37" s="914"/>
      <c r="G37" s="913"/>
      <c r="H37" s="915"/>
      <c r="I37" s="915"/>
      <c r="J37" s="915"/>
      <c r="K37" s="913"/>
      <c r="L37" s="914"/>
      <c r="M37" s="914"/>
      <c r="N37" s="913"/>
      <c r="O37" s="913"/>
      <c r="P37" s="913"/>
      <c r="Q37" s="913"/>
      <c r="R37" s="913"/>
      <c r="S37" s="913"/>
      <c r="T37" s="913"/>
      <c r="U37" s="913"/>
      <c r="V37" s="914"/>
      <c r="W37" s="913"/>
      <c r="X37" s="916"/>
      <c r="Y37" s="914"/>
      <c r="Z37" s="913"/>
      <c r="AA37" s="913"/>
      <c r="AB37" s="914"/>
      <c r="AC37" s="914"/>
      <c r="AD37" s="914"/>
      <c r="AE37" s="914"/>
      <c r="AF37" s="913"/>
      <c r="AG37" s="913"/>
    </row>
    <row r="38" spans="1:33" ht="52.5" x14ac:dyDescent="0.4">
      <c r="A38" s="2397"/>
      <c r="B38" s="912"/>
      <c r="C38" s="912"/>
      <c r="D38" s="890"/>
      <c r="E38" s="912"/>
      <c r="F38" s="895" t="s">
        <v>2</v>
      </c>
      <c r="G38" s="912"/>
      <c r="H38" s="917"/>
      <c r="I38" s="917"/>
      <c r="J38" s="917"/>
      <c r="K38" s="912"/>
      <c r="L38" s="910"/>
      <c r="M38" s="895" t="s">
        <v>2</v>
      </c>
      <c r="N38" s="912"/>
      <c r="O38" s="912"/>
      <c r="P38" s="912"/>
      <c r="Q38" s="912"/>
      <c r="R38" s="912"/>
      <c r="S38" s="912"/>
      <c r="T38" s="912"/>
      <c r="U38" s="963" t="s">
        <v>2</v>
      </c>
      <c r="V38" s="910"/>
      <c r="W38" s="912"/>
      <c r="X38" s="890"/>
      <c r="Y38" s="910"/>
      <c r="Z38" s="912"/>
      <c r="AA38" s="963" t="s">
        <v>2</v>
      </c>
      <c r="AB38" s="912"/>
      <c r="AC38" s="912"/>
      <c r="AD38" s="912"/>
      <c r="AE38" s="912"/>
      <c r="AF38" s="912"/>
      <c r="AG38" s="912"/>
    </row>
    <row r="39" spans="1:33" ht="52.5" x14ac:dyDescent="0.4">
      <c r="A39" s="2410"/>
      <c r="B39" s="912"/>
      <c r="C39" s="912"/>
      <c r="D39" s="890"/>
      <c r="E39" s="912"/>
      <c r="F39" s="895" t="s">
        <v>1</v>
      </c>
      <c r="G39" s="912"/>
      <c r="H39" s="917"/>
      <c r="I39" s="917"/>
      <c r="J39" s="917"/>
      <c r="K39" s="912"/>
      <c r="L39" s="910"/>
      <c r="M39" s="895" t="s">
        <v>1</v>
      </c>
      <c r="N39" s="912"/>
      <c r="O39" s="912"/>
      <c r="P39" s="912"/>
      <c r="Q39" s="912"/>
      <c r="R39" s="912"/>
      <c r="S39" s="912"/>
      <c r="T39" s="912"/>
      <c r="U39" s="963" t="s">
        <v>1</v>
      </c>
      <c r="V39" s="910"/>
      <c r="W39" s="912"/>
      <c r="X39" s="890"/>
      <c r="Y39" s="910"/>
      <c r="Z39" s="912"/>
      <c r="AA39" s="963" t="s">
        <v>1</v>
      </c>
      <c r="AB39" s="912"/>
      <c r="AC39" s="912"/>
      <c r="AD39" s="912"/>
      <c r="AE39" s="912"/>
      <c r="AF39" s="912"/>
      <c r="AG39" s="912"/>
    </row>
    <row r="40" spans="1:33" x14ac:dyDescent="0.4">
      <c r="A40" s="971"/>
      <c r="B40" s="913"/>
      <c r="C40" s="913"/>
      <c r="D40" s="916"/>
      <c r="E40" s="913"/>
      <c r="F40" s="914"/>
      <c r="G40" s="913"/>
      <c r="H40" s="915"/>
      <c r="I40" s="915"/>
      <c r="J40" s="915"/>
      <c r="K40" s="913"/>
      <c r="L40" s="914"/>
      <c r="M40" s="914"/>
      <c r="N40" s="913"/>
      <c r="O40" s="913"/>
      <c r="P40" s="913"/>
      <c r="Q40" s="913"/>
      <c r="R40" s="913"/>
      <c r="S40" s="913"/>
      <c r="T40" s="913"/>
      <c r="U40" s="913"/>
      <c r="V40" s="914"/>
      <c r="W40" s="913"/>
      <c r="X40" s="916"/>
      <c r="Y40" s="914"/>
      <c r="Z40" s="913"/>
      <c r="AA40" s="913"/>
      <c r="AB40" s="914"/>
      <c r="AC40" s="914"/>
      <c r="AD40" s="914"/>
      <c r="AE40" s="914"/>
      <c r="AF40" s="913"/>
      <c r="AG40" s="913"/>
    </row>
    <row r="41" spans="1:33" ht="52.5" x14ac:dyDescent="0.4">
      <c r="A41" s="2397"/>
      <c r="B41" s="909"/>
      <c r="C41" s="912"/>
      <c r="D41" s="890"/>
      <c r="E41" s="912"/>
      <c r="F41" s="895" t="s">
        <v>2</v>
      </c>
      <c r="G41" s="909"/>
      <c r="H41" s="917"/>
      <c r="I41" s="919"/>
      <c r="J41" s="919"/>
      <c r="K41" s="919"/>
      <c r="L41" s="919"/>
      <c r="M41" s="895" t="s">
        <v>2</v>
      </c>
      <c r="N41" s="912"/>
      <c r="O41" s="912"/>
      <c r="P41" s="912"/>
      <c r="Q41" s="912"/>
      <c r="R41" s="912"/>
      <c r="S41" s="912"/>
      <c r="T41" s="912"/>
      <c r="U41" s="963" t="s">
        <v>2</v>
      </c>
      <c r="V41" s="912"/>
      <c r="W41" s="912"/>
      <c r="X41" s="890"/>
      <c r="Y41" s="910"/>
      <c r="Z41" s="912"/>
      <c r="AA41" s="963" t="s">
        <v>2</v>
      </c>
      <c r="AB41" s="910"/>
      <c r="AC41" s="910"/>
      <c r="AD41" s="910"/>
      <c r="AE41" s="910"/>
      <c r="AF41" s="912"/>
      <c r="AG41" s="912"/>
    </row>
    <row r="42" spans="1:33" ht="52.5" x14ac:dyDescent="0.4">
      <c r="A42" s="2410"/>
      <c r="B42" s="912"/>
      <c r="C42" s="912"/>
      <c r="D42" s="890"/>
      <c r="E42" s="912"/>
      <c r="F42" s="895" t="s">
        <v>1</v>
      </c>
      <c r="G42" s="912"/>
      <c r="H42" s="917"/>
      <c r="I42" s="917"/>
      <c r="J42" s="917"/>
      <c r="K42" s="912"/>
      <c r="L42" s="910"/>
      <c r="M42" s="895" t="s">
        <v>1</v>
      </c>
      <c r="N42" s="912"/>
      <c r="O42" s="912"/>
      <c r="P42" s="912"/>
      <c r="Q42" s="912"/>
      <c r="R42" s="912"/>
      <c r="S42" s="912"/>
      <c r="T42" s="912"/>
      <c r="U42" s="963" t="s">
        <v>1</v>
      </c>
      <c r="V42" s="910"/>
      <c r="W42" s="912"/>
      <c r="X42" s="890"/>
      <c r="Y42" s="910"/>
      <c r="Z42" s="912"/>
      <c r="AA42" s="963" t="s">
        <v>1</v>
      </c>
      <c r="AB42" s="910"/>
      <c r="AC42" s="910"/>
      <c r="AD42" s="910"/>
      <c r="AE42" s="910"/>
      <c r="AF42" s="912"/>
      <c r="AG42" s="912"/>
    </row>
    <row r="43" spans="1:33" x14ac:dyDescent="0.4">
      <c r="A43" s="913"/>
      <c r="B43" s="913"/>
      <c r="C43" s="913"/>
      <c r="D43" s="916"/>
      <c r="E43" s="913"/>
      <c r="F43" s="913"/>
      <c r="G43" s="913"/>
      <c r="H43" s="913"/>
      <c r="I43" s="913"/>
      <c r="J43" s="913"/>
      <c r="K43" s="913"/>
      <c r="L43" s="913"/>
      <c r="M43" s="913"/>
      <c r="N43" s="913"/>
      <c r="O43" s="913"/>
      <c r="P43" s="913"/>
      <c r="Q43" s="913"/>
      <c r="R43" s="913"/>
      <c r="S43" s="913"/>
      <c r="T43" s="913"/>
      <c r="U43" s="913"/>
      <c r="V43" s="914"/>
      <c r="W43" s="913"/>
      <c r="X43" s="916"/>
      <c r="Y43" s="913"/>
      <c r="Z43" s="913"/>
      <c r="AA43" s="913"/>
      <c r="AB43" s="913"/>
      <c r="AC43" s="913"/>
      <c r="AD43" s="913"/>
      <c r="AE43" s="913"/>
      <c r="AF43" s="913"/>
      <c r="AG43" s="913"/>
    </row>
    <row r="44" spans="1:33" ht="52.5" x14ac:dyDescent="0.4">
      <c r="A44" s="2397"/>
      <c r="B44" s="909"/>
      <c r="C44" s="912"/>
      <c r="D44" s="890"/>
      <c r="E44" s="912"/>
      <c r="F44" s="895" t="s">
        <v>2</v>
      </c>
      <c r="G44" s="912"/>
      <c r="H44" s="917"/>
      <c r="I44" s="919"/>
      <c r="J44" s="919"/>
      <c r="K44" s="919"/>
      <c r="L44" s="919"/>
      <c r="M44" s="895" t="s">
        <v>2</v>
      </c>
      <c r="N44" s="912"/>
      <c r="O44" s="912"/>
      <c r="P44" s="912"/>
      <c r="Q44" s="912"/>
      <c r="R44" s="912"/>
      <c r="S44" s="912"/>
      <c r="T44" s="912"/>
      <c r="U44" s="963" t="s">
        <v>2</v>
      </c>
      <c r="V44" s="910"/>
      <c r="W44" s="910"/>
      <c r="X44" s="890"/>
      <c r="Y44" s="910"/>
      <c r="Z44" s="912"/>
      <c r="AA44" s="963" t="s">
        <v>2</v>
      </c>
      <c r="AB44" s="910"/>
      <c r="AC44" s="910"/>
      <c r="AD44" s="910"/>
      <c r="AE44" s="910"/>
      <c r="AF44" s="912"/>
      <c r="AG44" s="912"/>
    </row>
    <row r="45" spans="1:33" ht="52.5" x14ac:dyDescent="0.4">
      <c r="A45" s="2410"/>
      <c r="B45" s="912"/>
      <c r="C45" s="912"/>
      <c r="D45" s="890"/>
      <c r="E45" s="912"/>
      <c r="F45" s="895" t="s">
        <v>1</v>
      </c>
      <c r="G45" s="912"/>
      <c r="H45" s="917"/>
      <c r="I45" s="917"/>
      <c r="J45" s="917"/>
      <c r="K45" s="912"/>
      <c r="L45" s="910"/>
      <c r="M45" s="895" t="s">
        <v>1</v>
      </c>
      <c r="N45" s="912"/>
      <c r="O45" s="912"/>
      <c r="P45" s="912"/>
      <c r="Q45" s="912"/>
      <c r="R45" s="912"/>
      <c r="S45" s="912"/>
      <c r="T45" s="912"/>
      <c r="U45" s="963" t="s">
        <v>1</v>
      </c>
      <c r="V45" s="910"/>
      <c r="W45" s="912"/>
      <c r="X45" s="890"/>
      <c r="Y45" s="910"/>
      <c r="Z45" s="912"/>
      <c r="AA45" s="963" t="s">
        <v>1</v>
      </c>
      <c r="AB45" s="910"/>
      <c r="AC45" s="910"/>
      <c r="AD45" s="910"/>
      <c r="AE45" s="910"/>
      <c r="AF45" s="912"/>
      <c r="AG45" s="912"/>
    </row>
    <row r="46" spans="1:33" x14ac:dyDescent="0.4">
      <c r="A46" s="913"/>
      <c r="B46" s="913"/>
      <c r="C46" s="913"/>
      <c r="D46" s="916"/>
      <c r="E46" s="913"/>
      <c r="F46" s="913"/>
      <c r="G46" s="913"/>
      <c r="H46" s="913"/>
      <c r="I46" s="913"/>
      <c r="J46" s="913"/>
      <c r="K46" s="913"/>
      <c r="L46" s="913"/>
      <c r="M46" s="913"/>
      <c r="N46" s="913"/>
      <c r="O46" s="913"/>
      <c r="P46" s="913"/>
      <c r="Q46" s="913"/>
      <c r="R46" s="913"/>
      <c r="S46" s="913"/>
      <c r="T46" s="913"/>
      <c r="U46" s="913"/>
      <c r="V46" s="914"/>
      <c r="W46" s="913"/>
      <c r="X46" s="916"/>
      <c r="Y46" s="913"/>
      <c r="Z46" s="913"/>
      <c r="AA46" s="913"/>
      <c r="AB46" s="913"/>
      <c r="AC46" s="913"/>
      <c r="AD46" s="913"/>
      <c r="AE46" s="913"/>
      <c r="AF46" s="913"/>
      <c r="AG46" s="913"/>
    </row>
    <row r="47" spans="1:33" ht="52.5" x14ac:dyDescent="0.4">
      <c r="A47" s="2397"/>
      <c r="B47" s="909"/>
      <c r="C47" s="912"/>
      <c r="D47" s="1077"/>
      <c r="E47" s="912"/>
      <c r="F47" s="895" t="s">
        <v>2</v>
      </c>
      <c r="G47" s="912"/>
      <c r="H47" s="917"/>
      <c r="I47" s="919"/>
      <c r="J47" s="919"/>
      <c r="K47" s="919"/>
      <c r="L47" s="919"/>
      <c r="M47" s="895" t="s">
        <v>2</v>
      </c>
      <c r="N47" s="912"/>
      <c r="O47" s="912"/>
      <c r="P47" s="912"/>
      <c r="Q47" s="912"/>
      <c r="R47" s="912"/>
      <c r="S47" s="912"/>
      <c r="T47" s="912"/>
      <c r="U47" s="963" t="s">
        <v>2</v>
      </c>
      <c r="V47" s="910"/>
      <c r="W47" s="912"/>
      <c r="X47" s="890"/>
      <c r="Y47" s="910"/>
      <c r="Z47" s="912"/>
      <c r="AA47" s="963" t="s">
        <v>2</v>
      </c>
      <c r="AB47" s="910"/>
      <c r="AC47" s="910"/>
      <c r="AD47" s="910"/>
      <c r="AE47" s="910"/>
      <c r="AF47" s="912"/>
      <c r="AG47" s="912"/>
    </row>
    <row r="48" spans="1:33" ht="53.25" thickBot="1" x14ac:dyDescent="0.45">
      <c r="A48" s="2406"/>
      <c r="B48" s="907"/>
      <c r="C48" s="970"/>
      <c r="D48" s="890"/>
      <c r="E48" s="904"/>
      <c r="F48" s="908" t="s">
        <v>1</v>
      </c>
      <c r="G48" s="907"/>
      <c r="H48" s="970"/>
      <c r="I48" s="970"/>
      <c r="J48" s="970"/>
      <c r="K48" s="907"/>
      <c r="L48" s="904"/>
      <c r="M48" s="908" t="s">
        <v>1</v>
      </c>
      <c r="N48" s="907"/>
      <c r="O48" s="907"/>
      <c r="P48" s="907"/>
      <c r="Q48" s="907"/>
      <c r="R48" s="907"/>
      <c r="S48" s="907"/>
      <c r="T48" s="907"/>
      <c r="U48" s="967" t="s">
        <v>1</v>
      </c>
      <c r="V48" s="969"/>
      <c r="W48" s="968"/>
      <c r="X48" s="903"/>
      <c r="Y48" s="904"/>
      <c r="Z48" s="907"/>
      <c r="AA48" s="967" t="s">
        <v>1</v>
      </c>
      <c r="AB48" s="904"/>
      <c r="AC48" s="904"/>
      <c r="AD48" s="904"/>
      <c r="AE48" s="903"/>
      <c r="AF48" s="912"/>
      <c r="AG48" s="890"/>
    </row>
    <row r="49" spans="1:33" ht="27" thickTop="1" x14ac:dyDescent="0.4">
      <c r="A49" s="971"/>
      <c r="B49" s="913"/>
      <c r="C49" s="913"/>
      <c r="D49" s="1075"/>
      <c r="E49" s="913"/>
      <c r="F49" s="914"/>
      <c r="G49" s="913"/>
      <c r="H49" s="915"/>
      <c r="I49" s="915"/>
      <c r="J49" s="915"/>
      <c r="K49" s="913"/>
      <c r="L49" s="914"/>
      <c r="M49" s="914"/>
      <c r="N49" s="913"/>
      <c r="O49" s="913"/>
      <c r="P49" s="913"/>
      <c r="Q49" s="913"/>
      <c r="R49" s="913"/>
      <c r="S49" s="913"/>
      <c r="T49" s="913"/>
      <c r="U49" s="913"/>
      <c r="V49" s="914"/>
      <c r="W49" s="913"/>
      <c r="X49" s="916"/>
      <c r="Y49" s="914"/>
      <c r="Z49" s="913"/>
      <c r="AA49" s="913"/>
      <c r="AB49" s="914"/>
      <c r="AC49" s="914"/>
      <c r="AD49" s="914"/>
      <c r="AE49" s="914"/>
      <c r="AF49" s="913"/>
      <c r="AG49" s="913"/>
    </row>
    <row r="50" spans="1:33" ht="52.5" x14ac:dyDescent="0.4">
      <c r="A50" s="2397"/>
      <c r="B50" s="909"/>
      <c r="C50" s="912"/>
      <c r="D50" s="890"/>
      <c r="E50" s="912"/>
      <c r="F50" s="895" t="s">
        <v>2</v>
      </c>
      <c r="G50" s="912"/>
      <c r="H50" s="917"/>
      <c r="I50" s="919"/>
      <c r="J50" s="919"/>
      <c r="K50" s="919"/>
      <c r="L50" s="919"/>
      <c r="M50" s="895" t="s">
        <v>2</v>
      </c>
      <c r="N50" s="912"/>
      <c r="O50" s="912"/>
      <c r="P50" s="912"/>
      <c r="Q50" s="912"/>
      <c r="R50" s="912"/>
      <c r="S50" s="912"/>
      <c r="T50" s="912"/>
      <c r="U50" s="963" t="s">
        <v>2</v>
      </c>
      <c r="V50" s="910"/>
      <c r="W50" s="912"/>
      <c r="X50" s="890"/>
      <c r="Y50" s="910"/>
      <c r="Z50" s="912"/>
      <c r="AA50" s="963" t="s">
        <v>2</v>
      </c>
      <c r="AB50" s="910"/>
      <c r="AC50" s="910"/>
      <c r="AD50" s="910"/>
      <c r="AE50" s="910"/>
      <c r="AF50" s="912"/>
      <c r="AG50" s="912"/>
    </row>
    <row r="51" spans="1:33" ht="52.5" x14ac:dyDescent="0.4">
      <c r="A51" s="2410"/>
      <c r="B51" s="912"/>
      <c r="C51" s="912"/>
      <c r="D51" s="890"/>
      <c r="E51" s="912"/>
      <c r="F51" s="895" t="s">
        <v>1</v>
      </c>
      <c r="G51" s="912"/>
      <c r="H51" s="917"/>
      <c r="I51" s="917"/>
      <c r="J51" s="917"/>
      <c r="K51" s="912"/>
      <c r="L51" s="910"/>
      <c r="M51" s="895" t="s">
        <v>1</v>
      </c>
      <c r="N51" s="912"/>
      <c r="O51" s="912"/>
      <c r="P51" s="912"/>
      <c r="Q51" s="912"/>
      <c r="R51" s="912"/>
      <c r="S51" s="912"/>
      <c r="T51" s="912"/>
      <c r="U51" s="963" t="s">
        <v>1</v>
      </c>
      <c r="V51" s="910"/>
      <c r="W51" s="912"/>
      <c r="X51" s="890"/>
      <c r="Y51" s="910"/>
      <c r="Z51" s="912"/>
      <c r="AA51" s="963" t="s">
        <v>1</v>
      </c>
      <c r="AB51" s="910"/>
      <c r="AC51" s="910"/>
      <c r="AD51" s="910"/>
      <c r="AE51" s="910"/>
      <c r="AF51" s="912"/>
      <c r="AG51" s="912"/>
    </row>
    <row r="52" spans="1:33" x14ac:dyDescent="0.4">
      <c r="A52" s="913"/>
      <c r="B52" s="913"/>
      <c r="C52" s="913"/>
      <c r="D52" s="916"/>
      <c r="E52" s="913"/>
      <c r="F52" s="913"/>
      <c r="G52" s="913"/>
      <c r="H52" s="913"/>
      <c r="I52" s="913"/>
      <c r="J52" s="913"/>
      <c r="K52" s="913"/>
      <c r="L52" s="913"/>
      <c r="M52" s="913"/>
      <c r="N52" s="913"/>
      <c r="O52" s="913"/>
      <c r="P52" s="913"/>
      <c r="Q52" s="913"/>
      <c r="R52" s="913"/>
      <c r="S52" s="913"/>
      <c r="T52" s="913"/>
      <c r="U52" s="913"/>
      <c r="V52" s="914"/>
      <c r="W52" s="913"/>
      <c r="X52" s="916"/>
      <c r="Y52" s="913"/>
      <c r="Z52" s="913"/>
      <c r="AA52" s="913"/>
      <c r="AB52" s="913"/>
      <c r="AC52" s="913"/>
      <c r="AD52" s="913"/>
      <c r="AE52" s="913"/>
      <c r="AF52" s="913"/>
      <c r="AG52" s="913"/>
    </row>
    <row r="53" spans="1:33" ht="52.5" x14ac:dyDescent="0.4">
      <c r="A53" s="2397"/>
      <c r="B53" s="912"/>
      <c r="C53" s="912"/>
      <c r="D53" s="890"/>
      <c r="E53" s="912"/>
      <c r="F53" s="895" t="s">
        <v>2</v>
      </c>
      <c r="G53" s="912"/>
      <c r="H53" s="917"/>
      <c r="I53" s="919"/>
      <c r="J53" s="919"/>
      <c r="K53" s="919"/>
      <c r="L53" s="919"/>
      <c r="M53" s="895" t="s">
        <v>2</v>
      </c>
      <c r="N53" s="912"/>
      <c r="O53" s="912"/>
      <c r="P53" s="912"/>
      <c r="Q53" s="912"/>
      <c r="R53" s="912"/>
      <c r="S53" s="912"/>
      <c r="T53" s="912"/>
      <c r="U53" s="963" t="s">
        <v>2</v>
      </c>
      <c r="V53" s="910"/>
      <c r="W53" s="912"/>
      <c r="X53" s="890"/>
      <c r="Y53" s="910"/>
      <c r="Z53" s="912"/>
      <c r="AA53" s="963" t="s">
        <v>2</v>
      </c>
      <c r="AB53" s="910"/>
      <c r="AC53" s="910"/>
      <c r="AD53" s="910"/>
      <c r="AE53" s="910"/>
      <c r="AF53" s="912"/>
      <c r="AG53" s="912"/>
    </row>
    <row r="54" spans="1:33" ht="52.5" x14ac:dyDescent="0.4">
      <c r="A54" s="2410"/>
      <c r="B54" s="912"/>
      <c r="C54" s="912"/>
      <c r="D54" s="890"/>
      <c r="E54" s="912"/>
      <c r="F54" s="895" t="s">
        <v>1</v>
      </c>
      <c r="H54" s="917"/>
      <c r="I54" s="917"/>
      <c r="J54" s="917"/>
      <c r="K54" s="912"/>
      <c r="L54" s="910"/>
      <c r="M54" s="895" t="s">
        <v>1</v>
      </c>
      <c r="N54" s="912"/>
      <c r="O54" s="912"/>
      <c r="P54" s="912"/>
      <c r="Q54" s="912"/>
      <c r="R54" s="912"/>
      <c r="S54" s="912"/>
      <c r="T54" s="912"/>
      <c r="U54" s="963" t="s">
        <v>1</v>
      </c>
      <c r="V54" s="910"/>
      <c r="W54" s="912"/>
      <c r="X54" s="890"/>
      <c r="Y54" s="910"/>
      <c r="Z54" s="912"/>
      <c r="AA54" s="963" t="s">
        <v>1</v>
      </c>
      <c r="AB54" s="910"/>
      <c r="AC54" s="910"/>
      <c r="AD54" s="910"/>
      <c r="AE54" s="910"/>
      <c r="AF54" s="912"/>
      <c r="AG54" s="912"/>
    </row>
    <row r="55" spans="1:33" x14ac:dyDescent="0.4">
      <c r="A55" s="971"/>
      <c r="B55" s="913"/>
      <c r="C55" s="913"/>
      <c r="D55" s="916"/>
      <c r="E55" s="913"/>
      <c r="F55" s="913"/>
      <c r="G55" s="913"/>
      <c r="H55" s="913"/>
      <c r="I55" s="913"/>
      <c r="J55" s="913"/>
      <c r="K55" s="913"/>
      <c r="L55" s="913"/>
      <c r="M55" s="913"/>
      <c r="N55" s="913"/>
      <c r="O55" s="913"/>
      <c r="P55" s="913"/>
      <c r="Q55" s="913"/>
      <c r="R55" s="913"/>
      <c r="S55" s="913"/>
      <c r="T55" s="913"/>
      <c r="U55" s="913"/>
      <c r="V55" s="914"/>
      <c r="W55" s="913"/>
      <c r="X55" s="916"/>
      <c r="Y55" s="913"/>
      <c r="Z55" s="913"/>
      <c r="AA55" s="913"/>
      <c r="AB55" s="913"/>
      <c r="AC55" s="913"/>
      <c r="AD55" s="913"/>
      <c r="AE55" s="913"/>
      <c r="AF55" s="913"/>
      <c r="AG55" s="913"/>
    </row>
    <row r="56" spans="1:33" ht="52.5" x14ac:dyDescent="0.4">
      <c r="A56" s="2397"/>
      <c r="B56" s="912"/>
      <c r="C56" s="912"/>
      <c r="D56" s="890"/>
      <c r="E56" s="912"/>
      <c r="F56" s="895" t="s">
        <v>2</v>
      </c>
      <c r="G56" s="912"/>
      <c r="H56" s="917"/>
      <c r="I56" s="919"/>
      <c r="J56" s="919"/>
      <c r="K56" s="919"/>
      <c r="L56" s="919"/>
      <c r="M56" s="895" t="s">
        <v>2</v>
      </c>
      <c r="N56" s="912"/>
      <c r="O56" s="912"/>
      <c r="P56" s="912"/>
      <c r="Q56" s="912"/>
      <c r="R56" s="912"/>
      <c r="S56" s="912"/>
      <c r="T56" s="912"/>
      <c r="U56" s="963" t="s">
        <v>2</v>
      </c>
      <c r="V56" s="910"/>
      <c r="W56" s="912"/>
      <c r="X56" s="890"/>
      <c r="Y56" s="910"/>
      <c r="Z56" s="912"/>
      <c r="AA56" s="963" t="s">
        <v>2</v>
      </c>
      <c r="AB56" s="910"/>
      <c r="AC56" s="910"/>
      <c r="AD56" s="910"/>
      <c r="AE56" s="910"/>
      <c r="AF56" s="912"/>
      <c r="AG56" s="912"/>
    </row>
    <row r="57" spans="1:33" ht="52.5" x14ac:dyDescent="0.4">
      <c r="A57" s="2410"/>
      <c r="B57" s="912"/>
      <c r="C57" s="912"/>
      <c r="D57" s="890"/>
      <c r="E57" s="912"/>
      <c r="F57" s="895" t="s">
        <v>1</v>
      </c>
      <c r="G57" s="912"/>
      <c r="H57" s="917"/>
      <c r="I57" s="917"/>
      <c r="J57" s="917"/>
      <c r="K57" s="912"/>
      <c r="L57" s="910"/>
      <c r="M57" s="895" t="s">
        <v>1</v>
      </c>
      <c r="N57" s="912"/>
      <c r="O57" s="912"/>
      <c r="P57" s="912"/>
      <c r="Q57" s="912"/>
      <c r="R57" s="912"/>
      <c r="S57" s="912"/>
      <c r="T57" s="912"/>
      <c r="U57" s="963" t="s">
        <v>1</v>
      </c>
      <c r="V57" s="910"/>
      <c r="W57" s="912"/>
      <c r="X57" s="890"/>
      <c r="Y57" s="910"/>
      <c r="Z57" s="912"/>
      <c r="AA57" s="963" t="s">
        <v>1</v>
      </c>
      <c r="AB57" s="910"/>
      <c r="AC57" s="910"/>
      <c r="AD57" s="910"/>
      <c r="AE57" s="910"/>
      <c r="AF57" s="912"/>
      <c r="AG57" s="912"/>
    </row>
    <row r="58" spans="1:33" x14ac:dyDescent="0.4">
      <c r="A58" s="971"/>
      <c r="B58" s="913"/>
      <c r="C58" s="913"/>
      <c r="D58" s="916"/>
      <c r="E58" s="913"/>
      <c r="F58" s="913"/>
      <c r="G58" s="913"/>
      <c r="H58" s="913"/>
      <c r="I58" s="913"/>
      <c r="J58" s="913"/>
      <c r="K58" s="913"/>
      <c r="L58" s="913"/>
      <c r="M58" s="913"/>
      <c r="N58" s="913"/>
      <c r="O58" s="913"/>
      <c r="P58" s="913"/>
      <c r="Q58" s="913"/>
      <c r="R58" s="913"/>
      <c r="S58" s="913"/>
      <c r="T58" s="913"/>
      <c r="U58" s="913"/>
      <c r="V58" s="914"/>
      <c r="W58" s="913"/>
      <c r="X58" s="916"/>
      <c r="Y58" s="913"/>
      <c r="Z58" s="913"/>
      <c r="AA58" s="913"/>
      <c r="AB58" s="913"/>
      <c r="AC58" s="913"/>
      <c r="AD58" s="913"/>
      <c r="AE58" s="913"/>
      <c r="AF58" s="913"/>
      <c r="AG58" s="913"/>
    </row>
    <row r="59" spans="1:33" ht="52.5" x14ac:dyDescent="0.4">
      <c r="A59" s="2397"/>
      <c r="B59" s="912"/>
      <c r="C59" s="912"/>
      <c r="D59" s="890"/>
      <c r="E59" s="912"/>
      <c r="F59" s="895" t="s">
        <v>2</v>
      </c>
      <c r="G59" s="912"/>
      <c r="H59" s="917"/>
      <c r="I59" s="919"/>
      <c r="J59" s="919"/>
      <c r="K59" s="919"/>
      <c r="L59" s="919"/>
      <c r="M59" s="895" t="s">
        <v>2</v>
      </c>
      <c r="N59" s="912"/>
      <c r="O59" s="912"/>
      <c r="P59" s="912"/>
      <c r="Q59" s="912"/>
      <c r="R59" s="912"/>
      <c r="S59" s="912"/>
      <c r="T59" s="912"/>
      <c r="U59" s="963" t="s">
        <v>2</v>
      </c>
      <c r="V59" s="910"/>
      <c r="W59" s="912"/>
      <c r="X59" s="890"/>
      <c r="Y59" s="910"/>
      <c r="Z59" s="912"/>
      <c r="AA59" s="963" t="s">
        <v>2</v>
      </c>
      <c r="AB59" s="910"/>
      <c r="AC59" s="910"/>
      <c r="AD59" s="910"/>
      <c r="AE59" s="910"/>
      <c r="AF59" s="912"/>
      <c r="AG59" s="912"/>
    </row>
    <row r="60" spans="1:33" ht="52.5" x14ac:dyDescent="0.4">
      <c r="A60" s="2410"/>
      <c r="B60" s="912"/>
      <c r="C60" s="912"/>
      <c r="D60" s="890"/>
      <c r="E60" s="912"/>
      <c r="F60" s="895" t="s">
        <v>1</v>
      </c>
      <c r="G60" s="912"/>
      <c r="H60" s="917"/>
      <c r="I60" s="917"/>
      <c r="J60" s="917"/>
      <c r="K60" s="912"/>
      <c r="L60" s="910"/>
      <c r="M60" s="895" t="s">
        <v>1</v>
      </c>
      <c r="N60" s="912"/>
      <c r="O60" s="912"/>
      <c r="P60" s="912"/>
      <c r="Q60" s="912"/>
      <c r="R60" s="912"/>
      <c r="S60" s="912"/>
      <c r="T60" s="912"/>
      <c r="U60" s="963" t="s">
        <v>1</v>
      </c>
      <c r="V60" s="910"/>
      <c r="W60" s="912"/>
      <c r="X60" s="890"/>
      <c r="Y60" s="910"/>
      <c r="Z60" s="912"/>
      <c r="AA60" s="963" t="s">
        <v>1</v>
      </c>
      <c r="AB60" s="910"/>
      <c r="AC60" s="910"/>
      <c r="AD60" s="910"/>
      <c r="AE60" s="910"/>
      <c r="AF60" s="912"/>
      <c r="AG60" s="912"/>
    </row>
    <row r="61" spans="1:33" x14ac:dyDescent="0.4">
      <c r="A61" s="971"/>
      <c r="B61" s="913"/>
      <c r="C61" s="913"/>
      <c r="D61" s="916"/>
      <c r="E61" s="913"/>
      <c r="F61" s="913"/>
      <c r="G61" s="913"/>
      <c r="H61" s="913"/>
      <c r="I61" s="913"/>
      <c r="J61" s="913"/>
      <c r="K61" s="913"/>
      <c r="L61" s="913"/>
      <c r="M61" s="913"/>
      <c r="N61" s="913"/>
      <c r="O61" s="913"/>
      <c r="P61" s="913"/>
      <c r="Q61" s="913"/>
      <c r="R61" s="913"/>
      <c r="S61" s="913"/>
      <c r="T61" s="913"/>
      <c r="U61" s="913"/>
      <c r="V61" s="914"/>
      <c r="W61" s="913"/>
      <c r="X61" s="916"/>
      <c r="Y61" s="913"/>
      <c r="Z61" s="913"/>
      <c r="AA61" s="913"/>
      <c r="AB61" s="913"/>
      <c r="AC61" s="913"/>
      <c r="AD61" s="913"/>
      <c r="AE61" s="913"/>
      <c r="AF61" s="913"/>
      <c r="AG61" s="913"/>
    </row>
    <row r="62" spans="1:33" ht="52.5" x14ac:dyDescent="0.4">
      <c r="A62" s="2397"/>
      <c r="B62" s="912"/>
      <c r="C62" s="912"/>
      <c r="D62" s="890"/>
      <c r="E62" s="912"/>
      <c r="F62" s="895" t="s">
        <v>2</v>
      </c>
      <c r="G62" s="912"/>
      <c r="H62" s="917"/>
      <c r="I62" s="919"/>
      <c r="J62" s="919"/>
      <c r="K62" s="919"/>
      <c r="L62" s="919"/>
      <c r="M62" s="895" t="s">
        <v>2</v>
      </c>
      <c r="N62" s="912"/>
      <c r="O62" s="912"/>
      <c r="P62" s="912"/>
      <c r="Q62" s="912"/>
      <c r="R62" s="912"/>
      <c r="S62" s="912"/>
      <c r="T62" s="912"/>
      <c r="U62" s="963" t="s">
        <v>2</v>
      </c>
      <c r="V62" s="910"/>
      <c r="W62" s="912"/>
      <c r="X62" s="890"/>
      <c r="Y62" s="910"/>
      <c r="Z62" s="912"/>
      <c r="AA62" s="963" t="s">
        <v>2</v>
      </c>
      <c r="AB62" s="910"/>
      <c r="AC62" s="910"/>
      <c r="AD62" s="910"/>
      <c r="AE62" s="910"/>
      <c r="AF62" s="912"/>
      <c r="AG62" s="912"/>
    </row>
    <row r="63" spans="1:33" ht="52.5" x14ac:dyDescent="0.4">
      <c r="A63" s="2410"/>
      <c r="B63" s="912"/>
      <c r="C63" s="912"/>
      <c r="D63" s="890"/>
      <c r="E63" s="912"/>
      <c r="F63" s="895" t="s">
        <v>1</v>
      </c>
      <c r="G63" s="912"/>
      <c r="H63" s="917"/>
      <c r="I63" s="917"/>
      <c r="J63" s="917"/>
      <c r="K63" s="912"/>
      <c r="L63" s="910"/>
      <c r="M63" s="895" t="s">
        <v>1</v>
      </c>
      <c r="N63" s="912"/>
      <c r="O63" s="912"/>
      <c r="P63" s="912"/>
      <c r="Q63" s="912"/>
      <c r="R63" s="912"/>
      <c r="S63" s="912"/>
      <c r="T63" s="912"/>
      <c r="U63" s="963" t="s">
        <v>1</v>
      </c>
      <c r="V63" s="910"/>
      <c r="W63" s="912"/>
      <c r="X63" s="890"/>
      <c r="Y63" s="910"/>
      <c r="Z63" s="912"/>
      <c r="AA63" s="963" t="s">
        <v>1</v>
      </c>
      <c r="AB63" s="910"/>
      <c r="AC63" s="910"/>
      <c r="AD63" s="910"/>
      <c r="AE63" s="910"/>
      <c r="AF63" s="912"/>
      <c r="AG63" s="912"/>
    </row>
    <row r="64" spans="1:33" x14ac:dyDescent="0.4">
      <c r="A64" s="971"/>
      <c r="B64" s="913"/>
      <c r="C64" s="913"/>
      <c r="D64" s="916"/>
      <c r="E64" s="913"/>
      <c r="F64" s="913"/>
      <c r="G64" s="913"/>
      <c r="H64" s="913"/>
      <c r="I64" s="913"/>
      <c r="J64" s="913"/>
      <c r="K64" s="913"/>
      <c r="L64" s="913"/>
      <c r="M64" s="913"/>
      <c r="N64" s="913"/>
      <c r="O64" s="913"/>
      <c r="P64" s="913"/>
      <c r="Q64" s="913"/>
      <c r="R64" s="913"/>
      <c r="S64" s="913"/>
      <c r="T64" s="913"/>
      <c r="U64" s="913"/>
      <c r="V64" s="914"/>
      <c r="W64" s="913"/>
      <c r="X64" s="916"/>
      <c r="Y64" s="913"/>
      <c r="Z64" s="913"/>
      <c r="AA64" s="913"/>
      <c r="AB64" s="913"/>
      <c r="AC64" s="913"/>
      <c r="AD64" s="913"/>
      <c r="AE64" s="913"/>
      <c r="AF64" s="913"/>
      <c r="AG64" s="913"/>
    </row>
    <row r="65" spans="1:33" ht="52.5" x14ac:dyDescent="0.4">
      <c r="A65" s="2397"/>
      <c r="B65" s="912"/>
      <c r="C65" s="912"/>
      <c r="D65" s="890"/>
      <c r="E65" s="912"/>
      <c r="F65" s="895" t="s">
        <v>2</v>
      </c>
      <c r="G65" s="912"/>
      <c r="H65" s="917"/>
      <c r="I65" s="919"/>
      <c r="J65" s="919"/>
      <c r="K65" s="919"/>
      <c r="L65" s="919"/>
      <c r="M65" s="895" t="s">
        <v>2</v>
      </c>
      <c r="N65" s="912"/>
      <c r="O65" s="912"/>
      <c r="P65" s="912"/>
      <c r="Q65" s="912"/>
      <c r="R65" s="912"/>
      <c r="S65" s="912"/>
      <c r="T65" s="912"/>
      <c r="U65" s="963" t="s">
        <v>2</v>
      </c>
      <c r="V65" s="910"/>
      <c r="W65" s="912"/>
      <c r="X65" s="890"/>
      <c r="Y65" s="910"/>
      <c r="Z65" s="912"/>
      <c r="AA65" s="963" t="s">
        <v>2</v>
      </c>
      <c r="AB65" s="910"/>
      <c r="AC65" s="910"/>
      <c r="AD65" s="910"/>
      <c r="AE65" s="910"/>
      <c r="AF65" s="912"/>
      <c r="AG65" s="912"/>
    </row>
    <row r="66" spans="1:33" ht="52.5" x14ac:dyDescent="0.4">
      <c r="A66" s="2410"/>
      <c r="B66" s="912"/>
      <c r="C66" s="912"/>
      <c r="D66" s="890"/>
      <c r="E66" s="912"/>
      <c r="F66" s="895" t="s">
        <v>1</v>
      </c>
      <c r="G66" s="912"/>
      <c r="H66" s="917"/>
      <c r="I66" s="917"/>
      <c r="J66" s="917"/>
      <c r="K66" s="912"/>
      <c r="L66" s="910"/>
      <c r="M66" s="895" t="s">
        <v>1</v>
      </c>
      <c r="N66" s="912"/>
      <c r="O66" s="912"/>
      <c r="P66" s="912"/>
      <c r="Q66" s="912"/>
      <c r="R66" s="912"/>
      <c r="S66" s="912"/>
      <c r="T66" s="912"/>
      <c r="U66" s="963" t="s">
        <v>1</v>
      </c>
      <c r="V66" s="910"/>
      <c r="W66" s="912"/>
      <c r="X66" s="890"/>
      <c r="Y66" s="910"/>
      <c r="Z66" s="912"/>
      <c r="AA66" s="963" t="s">
        <v>1</v>
      </c>
      <c r="AB66" s="910"/>
      <c r="AC66" s="910"/>
      <c r="AD66" s="910"/>
      <c r="AE66" s="910"/>
      <c r="AF66" s="912"/>
      <c r="AG66" s="912"/>
    </row>
    <row r="67" spans="1:33" x14ac:dyDescent="0.4">
      <c r="A67" s="971"/>
      <c r="B67" s="913"/>
      <c r="C67" s="913"/>
      <c r="D67" s="916"/>
      <c r="E67" s="913"/>
      <c r="F67" s="913"/>
      <c r="G67" s="913"/>
      <c r="H67" s="913"/>
      <c r="I67" s="913"/>
      <c r="J67" s="913"/>
      <c r="K67" s="913"/>
      <c r="L67" s="913"/>
      <c r="M67" s="913"/>
      <c r="N67" s="913"/>
      <c r="O67" s="913"/>
      <c r="P67" s="913"/>
      <c r="Q67" s="913"/>
      <c r="R67" s="913"/>
      <c r="S67" s="913"/>
      <c r="T67" s="913"/>
      <c r="U67" s="913"/>
      <c r="V67" s="914"/>
      <c r="W67" s="913"/>
      <c r="X67" s="916"/>
      <c r="Y67" s="913"/>
      <c r="Z67" s="913"/>
      <c r="AA67" s="913"/>
      <c r="AB67" s="913"/>
      <c r="AC67" s="913"/>
      <c r="AD67" s="913"/>
      <c r="AE67" s="913"/>
      <c r="AF67" s="913"/>
      <c r="AG67" s="913"/>
    </row>
    <row r="68" spans="1:33" ht="52.5" x14ac:dyDescent="0.4">
      <c r="A68" s="2397"/>
      <c r="B68" s="912"/>
      <c r="C68" s="912"/>
      <c r="D68" s="890"/>
      <c r="E68" s="912"/>
      <c r="F68" s="895" t="s">
        <v>2</v>
      </c>
      <c r="G68" s="912"/>
      <c r="H68" s="917"/>
      <c r="I68" s="919"/>
      <c r="J68" s="919"/>
      <c r="K68" s="919"/>
      <c r="L68" s="919"/>
      <c r="M68" s="895" t="s">
        <v>2</v>
      </c>
      <c r="N68" s="912"/>
      <c r="O68" s="912"/>
      <c r="P68" s="912"/>
      <c r="Q68" s="912"/>
      <c r="R68" s="912"/>
      <c r="S68" s="912"/>
      <c r="T68" s="912"/>
      <c r="U68" s="963" t="s">
        <v>2</v>
      </c>
      <c r="V68" s="910"/>
      <c r="W68" s="912"/>
      <c r="X68" s="890"/>
      <c r="Y68" s="910"/>
      <c r="Z68" s="912"/>
      <c r="AA68" s="963" t="s">
        <v>2</v>
      </c>
      <c r="AB68" s="910"/>
      <c r="AC68" s="910"/>
      <c r="AD68" s="910"/>
      <c r="AE68" s="910"/>
      <c r="AF68" s="912"/>
      <c r="AG68" s="912"/>
    </row>
    <row r="69" spans="1:33" ht="52.5" x14ac:dyDescent="0.4">
      <c r="A69" s="2410"/>
      <c r="B69" s="912"/>
      <c r="C69" s="912"/>
      <c r="D69" s="890"/>
      <c r="E69" s="912"/>
      <c r="F69" s="895" t="s">
        <v>1</v>
      </c>
      <c r="G69" s="912"/>
      <c r="H69" s="917"/>
      <c r="I69" s="917"/>
      <c r="J69" s="917"/>
      <c r="K69" s="912"/>
      <c r="L69" s="910"/>
      <c r="M69" s="895" t="s">
        <v>1</v>
      </c>
      <c r="N69" s="912"/>
      <c r="O69" s="912"/>
      <c r="P69" s="912"/>
      <c r="Q69" s="912"/>
      <c r="R69" s="912"/>
      <c r="S69" s="912"/>
      <c r="T69" s="912"/>
      <c r="U69" s="963" t="s">
        <v>1</v>
      </c>
      <c r="V69" s="910"/>
      <c r="W69" s="912"/>
      <c r="X69" s="890"/>
      <c r="Y69" s="910"/>
      <c r="Z69" s="912"/>
      <c r="AA69" s="963" t="s">
        <v>1</v>
      </c>
      <c r="AB69" s="910"/>
      <c r="AC69" s="910"/>
      <c r="AD69" s="910"/>
      <c r="AE69" s="910"/>
      <c r="AF69" s="912"/>
      <c r="AG69" s="912"/>
    </row>
    <row r="70" spans="1:33" x14ac:dyDescent="0.4">
      <c r="A70" s="971"/>
      <c r="B70" s="913"/>
      <c r="C70" s="913"/>
      <c r="D70" s="916"/>
      <c r="E70" s="913"/>
      <c r="F70" s="914"/>
      <c r="G70" s="913"/>
      <c r="H70" s="915"/>
      <c r="I70" s="915"/>
      <c r="J70" s="915"/>
      <c r="K70" s="913"/>
      <c r="L70" s="914"/>
      <c r="M70" s="914"/>
      <c r="N70" s="913"/>
      <c r="O70" s="913"/>
      <c r="P70" s="913"/>
      <c r="Q70" s="913"/>
      <c r="R70" s="913"/>
      <c r="S70" s="913"/>
      <c r="T70" s="913"/>
      <c r="U70" s="913"/>
      <c r="V70" s="914"/>
      <c r="W70" s="913"/>
      <c r="X70" s="916"/>
      <c r="Y70" s="914"/>
      <c r="Z70" s="913"/>
      <c r="AA70" s="913"/>
      <c r="AB70" s="914"/>
      <c r="AC70" s="914"/>
      <c r="AD70" s="914"/>
      <c r="AE70" s="914"/>
      <c r="AF70" s="913"/>
      <c r="AG70" s="913"/>
    </row>
    <row r="71" spans="1:33" ht="52.5" x14ac:dyDescent="0.4">
      <c r="A71" s="2423"/>
      <c r="B71" s="912"/>
      <c r="C71" s="912"/>
      <c r="D71" s="890"/>
      <c r="E71" s="912"/>
      <c r="F71" s="895" t="s">
        <v>2</v>
      </c>
      <c r="G71" s="912"/>
      <c r="H71" s="917"/>
      <c r="I71" s="919"/>
      <c r="J71" s="919"/>
      <c r="K71" s="919"/>
      <c r="L71" s="919"/>
      <c r="M71" s="895" t="s">
        <v>2</v>
      </c>
      <c r="N71" s="912"/>
      <c r="O71" s="912"/>
      <c r="P71" s="912"/>
      <c r="Q71" s="912"/>
      <c r="R71" s="912"/>
      <c r="S71" s="912"/>
      <c r="T71" s="912"/>
      <c r="U71" s="963" t="s">
        <v>2</v>
      </c>
      <c r="V71" s="910"/>
      <c r="W71" s="912"/>
      <c r="X71" s="890"/>
      <c r="Y71" s="910"/>
      <c r="Z71" s="912"/>
      <c r="AA71" s="963" t="s">
        <v>2</v>
      </c>
      <c r="AB71" s="910"/>
      <c r="AC71" s="910"/>
      <c r="AD71" s="910"/>
      <c r="AE71" s="910"/>
      <c r="AF71" s="912"/>
      <c r="AG71" s="912"/>
    </row>
    <row r="72" spans="1:33" ht="53.25" thickBot="1" x14ac:dyDescent="0.45">
      <c r="A72" s="2424"/>
      <c r="B72" s="907"/>
      <c r="C72" s="907"/>
      <c r="D72" s="890"/>
      <c r="E72" s="907"/>
      <c r="F72" s="908" t="s">
        <v>1</v>
      </c>
      <c r="G72" s="907"/>
      <c r="H72" s="970"/>
      <c r="I72" s="970"/>
      <c r="J72" s="970"/>
      <c r="K72" s="907"/>
      <c r="L72" s="904"/>
      <c r="M72" s="908" t="s">
        <v>1</v>
      </c>
      <c r="N72" s="907"/>
      <c r="O72" s="907"/>
      <c r="P72" s="907"/>
      <c r="Q72" s="907"/>
      <c r="R72" s="907"/>
      <c r="S72" s="907"/>
      <c r="T72" s="907"/>
      <c r="U72" s="967" t="s">
        <v>1</v>
      </c>
      <c r="V72" s="969"/>
      <c r="W72" s="968"/>
      <c r="X72" s="903"/>
      <c r="Y72" s="904"/>
      <c r="Z72" s="907"/>
      <c r="AA72" s="967" t="s">
        <v>1</v>
      </c>
      <c r="AB72" s="904"/>
      <c r="AC72" s="904"/>
      <c r="AD72" s="904"/>
      <c r="AE72" s="903"/>
      <c r="AF72" s="912"/>
      <c r="AG72" s="890"/>
    </row>
    <row r="73" spans="1:33" ht="27" thickTop="1" x14ac:dyDescent="0.4">
      <c r="A73" s="1076"/>
      <c r="B73" s="913"/>
      <c r="C73" s="913"/>
      <c r="D73" s="1075"/>
      <c r="E73" s="913"/>
      <c r="F73" s="914"/>
      <c r="G73" s="913"/>
      <c r="H73" s="915"/>
      <c r="I73" s="915"/>
      <c r="J73" s="915"/>
      <c r="K73" s="913"/>
      <c r="L73" s="914"/>
      <c r="M73" s="914"/>
      <c r="N73" s="913"/>
      <c r="O73" s="913"/>
      <c r="P73" s="913"/>
      <c r="Q73" s="913"/>
      <c r="R73" s="913"/>
      <c r="S73" s="913"/>
      <c r="T73" s="913"/>
      <c r="U73" s="913"/>
      <c r="V73" s="914"/>
      <c r="W73" s="913"/>
      <c r="X73" s="916"/>
      <c r="Y73" s="914"/>
      <c r="Z73" s="913"/>
      <c r="AA73" s="913"/>
      <c r="AB73" s="914"/>
      <c r="AC73" s="914"/>
      <c r="AD73" s="914"/>
      <c r="AE73" s="914"/>
      <c r="AF73" s="913"/>
      <c r="AG73" s="913"/>
    </row>
    <row r="74" spans="1:33" ht="52.5" x14ac:dyDescent="0.4">
      <c r="A74" s="2397"/>
      <c r="B74" s="912"/>
      <c r="C74" s="912"/>
      <c r="D74" s="890"/>
      <c r="E74" s="912"/>
      <c r="F74" s="895" t="s">
        <v>2</v>
      </c>
      <c r="G74" s="912"/>
      <c r="H74" s="917"/>
      <c r="I74" s="919"/>
      <c r="J74" s="919"/>
      <c r="K74" s="919"/>
      <c r="L74" s="919"/>
      <c r="M74" s="895" t="s">
        <v>2</v>
      </c>
      <c r="N74" s="912"/>
      <c r="O74" s="912"/>
      <c r="P74" s="912"/>
      <c r="Q74" s="912"/>
      <c r="R74" s="912"/>
      <c r="S74" s="912"/>
      <c r="T74" s="912"/>
      <c r="U74" s="963" t="s">
        <v>2</v>
      </c>
      <c r="V74" s="910"/>
      <c r="W74" s="912"/>
      <c r="X74" s="890"/>
      <c r="Y74" s="910"/>
      <c r="Z74" s="912"/>
      <c r="AA74" s="963" t="s">
        <v>2</v>
      </c>
      <c r="AB74" s="910"/>
      <c r="AC74" s="910"/>
      <c r="AD74" s="910"/>
      <c r="AE74" s="910"/>
      <c r="AF74" s="912"/>
      <c r="AG74" s="912"/>
    </row>
    <row r="75" spans="1:33" ht="52.5" x14ac:dyDescent="0.4">
      <c r="A75" s="2398"/>
      <c r="B75" s="912"/>
      <c r="C75" s="912"/>
      <c r="D75" s="890"/>
      <c r="E75" s="912"/>
      <c r="F75" s="895" t="s">
        <v>1</v>
      </c>
      <c r="G75" s="912"/>
      <c r="H75" s="917"/>
      <c r="I75" s="917"/>
      <c r="J75" s="917"/>
      <c r="K75" s="912"/>
      <c r="L75" s="910"/>
      <c r="M75" s="895" t="s">
        <v>1</v>
      </c>
      <c r="N75" s="912"/>
      <c r="O75" s="912"/>
      <c r="P75" s="912"/>
      <c r="Q75" s="912"/>
      <c r="R75" s="912"/>
      <c r="S75" s="912"/>
      <c r="T75" s="912"/>
      <c r="U75" s="963" t="s">
        <v>1</v>
      </c>
      <c r="V75" s="910"/>
      <c r="W75" s="912"/>
      <c r="X75" s="890"/>
      <c r="Y75" s="910"/>
      <c r="Z75" s="912"/>
      <c r="AA75" s="963" t="s">
        <v>1</v>
      </c>
      <c r="AB75" s="910"/>
      <c r="AC75" s="910"/>
      <c r="AD75" s="910"/>
      <c r="AE75" s="910"/>
      <c r="AF75" s="912"/>
      <c r="AG75" s="912"/>
    </row>
    <row r="76" spans="1:33" x14ac:dyDescent="0.4">
      <c r="A76" s="971"/>
      <c r="B76" s="913"/>
      <c r="C76" s="913"/>
      <c r="D76" s="916"/>
      <c r="E76" s="913"/>
      <c r="F76" s="913"/>
      <c r="G76" s="913"/>
      <c r="H76" s="913"/>
      <c r="I76" s="913"/>
      <c r="J76" s="913"/>
      <c r="K76" s="913"/>
      <c r="L76" s="913"/>
      <c r="M76" s="913"/>
      <c r="N76" s="913"/>
      <c r="O76" s="913"/>
      <c r="P76" s="913"/>
      <c r="Q76" s="913"/>
      <c r="R76" s="913"/>
      <c r="S76" s="913"/>
      <c r="T76" s="913"/>
      <c r="U76" s="913"/>
      <c r="V76" s="914"/>
      <c r="W76" s="913"/>
      <c r="X76" s="916"/>
      <c r="Y76" s="913"/>
      <c r="Z76" s="913"/>
      <c r="AA76" s="913"/>
      <c r="AB76" s="913"/>
      <c r="AC76" s="913"/>
      <c r="AD76" s="913"/>
      <c r="AE76" s="913"/>
      <c r="AF76" s="913"/>
      <c r="AG76" s="913"/>
    </row>
    <row r="77" spans="1:33" ht="52.5" x14ac:dyDescent="0.4">
      <c r="A77" s="2397"/>
      <c r="B77" s="912"/>
      <c r="C77" s="912"/>
      <c r="D77" s="890"/>
      <c r="E77" s="912"/>
      <c r="F77" s="895" t="s">
        <v>2</v>
      </c>
      <c r="G77" s="912"/>
      <c r="H77" s="917"/>
      <c r="I77" s="919"/>
      <c r="J77" s="919"/>
      <c r="K77" s="919"/>
      <c r="L77" s="919"/>
      <c r="M77" s="895" t="s">
        <v>2</v>
      </c>
      <c r="N77" s="912"/>
      <c r="O77" s="912"/>
      <c r="P77" s="912"/>
      <c r="Q77" s="912"/>
      <c r="R77" s="912"/>
      <c r="S77" s="912"/>
      <c r="T77" s="912"/>
      <c r="U77" s="963" t="s">
        <v>2</v>
      </c>
      <c r="V77" s="910"/>
      <c r="W77" s="912"/>
      <c r="X77" s="890"/>
      <c r="Y77" s="910"/>
      <c r="Z77" s="912"/>
      <c r="AA77" s="963" t="s">
        <v>2</v>
      </c>
      <c r="AB77" s="910"/>
      <c r="AC77" s="910"/>
      <c r="AD77" s="910"/>
      <c r="AE77" s="910"/>
      <c r="AF77" s="912"/>
      <c r="AG77" s="912"/>
    </row>
    <row r="78" spans="1:33" ht="52.5" x14ac:dyDescent="0.4">
      <c r="A78" s="2410"/>
      <c r="B78" s="912"/>
      <c r="C78" s="912"/>
      <c r="D78" s="890"/>
      <c r="E78" s="912"/>
      <c r="F78" s="895" t="s">
        <v>1</v>
      </c>
      <c r="G78" s="912"/>
      <c r="H78" s="917"/>
      <c r="I78" s="917"/>
      <c r="J78" s="917"/>
      <c r="K78" s="912"/>
      <c r="L78" s="910"/>
      <c r="M78" s="895" t="s">
        <v>1</v>
      </c>
      <c r="N78" s="912"/>
      <c r="O78" s="912"/>
      <c r="P78" s="912"/>
      <c r="Q78" s="912"/>
      <c r="R78" s="912"/>
      <c r="S78" s="912"/>
      <c r="T78" s="912"/>
      <c r="U78" s="963" t="s">
        <v>1</v>
      </c>
      <c r="V78" s="910"/>
      <c r="W78" s="912"/>
      <c r="X78" s="890"/>
      <c r="Y78" s="910"/>
      <c r="Z78" s="912"/>
      <c r="AA78" s="963" t="s">
        <v>1</v>
      </c>
      <c r="AB78" s="910"/>
      <c r="AC78" s="910"/>
      <c r="AD78" s="910"/>
      <c r="AE78" s="910"/>
      <c r="AF78" s="912"/>
      <c r="AG78" s="912"/>
    </row>
    <row r="79" spans="1:33" x14ac:dyDescent="0.4">
      <c r="A79" s="971"/>
      <c r="B79" s="913"/>
      <c r="C79" s="913"/>
      <c r="D79" s="916"/>
      <c r="E79" s="913"/>
      <c r="F79" s="913"/>
      <c r="G79" s="913"/>
      <c r="H79" s="913"/>
      <c r="I79" s="913"/>
      <c r="J79" s="913"/>
      <c r="K79" s="913"/>
      <c r="L79" s="913"/>
      <c r="M79" s="913"/>
      <c r="N79" s="913"/>
      <c r="O79" s="913"/>
      <c r="P79" s="913"/>
      <c r="Q79" s="913"/>
      <c r="R79" s="913"/>
      <c r="S79" s="913"/>
      <c r="T79" s="913"/>
      <c r="U79" s="913"/>
      <c r="V79" s="914"/>
      <c r="W79" s="913"/>
      <c r="X79" s="916"/>
      <c r="Y79" s="913"/>
      <c r="Z79" s="913"/>
      <c r="AA79" s="913"/>
      <c r="AB79" s="913"/>
      <c r="AC79" s="913"/>
      <c r="AD79" s="913"/>
      <c r="AE79" s="913"/>
      <c r="AF79" s="913"/>
      <c r="AG79" s="913"/>
    </row>
    <row r="80" spans="1:33" ht="52.5" x14ac:dyDescent="0.4">
      <c r="A80" s="2397"/>
      <c r="B80" s="912"/>
      <c r="C80" s="912"/>
      <c r="D80" s="890"/>
      <c r="E80" s="912"/>
      <c r="F80" s="895" t="s">
        <v>2</v>
      </c>
      <c r="G80" s="912"/>
      <c r="H80" s="917"/>
      <c r="I80" s="919"/>
      <c r="J80" s="919"/>
      <c r="K80" s="919"/>
      <c r="L80" s="919"/>
      <c r="M80" s="895" t="s">
        <v>2</v>
      </c>
      <c r="N80" s="912"/>
      <c r="O80" s="912"/>
      <c r="P80" s="912"/>
      <c r="Q80" s="912"/>
      <c r="R80" s="912"/>
      <c r="S80" s="912"/>
      <c r="T80" s="912"/>
      <c r="U80" s="963" t="s">
        <v>2</v>
      </c>
      <c r="V80" s="910"/>
      <c r="W80" s="912"/>
      <c r="X80" s="890"/>
      <c r="Y80" s="910"/>
      <c r="Z80" s="912"/>
      <c r="AA80" s="963" t="s">
        <v>2</v>
      </c>
      <c r="AB80" s="910"/>
      <c r="AC80" s="910"/>
      <c r="AD80" s="910"/>
      <c r="AE80" s="910"/>
      <c r="AF80" s="912"/>
      <c r="AG80" s="912"/>
    </row>
    <row r="81" spans="1:33" ht="52.5" x14ac:dyDescent="0.4">
      <c r="A81" s="2410"/>
      <c r="B81" s="912"/>
      <c r="C81" s="912"/>
      <c r="D81" s="890"/>
      <c r="E81" s="912"/>
      <c r="F81" s="895" t="s">
        <v>1</v>
      </c>
      <c r="G81" s="912"/>
      <c r="H81" s="917"/>
      <c r="I81" s="917"/>
      <c r="J81" s="917"/>
      <c r="K81" s="912"/>
      <c r="L81" s="910"/>
      <c r="M81" s="895" t="s">
        <v>1</v>
      </c>
      <c r="N81" s="912"/>
      <c r="O81" s="912"/>
      <c r="P81" s="912"/>
      <c r="Q81" s="912"/>
      <c r="R81" s="912"/>
      <c r="S81" s="912"/>
      <c r="T81" s="912"/>
      <c r="U81" s="963" t="s">
        <v>1</v>
      </c>
      <c r="V81" s="910"/>
      <c r="W81" s="912"/>
      <c r="X81" s="890"/>
      <c r="Y81" s="910"/>
      <c r="Z81" s="912"/>
      <c r="AA81" s="963" t="s">
        <v>1</v>
      </c>
      <c r="AB81" s="910"/>
      <c r="AC81" s="910"/>
      <c r="AD81" s="910"/>
      <c r="AE81" s="910"/>
      <c r="AF81" s="912"/>
      <c r="AG81" s="912"/>
    </row>
    <row r="82" spans="1:33" x14ac:dyDescent="0.4">
      <c r="A82" s="971"/>
      <c r="B82" s="913"/>
      <c r="C82" s="913"/>
      <c r="D82" s="916"/>
      <c r="E82" s="913"/>
      <c r="F82" s="913"/>
      <c r="G82" s="913"/>
      <c r="H82" s="913"/>
      <c r="I82" s="913"/>
      <c r="J82" s="913"/>
      <c r="K82" s="913"/>
      <c r="L82" s="913"/>
      <c r="M82" s="913"/>
      <c r="N82" s="913"/>
      <c r="O82" s="913"/>
      <c r="P82" s="913"/>
      <c r="Q82" s="913"/>
      <c r="R82" s="913"/>
      <c r="S82" s="913"/>
      <c r="T82" s="913"/>
      <c r="U82" s="913"/>
      <c r="V82" s="914"/>
      <c r="W82" s="913"/>
      <c r="X82" s="916"/>
      <c r="Y82" s="913"/>
      <c r="Z82" s="913"/>
      <c r="AA82" s="913"/>
      <c r="AB82" s="913"/>
      <c r="AC82" s="913"/>
      <c r="AD82" s="913"/>
      <c r="AE82" s="913"/>
      <c r="AF82" s="913"/>
      <c r="AG82" s="913"/>
    </row>
    <row r="83" spans="1:33" ht="52.5" x14ac:dyDescent="0.4">
      <c r="A83" s="2397"/>
      <c r="B83" s="912"/>
      <c r="C83" s="912"/>
      <c r="D83" s="890"/>
      <c r="E83" s="912"/>
      <c r="F83" s="895" t="s">
        <v>2</v>
      </c>
      <c r="G83" s="912"/>
      <c r="H83" s="917"/>
      <c r="I83" s="919"/>
      <c r="J83" s="919"/>
      <c r="K83" s="919"/>
      <c r="L83" s="919"/>
      <c r="M83" s="895" t="s">
        <v>2</v>
      </c>
      <c r="N83" s="912"/>
      <c r="O83" s="912"/>
      <c r="P83" s="912"/>
      <c r="Q83" s="912"/>
      <c r="R83" s="912"/>
      <c r="S83" s="912"/>
      <c r="T83" s="912"/>
      <c r="U83" s="963" t="s">
        <v>2</v>
      </c>
      <c r="V83" s="910"/>
      <c r="W83" s="912"/>
      <c r="X83" s="890"/>
      <c r="Y83" s="910"/>
      <c r="Z83" s="912"/>
      <c r="AA83" s="963" t="s">
        <v>2</v>
      </c>
      <c r="AB83" s="910"/>
      <c r="AC83" s="910"/>
      <c r="AD83" s="910"/>
      <c r="AE83" s="910"/>
      <c r="AF83" s="912"/>
      <c r="AG83" s="912"/>
    </row>
    <row r="84" spans="1:33" ht="52.5" x14ac:dyDescent="0.4">
      <c r="A84" s="2398"/>
      <c r="B84" s="912"/>
      <c r="C84" s="912"/>
      <c r="D84" s="890"/>
      <c r="E84" s="912"/>
      <c r="F84" s="895" t="s">
        <v>1</v>
      </c>
      <c r="G84" s="912"/>
      <c r="H84" s="917"/>
      <c r="I84" s="917"/>
      <c r="J84" s="917"/>
      <c r="K84" s="912"/>
      <c r="L84" s="910"/>
      <c r="M84" s="895" t="s">
        <v>1</v>
      </c>
      <c r="N84" s="912"/>
      <c r="O84" s="912"/>
      <c r="P84" s="912"/>
      <c r="Q84" s="912"/>
      <c r="R84" s="912"/>
      <c r="S84" s="912"/>
      <c r="T84" s="912"/>
      <c r="U84" s="963" t="s">
        <v>1</v>
      </c>
      <c r="V84" s="910"/>
      <c r="W84" s="912"/>
      <c r="X84" s="890"/>
      <c r="Y84" s="910"/>
      <c r="Z84" s="912"/>
      <c r="AA84" s="963" t="s">
        <v>1</v>
      </c>
      <c r="AB84" s="910"/>
      <c r="AC84" s="910"/>
      <c r="AD84" s="910"/>
      <c r="AE84" s="910"/>
      <c r="AF84" s="912"/>
      <c r="AG84" s="912"/>
    </row>
    <row r="85" spans="1:33" x14ac:dyDescent="0.4">
      <c r="A85" s="971"/>
      <c r="B85" s="913"/>
      <c r="C85" s="913"/>
      <c r="D85" s="916"/>
      <c r="E85" s="913"/>
      <c r="F85" s="913"/>
      <c r="G85" s="913"/>
      <c r="H85" s="913"/>
      <c r="I85" s="913"/>
      <c r="J85" s="913"/>
      <c r="K85" s="913"/>
      <c r="L85" s="913"/>
      <c r="M85" s="913"/>
      <c r="N85" s="913"/>
      <c r="O85" s="913"/>
      <c r="P85" s="913"/>
      <c r="Q85" s="913"/>
      <c r="R85" s="913"/>
      <c r="S85" s="913"/>
      <c r="T85" s="913"/>
      <c r="U85" s="913"/>
      <c r="V85" s="914"/>
      <c r="W85" s="913"/>
      <c r="X85" s="916"/>
      <c r="Y85" s="913"/>
      <c r="Z85" s="913"/>
      <c r="AA85" s="913"/>
      <c r="AB85" s="913"/>
      <c r="AC85" s="913"/>
      <c r="AD85" s="913"/>
      <c r="AE85" s="913"/>
      <c r="AF85" s="913"/>
      <c r="AG85" s="913"/>
    </row>
    <row r="86" spans="1:33" ht="52.5" x14ac:dyDescent="0.4">
      <c r="A86" s="2397"/>
      <c r="B86" s="912"/>
      <c r="C86" s="912"/>
      <c r="D86" s="890"/>
      <c r="E86" s="912"/>
      <c r="F86" s="895" t="s">
        <v>2</v>
      </c>
      <c r="G86" s="912"/>
      <c r="H86" s="917"/>
      <c r="I86" s="919"/>
      <c r="J86" s="919"/>
      <c r="K86" s="919"/>
      <c r="L86" s="919"/>
      <c r="M86" s="895" t="s">
        <v>2</v>
      </c>
      <c r="N86" s="912"/>
      <c r="O86" s="912"/>
      <c r="P86" s="912"/>
      <c r="Q86" s="912"/>
      <c r="R86" s="912"/>
      <c r="S86" s="912"/>
      <c r="T86" s="912"/>
      <c r="U86" s="963" t="s">
        <v>2</v>
      </c>
      <c r="V86" s="910"/>
      <c r="W86" s="912"/>
      <c r="X86" s="890"/>
      <c r="Y86" s="910"/>
      <c r="Z86" s="912"/>
      <c r="AA86" s="963" t="s">
        <v>2</v>
      </c>
      <c r="AB86" s="910"/>
      <c r="AC86" s="910"/>
      <c r="AD86" s="910"/>
      <c r="AE86" s="910"/>
      <c r="AF86" s="912"/>
      <c r="AG86" s="912"/>
    </row>
    <row r="87" spans="1:33" ht="52.5" x14ac:dyDescent="0.4">
      <c r="A87" s="2398"/>
      <c r="B87" s="912"/>
      <c r="C87" s="912"/>
      <c r="D87" s="890"/>
      <c r="E87" s="912"/>
      <c r="F87" s="895" t="s">
        <v>1</v>
      </c>
      <c r="G87" s="912"/>
      <c r="H87" s="917"/>
      <c r="I87" s="917"/>
      <c r="J87" s="917"/>
      <c r="K87" s="912"/>
      <c r="L87" s="910"/>
      <c r="M87" s="895" t="s">
        <v>1</v>
      </c>
      <c r="N87" s="912"/>
      <c r="O87" s="912"/>
      <c r="P87" s="912"/>
      <c r="Q87" s="912"/>
      <c r="R87" s="912"/>
      <c r="S87" s="912"/>
      <c r="T87" s="912"/>
      <c r="U87" s="963" t="s">
        <v>1</v>
      </c>
      <c r="V87" s="910"/>
      <c r="W87" s="912"/>
      <c r="X87" s="890"/>
      <c r="Y87" s="910"/>
      <c r="Z87" s="912"/>
      <c r="AA87" s="963" t="s">
        <v>1</v>
      </c>
      <c r="AB87" s="910"/>
      <c r="AC87" s="910"/>
      <c r="AD87" s="910"/>
      <c r="AE87" s="910"/>
      <c r="AF87" s="912"/>
      <c r="AG87" s="912"/>
    </row>
    <row r="88" spans="1:33" x14ac:dyDescent="0.4">
      <c r="A88" s="971"/>
      <c r="B88" s="913"/>
      <c r="C88" s="913"/>
      <c r="D88" s="916"/>
      <c r="E88" s="913"/>
      <c r="F88" s="913"/>
      <c r="G88" s="913"/>
      <c r="H88" s="913"/>
      <c r="I88" s="913"/>
      <c r="J88" s="913"/>
      <c r="K88" s="913"/>
      <c r="L88" s="913"/>
      <c r="M88" s="913"/>
      <c r="N88" s="913"/>
      <c r="O88" s="913"/>
      <c r="P88" s="913"/>
      <c r="Q88" s="913"/>
      <c r="R88" s="913"/>
      <c r="S88" s="913"/>
      <c r="T88" s="913"/>
      <c r="U88" s="913"/>
      <c r="V88" s="914"/>
      <c r="W88" s="913"/>
      <c r="X88" s="916"/>
      <c r="Y88" s="913"/>
      <c r="Z88" s="913"/>
      <c r="AA88" s="913"/>
      <c r="AB88" s="913"/>
      <c r="AC88" s="913"/>
      <c r="AD88" s="913"/>
      <c r="AE88" s="913"/>
      <c r="AF88" s="913"/>
      <c r="AG88" s="913"/>
    </row>
    <row r="89" spans="1:33" ht="52.5" x14ac:dyDescent="0.4">
      <c r="A89" s="2397"/>
      <c r="B89" s="912"/>
      <c r="C89" s="912"/>
      <c r="D89" s="890"/>
      <c r="E89" s="912"/>
      <c r="F89" s="895" t="s">
        <v>2</v>
      </c>
      <c r="G89" s="912"/>
      <c r="H89" s="917"/>
      <c r="I89" s="919"/>
      <c r="J89" s="919"/>
      <c r="K89" s="919"/>
      <c r="L89" s="919"/>
      <c r="M89" s="895" t="s">
        <v>2</v>
      </c>
      <c r="N89" s="912"/>
      <c r="O89" s="912"/>
      <c r="P89" s="912"/>
      <c r="Q89" s="912"/>
      <c r="R89" s="912"/>
      <c r="S89" s="912"/>
      <c r="T89" s="912"/>
      <c r="U89" s="963" t="s">
        <v>2</v>
      </c>
      <c r="V89" s="910"/>
      <c r="W89" s="912"/>
      <c r="X89" s="890"/>
      <c r="Y89" s="910"/>
      <c r="Z89" s="912"/>
      <c r="AA89" s="963" t="s">
        <v>2</v>
      </c>
      <c r="AB89" s="910"/>
      <c r="AC89" s="910"/>
      <c r="AD89" s="910"/>
      <c r="AE89" s="910"/>
      <c r="AF89" s="912"/>
      <c r="AG89" s="912"/>
    </row>
    <row r="90" spans="1:33" ht="52.5" x14ac:dyDescent="0.4">
      <c r="A90" s="2398"/>
      <c r="B90" s="912"/>
      <c r="C90" s="912"/>
      <c r="D90" s="890"/>
      <c r="E90" s="912"/>
      <c r="F90" s="895" t="s">
        <v>1</v>
      </c>
      <c r="G90" s="912"/>
      <c r="H90" s="917"/>
      <c r="I90" s="917"/>
      <c r="J90" s="917"/>
      <c r="K90" s="912"/>
      <c r="L90" s="910"/>
      <c r="M90" s="895" t="s">
        <v>1</v>
      </c>
      <c r="N90" s="912"/>
      <c r="O90" s="912"/>
      <c r="P90" s="912"/>
      <c r="Q90" s="912"/>
      <c r="R90" s="912"/>
      <c r="S90" s="912"/>
      <c r="T90" s="912"/>
      <c r="U90" s="963" t="s">
        <v>1</v>
      </c>
      <c r="V90" s="910"/>
      <c r="W90" s="912"/>
      <c r="X90" s="890"/>
      <c r="Y90" s="910"/>
      <c r="Z90" s="912"/>
      <c r="AA90" s="963" t="s">
        <v>1</v>
      </c>
      <c r="AB90" s="910"/>
      <c r="AC90" s="910"/>
      <c r="AD90" s="910"/>
      <c r="AE90" s="910"/>
      <c r="AF90" s="912"/>
      <c r="AG90" s="912"/>
    </row>
    <row r="91" spans="1:33" x14ac:dyDescent="0.4">
      <c r="A91" s="971"/>
      <c r="B91" s="913"/>
      <c r="C91" s="913"/>
      <c r="D91" s="916"/>
      <c r="E91" s="913"/>
      <c r="F91" s="913"/>
      <c r="G91" s="913"/>
      <c r="H91" s="913"/>
      <c r="I91" s="913"/>
      <c r="J91" s="913"/>
      <c r="K91" s="913"/>
      <c r="L91" s="913"/>
      <c r="M91" s="913"/>
      <c r="N91" s="913"/>
      <c r="O91" s="913"/>
      <c r="P91" s="913"/>
      <c r="Q91" s="913"/>
      <c r="R91" s="913"/>
      <c r="S91" s="913"/>
      <c r="T91" s="913"/>
      <c r="U91" s="913"/>
      <c r="V91" s="914"/>
      <c r="W91" s="913"/>
      <c r="X91" s="916"/>
      <c r="Y91" s="913"/>
      <c r="Z91" s="913"/>
      <c r="AA91" s="913"/>
      <c r="AB91" s="913"/>
      <c r="AC91" s="913"/>
      <c r="AD91" s="913"/>
      <c r="AE91" s="913"/>
      <c r="AF91" s="913"/>
      <c r="AG91" s="913"/>
    </row>
    <row r="92" spans="1:33" ht="52.5" x14ac:dyDescent="0.4">
      <c r="A92" s="2397"/>
      <c r="B92" s="912"/>
      <c r="C92" s="912"/>
      <c r="D92" s="890"/>
      <c r="E92" s="912"/>
      <c r="F92" s="895" t="s">
        <v>2</v>
      </c>
      <c r="G92" s="912"/>
      <c r="H92" s="917"/>
      <c r="I92" s="919"/>
      <c r="J92" s="919"/>
      <c r="K92" s="919"/>
      <c r="L92" s="919"/>
      <c r="M92" s="895" t="s">
        <v>2</v>
      </c>
      <c r="N92" s="912"/>
      <c r="O92" s="912"/>
      <c r="P92" s="912"/>
      <c r="Q92" s="912"/>
      <c r="R92" s="912"/>
      <c r="S92" s="912"/>
      <c r="T92" s="912"/>
      <c r="U92" s="963" t="s">
        <v>2</v>
      </c>
      <c r="V92" s="910"/>
      <c r="W92" s="912"/>
      <c r="X92" s="890"/>
      <c r="Y92" s="910"/>
      <c r="Z92" s="912"/>
      <c r="AA92" s="963" t="s">
        <v>2</v>
      </c>
      <c r="AB92" s="910"/>
      <c r="AC92" s="910"/>
      <c r="AD92" s="910"/>
      <c r="AE92" s="910"/>
      <c r="AF92" s="912"/>
      <c r="AG92" s="912"/>
    </row>
    <row r="93" spans="1:33" ht="52.5" x14ac:dyDescent="0.4">
      <c r="A93" s="2398"/>
      <c r="B93" s="912"/>
      <c r="C93" s="912"/>
      <c r="D93" s="890"/>
      <c r="E93" s="912"/>
      <c r="F93" s="895" t="s">
        <v>1</v>
      </c>
      <c r="G93" s="912"/>
      <c r="H93" s="917"/>
      <c r="I93" s="917"/>
      <c r="J93" s="917"/>
      <c r="K93" s="912"/>
      <c r="L93" s="910"/>
      <c r="M93" s="895" t="s">
        <v>1</v>
      </c>
      <c r="N93" s="912"/>
      <c r="O93" s="912"/>
      <c r="P93" s="912"/>
      <c r="Q93" s="912"/>
      <c r="R93" s="912"/>
      <c r="S93" s="912"/>
      <c r="T93" s="912"/>
      <c r="U93" s="963" t="s">
        <v>1</v>
      </c>
      <c r="V93" s="910"/>
      <c r="W93" s="912"/>
      <c r="X93" s="890"/>
      <c r="Y93" s="910"/>
      <c r="Z93" s="912"/>
      <c r="AA93" s="963" t="s">
        <v>1</v>
      </c>
      <c r="AB93" s="910"/>
      <c r="AC93" s="910"/>
      <c r="AD93" s="910"/>
      <c r="AE93" s="910"/>
      <c r="AF93" s="912"/>
      <c r="AG93" s="912"/>
    </row>
    <row r="94" spans="1:33" x14ac:dyDescent="0.4">
      <c r="A94" s="971"/>
      <c r="B94" s="913"/>
      <c r="C94" s="913"/>
      <c r="D94" s="916"/>
      <c r="E94" s="913"/>
      <c r="F94" s="913"/>
      <c r="G94" s="913"/>
      <c r="H94" s="913"/>
      <c r="I94" s="913"/>
      <c r="J94" s="913"/>
      <c r="K94" s="913"/>
      <c r="L94" s="913"/>
      <c r="M94" s="913"/>
      <c r="N94" s="913"/>
      <c r="O94" s="913"/>
      <c r="P94" s="913"/>
      <c r="Q94" s="913"/>
      <c r="R94" s="913"/>
      <c r="S94" s="913"/>
      <c r="T94" s="913"/>
      <c r="U94" s="913"/>
      <c r="V94" s="914"/>
      <c r="W94" s="913"/>
      <c r="X94" s="916"/>
      <c r="Y94" s="913"/>
      <c r="Z94" s="913"/>
      <c r="AA94" s="913"/>
      <c r="AB94" s="913"/>
      <c r="AC94" s="913"/>
      <c r="AD94" s="913"/>
      <c r="AE94" s="913"/>
      <c r="AF94" s="913"/>
      <c r="AG94" s="913"/>
    </row>
    <row r="95" spans="1:33" ht="52.5" x14ac:dyDescent="0.4">
      <c r="A95" s="2397"/>
      <c r="B95" s="912"/>
      <c r="C95" s="912"/>
      <c r="D95" s="890"/>
      <c r="E95" s="912"/>
      <c r="F95" s="895" t="s">
        <v>2</v>
      </c>
      <c r="G95" s="912"/>
      <c r="H95" s="917"/>
      <c r="I95" s="919"/>
      <c r="J95" s="919"/>
      <c r="K95" s="919"/>
      <c r="L95" s="919"/>
      <c r="M95" s="895" t="s">
        <v>2</v>
      </c>
      <c r="N95" s="912"/>
      <c r="O95" s="912"/>
      <c r="P95" s="912"/>
      <c r="Q95" s="912"/>
      <c r="R95" s="912"/>
      <c r="S95" s="912"/>
      <c r="T95" s="912"/>
      <c r="U95" s="963" t="s">
        <v>2</v>
      </c>
      <c r="V95" s="910"/>
      <c r="W95" s="912"/>
      <c r="X95" s="890"/>
      <c r="Y95" s="910"/>
      <c r="Z95" s="912"/>
      <c r="AA95" s="963" t="s">
        <v>2</v>
      </c>
      <c r="AB95" s="910"/>
      <c r="AC95" s="910"/>
      <c r="AD95" s="910"/>
      <c r="AE95" s="910"/>
      <c r="AF95" s="912"/>
      <c r="AG95" s="912"/>
    </row>
    <row r="96" spans="1:33" ht="52.5" x14ac:dyDescent="0.4">
      <c r="A96" s="2398"/>
      <c r="B96" s="912"/>
      <c r="C96" s="912"/>
      <c r="D96" s="890"/>
      <c r="E96" s="912"/>
      <c r="F96" s="895" t="s">
        <v>1</v>
      </c>
      <c r="G96" s="912"/>
      <c r="H96" s="917"/>
      <c r="I96" s="917"/>
      <c r="J96" s="917"/>
      <c r="K96" s="912"/>
      <c r="L96" s="910"/>
      <c r="M96" s="895" t="s">
        <v>1</v>
      </c>
      <c r="N96" s="912"/>
      <c r="O96" s="912"/>
      <c r="P96" s="912"/>
      <c r="Q96" s="912"/>
      <c r="R96" s="912"/>
      <c r="S96" s="912"/>
      <c r="T96" s="912"/>
      <c r="U96" s="963" t="s">
        <v>1</v>
      </c>
      <c r="V96" s="910"/>
      <c r="W96" s="912"/>
      <c r="X96" s="890"/>
      <c r="Y96" s="910"/>
      <c r="Z96" s="912"/>
      <c r="AA96" s="963" t="s">
        <v>1</v>
      </c>
      <c r="AB96" s="910"/>
      <c r="AC96" s="910"/>
      <c r="AD96" s="910"/>
      <c r="AE96" s="910"/>
      <c r="AF96" s="912"/>
      <c r="AG96" s="912"/>
    </row>
    <row r="97" spans="1:33" x14ac:dyDescent="0.4">
      <c r="A97" s="971"/>
      <c r="B97" s="913"/>
      <c r="C97" s="913"/>
      <c r="D97" s="916"/>
      <c r="E97" s="913"/>
      <c r="F97" s="913"/>
      <c r="G97" s="913"/>
      <c r="H97" s="913"/>
      <c r="I97" s="913"/>
      <c r="J97" s="913"/>
      <c r="K97" s="913"/>
      <c r="L97" s="913"/>
      <c r="M97" s="913"/>
      <c r="N97" s="913"/>
      <c r="O97" s="913"/>
      <c r="P97" s="913"/>
      <c r="Q97" s="913"/>
      <c r="R97" s="913"/>
      <c r="S97" s="913"/>
      <c r="T97" s="913"/>
      <c r="U97" s="913"/>
      <c r="V97" s="914"/>
      <c r="W97" s="913"/>
      <c r="X97" s="916"/>
      <c r="Y97" s="913"/>
      <c r="Z97" s="913"/>
      <c r="AA97" s="913"/>
      <c r="AB97" s="913"/>
      <c r="AC97" s="913"/>
      <c r="AD97" s="913"/>
      <c r="AE97" s="913"/>
      <c r="AF97" s="913"/>
      <c r="AG97" s="913"/>
    </row>
    <row r="98" spans="1:33" ht="52.5" x14ac:dyDescent="0.4">
      <c r="A98" s="2397"/>
      <c r="B98" s="912"/>
      <c r="C98" s="912"/>
      <c r="D98" s="890"/>
      <c r="E98" s="912"/>
      <c r="F98" s="895" t="s">
        <v>2</v>
      </c>
      <c r="G98" s="912"/>
      <c r="H98" s="917"/>
      <c r="I98" s="919"/>
      <c r="J98" s="919"/>
      <c r="K98" s="919"/>
      <c r="L98" s="919"/>
      <c r="M98" s="895" t="s">
        <v>2</v>
      </c>
      <c r="N98" s="912"/>
      <c r="O98" s="912"/>
      <c r="P98" s="912"/>
      <c r="Q98" s="912"/>
      <c r="R98" s="912"/>
      <c r="S98" s="912"/>
      <c r="T98" s="912"/>
      <c r="U98" s="963" t="s">
        <v>2</v>
      </c>
      <c r="V98" s="910"/>
      <c r="W98" s="912"/>
      <c r="X98" s="890"/>
      <c r="Y98" s="910"/>
      <c r="Z98" s="912"/>
      <c r="AA98" s="963" t="s">
        <v>2</v>
      </c>
      <c r="AB98" s="910"/>
      <c r="AC98" s="910"/>
      <c r="AD98" s="910"/>
      <c r="AE98" s="910"/>
      <c r="AF98" s="912"/>
      <c r="AG98" s="912"/>
    </row>
    <row r="99" spans="1:33" ht="52.5" x14ac:dyDescent="0.4">
      <c r="A99" s="2398"/>
      <c r="B99" s="912"/>
      <c r="C99" s="912"/>
      <c r="D99" s="890"/>
      <c r="E99" s="912"/>
      <c r="F99" s="895" t="s">
        <v>1</v>
      </c>
      <c r="G99" s="912"/>
      <c r="H99" s="917"/>
      <c r="I99" s="917"/>
      <c r="J99" s="917"/>
      <c r="K99" s="912"/>
      <c r="L99" s="910"/>
      <c r="M99" s="895" t="s">
        <v>1</v>
      </c>
      <c r="N99" s="912"/>
      <c r="O99" s="912"/>
      <c r="P99" s="912"/>
      <c r="Q99" s="912"/>
      <c r="R99" s="912"/>
      <c r="S99" s="912"/>
      <c r="T99" s="912"/>
      <c r="U99" s="963" t="s">
        <v>1</v>
      </c>
      <c r="V99" s="910"/>
      <c r="W99" s="912"/>
      <c r="X99" s="890"/>
      <c r="Y99" s="910"/>
      <c r="Z99" s="912"/>
      <c r="AA99" s="963" t="s">
        <v>1</v>
      </c>
      <c r="AB99" s="910"/>
      <c r="AC99" s="910"/>
      <c r="AD99" s="910"/>
      <c r="AE99" s="910"/>
      <c r="AF99" s="912"/>
      <c r="AG99" s="912"/>
    </row>
    <row r="100" spans="1:33" x14ac:dyDescent="0.4">
      <c r="A100" s="971"/>
      <c r="B100" s="913"/>
      <c r="C100" s="913"/>
      <c r="D100" s="916"/>
      <c r="E100" s="913"/>
      <c r="F100" s="913"/>
      <c r="G100" s="913"/>
      <c r="H100" s="913"/>
      <c r="I100" s="913"/>
      <c r="J100" s="913"/>
      <c r="K100" s="913"/>
      <c r="L100" s="913"/>
      <c r="M100" s="913"/>
      <c r="N100" s="913"/>
      <c r="O100" s="913"/>
      <c r="P100" s="913"/>
      <c r="Q100" s="913"/>
      <c r="R100" s="913"/>
      <c r="S100" s="913"/>
      <c r="T100" s="913"/>
      <c r="U100" s="913"/>
      <c r="V100" s="914"/>
      <c r="W100" s="913"/>
      <c r="X100" s="916"/>
      <c r="Y100" s="913"/>
      <c r="Z100" s="913"/>
      <c r="AA100" s="913"/>
      <c r="AB100" s="913"/>
      <c r="AC100" s="913"/>
      <c r="AD100" s="913"/>
      <c r="AE100" s="913"/>
      <c r="AF100" s="913"/>
      <c r="AG100" s="913"/>
    </row>
    <row r="101" spans="1:33" ht="52.5" x14ac:dyDescent="0.4">
      <c r="A101" s="2397"/>
      <c r="B101" s="912"/>
      <c r="C101" s="912"/>
      <c r="D101" s="890"/>
      <c r="E101" s="912"/>
      <c r="F101" s="895" t="s">
        <v>2</v>
      </c>
      <c r="G101" s="912"/>
      <c r="H101" s="917"/>
      <c r="I101" s="919"/>
      <c r="J101" s="919"/>
      <c r="K101" s="919"/>
      <c r="L101" s="919"/>
      <c r="M101" s="895" t="s">
        <v>2</v>
      </c>
      <c r="N101" s="912"/>
      <c r="O101" s="912"/>
      <c r="P101" s="912"/>
      <c r="Q101" s="912"/>
      <c r="R101" s="912"/>
      <c r="S101" s="912"/>
      <c r="T101" s="912"/>
      <c r="U101" s="963" t="s">
        <v>2</v>
      </c>
      <c r="V101" s="910"/>
      <c r="W101" s="912"/>
      <c r="X101" s="890"/>
      <c r="Y101" s="910"/>
      <c r="Z101" s="912"/>
      <c r="AA101" s="963" t="s">
        <v>2</v>
      </c>
      <c r="AB101" s="910"/>
      <c r="AC101" s="910"/>
      <c r="AD101" s="910"/>
      <c r="AE101" s="910"/>
      <c r="AF101" s="912"/>
      <c r="AG101" s="912"/>
    </row>
    <row r="102" spans="1:33" ht="52.5" x14ac:dyDescent="0.4">
      <c r="A102" s="2398"/>
      <c r="B102" s="912"/>
      <c r="C102" s="912"/>
      <c r="D102" s="890"/>
      <c r="E102" s="912"/>
      <c r="F102" s="895" t="s">
        <v>1</v>
      </c>
      <c r="G102" s="912"/>
      <c r="H102" s="917"/>
      <c r="I102" s="917"/>
      <c r="J102" s="917"/>
      <c r="K102" s="912"/>
      <c r="L102" s="910"/>
      <c r="M102" s="895" t="s">
        <v>1</v>
      </c>
      <c r="N102" s="912"/>
      <c r="O102" s="912"/>
      <c r="P102" s="912"/>
      <c r="Q102" s="912"/>
      <c r="R102" s="912"/>
      <c r="S102" s="912"/>
      <c r="T102" s="912"/>
      <c r="U102" s="963" t="s">
        <v>1</v>
      </c>
      <c r="V102" s="910"/>
      <c r="W102" s="912"/>
      <c r="X102" s="890"/>
      <c r="Y102" s="910"/>
      <c r="Z102" s="912"/>
      <c r="AA102" s="963" t="s">
        <v>1</v>
      </c>
      <c r="AB102" s="910"/>
      <c r="AC102" s="910"/>
      <c r="AD102" s="910"/>
      <c r="AE102" s="910"/>
      <c r="AF102" s="912"/>
      <c r="AG102" s="912"/>
    </row>
    <row r="103" spans="1:33" x14ac:dyDescent="0.4">
      <c r="A103" s="971"/>
      <c r="B103" s="913"/>
      <c r="C103" s="913"/>
      <c r="D103" s="916"/>
      <c r="E103" s="913"/>
      <c r="F103" s="913"/>
      <c r="G103" s="913"/>
      <c r="H103" s="913"/>
      <c r="I103" s="913"/>
      <c r="J103" s="913"/>
      <c r="K103" s="913"/>
      <c r="L103" s="913"/>
      <c r="M103" s="913"/>
      <c r="N103" s="913"/>
      <c r="O103" s="913"/>
      <c r="P103" s="913"/>
      <c r="Q103" s="913"/>
      <c r="R103" s="913"/>
      <c r="S103" s="913"/>
      <c r="T103" s="913"/>
      <c r="U103" s="913"/>
      <c r="V103" s="914"/>
      <c r="W103" s="913"/>
      <c r="X103" s="916"/>
      <c r="Y103" s="913"/>
      <c r="Z103" s="913"/>
      <c r="AA103" s="913"/>
      <c r="AB103" s="913"/>
      <c r="AC103" s="913"/>
      <c r="AD103" s="913"/>
      <c r="AE103" s="913"/>
      <c r="AF103" s="913"/>
      <c r="AG103" s="913"/>
    </row>
    <row r="104" spans="1:33" ht="52.5" x14ac:dyDescent="0.4">
      <c r="A104" s="2397"/>
      <c r="B104" s="912"/>
      <c r="C104" s="912"/>
      <c r="D104" s="890"/>
      <c r="E104" s="912"/>
      <c r="F104" s="895" t="s">
        <v>2</v>
      </c>
      <c r="G104" s="912"/>
      <c r="H104" s="917"/>
      <c r="I104" s="919"/>
      <c r="J104" s="919"/>
      <c r="K104" s="919"/>
      <c r="L104" s="919"/>
      <c r="M104" s="895" t="s">
        <v>2</v>
      </c>
      <c r="N104" s="912"/>
      <c r="O104" s="912"/>
      <c r="P104" s="912"/>
      <c r="Q104" s="912"/>
      <c r="R104" s="912"/>
      <c r="S104" s="912"/>
      <c r="T104" s="912"/>
      <c r="U104" s="963" t="s">
        <v>2</v>
      </c>
      <c r="V104" s="910"/>
      <c r="W104" s="912"/>
      <c r="X104" s="890"/>
      <c r="Y104" s="910"/>
      <c r="Z104" s="912"/>
      <c r="AA104" s="963" t="s">
        <v>2</v>
      </c>
      <c r="AB104" s="910"/>
      <c r="AC104" s="910"/>
      <c r="AD104" s="910"/>
      <c r="AE104" s="910"/>
      <c r="AF104" s="912"/>
      <c r="AG104" s="912"/>
    </row>
    <row r="105" spans="1:33" ht="52.5" x14ac:dyDescent="0.4">
      <c r="A105" s="2398"/>
      <c r="B105" s="912"/>
      <c r="C105" s="912"/>
      <c r="D105" s="890"/>
      <c r="E105" s="912"/>
      <c r="F105" s="895" t="s">
        <v>1</v>
      </c>
      <c r="G105" s="912"/>
      <c r="H105" s="917"/>
      <c r="I105" s="917"/>
      <c r="J105" s="917"/>
      <c r="K105" s="912"/>
      <c r="L105" s="910"/>
      <c r="M105" s="895" t="s">
        <v>1</v>
      </c>
      <c r="N105" s="912"/>
      <c r="O105" s="912"/>
      <c r="P105" s="912"/>
      <c r="Q105" s="912"/>
      <c r="R105" s="912"/>
      <c r="S105" s="912"/>
      <c r="T105" s="912"/>
      <c r="U105" s="963" t="s">
        <v>1</v>
      </c>
      <c r="V105" s="910"/>
      <c r="W105" s="912"/>
      <c r="X105" s="890"/>
      <c r="Y105" s="910"/>
      <c r="Z105" s="912"/>
      <c r="AA105" s="963" t="s">
        <v>1</v>
      </c>
      <c r="AB105" s="910"/>
      <c r="AC105" s="910"/>
      <c r="AD105" s="910"/>
      <c r="AE105" s="910"/>
      <c r="AF105" s="912"/>
      <c r="AG105" s="912"/>
    </row>
    <row r="106" spans="1:33" x14ac:dyDescent="0.4">
      <c r="A106" s="971"/>
      <c r="B106" s="913"/>
      <c r="C106" s="913"/>
      <c r="D106" s="916"/>
      <c r="E106" s="913"/>
      <c r="F106" s="913"/>
      <c r="G106" s="913"/>
      <c r="H106" s="913"/>
      <c r="I106" s="913"/>
      <c r="J106" s="913"/>
      <c r="K106" s="913"/>
      <c r="L106" s="913"/>
      <c r="M106" s="913"/>
      <c r="N106" s="913"/>
      <c r="O106" s="913"/>
      <c r="P106" s="913"/>
      <c r="Q106" s="913"/>
      <c r="R106" s="913"/>
      <c r="S106" s="913"/>
      <c r="T106" s="913"/>
      <c r="U106" s="913"/>
      <c r="V106" s="914"/>
      <c r="W106" s="913"/>
      <c r="X106" s="916"/>
      <c r="Y106" s="913"/>
      <c r="Z106" s="913"/>
      <c r="AA106" s="913"/>
      <c r="AB106" s="913"/>
      <c r="AC106" s="913"/>
      <c r="AD106" s="913"/>
      <c r="AE106" s="913"/>
      <c r="AF106" s="913"/>
      <c r="AG106" s="913"/>
    </row>
    <row r="107" spans="1:33" ht="52.5" x14ac:dyDescent="0.4">
      <c r="A107" s="2397"/>
      <c r="B107" s="912"/>
      <c r="C107" s="912"/>
      <c r="D107" s="890"/>
      <c r="E107" s="912"/>
      <c r="F107" s="895" t="s">
        <v>2</v>
      </c>
      <c r="G107" s="912"/>
      <c r="H107" s="917"/>
      <c r="I107" s="919"/>
      <c r="J107" s="919"/>
      <c r="K107" s="919"/>
      <c r="L107" s="919"/>
      <c r="M107" s="895" t="s">
        <v>2</v>
      </c>
      <c r="N107" s="912"/>
      <c r="O107" s="912"/>
      <c r="P107" s="912"/>
      <c r="Q107" s="912"/>
      <c r="R107" s="912"/>
      <c r="S107" s="912"/>
      <c r="T107" s="912"/>
      <c r="U107" s="963" t="s">
        <v>2</v>
      </c>
      <c r="V107" s="910"/>
      <c r="W107" s="912"/>
      <c r="X107" s="890"/>
      <c r="Y107" s="910"/>
      <c r="Z107" s="912"/>
      <c r="AA107" s="963" t="s">
        <v>2</v>
      </c>
      <c r="AB107" s="910"/>
      <c r="AC107" s="910"/>
      <c r="AD107" s="910"/>
      <c r="AE107" s="910"/>
      <c r="AF107" s="912"/>
      <c r="AG107" s="912"/>
    </row>
    <row r="108" spans="1:33" ht="52.5" x14ac:dyDescent="0.4">
      <c r="A108" s="2398"/>
      <c r="B108" s="912"/>
      <c r="C108" s="912"/>
      <c r="D108" s="890"/>
      <c r="E108" s="912"/>
      <c r="F108" s="895" t="s">
        <v>1</v>
      </c>
      <c r="G108" s="912"/>
      <c r="H108" s="917"/>
      <c r="I108" s="917"/>
      <c r="J108" s="917"/>
      <c r="K108" s="912"/>
      <c r="L108" s="910"/>
      <c r="M108" s="895" t="s">
        <v>1</v>
      </c>
      <c r="N108" s="912"/>
      <c r="O108" s="912"/>
      <c r="P108" s="912"/>
      <c r="Q108" s="912"/>
      <c r="R108" s="912"/>
      <c r="S108" s="912"/>
      <c r="T108" s="912"/>
      <c r="U108" s="963" t="s">
        <v>1</v>
      </c>
      <c r="V108" s="910"/>
      <c r="W108" s="912"/>
      <c r="X108" s="890"/>
      <c r="Y108" s="910"/>
      <c r="Z108" s="912"/>
      <c r="AA108" s="963" t="s">
        <v>1</v>
      </c>
      <c r="AB108" s="910"/>
      <c r="AC108" s="910"/>
      <c r="AD108" s="910"/>
      <c r="AE108" s="910"/>
      <c r="AF108" s="912"/>
      <c r="AG108" s="912"/>
    </row>
    <row r="109" spans="1:33" x14ac:dyDescent="0.4">
      <c r="A109" s="971"/>
      <c r="B109" s="913"/>
      <c r="C109" s="913"/>
      <c r="D109" s="916"/>
      <c r="E109" s="913"/>
      <c r="F109" s="913"/>
      <c r="G109" s="913"/>
      <c r="H109" s="913"/>
      <c r="I109" s="913"/>
      <c r="J109" s="913"/>
      <c r="K109" s="913"/>
      <c r="L109" s="913"/>
      <c r="M109" s="913"/>
      <c r="N109" s="913"/>
      <c r="O109" s="913"/>
      <c r="P109" s="913"/>
      <c r="Q109" s="913"/>
      <c r="R109" s="913"/>
      <c r="S109" s="913"/>
      <c r="T109" s="913"/>
      <c r="U109" s="913"/>
      <c r="V109" s="914"/>
      <c r="W109" s="913"/>
      <c r="X109" s="916"/>
      <c r="Y109" s="913"/>
      <c r="Z109" s="913"/>
      <c r="AA109" s="913"/>
      <c r="AB109" s="913"/>
      <c r="AC109" s="913"/>
      <c r="AD109" s="913"/>
      <c r="AE109" s="913"/>
      <c r="AF109" s="913"/>
      <c r="AG109" s="913"/>
    </row>
    <row r="110" spans="1:33" ht="52.5" x14ac:dyDescent="0.4">
      <c r="A110" s="2411"/>
      <c r="B110" s="912"/>
      <c r="C110" s="912"/>
      <c r="D110" s="890"/>
      <c r="E110" s="912"/>
      <c r="F110" s="895" t="s">
        <v>2</v>
      </c>
      <c r="G110" s="912"/>
      <c r="H110" s="917"/>
      <c r="I110" s="919"/>
      <c r="J110" s="919"/>
      <c r="K110" s="919"/>
      <c r="L110" s="919"/>
      <c r="M110" s="895" t="s">
        <v>2</v>
      </c>
      <c r="N110" s="912"/>
      <c r="O110" s="912"/>
      <c r="P110" s="912"/>
      <c r="Q110" s="912"/>
      <c r="R110" s="912"/>
      <c r="S110" s="912"/>
      <c r="T110" s="912"/>
      <c r="U110" s="963" t="s">
        <v>2</v>
      </c>
      <c r="V110" s="910"/>
      <c r="W110" s="910"/>
      <c r="X110" s="890"/>
      <c r="Y110" s="910"/>
      <c r="Z110" s="912"/>
      <c r="AA110" s="963" t="s">
        <v>2</v>
      </c>
      <c r="AB110" s="910"/>
      <c r="AC110" s="910"/>
      <c r="AD110" s="910"/>
      <c r="AE110" s="910"/>
      <c r="AF110" s="912"/>
      <c r="AG110" s="912"/>
    </row>
    <row r="111" spans="1:33" ht="53.25" thickBot="1" x14ac:dyDescent="0.45">
      <c r="A111" s="2422"/>
      <c r="B111" s="907"/>
      <c r="C111" s="907"/>
      <c r="D111" s="903"/>
      <c r="E111" s="907"/>
      <c r="F111" s="908" t="s">
        <v>1</v>
      </c>
      <c r="G111" s="907"/>
      <c r="H111" s="970"/>
      <c r="I111" s="970"/>
      <c r="J111" s="970"/>
      <c r="K111" s="907"/>
      <c r="L111" s="904"/>
      <c r="M111" s="908" t="s">
        <v>1</v>
      </c>
      <c r="N111" s="907"/>
      <c r="O111" s="907"/>
      <c r="P111" s="907"/>
      <c r="Q111" s="907"/>
      <c r="R111" s="907"/>
      <c r="S111" s="907"/>
      <c r="T111" s="907"/>
      <c r="U111" s="967" t="s">
        <v>1</v>
      </c>
      <c r="V111" s="969"/>
      <c r="W111" s="968"/>
      <c r="X111" s="903"/>
      <c r="Y111" s="904"/>
      <c r="Z111" s="907"/>
      <c r="AA111" s="967" t="s">
        <v>1</v>
      </c>
      <c r="AB111" s="904"/>
      <c r="AC111" s="904"/>
      <c r="AD111" s="904"/>
      <c r="AE111" s="903"/>
      <c r="AF111" s="912"/>
      <c r="AG111" s="890"/>
    </row>
    <row r="112" spans="1:33" ht="53.25" thickTop="1" x14ac:dyDescent="0.4">
      <c r="A112" s="902" t="s">
        <v>3</v>
      </c>
      <c r="B112" s="897"/>
      <c r="C112" s="897"/>
      <c r="D112" s="896"/>
      <c r="E112" s="897"/>
      <c r="F112" s="901" t="s">
        <v>2</v>
      </c>
      <c r="G112" s="897"/>
      <c r="H112" s="897"/>
      <c r="I112" s="897"/>
      <c r="J112" s="897"/>
      <c r="K112" s="897"/>
      <c r="L112" s="898"/>
      <c r="M112" s="901" t="s">
        <v>2</v>
      </c>
      <c r="N112" s="897"/>
      <c r="O112" s="897"/>
      <c r="P112" s="897"/>
      <c r="Q112" s="897"/>
      <c r="R112" s="897"/>
      <c r="S112" s="897"/>
      <c r="T112" s="897"/>
      <c r="U112" s="964" t="s">
        <v>2</v>
      </c>
      <c r="V112" s="966"/>
      <c r="W112" s="965"/>
      <c r="X112" s="896" t="e">
        <f>X8+X11+#REF!+X41+#REF!+X50+#REF!+#REF!+X110</f>
        <v>#REF!</v>
      </c>
      <c r="Y112" s="897"/>
      <c r="Z112" s="897"/>
      <c r="AA112" s="964" t="s">
        <v>2</v>
      </c>
      <c r="AB112" s="897"/>
      <c r="AC112" s="897"/>
      <c r="AD112" s="897"/>
      <c r="AE112" s="896" t="e">
        <f>AE8+AE11+#REF!+AE41+#REF!+AE50+#REF!+#REF!+AE110</f>
        <v>#REF!</v>
      </c>
      <c r="AF112" s="1074"/>
      <c r="AG112" s="890"/>
    </row>
    <row r="113" spans="1:33" ht="52.5" x14ac:dyDescent="0.4">
      <c r="A113" s="891"/>
      <c r="B113" s="891"/>
      <c r="C113" s="891"/>
      <c r="D113" s="890"/>
      <c r="E113" s="891"/>
      <c r="F113" s="895" t="s">
        <v>1</v>
      </c>
      <c r="G113" s="891"/>
      <c r="H113" s="891"/>
      <c r="I113" s="891"/>
      <c r="J113" s="891"/>
      <c r="K113" s="891"/>
      <c r="L113" s="892"/>
      <c r="M113" s="895" t="s">
        <v>1</v>
      </c>
      <c r="N113" s="891"/>
      <c r="O113" s="891"/>
      <c r="P113" s="891"/>
      <c r="Q113" s="891"/>
      <c r="R113" s="891"/>
      <c r="S113" s="891"/>
      <c r="T113" s="891"/>
      <c r="U113" s="963" t="s">
        <v>1</v>
      </c>
      <c r="V113" s="892"/>
      <c r="W113" s="891"/>
      <c r="X113" s="890" t="e">
        <f>X9+X12+#REF!+X42+#REF!+X51+#REF!+#REF!+X111</f>
        <v>#REF!</v>
      </c>
      <c r="Y113" s="891"/>
      <c r="Z113" s="891"/>
      <c r="AA113" s="963" t="s">
        <v>1</v>
      </c>
      <c r="AB113" s="891"/>
      <c r="AC113" s="891"/>
      <c r="AD113" s="891"/>
      <c r="AE113" s="890" t="e">
        <f>AE9+AE12+#REF!+AE42+#REF!+AE51+#REF!+#REF!+AE111</f>
        <v>#REF!</v>
      </c>
      <c r="AF113" s="891"/>
      <c r="AG113" s="890"/>
    </row>
    <row r="114" spans="1:33" x14ac:dyDescent="0.4">
      <c r="A114" s="889" t="s">
        <v>0</v>
      </c>
      <c r="T114" s="962"/>
      <c r="U114" s="961"/>
      <c r="AA114" s="961"/>
    </row>
  </sheetData>
  <mergeCells count="44">
    <mergeCell ref="A95:A96"/>
    <mergeCell ref="A104:A105"/>
    <mergeCell ref="A107:A108"/>
    <mergeCell ref="A110:A111"/>
    <mergeCell ref="A41:A42"/>
    <mergeCell ref="A50:A51"/>
    <mergeCell ref="A47:A48"/>
    <mergeCell ref="A71:A72"/>
    <mergeCell ref="A62:A63"/>
    <mergeCell ref="A65:A66"/>
    <mergeCell ref="A98:A99"/>
    <mergeCell ref="A101:A102"/>
    <mergeCell ref="A74:A75"/>
    <mergeCell ref="A77:A78"/>
    <mergeCell ref="A80:A81"/>
    <mergeCell ref="A86:A87"/>
    <mergeCell ref="A89:A90"/>
    <mergeCell ref="A59:A60"/>
    <mergeCell ref="A53:A54"/>
    <mergeCell ref="A56:A57"/>
    <mergeCell ref="A92:A93"/>
    <mergeCell ref="A83:A84"/>
    <mergeCell ref="A68:A69"/>
    <mergeCell ref="A44:A45"/>
    <mergeCell ref="A17:A18"/>
    <mergeCell ref="A20:A21"/>
    <mergeCell ref="A23:A24"/>
    <mergeCell ref="A26:A27"/>
    <mergeCell ref="A29:A30"/>
    <mergeCell ref="I2:J3"/>
    <mergeCell ref="A32:A33"/>
    <mergeCell ref="A35:A36"/>
    <mergeCell ref="A38:A39"/>
    <mergeCell ref="AB3:AE3"/>
    <mergeCell ref="X3:Z3"/>
    <mergeCell ref="K3:L3"/>
    <mergeCell ref="N3:O3"/>
    <mergeCell ref="G3:H3"/>
    <mergeCell ref="P3:T3"/>
    <mergeCell ref="V3:W3"/>
    <mergeCell ref="A5:A6"/>
    <mergeCell ref="A8:A9"/>
    <mergeCell ref="A11:A12"/>
    <mergeCell ref="A14:A15"/>
  </mergeCells>
  <pageMargins left="0.19685039370078741" right="0.19685039370078741" top="0.19685039370078741" bottom="0.19685039370078741" header="0.23622047244094491" footer="0.23622047244094491"/>
  <pageSetup paperSize="8" scale="32" fitToHeight="2"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36"/>
  <sheetViews>
    <sheetView view="pageBreakPreview" zoomScale="60" zoomScaleNormal="75" workbookViewId="0">
      <selection activeCell="E1" sqref="E1"/>
    </sheetView>
  </sheetViews>
  <sheetFormatPr defaultRowHeight="23.25" x14ac:dyDescent="0.35"/>
  <cols>
    <col min="1" max="1" width="41.85546875" style="491" customWidth="1"/>
    <col min="2" max="3" width="17.28515625" style="491" customWidth="1"/>
    <col min="4" max="4" width="22.5703125" style="491" customWidth="1"/>
    <col min="5" max="5" width="20.7109375" style="491" customWidth="1"/>
    <col min="6" max="6" width="21.140625" style="491" customWidth="1"/>
    <col min="7" max="7" width="18.5703125" style="491" customWidth="1"/>
    <col min="8" max="8" width="11.5703125" style="491" customWidth="1"/>
    <col min="9" max="9" width="24.5703125" style="491" customWidth="1"/>
    <col min="10" max="10" width="25.5703125" style="491" customWidth="1"/>
    <col min="11" max="11" width="25.28515625" style="491" customWidth="1"/>
    <col min="12" max="12" width="31.28515625" style="491" customWidth="1"/>
    <col min="13" max="13" width="17" style="491" customWidth="1"/>
    <col min="14" max="14" width="25.7109375" style="491" customWidth="1"/>
    <col min="15" max="15" width="17" style="491" customWidth="1"/>
    <col min="16" max="16" width="14.7109375" style="491" customWidth="1"/>
    <col min="17" max="18" width="17" style="491" customWidth="1"/>
    <col min="19" max="19" width="25.85546875" style="491" customWidth="1"/>
    <col min="20" max="20" width="26.5703125" style="491" customWidth="1"/>
    <col min="21" max="21" width="3.140625" style="854" customWidth="1"/>
    <col min="22" max="22" width="27.28515625" style="491" customWidth="1"/>
    <col min="23" max="23" width="26.85546875" style="491" customWidth="1"/>
    <col min="24" max="24" width="30.140625" style="491" customWidth="1"/>
    <col min="25" max="16384" width="9.140625" style="491"/>
  </cols>
  <sheetData>
    <row r="1" spans="1:24" x14ac:dyDescent="0.35">
      <c r="A1" s="553" t="s">
        <v>723</v>
      </c>
      <c r="B1" s="552"/>
      <c r="U1" s="549"/>
    </row>
    <row r="2" spans="1:24" x14ac:dyDescent="0.35">
      <c r="A2" s="548" t="s">
        <v>78</v>
      </c>
      <c r="B2" s="547"/>
      <c r="I2" s="2430" t="s">
        <v>77</v>
      </c>
      <c r="J2" s="2431"/>
      <c r="K2" s="546" t="s">
        <v>76</v>
      </c>
      <c r="L2" s="545"/>
      <c r="M2" s="544"/>
      <c r="U2" s="549"/>
    </row>
    <row r="3" spans="1:24" s="531" customFormat="1" ht="69" customHeight="1" x14ac:dyDescent="0.25">
      <c r="A3" s="540" t="s">
        <v>722</v>
      </c>
      <c r="B3" s="539"/>
      <c r="C3" s="2427" t="s">
        <v>74</v>
      </c>
      <c r="D3" s="2429"/>
      <c r="E3" s="2429"/>
      <c r="F3" s="2429"/>
      <c r="G3" s="2428"/>
      <c r="I3" s="2432"/>
      <c r="J3" s="2433"/>
      <c r="K3" s="532" t="s">
        <v>73</v>
      </c>
      <c r="L3" s="2429" t="s">
        <v>72</v>
      </c>
      <c r="M3" s="2428"/>
      <c r="N3" s="2427" t="s">
        <v>71</v>
      </c>
      <c r="O3" s="2428"/>
      <c r="Q3" s="2427" t="s">
        <v>70</v>
      </c>
      <c r="R3" s="2429"/>
      <c r="S3" s="2429"/>
      <c r="T3" s="2429"/>
      <c r="U3" s="885"/>
      <c r="V3" s="884"/>
      <c r="W3" s="883" t="s">
        <v>69</v>
      </c>
      <c r="X3" s="882"/>
    </row>
    <row r="4" spans="1:24" s="531" customFormat="1" ht="132" customHeight="1" thickBot="1" x14ac:dyDescent="0.3">
      <c r="A4" s="537" t="s">
        <v>68</v>
      </c>
      <c r="B4" s="535" t="s">
        <v>67</v>
      </c>
      <c r="C4" s="535" t="s">
        <v>66</v>
      </c>
      <c r="D4" s="535" t="s">
        <v>65</v>
      </c>
      <c r="E4" s="535" t="s">
        <v>64</v>
      </c>
      <c r="F4" s="535" t="s">
        <v>63</v>
      </c>
      <c r="G4" s="533" t="s">
        <v>62</v>
      </c>
      <c r="H4" s="535" t="s">
        <v>55</v>
      </c>
      <c r="I4" s="534" t="s">
        <v>61</v>
      </c>
      <c r="J4" s="534" t="s">
        <v>56</v>
      </c>
      <c r="K4" s="535" t="s">
        <v>60</v>
      </c>
      <c r="L4" s="535" t="s">
        <v>59</v>
      </c>
      <c r="M4" s="535" t="s">
        <v>58</v>
      </c>
      <c r="N4" s="535" t="s">
        <v>57</v>
      </c>
      <c r="O4" s="534" t="s">
        <v>56</v>
      </c>
      <c r="P4" s="535" t="s">
        <v>55</v>
      </c>
      <c r="Q4" s="534" t="s">
        <v>721</v>
      </c>
      <c r="R4" s="534" t="s">
        <v>53</v>
      </c>
      <c r="S4" s="534" t="s">
        <v>52</v>
      </c>
      <c r="T4" s="881" t="s">
        <v>51</v>
      </c>
      <c r="U4" s="880"/>
      <c r="V4" s="879" t="s">
        <v>50</v>
      </c>
      <c r="W4" s="878" t="s">
        <v>49</v>
      </c>
      <c r="X4" s="878" t="s">
        <v>48</v>
      </c>
    </row>
    <row r="5" spans="1:24" ht="19.5" customHeight="1" thickTop="1" x14ac:dyDescent="0.35">
      <c r="A5" s="2425" t="s">
        <v>47</v>
      </c>
      <c r="B5" s="521"/>
      <c r="C5" s="876"/>
      <c r="D5" s="876"/>
      <c r="E5" s="521"/>
      <c r="F5" s="521" t="s">
        <v>46</v>
      </c>
      <c r="G5" s="521"/>
      <c r="H5" s="877" t="s">
        <v>2</v>
      </c>
      <c r="I5" s="521" t="s">
        <v>43</v>
      </c>
      <c r="J5" s="521" t="s">
        <v>41</v>
      </c>
      <c r="K5" s="521" t="s">
        <v>42</v>
      </c>
      <c r="L5" s="875" t="s">
        <v>45</v>
      </c>
      <c r="M5" s="875" t="s">
        <v>44</v>
      </c>
      <c r="N5" s="875" t="s">
        <v>43</v>
      </c>
      <c r="O5" s="875" t="s">
        <v>41</v>
      </c>
      <c r="P5" s="877" t="s">
        <v>2</v>
      </c>
      <c r="Q5" s="876"/>
      <c r="R5" s="875" t="s">
        <v>42</v>
      </c>
      <c r="S5" s="875" t="s">
        <v>41</v>
      </c>
      <c r="T5" s="875" t="s">
        <v>40</v>
      </c>
      <c r="U5" s="869"/>
      <c r="V5" s="521"/>
      <c r="W5" s="521"/>
      <c r="X5" s="521"/>
    </row>
    <row r="6" spans="1:24" ht="19.5" customHeight="1" x14ac:dyDescent="0.35">
      <c r="A6" s="2426"/>
      <c r="B6" s="515"/>
      <c r="C6" s="518"/>
      <c r="D6" s="518"/>
      <c r="E6" s="515"/>
      <c r="F6" s="521" t="s">
        <v>39</v>
      </c>
      <c r="G6" s="515"/>
      <c r="H6" s="519" t="s">
        <v>1</v>
      </c>
      <c r="I6" s="521"/>
      <c r="J6" s="515"/>
      <c r="K6" s="515"/>
      <c r="L6" s="515"/>
      <c r="M6" s="515"/>
      <c r="N6" s="515"/>
      <c r="O6" s="515"/>
      <c r="P6" s="519" t="s">
        <v>1</v>
      </c>
      <c r="Q6" s="518"/>
      <c r="R6" s="515"/>
      <c r="S6" s="515"/>
      <c r="T6" s="515"/>
      <c r="U6" s="869"/>
      <c r="V6" s="521"/>
      <c r="W6" s="521"/>
      <c r="X6" s="521"/>
    </row>
    <row r="7" spans="1:24" ht="42" customHeight="1" thickBot="1" x14ac:dyDescent="0.4">
      <c r="A7" s="514" t="s">
        <v>38</v>
      </c>
      <c r="B7" s="511"/>
      <c r="C7" s="512"/>
      <c r="D7" s="512"/>
      <c r="E7" s="511"/>
      <c r="F7" s="511"/>
      <c r="G7" s="511"/>
      <c r="H7" s="511"/>
      <c r="I7" s="511"/>
      <c r="J7" s="511"/>
      <c r="K7" s="874"/>
      <c r="L7" s="874"/>
      <c r="M7" s="511"/>
      <c r="N7" s="511"/>
      <c r="O7" s="511"/>
      <c r="P7" s="511"/>
      <c r="Q7" s="512"/>
      <c r="R7" s="511"/>
      <c r="S7" s="511"/>
      <c r="T7" s="511"/>
      <c r="U7" s="862"/>
      <c r="V7" s="511"/>
      <c r="W7" s="511"/>
      <c r="X7" s="511"/>
    </row>
    <row r="8" spans="1:24" ht="19.5" customHeight="1" x14ac:dyDescent="0.35">
      <c r="A8" s="2434" t="s">
        <v>720</v>
      </c>
      <c r="B8" s="496"/>
      <c r="C8" s="510"/>
      <c r="D8" s="510">
        <v>8500000</v>
      </c>
      <c r="E8" s="496" t="s">
        <v>18</v>
      </c>
      <c r="F8" s="496" t="s">
        <v>9</v>
      </c>
      <c r="G8" s="496" t="s">
        <v>719</v>
      </c>
      <c r="H8" s="509" t="s">
        <v>2</v>
      </c>
      <c r="I8" s="29" t="s">
        <v>141</v>
      </c>
      <c r="J8" s="27" t="s">
        <v>14</v>
      </c>
      <c r="K8" s="28" t="s">
        <v>13</v>
      </c>
      <c r="L8" s="28" t="s">
        <v>140</v>
      </c>
      <c r="M8" s="27" t="s">
        <v>11</v>
      </c>
      <c r="N8" s="27" t="s">
        <v>10</v>
      </c>
      <c r="O8" s="27" t="s">
        <v>9</v>
      </c>
      <c r="P8" s="36"/>
      <c r="Q8" s="197">
        <v>8500000</v>
      </c>
      <c r="R8" s="27" t="s">
        <v>9</v>
      </c>
      <c r="S8" s="27" t="s">
        <v>8</v>
      </c>
      <c r="T8" s="27" t="s">
        <v>7</v>
      </c>
      <c r="U8" s="18"/>
      <c r="V8" s="29" t="s">
        <v>6</v>
      </c>
      <c r="W8" s="29" t="s">
        <v>5</v>
      </c>
      <c r="X8" s="29" t="s">
        <v>4</v>
      </c>
    </row>
    <row r="9" spans="1:24" ht="68.25" customHeight="1" x14ac:dyDescent="0.35">
      <c r="A9" s="2435"/>
      <c r="B9" s="492"/>
      <c r="C9" s="497"/>
      <c r="D9" s="497"/>
      <c r="E9" s="492"/>
      <c r="F9" s="496"/>
      <c r="G9" s="492"/>
      <c r="H9" s="495" t="s">
        <v>1</v>
      </c>
      <c r="I9" s="496"/>
      <c r="J9" s="492"/>
      <c r="K9" s="492"/>
      <c r="L9" s="492"/>
      <c r="M9" s="492"/>
      <c r="N9" s="492"/>
      <c r="O9" s="492"/>
      <c r="P9" s="495" t="s">
        <v>1</v>
      </c>
      <c r="Q9" s="497"/>
      <c r="R9" s="492"/>
      <c r="S9" s="492"/>
      <c r="T9" s="492"/>
      <c r="U9" s="869"/>
      <c r="V9" s="492"/>
      <c r="W9" s="492"/>
      <c r="X9" s="492"/>
    </row>
    <row r="10" spans="1:24" ht="19.5" customHeight="1" x14ac:dyDescent="0.35">
      <c r="A10" s="498"/>
      <c r="B10" s="498"/>
      <c r="C10" s="500"/>
      <c r="D10" s="500"/>
      <c r="E10" s="498"/>
      <c r="F10" s="498"/>
      <c r="G10" s="498"/>
      <c r="H10" s="498"/>
      <c r="I10" s="498"/>
      <c r="J10" s="498"/>
      <c r="K10" s="501"/>
      <c r="L10" s="501"/>
      <c r="M10" s="498"/>
      <c r="N10" s="498"/>
      <c r="O10" s="498"/>
      <c r="P10" s="498"/>
      <c r="Q10" s="500"/>
      <c r="R10" s="873" t="s">
        <v>35</v>
      </c>
      <c r="S10" s="873"/>
      <c r="T10" s="498"/>
      <c r="U10" s="862"/>
      <c r="V10" s="498"/>
      <c r="W10" s="498"/>
      <c r="X10" s="498"/>
    </row>
    <row r="11" spans="1:24" ht="19.5" customHeight="1" x14ac:dyDescent="0.35">
      <c r="A11" s="2436"/>
      <c r="B11" s="492"/>
      <c r="C11" s="497"/>
      <c r="D11" s="497"/>
      <c r="E11" s="492"/>
      <c r="F11" s="496"/>
      <c r="G11" s="492"/>
      <c r="H11" s="495" t="s">
        <v>2</v>
      </c>
      <c r="I11" s="496"/>
      <c r="J11" s="492"/>
      <c r="K11" s="492"/>
      <c r="L11" s="492"/>
      <c r="M11" s="492"/>
      <c r="N11" s="492"/>
      <c r="O11" s="492"/>
      <c r="P11" s="495" t="s">
        <v>2</v>
      </c>
      <c r="Q11" s="497"/>
      <c r="R11" s="492"/>
      <c r="S11" s="492"/>
      <c r="T11" s="492"/>
      <c r="U11" s="869"/>
      <c r="V11" s="492"/>
      <c r="W11" s="492"/>
      <c r="X11" s="492"/>
    </row>
    <row r="12" spans="1:24" ht="19.5" customHeight="1" x14ac:dyDescent="0.35">
      <c r="A12" s="2435"/>
      <c r="B12" s="492"/>
      <c r="C12" s="497"/>
      <c r="D12" s="497"/>
      <c r="E12" s="492"/>
      <c r="F12" s="496"/>
      <c r="G12" s="492"/>
      <c r="H12" s="495" t="s">
        <v>1</v>
      </c>
      <c r="I12" s="496"/>
      <c r="J12" s="492"/>
      <c r="K12" s="492"/>
      <c r="L12" s="492"/>
      <c r="M12" s="492"/>
      <c r="N12" s="492"/>
      <c r="O12" s="492"/>
      <c r="P12" s="495" t="s">
        <v>1</v>
      </c>
      <c r="Q12" s="497"/>
      <c r="R12" s="492"/>
      <c r="S12" s="492"/>
      <c r="T12" s="492"/>
      <c r="U12" s="869"/>
      <c r="V12" s="492"/>
      <c r="W12" s="492"/>
      <c r="X12" s="492"/>
    </row>
    <row r="13" spans="1:24" ht="19.5" customHeight="1" x14ac:dyDescent="0.35">
      <c r="A13" s="498"/>
      <c r="B13" s="498"/>
      <c r="C13" s="500"/>
      <c r="D13" s="500"/>
      <c r="E13" s="498"/>
      <c r="F13" s="498"/>
      <c r="G13" s="498"/>
      <c r="H13" s="498"/>
      <c r="I13" s="498"/>
      <c r="J13" s="498"/>
      <c r="K13" s="501"/>
      <c r="L13" s="501"/>
      <c r="M13" s="498"/>
      <c r="N13" s="498"/>
      <c r="O13" s="498"/>
      <c r="P13" s="498"/>
      <c r="Q13" s="500"/>
      <c r="R13" s="498"/>
      <c r="S13" s="498"/>
      <c r="T13" s="498"/>
      <c r="U13" s="862"/>
      <c r="V13" s="498"/>
      <c r="W13" s="498"/>
      <c r="X13" s="498"/>
    </row>
    <row r="14" spans="1:24" ht="19.5" customHeight="1" x14ac:dyDescent="0.35">
      <c r="A14" s="2436"/>
      <c r="B14" s="492"/>
      <c r="C14" s="497"/>
      <c r="D14" s="497"/>
      <c r="E14" s="492"/>
      <c r="F14" s="496"/>
      <c r="G14" s="492"/>
      <c r="H14" s="495" t="s">
        <v>2</v>
      </c>
      <c r="I14" s="496"/>
      <c r="J14" s="492"/>
      <c r="K14" s="492"/>
      <c r="L14" s="492"/>
      <c r="M14" s="492"/>
      <c r="N14" s="492"/>
      <c r="O14" s="492"/>
      <c r="P14" s="495" t="s">
        <v>2</v>
      </c>
      <c r="Q14" s="497"/>
      <c r="R14" s="492"/>
      <c r="S14" s="492"/>
      <c r="T14" s="492"/>
      <c r="U14" s="869"/>
      <c r="V14" s="492"/>
      <c r="W14" s="492"/>
      <c r="X14" s="492"/>
    </row>
    <row r="15" spans="1:24" ht="19.5" customHeight="1" x14ac:dyDescent="0.35">
      <c r="A15" s="2435"/>
      <c r="B15" s="492"/>
      <c r="C15" s="497"/>
      <c r="D15" s="497"/>
      <c r="E15" s="492"/>
      <c r="F15" s="496"/>
      <c r="G15" s="492"/>
      <c r="H15" s="495" t="s">
        <v>1</v>
      </c>
      <c r="I15" s="496"/>
      <c r="J15" s="492"/>
      <c r="K15" s="492"/>
      <c r="L15" s="492"/>
      <c r="M15" s="492"/>
      <c r="N15" s="492"/>
      <c r="O15" s="492"/>
      <c r="P15" s="495" t="s">
        <v>1</v>
      </c>
      <c r="Q15" s="497"/>
      <c r="R15" s="492"/>
      <c r="S15" s="492"/>
      <c r="T15" s="492"/>
      <c r="U15" s="869"/>
      <c r="V15" s="492"/>
      <c r="W15" s="492"/>
      <c r="X15" s="492"/>
    </row>
    <row r="16" spans="1:24" ht="19.5" customHeight="1" x14ac:dyDescent="0.35">
      <c r="A16" s="498"/>
      <c r="B16" s="498"/>
      <c r="C16" s="500"/>
      <c r="D16" s="500"/>
      <c r="E16" s="498"/>
      <c r="F16" s="498"/>
      <c r="G16" s="498"/>
      <c r="H16" s="498"/>
      <c r="I16" s="498"/>
      <c r="J16" s="498"/>
      <c r="K16" s="501"/>
      <c r="L16" s="501"/>
      <c r="M16" s="498"/>
      <c r="N16" s="498"/>
      <c r="O16" s="498"/>
      <c r="P16" s="498"/>
      <c r="Q16" s="500"/>
      <c r="R16" s="498"/>
      <c r="S16" s="498"/>
      <c r="T16" s="498"/>
      <c r="U16" s="862"/>
      <c r="V16" s="498"/>
      <c r="W16" s="498"/>
      <c r="X16" s="498"/>
    </row>
    <row r="17" spans="1:24" ht="19.5" customHeight="1" x14ac:dyDescent="0.35">
      <c r="A17" s="2436"/>
      <c r="B17" s="492"/>
      <c r="C17" s="497"/>
      <c r="D17" s="497"/>
      <c r="E17" s="492"/>
      <c r="F17" s="496"/>
      <c r="G17" s="492"/>
      <c r="H17" s="495" t="s">
        <v>2</v>
      </c>
      <c r="I17" s="496"/>
      <c r="J17" s="492"/>
      <c r="K17" s="492"/>
      <c r="L17" s="492"/>
      <c r="M17" s="492"/>
      <c r="N17" s="492"/>
      <c r="O17" s="492"/>
      <c r="P17" s="495" t="s">
        <v>2</v>
      </c>
      <c r="Q17" s="497"/>
      <c r="R17" s="492"/>
      <c r="S17" s="492"/>
      <c r="T17" s="492"/>
      <c r="U17" s="869"/>
      <c r="V17" s="492"/>
      <c r="W17" s="492"/>
      <c r="X17" s="492"/>
    </row>
    <row r="18" spans="1:24" ht="19.5" customHeight="1" x14ac:dyDescent="0.35">
      <c r="A18" s="2435"/>
      <c r="B18" s="492"/>
      <c r="C18" s="497"/>
      <c r="D18" s="497"/>
      <c r="E18" s="492"/>
      <c r="F18" s="496"/>
      <c r="G18" s="492"/>
      <c r="H18" s="495" t="s">
        <v>1</v>
      </c>
      <c r="I18" s="496"/>
      <c r="J18" s="492"/>
      <c r="K18" s="492"/>
      <c r="L18" s="492"/>
      <c r="M18" s="492"/>
      <c r="N18" s="492"/>
      <c r="O18" s="492"/>
      <c r="P18" s="495" t="s">
        <v>1</v>
      </c>
      <c r="Q18" s="497"/>
      <c r="R18" s="492"/>
      <c r="S18" s="492"/>
      <c r="T18" s="492"/>
      <c r="U18" s="869"/>
      <c r="V18" s="492"/>
      <c r="W18" s="492"/>
      <c r="X18" s="492"/>
    </row>
    <row r="19" spans="1:24" ht="19.5" customHeight="1" x14ac:dyDescent="0.35">
      <c r="A19" s="498"/>
      <c r="B19" s="498"/>
      <c r="C19" s="500"/>
      <c r="D19" s="500"/>
      <c r="E19" s="498"/>
      <c r="F19" s="498"/>
      <c r="G19" s="498"/>
      <c r="H19" s="498"/>
      <c r="I19" s="498"/>
      <c r="J19" s="498"/>
      <c r="K19" s="501"/>
      <c r="L19" s="501"/>
      <c r="M19" s="498"/>
      <c r="N19" s="498"/>
      <c r="O19" s="498"/>
      <c r="P19" s="498"/>
      <c r="Q19" s="500"/>
      <c r="R19" s="498"/>
      <c r="S19" s="498"/>
      <c r="T19" s="498"/>
      <c r="U19" s="862"/>
      <c r="V19" s="498"/>
      <c r="W19" s="498"/>
      <c r="X19" s="498"/>
    </row>
    <row r="20" spans="1:24" ht="19.5" customHeight="1" x14ac:dyDescent="0.35">
      <c r="A20" s="2436"/>
      <c r="B20" s="492"/>
      <c r="C20" s="497"/>
      <c r="D20" s="497"/>
      <c r="E20" s="492"/>
      <c r="F20" s="496"/>
      <c r="G20" s="492"/>
      <c r="H20" s="495" t="s">
        <v>2</v>
      </c>
      <c r="I20" s="496"/>
      <c r="J20" s="492"/>
      <c r="K20" s="492"/>
      <c r="L20" s="492"/>
      <c r="M20" s="492"/>
      <c r="N20" s="492"/>
      <c r="O20" s="492"/>
      <c r="P20" s="495" t="s">
        <v>2</v>
      </c>
      <c r="Q20" s="497"/>
      <c r="R20" s="492"/>
      <c r="S20" s="492"/>
      <c r="T20" s="492"/>
      <c r="U20" s="869"/>
      <c r="V20" s="492"/>
      <c r="W20" s="492"/>
      <c r="X20" s="492"/>
    </row>
    <row r="21" spans="1:24" ht="19.5" customHeight="1" x14ac:dyDescent="0.35">
      <c r="A21" s="2435"/>
      <c r="B21" s="492"/>
      <c r="C21" s="497"/>
      <c r="D21" s="497"/>
      <c r="E21" s="492"/>
      <c r="F21" s="496"/>
      <c r="G21" s="492"/>
      <c r="H21" s="495" t="s">
        <v>1</v>
      </c>
      <c r="I21" s="496"/>
      <c r="J21" s="492"/>
      <c r="K21" s="492"/>
      <c r="L21" s="492"/>
      <c r="M21" s="492"/>
      <c r="N21" s="492"/>
      <c r="O21" s="492"/>
      <c r="P21" s="495" t="s">
        <v>1</v>
      </c>
      <c r="Q21" s="497"/>
      <c r="R21" s="492"/>
      <c r="S21" s="492"/>
      <c r="T21" s="492"/>
      <c r="U21" s="869"/>
      <c r="V21" s="492"/>
      <c r="W21" s="492"/>
      <c r="X21" s="492"/>
    </row>
    <row r="22" spans="1:24" ht="19.5" customHeight="1" x14ac:dyDescent="0.35">
      <c r="A22" s="498"/>
      <c r="B22" s="498"/>
      <c r="C22" s="500"/>
      <c r="D22" s="500"/>
      <c r="E22" s="498"/>
      <c r="F22" s="498"/>
      <c r="G22" s="498"/>
      <c r="H22" s="498"/>
      <c r="I22" s="498"/>
      <c r="J22" s="498"/>
      <c r="K22" s="501"/>
      <c r="L22" s="501"/>
      <c r="M22" s="498"/>
      <c r="N22" s="498"/>
      <c r="O22" s="498"/>
      <c r="P22" s="498"/>
      <c r="Q22" s="500"/>
      <c r="R22" s="498"/>
      <c r="S22" s="498"/>
      <c r="T22" s="498"/>
      <c r="U22" s="862"/>
      <c r="V22" s="498"/>
      <c r="W22" s="498"/>
      <c r="X22" s="498"/>
    </row>
    <row r="23" spans="1:24" ht="19.5" customHeight="1" x14ac:dyDescent="0.35">
      <c r="A23" s="2436"/>
      <c r="B23" s="492"/>
      <c r="C23" s="497"/>
      <c r="D23" s="497"/>
      <c r="E23" s="492"/>
      <c r="F23" s="496"/>
      <c r="G23" s="492"/>
      <c r="H23" s="495" t="s">
        <v>2</v>
      </c>
      <c r="I23" s="496"/>
      <c r="J23" s="492"/>
      <c r="K23" s="492"/>
      <c r="L23" s="492"/>
      <c r="M23" s="492"/>
      <c r="N23" s="492"/>
      <c r="O23" s="492"/>
      <c r="P23" s="495" t="s">
        <v>2</v>
      </c>
      <c r="Q23" s="497"/>
      <c r="R23" s="492"/>
      <c r="S23" s="492"/>
      <c r="T23" s="492"/>
      <c r="U23" s="869"/>
      <c r="V23" s="492"/>
      <c r="W23" s="492"/>
      <c r="X23" s="492"/>
    </row>
    <row r="24" spans="1:24" ht="19.5" customHeight="1" x14ac:dyDescent="0.35">
      <c r="A24" s="2435"/>
      <c r="B24" s="492"/>
      <c r="C24" s="497"/>
      <c r="D24" s="497"/>
      <c r="E24" s="492"/>
      <c r="F24" s="496"/>
      <c r="G24" s="492"/>
      <c r="H24" s="495" t="s">
        <v>1</v>
      </c>
      <c r="I24" s="496"/>
      <c r="J24" s="492"/>
      <c r="K24" s="492"/>
      <c r="L24" s="492"/>
      <c r="M24" s="492"/>
      <c r="N24" s="492"/>
      <c r="O24" s="492"/>
      <c r="P24" s="495" t="s">
        <v>1</v>
      </c>
      <c r="Q24" s="497"/>
      <c r="R24" s="492"/>
      <c r="S24" s="492"/>
      <c r="T24" s="492"/>
      <c r="U24" s="869"/>
      <c r="V24" s="492"/>
      <c r="W24" s="492"/>
      <c r="X24" s="492"/>
    </row>
    <row r="25" spans="1:24" ht="19.5" customHeight="1" x14ac:dyDescent="0.35">
      <c r="A25" s="498"/>
      <c r="B25" s="498"/>
      <c r="C25" s="500"/>
      <c r="D25" s="500"/>
      <c r="E25" s="498"/>
      <c r="F25" s="498"/>
      <c r="G25" s="498"/>
      <c r="H25" s="498"/>
      <c r="I25" s="498"/>
      <c r="J25" s="498"/>
      <c r="K25" s="501"/>
      <c r="L25" s="501"/>
      <c r="M25" s="498"/>
      <c r="N25" s="498"/>
      <c r="O25" s="498"/>
      <c r="P25" s="498"/>
      <c r="Q25" s="500"/>
      <c r="R25" s="498"/>
      <c r="S25" s="498"/>
      <c r="T25" s="498"/>
      <c r="U25" s="862"/>
      <c r="V25" s="498"/>
      <c r="W25" s="498"/>
      <c r="X25" s="498"/>
    </row>
    <row r="26" spans="1:24" ht="19.5" customHeight="1" x14ac:dyDescent="0.35">
      <c r="A26" s="2436"/>
      <c r="B26" s="492"/>
      <c r="C26" s="497"/>
      <c r="D26" s="497"/>
      <c r="E26" s="492"/>
      <c r="F26" s="496"/>
      <c r="G26" s="492"/>
      <c r="H26" s="495" t="s">
        <v>2</v>
      </c>
      <c r="I26" s="496"/>
      <c r="J26" s="492"/>
      <c r="K26" s="492"/>
      <c r="L26" s="492"/>
      <c r="M26" s="492"/>
      <c r="N26" s="492"/>
      <c r="O26" s="492"/>
      <c r="P26" s="495" t="s">
        <v>2</v>
      </c>
      <c r="Q26" s="497"/>
      <c r="R26" s="492"/>
      <c r="S26" s="492"/>
      <c r="T26" s="492"/>
      <c r="U26" s="869"/>
      <c r="V26" s="492"/>
      <c r="W26" s="492"/>
      <c r="X26" s="492"/>
    </row>
    <row r="27" spans="1:24" ht="19.5" customHeight="1" x14ac:dyDescent="0.35">
      <c r="A27" s="2435"/>
      <c r="B27" s="492"/>
      <c r="C27" s="497"/>
      <c r="D27" s="497"/>
      <c r="E27" s="492"/>
      <c r="F27" s="496"/>
      <c r="G27" s="492"/>
      <c r="H27" s="495" t="s">
        <v>1</v>
      </c>
      <c r="I27" s="496"/>
      <c r="J27" s="492"/>
      <c r="K27" s="492"/>
      <c r="L27" s="492"/>
      <c r="M27" s="492"/>
      <c r="N27" s="492"/>
      <c r="O27" s="492"/>
      <c r="P27" s="495" t="s">
        <v>1</v>
      </c>
      <c r="Q27" s="497"/>
      <c r="R27" s="492"/>
      <c r="S27" s="492"/>
      <c r="T27" s="492"/>
      <c r="U27" s="869"/>
      <c r="V27" s="492"/>
      <c r="W27" s="492"/>
      <c r="X27" s="492"/>
    </row>
    <row r="28" spans="1:24" ht="19.5" customHeight="1" x14ac:dyDescent="0.35">
      <c r="A28" s="498"/>
      <c r="B28" s="498"/>
      <c r="C28" s="500"/>
      <c r="D28" s="500"/>
      <c r="E28" s="498"/>
      <c r="F28" s="498"/>
      <c r="G28" s="498"/>
      <c r="H28" s="498"/>
      <c r="I28" s="498"/>
      <c r="J28" s="498"/>
      <c r="K28" s="501"/>
      <c r="L28" s="501"/>
      <c r="M28" s="498"/>
      <c r="N28" s="498"/>
      <c r="O28" s="498"/>
      <c r="P28" s="498"/>
      <c r="Q28" s="500"/>
      <c r="R28" s="498"/>
      <c r="S28" s="498"/>
      <c r="T28" s="498"/>
      <c r="U28" s="862"/>
      <c r="V28" s="498"/>
      <c r="W28" s="498"/>
      <c r="X28" s="498"/>
    </row>
    <row r="29" spans="1:24" ht="19.5" customHeight="1" x14ac:dyDescent="0.35">
      <c r="A29" s="2436"/>
      <c r="B29" s="492"/>
      <c r="C29" s="497"/>
      <c r="D29" s="497"/>
      <c r="E29" s="492"/>
      <c r="F29" s="496"/>
      <c r="G29" s="492"/>
      <c r="H29" s="495" t="s">
        <v>2</v>
      </c>
      <c r="I29" s="496"/>
      <c r="J29" s="492"/>
      <c r="K29" s="492"/>
      <c r="L29" s="492"/>
      <c r="M29" s="492"/>
      <c r="N29" s="492"/>
      <c r="O29" s="492"/>
      <c r="P29" s="495" t="s">
        <v>2</v>
      </c>
      <c r="Q29" s="497"/>
      <c r="R29" s="492"/>
      <c r="S29" s="492"/>
      <c r="T29" s="492"/>
      <c r="U29" s="869"/>
      <c r="V29" s="492"/>
      <c r="W29" s="492"/>
      <c r="X29" s="492"/>
    </row>
    <row r="30" spans="1:24" ht="19.5" customHeight="1" x14ac:dyDescent="0.35">
      <c r="A30" s="2435"/>
      <c r="B30" s="492"/>
      <c r="C30" s="497"/>
      <c r="D30" s="497"/>
      <c r="E30" s="492"/>
      <c r="F30" s="496"/>
      <c r="G30" s="492"/>
      <c r="H30" s="495" t="s">
        <v>1</v>
      </c>
      <c r="I30" s="496"/>
      <c r="J30" s="492"/>
      <c r="K30" s="492"/>
      <c r="L30" s="492"/>
      <c r="M30" s="492"/>
      <c r="N30" s="492"/>
      <c r="O30" s="492"/>
      <c r="P30" s="495" t="s">
        <v>1</v>
      </c>
      <c r="Q30" s="497"/>
      <c r="R30" s="492"/>
      <c r="S30" s="492"/>
      <c r="T30" s="492"/>
      <c r="U30" s="869"/>
      <c r="V30" s="492"/>
      <c r="W30" s="492"/>
      <c r="X30" s="492"/>
    </row>
    <row r="31" spans="1:24" ht="19.5" customHeight="1" x14ac:dyDescent="0.35">
      <c r="A31" s="498"/>
      <c r="B31" s="498"/>
      <c r="C31" s="500"/>
      <c r="D31" s="500"/>
      <c r="E31" s="498"/>
      <c r="F31" s="498"/>
      <c r="G31" s="498"/>
      <c r="H31" s="498"/>
      <c r="I31" s="498"/>
      <c r="J31" s="498"/>
      <c r="K31" s="501"/>
      <c r="L31" s="501"/>
      <c r="M31" s="498"/>
      <c r="N31" s="498"/>
      <c r="O31" s="498"/>
      <c r="P31" s="498"/>
      <c r="Q31" s="500"/>
      <c r="R31" s="498"/>
      <c r="S31" s="498"/>
      <c r="T31" s="498"/>
      <c r="U31" s="862"/>
      <c r="V31" s="498"/>
      <c r="W31" s="498"/>
      <c r="X31" s="498"/>
    </row>
    <row r="32" spans="1:24" ht="19.5" customHeight="1" x14ac:dyDescent="0.35">
      <c r="A32" s="2436"/>
      <c r="B32" s="492"/>
      <c r="C32" s="497"/>
      <c r="D32" s="497"/>
      <c r="E32" s="492"/>
      <c r="F32" s="496"/>
      <c r="G32" s="492"/>
      <c r="H32" s="495" t="s">
        <v>2</v>
      </c>
      <c r="I32" s="496"/>
      <c r="J32" s="492"/>
      <c r="K32" s="492"/>
      <c r="L32" s="492"/>
      <c r="M32" s="492"/>
      <c r="N32" s="492"/>
      <c r="O32" s="492"/>
      <c r="P32" s="495" t="s">
        <v>2</v>
      </c>
      <c r="Q32" s="497"/>
      <c r="R32" s="492"/>
      <c r="S32" s="492"/>
      <c r="T32" s="492"/>
      <c r="U32" s="869"/>
      <c r="V32" s="496"/>
      <c r="W32" s="496"/>
      <c r="X32" s="496"/>
    </row>
    <row r="33" spans="1:28" ht="19.5" customHeight="1" thickBot="1" x14ac:dyDescent="0.4">
      <c r="A33" s="2437"/>
      <c r="B33" s="870"/>
      <c r="C33" s="871"/>
      <c r="D33" s="871"/>
      <c r="E33" s="868"/>
      <c r="F33" s="496"/>
      <c r="G33" s="870"/>
      <c r="H33" s="872" t="s">
        <v>1</v>
      </c>
      <c r="I33" s="496"/>
      <c r="J33" s="870"/>
      <c r="K33" s="870"/>
      <c r="L33" s="870"/>
      <c r="M33" s="870"/>
      <c r="N33" s="870"/>
      <c r="O33" s="870"/>
      <c r="P33" s="872" t="s">
        <v>1</v>
      </c>
      <c r="Q33" s="871"/>
      <c r="R33" s="870"/>
      <c r="S33" s="870"/>
      <c r="T33" s="870"/>
      <c r="U33" s="869"/>
      <c r="V33" s="868"/>
      <c r="W33" s="868"/>
      <c r="X33" s="868"/>
      <c r="Z33" s="550"/>
      <c r="AA33" s="550"/>
      <c r="AB33" s="550"/>
    </row>
    <row r="34" spans="1:28" ht="19.5" customHeight="1" thickTop="1" x14ac:dyDescent="0.35">
      <c r="A34" s="867" t="s">
        <v>3</v>
      </c>
      <c r="B34" s="863"/>
      <c r="C34" s="864">
        <f>C8+C11+C14+C17+C20+C23+C26+C29+C32</f>
        <v>0</v>
      </c>
      <c r="D34" s="864">
        <f>D8+D11+D14+D17+D20+D23+D26+D29+D32</f>
        <v>8500000</v>
      </c>
      <c r="E34" s="866"/>
      <c r="F34" s="865"/>
      <c r="G34" s="863"/>
      <c r="H34" s="865" t="s">
        <v>2</v>
      </c>
      <c r="I34" s="865"/>
      <c r="J34" s="863"/>
      <c r="K34" s="863"/>
      <c r="L34" s="863"/>
      <c r="M34" s="863"/>
      <c r="N34" s="863"/>
      <c r="O34" s="863"/>
      <c r="P34" s="865" t="s">
        <v>2</v>
      </c>
      <c r="Q34" s="864">
        <f>Q8+Q11+Q14+Q17+Q20+Q23+Q26+Q29+Q32</f>
        <v>8500000</v>
      </c>
      <c r="R34" s="863"/>
      <c r="S34" s="863"/>
      <c r="T34" s="863"/>
      <c r="U34" s="862"/>
      <c r="V34" s="861"/>
      <c r="W34" s="861"/>
      <c r="X34" s="861"/>
      <c r="Z34" s="550"/>
      <c r="AA34" s="855"/>
      <c r="AB34" s="550"/>
    </row>
    <row r="35" spans="1:28" ht="19.5" customHeight="1" x14ac:dyDescent="0.35">
      <c r="A35" s="860"/>
      <c r="B35" s="860"/>
      <c r="C35" s="497">
        <f>C9+C12+C15+C18+C21+C24+C27+C30+C33</f>
        <v>0</v>
      </c>
      <c r="D35" s="497">
        <f>D9+D12+D15+D18+D21+D24+D27+D30+D33</f>
        <v>0</v>
      </c>
      <c r="E35" s="860"/>
      <c r="F35" s="495"/>
      <c r="G35" s="860"/>
      <c r="H35" s="495" t="s">
        <v>1</v>
      </c>
      <c r="I35" s="495"/>
      <c r="J35" s="860"/>
      <c r="K35" s="860"/>
      <c r="L35" s="860"/>
      <c r="M35" s="860"/>
      <c r="N35" s="860"/>
      <c r="O35" s="860"/>
      <c r="P35" s="495" t="s">
        <v>1</v>
      </c>
      <c r="Q35" s="497">
        <f>Q9+Q12+Q15+Q18+Q21+Q24+Q27+Q30+Q33</f>
        <v>0</v>
      </c>
      <c r="R35" s="860"/>
      <c r="S35" s="860"/>
      <c r="T35" s="860"/>
      <c r="U35" s="859"/>
      <c r="V35" s="858"/>
      <c r="W35" s="858"/>
      <c r="X35" s="858"/>
      <c r="Z35" s="550"/>
      <c r="AA35" s="550"/>
      <c r="AB35" s="550"/>
    </row>
    <row r="36" spans="1:28" x14ac:dyDescent="0.35">
      <c r="A36" s="857" t="s">
        <v>0</v>
      </c>
      <c r="T36" s="549"/>
      <c r="U36" s="549"/>
      <c r="V36" s="855"/>
    </row>
    <row r="37" spans="1:28" x14ac:dyDescent="0.35">
      <c r="Q37" s="856"/>
      <c r="T37" s="855"/>
      <c r="U37" s="549"/>
      <c r="V37" s="550"/>
    </row>
    <row r="38" spans="1:28" x14ac:dyDescent="0.35">
      <c r="T38" s="549"/>
      <c r="U38" s="549"/>
    </row>
    <row r="39" spans="1:28" x14ac:dyDescent="0.35">
      <c r="U39" s="549"/>
    </row>
    <row r="40" spans="1:28" x14ac:dyDescent="0.35">
      <c r="U40" s="549"/>
    </row>
    <row r="41" spans="1:28" x14ac:dyDescent="0.35">
      <c r="U41" s="549"/>
    </row>
    <row r="42" spans="1:28" x14ac:dyDescent="0.35">
      <c r="U42" s="549"/>
    </row>
    <row r="43" spans="1:28" x14ac:dyDescent="0.35">
      <c r="U43" s="549"/>
    </row>
    <row r="44" spans="1:28" x14ac:dyDescent="0.35">
      <c r="U44" s="549"/>
    </row>
    <row r="45" spans="1:28" x14ac:dyDescent="0.35">
      <c r="U45" s="549"/>
    </row>
    <row r="46" spans="1:28" x14ac:dyDescent="0.35">
      <c r="U46" s="549"/>
    </row>
    <row r="47" spans="1:28" x14ac:dyDescent="0.35">
      <c r="U47" s="549"/>
    </row>
    <row r="48" spans="1:28" x14ac:dyDescent="0.35">
      <c r="U48" s="549"/>
    </row>
    <row r="49" spans="21:21" x14ac:dyDescent="0.35">
      <c r="U49" s="549"/>
    </row>
    <row r="50" spans="21:21" x14ac:dyDescent="0.35">
      <c r="U50" s="549"/>
    </row>
    <row r="51" spans="21:21" x14ac:dyDescent="0.35">
      <c r="U51" s="549"/>
    </row>
    <row r="52" spans="21:21" x14ac:dyDescent="0.35">
      <c r="U52" s="549"/>
    </row>
    <row r="53" spans="21:21" x14ac:dyDescent="0.35">
      <c r="U53" s="549"/>
    </row>
    <row r="54" spans="21:21" x14ac:dyDescent="0.35">
      <c r="U54" s="549"/>
    </row>
    <row r="55" spans="21:21" x14ac:dyDescent="0.35">
      <c r="U55" s="549"/>
    </row>
    <row r="56" spans="21:21" x14ac:dyDescent="0.35">
      <c r="U56" s="549"/>
    </row>
    <row r="57" spans="21:21" x14ac:dyDescent="0.35">
      <c r="U57" s="549"/>
    </row>
    <row r="58" spans="21:21" x14ac:dyDescent="0.35">
      <c r="U58" s="549"/>
    </row>
    <row r="59" spans="21:21" x14ac:dyDescent="0.35">
      <c r="U59" s="549"/>
    </row>
    <row r="60" spans="21:21" x14ac:dyDescent="0.35">
      <c r="U60" s="549"/>
    </row>
    <row r="61" spans="21:21" x14ac:dyDescent="0.35">
      <c r="U61" s="549"/>
    </row>
    <row r="62" spans="21:21" x14ac:dyDescent="0.35">
      <c r="U62" s="549"/>
    </row>
    <row r="63" spans="21:21" x14ac:dyDescent="0.35">
      <c r="U63" s="549"/>
    </row>
    <row r="64" spans="21:21" x14ac:dyDescent="0.35">
      <c r="U64" s="549"/>
    </row>
    <row r="65" spans="21:21" x14ac:dyDescent="0.35">
      <c r="U65" s="549"/>
    </row>
    <row r="66" spans="21:21" x14ac:dyDescent="0.35">
      <c r="U66" s="549"/>
    </row>
    <row r="67" spans="21:21" x14ac:dyDescent="0.35">
      <c r="U67" s="549"/>
    </row>
    <row r="68" spans="21:21" x14ac:dyDescent="0.35">
      <c r="U68" s="549"/>
    </row>
    <row r="69" spans="21:21" x14ac:dyDescent="0.35">
      <c r="U69" s="549"/>
    </row>
    <row r="70" spans="21:21" x14ac:dyDescent="0.35">
      <c r="U70" s="549"/>
    </row>
    <row r="71" spans="21:21" x14ac:dyDescent="0.35">
      <c r="U71" s="549"/>
    </row>
    <row r="72" spans="21:21" x14ac:dyDescent="0.35">
      <c r="U72" s="549"/>
    </row>
    <row r="73" spans="21:21" x14ac:dyDescent="0.35">
      <c r="U73" s="549"/>
    </row>
    <row r="74" spans="21:21" x14ac:dyDescent="0.35">
      <c r="U74" s="549"/>
    </row>
    <row r="75" spans="21:21" x14ac:dyDescent="0.35">
      <c r="U75" s="549"/>
    </row>
    <row r="76" spans="21:21" x14ac:dyDescent="0.35">
      <c r="U76" s="549"/>
    </row>
    <row r="77" spans="21:21" x14ac:dyDescent="0.35">
      <c r="U77" s="549"/>
    </row>
    <row r="78" spans="21:21" x14ac:dyDescent="0.35">
      <c r="U78" s="549"/>
    </row>
    <row r="79" spans="21:21" x14ac:dyDescent="0.35">
      <c r="U79" s="549"/>
    </row>
    <row r="80" spans="21:21" x14ac:dyDescent="0.35">
      <c r="U80" s="549"/>
    </row>
    <row r="81" spans="21:21" x14ac:dyDescent="0.35">
      <c r="U81" s="549"/>
    </row>
    <row r="82" spans="21:21" x14ac:dyDescent="0.35">
      <c r="U82" s="549"/>
    </row>
    <row r="83" spans="21:21" x14ac:dyDescent="0.35">
      <c r="U83" s="549"/>
    </row>
    <row r="84" spans="21:21" x14ac:dyDescent="0.35">
      <c r="U84" s="549"/>
    </row>
    <row r="85" spans="21:21" x14ac:dyDescent="0.35">
      <c r="U85" s="549"/>
    </row>
    <row r="86" spans="21:21" x14ac:dyDescent="0.35">
      <c r="U86" s="549"/>
    </row>
    <row r="87" spans="21:21" x14ac:dyDescent="0.35">
      <c r="U87" s="549"/>
    </row>
    <row r="88" spans="21:21" x14ac:dyDescent="0.35">
      <c r="U88" s="549"/>
    </row>
    <row r="89" spans="21:21" x14ac:dyDescent="0.35">
      <c r="U89" s="549"/>
    </row>
    <row r="90" spans="21:21" x14ac:dyDescent="0.35">
      <c r="U90" s="549"/>
    </row>
    <row r="91" spans="21:21" x14ac:dyDescent="0.35">
      <c r="U91" s="549"/>
    </row>
    <row r="92" spans="21:21" x14ac:dyDescent="0.35">
      <c r="U92" s="549"/>
    </row>
    <row r="93" spans="21:21" x14ac:dyDescent="0.35">
      <c r="U93" s="549"/>
    </row>
    <row r="94" spans="21:21" x14ac:dyDescent="0.35">
      <c r="U94" s="549"/>
    </row>
    <row r="95" spans="21:21" x14ac:dyDescent="0.35">
      <c r="U95" s="549"/>
    </row>
    <row r="96" spans="21:21" x14ac:dyDescent="0.35">
      <c r="U96" s="549"/>
    </row>
    <row r="97" spans="21:21" x14ac:dyDescent="0.35">
      <c r="U97" s="549"/>
    </row>
    <row r="98" spans="21:21" x14ac:dyDescent="0.35">
      <c r="U98" s="549"/>
    </row>
    <row r="99" spans="21:21" x14ac:dyDescent="0.35">
      <c r="U99" s="549"/>
    </row>
    <row r="100" spans="21:21" x14ac:dyDescent="0.35">
      <c r="U100" s="549"/>
    </row>
    <row r="101" spans="21:21" x14ac:dyDescent="0.35">
      <c r="U101" s="549"/>
    </row>
    <row r="102" spans="21:21" x14ac:dyDescent="0.35">
      <c r="U102" s="549"/>
    </row>
    <row r="103" spans="21:21" x14ac:dyDescent="0.35">
      <c r="U103" s="549"/>
    </row>
    <row r="104" spans="21:21" x14ac:dyDescent="0.35">
      <c r="U104" s="549"/>
    </row>
    <row r="105" spans="21:21" x14ac:dyDescent="0.35">
      <c r="U105" s="549"/>
    </row>
    <row r="106" spans="21:21" x14ac:dyDescent="0.35">
      <c r="U106" s="549"/>
    </row>
    <row r="107" spans="21:21" x14ac:dyDescent="0.35">
      <c r="U107" s="549"/>
    </row>
    <row r="108" spans="21:21" x14ac:dyDescent="0.35">
      <c r="U108" s="549"/>
    </row>
    <row r="109" spans="21:21" x14ac:dyDescent="0.35">
      <c r="U109" s="549"/>
    </row>
    <row r="110" spans="21:21" x14ac:dyDescent="0.35">
      <c r="U110" s="549"/>
    </row>
    <row r="111" spans="21:21" x14ac:dyDescent="0.35">
      <c r="U111" s="549"/>
    </row>
    <row r="112" spans="21:21" x14ac:dyDescent="0.35">
      <c r="U112" s="549"/>
    </row>
    <row r="113" spans="21:21" x14ac:dyDescent="0.35">
      <c r="U113" s="549"/>
    </row>
    <row r="114" spans="21:21" x14ac:dyDescent="0.35">
      <c r="U114" s="549"/>
    </row>
    <row r="115" spans="21:21" x14ac:dyDescent="0.35">
      <c r="U115" s="549"/>
    </row>
    <row r="116" spans="21:21" x14ac:dyDescent="0.35">
      <c r="U116" s="549"/>
    </row>
    <row r="117" spans="21:21" x14ac:dyDescent="0.35">
      <c r="U117" s="549"/>
    </row>
    <row r="118" spans="21:21" x14ac:dyDescent="0.35">
      <c r="U118" s="549"/>
    </row>
    <row r="119" spans="21:21" x14ac:dyDescent="0.35">
      <c r="U119" s="549"/>
    </row>
    <row r="120" spans="21:21" x14ac:dyDescent="0.35">
      <c r="U120" s="549"/>
    </row>
    <row r="121" spans="21:21" x14ac:dyDescent="0.35">
      <c r="U121" s="549"/>
    </row>
    <row r="122" spans="21:21" x14ac:dyDescent="0.35">
      <c r="U122" s="549"/>
    </row>
    <row r="123" spans="21:21" x14ac:dyDescent="0.35">
      <c r="U123" s="549"/>
    </row>
    <row r="124" spans="21:21" x14ac:dyDescent="0.35">
      <c r="U124" s="549"/>
    </row>
    <row r="125" spans="21:21" x14ac:dyDescent="0.35">
      <c r="U125" s="549"/>
    </row>
    <row r="126" spans="21:21" x14ac:dyDescent="0.35">
      <c r="U126" s="549"/>
    </row>
    <row r="127" spans="21:21" x14ac:dyDescent="0.35">
      <c r="U127" s="549"/>
    </row>
    <row r="128" spans="21:21" x14ac:dyDescent="0.35">
      <c r="U128" s="549"/>
    </row>
    <row r="129" spans="21:21" x14ac:dyDescent="0.35">
      <c r="U129" s="549"/>
    </row>
    <row r="130" spans="21:21" x14ac:dyDescent="0.35">
      <c r="U130" s="549"/>
    </row>
    <row r="131" spans="21:21" x14ac:dyDescent="0.35">
      <c r="U131" s="549"/>
    </row>
    <row r="132" spans="21:21" x14ac:dyDescent="0.35">
      <c r="U132" s="549"/>
    </row>
    <row r="133" spans="21:21" x14ac:dyDescent="0.35">
      <c r="U133" s="549"/>
    </row>
    <row r="134" spans="21:21" x14ac:dyDescent="0.35">
      <c r="U134" s="549"/>
    </row>
    <row r="135" spans="21:21" x14ac:dyDescent="0.35">
      <c r="U135" s="549"/>
    </row>
    <row r="136" spans="21:21" x14ac:dyDescent="0.35">
      <c r="U136" s="549"/>
    </row>
    <row r="137" spans="21:21" x14ac:dyDescent="0.35">
      <c r="U137" s="549"/>
    </row>
    <row r="138" spans="21:21" x14ac:dyDescent="0.35">
      <c r="U138" s="549"/>
    </row>
    <row r="139" spans="21:21" x14ac:dyDescent="0.35">
      <c r="U139" s="549"/>
    </row>
    <row r="140" spans="21:21" x14ac:dyDescent="0.35">
      <c r="U140" s="549"/>
    </row>
    <row r="141" spans="21:21" x14ac:dyDescent="0.35">
      <c r="U141" s="549"/>
    </row>
    <row r="142" spans="21:21" x14ac:dyDescent="0.35">
      <c r="U142" s="549"/>
    </row>
    <row r="143" spans="21:21" x14ac:dyDescent="0.35">
      <c r="U143" s="549"/>
    </row>
    <row r="144" spans="21:21" x14ac:dyDescent="0.35">
      <c r="U144" s="549"/>
    </row>
    <row r="145" spans="21:21" x14ac:dyDescent="0.35">
      <c r="U145" s="549"/>
    </row>
    <row r="146" spans="21:21" x14ac:dyDescent="0.35">
      <c r="U146" s="549"/>
    </row>
    <row r="147" spans="21:21" x14ac:dyDescent="0.35">
      <c r="U147" s="549"/>
    </row>
    <row r="148" spans="21:21" x14ac:dyDescent="0.35">
      <c r="U148" s="549"/>
    </row>
    <row r="149" spans="21:21" x14ac:dyDescent="0.35">
      <c r="U149" s="549"/>
    </row>
    <row r="150" spans="21:21" x14ac:dyDescent="0.35">
      <c r="U150" s="549"/>
    </row>
    <row r="151" spans="21:21" x14ac:dyDescent="0.35">
      <c r="U151" s="549"/>
    </row>
    <row r="152" spans="21:21" x14ac:dyDescent="0.35">
      <c r="U152" s="549"/>
    </row>
    <row r="153" spans="21:21" x14ac:dyDescent="0.35">
      <c r="U153" s="549"/>
    </row>
    <row r="154" spans="21:21" x14ac:dyDescent="0.35">
      <c r="U154" s="549"/>
    </row>
    <row r="155" spans="21:21" x14ac:dyDescent="0.35">
      <c r="U155" s="549"/>
    </row>
    <row r="156" spans="21:21" x14ac:dyDescent="0.35">
      <c r="U156" s="549"/>
    </row>
    <row r="157" spans="21:21" x14ac:dyDescent="0.35">
      <c r="U157" s="549"/>
    </row>
    <row r="158" spans="21:21" x14ac:dyDescent="0.35">
      <c r="U158" s="549"/>
    </row>
    <row r="159" spans="21:21" x14ac:dyDescent="0.35">
      <c r="U159" s="549"/>
    </row>
    <row r="160" spans="21:21" x14ac:dyDescent="0.35">
      <c r="U160" s="549"/>
    </row>
    <row r="161" spans="21:21" x14ac:dyDescent="0.35">
      <c r="U161" s="549"/>
    </row>
    <row r="162" spans="21:21" x14ac:dyDescent="0.35">
      <c r="U162" s="549"/>
    </row>
    <row r="163" spans="21:21" x14ac:dyDescent="0.35">
      <c r="U163" s="549"/>
    </row>
    <row r="164" spans="21:21" x14ac:dyDescent="0.35">
      <c r="U164" s="549"/>
    </row>
    <row r="165" spans="21:21" x14ac:dyDescent="0.35">
      <c r="U165" s="549"/>
    </row>
    <row r="166" spans="21:21" x14ac:dyDescent="0.35">
      <c r="U166" s="549"/>
    </row>
    <row r="167" spans="21:21" x14ac:dyDescent="0.35">
      <c r="U167" s="549"/>
    </row>
    <row r="168" spans="21:21" x14ac:dyDescent="0.35">
      <c r="U168" s="549"/>
    </row>
    <row r="169" spans="21:21" x14ac:dyDescent="0.35">
      <c r="U169" s="549"/>
    </row>
    <row r="170" spans="21:21" x14ac:dyDescent="0.35">
      <c r="U170" s="549"/>
    </row>
    <row r="171" spans="21:21" x14ac:dyDescent="0.35">
      <c r="U171" s="549"/>
    </row>
    <row r="172" spans="21:21" x14ac:dyDescent="0.35">
      <c r="U172" s="549"/>
    </row>
    <row r="173" spans="21:21" x14ac:dyDescent="0.35">
      <c r="U173" s="549"/>
    </row>
    <row r="174" spans="21:21" x14ac:dyDescent="0.35">
      <c r="U174" s="549"/>
    </row>
    <row r="175" spans="21:21" x14ac:dyDescent="0.35">
      <c r="U175" s="549"/>
    </row>
    <row r="176" spans="21:21" x14ac:dyDescent="0.35">
      <c r="U176" s="549"/>
    </row>
    <row r="177" spans="21:21" x14ac:dyDescent="0.35">
      <c r="U177" s="549"/>
    </row>
    <row r="178" spans="21:21" x14ac:dyDescent="0.35">
      <c r="U178" s="549"/>
    </row>
    <row r="179" spans="21:21" x14ac:dyDescent="0.35">
      <c r="U179" s="549"/>
    </row>
    <row r="180" spans="21:21" x14ac:dyDescent="0.35">
      <c r="U180" s="549"/>
    </row>
    <row r="181" spans="21:21" x14ac:dyDescent="0.35">
      <c r="U181" s="549"/>
    </row>
    <row r="182" spans="21:21" x14ac:dyDescent="0.35">
      <c r="U182" s="549"/>
    </row>
    <row r="183" spans="21:21" x14ac:dyDescent="0.35">
      <c r="U183" s="549"/>
    </row>
    <row r="184" spans="21:21" x14ac:dyDescent="0.35">
      <c r="U184" s="549"/>
    </row>
    <row r="185" spans="21:21" x14ac:dyDescent="0.35">
      <c r="U185" s="549"/>
    </row>
    <row r="186" spans="21:21" x14ac:dyDescent="0.35">
      <c r="U186" s="549"/>
    </row>
    <row r="187" spans="21:21" x14ac:dyDescent="0.35">
      <c r="U187" s="549"/>
    </row>
    <row r="188" spans="21:21" x14ac:dyDescent="0.35">
      <c r="U188" s="549"/>
    </row>
    <row r="189" spans="21:21" x14ac:dyDescent="0.35">
      <c r="U189" s="549"/>
    </row>
    <row r="190" spans="21:21" x14ac:dyDescent="0.35">
      <c r="U190" s="549"/>
    </row>
    <row r="191" spans="21:21" x14ac:dyDescent="0.35">
      <c r="U191" s="549"/>
    </row>
    <row r="192" spans="21:21" x14ac:dyDescent="0.35">
      <c r="U192" s="549"/>
    </row>
    <row r="193" spans="21:21" x14ac:dyDescent="0.35">
      <c r="U193" s="549"/>
    </row>
    <row r="194" spans="21:21" x14ac:dyDescent="0.35">
      <c r="U194" s="549"/>
    </row>
    <row r="195" spans="21:21" x14ac:dyDescent="0.35">
      <c r="U195" s="549"/>
    </row>
    <row r="196" spans="21:21" x14ac:dyDescent="0.35">
      <c r="U196" s="549"/>
    </row>
    <row r="197" spans="21:21" x14ac:dyDescent="0.35">
      <c r="U197" s="549"/>
    </row>
    <row r="198" spans="21:21" x14ac:dyDescent="0.35">
      <c r="U198" s="549"/>
    </row>
    <row r="199" spans="21:21" x14ac:dyDescent="0.35">
      <c r="U199" s="549"/>
    </row>
    <row r="200" spans="21:21" x14ac:dyDescent="0.35">
      <c r="U200" s="549"/>
    </row>
    <row r="201" spans="21:21" x14ac:dyDescent="0.35">
      <c r="U201" s="549"/>
    </row>
    <row r="202" spans="21:21" x14ac:dyDescent="0.35">
      <c r="U202" s="549"/>
    </row>
    <row r="203" spans="21:21" x14ac:dyDescent="0.35">
      <c r="U203" s="549"/>
    </row>
    <row r="204" spans="21:21" x14ac:dyDescent="0.35">
      <c r="U204" s="549"/>
    </row>
    <row r="205" spans="21:21" x14ac:dyDescent="0.35">
      <c r="U205" s="549"/>
    </row>
    <row r="206" spans="21:21" x14ac:dyDescent="0.35">
      <c r="U206" s="549"/>
    </row>
    <row r="207" spans="21:21" x14ac:dyDescent="0.35">
      <c r="U207" s="549"/>
    </row>
    <row r="208" spans="21:21" x14ac:dyDescent="0.35">
      <c r="U208" s="549"/>
    </row>
    <row r="209" spans="21:21" x14ac:dyDescent="0.35">
      <c r="U209" s="549"/>
    </row>
    <row r="210" spans="21:21" x14ac:dyDescent="0.35">
      <c r="U210" s="549"/>
    </row>
    <row r="211" spans="21:21" x14ac:dyDescent="0.35">
      <c r="U211" s="549"/>
    </row>
    <row r="212" spans="21:21" x14ac:dyDescent="0.35">
      <c r="U212" s="549"/>
    </row>
    <row r="213" spans="21:21" x14ac:dyDescent="0.35">
      <c r="U213" s="549"/>
    </row>
    <row r="214" spans="21:21" x14ac:dyDescent="0.35">
      <c r="U214" s="549"/>
    </row>
    <row r="215" spans="21:21" x14ac:dyDescent="0.35">
      <c r="U215" s="549"/>
    </row>
    <row r="216" spans="21:21" x14ac:dyDescent="0.35">
      <c r="U216" s="549"/>
    </row>
    <row r="217" spans="21:21" x14ac:dyDescent="0.35">
      <c r="U217" s="549"/>
    </row>
    <row r="218" spans="21:21" x14ac:dyDescent="0.35">
      <c r="U218" s="549"/>
    </row>
    <row r="219" spans="21:21" x14ac:dyDescent="0.35">
      <c r="U219" s="549"/>
    </row>
    <row r="220" spans="21:21" x14ac:dyDescent="0.35">
      <c r="U220" s="549"/>
    </row>
    <row r="221" spans="21:21" x14ac:dyDescent="0.35">
      <c r="U221" s="549"/>
    </row>
    <row r="222" spans="21:21" x14ac:dyDescent="0.35">
      <c r="U222" s="549"/>
    </row>
    <row r="223" spans="21:21" x14ac:dyDescent="0.35">
      <c r="U223" s="549"/>
    </row>
    <row r="224" spans="21:21" x14ac:dyDescent="0.35">
      <c r="U224" s="549"/>
    </row>
    <row r="225" spans="21:21" x14ac:dyDescent="0.35">
      <c r="U225" s="549"/>
    </row>
    <row r="226" spans="21:21" x14ac:dyDescent="0.35">
      <c r="U226" s="549"/>
    </row>
    <row r="227" spans="21:21" x14ac:dyDescent="0.35">
      <c r="U227" s="549"/>
    </row>
    <row r="228" spans="21:21" x14ac:dyDescent="0.35">
      <c r="U228" s="549"/>
    </row>
    <row r="229" spans="21:21" x14ac:dyDescent="0.35">
      <c r="U229" s="549"/>
    </row>
    <row r="230" spans="21:21" x14ac:dyDescent="0.35">
      <c r="U230" s="549"/>
    </row>
    <row r="231" spans="21:21" x14ac:dyDescent="0.35">
      <c r="U231" s="549"/>
    </row>
    <row r="232" spans="21:21" x14ac:dyDescent="0.35">
      <c r="U232" s="549"/>
    </row>
    <row r="233" spans="21:21" x14ac:dyDescent="0.35">
      <c r="U233" s="549"/>
    </row>
    <row r="234" spans="21:21" x14ac:dyDescent="0.35">
      <c r="U234" s="549"/>
    </row>
    <row r="235" spans="21:21" x14ac:dyDescent="0.35">
      <c r="U235" s="549"/>
    </row>
    <row r="236" spans="21:21" x14ac:dyDescent="0.35">
      <c r="U236" s="549"/>
    </row>
    <row r="237" spans="21:21" x14ac:dyDescent="0.35">
      <c r="U237" s="549"/>
    </row>
    <row r="238" spans="21:21" x14ac:dyDescent="0.35">
      <c r="U238" s="549"/>
    </row>
    <row r="239" spans="21:21" x14ac:dyDescent="0.35">
      <c r="U239" s="549"/>
    </row>
    <row r="240" spans="21:21" x14ac:dyDescent="0.35">
      <c r="U240" s="549"/>
    </row>
    <row r="241" spans="21:21" x14ac:dyDescent="0.35">
      <c r="U241" s="549"/>
    </row>
    <row r="242" spans="21:21" x14ac:dyDescent="0.35">
      <c r="U242" s="549"/>
    </row>
    <row r="243" spans="21:21" x14ac:dyDescent="0.35">
      <c r="U243" s="549"/>
    </row>
    <row r="244" spans="21:21" x14ac:dyDescent="0.35">
      <c r="U244" s="549"/>
    </row>
    <row r="245" spans="21:21" x14ac:dyDescent="0.35">
      <c r="U245" s="549"/>
    </row>
    <row r="246" spans="21:21" x14ac:dyDescent="0.35">
      <c r="U246" s="549"/>
    </row>
    <row r="247" spans="21:21" x14ac:dyDescent="0.35">
      <c r="U247" s="549"/>
    </row>
    <row r="248" spans="21:21" x14ac:dyDescent="0.35">
      <c r="U248" s="549"/>
    </row>
    <row r="249" spans="21:21" x14ac:dyDescent="0.35">
      <c r="U249" s="549"/>
    </row>
    <row r="250" spans="21:21" x14ac:dyDescent="0.35">
      <c r="U250" s="549"/>
    </row>
    <row r="251" spans="21:21" x14ac:dyDescent="0.35">
      <c r="U251" s="549"/>
    </row>
    <row r="252" spans="21:21" x14ac:dyDescent="0.35">
      <c r="U252" s="549"/>
    </row>
    <row r="253" spans="21:21" x14ac:dyDescent="0.35">
      <c r="U253" s="549"/>
    </row>
    <row r="254" spans="21:21" x14ac:dyDescent="0.35">
      <c r="U254" s="549"/>
    </row>
    <row r="255" spans="21:21" x14ac:dyDescent="0.35">
      <c r="U255" s="549"/>
    </row>
    <row r="256" spans="21:21" x14ac:dyDescent="0.35">
      <c r="U256" s="549"/>
    </row>
    <row r="257" spans="21:21" x14ac:dyDescent="0.35">
      <c r="U257" s="549"/>
    </row>
    <row r="258" spans="21:21" x14ac:dyDescent="0.35">
      <c r="U258" s="549"/>
    </row>
    <row r="259" spans="21:21" x14ac:dyDescent="0.35">
      <c r="U259" s="549"/>
    </row>
    <row r="260" spans="21:21" x14ac:dyDescent="0.35">
      <c r="U260" s="549"/>
    </row>
    <row r="261" spans="21:21" x14ac:dyDescent="0.35">
      <c r="U261" s="549"/>
    </row>
    <row r="262" spans="21:21" x14ac:dyDescent="0.35">
      <c r="U262" s="549"/>
    </row>
    <row r="263" spans="21:21" x14ac:dyDescent="0.35">
      <c r="U263" s="549"/>
    </row>
    <row r="264" spans="21:21" x14ac:dyDescent="0.35">
      <c r="U264" s="549"/>
    </row>
    <row r="265" spans="21:21" x14ac:dyDescent="0.35">
      <c r="U265" s="549"/>
    </row>
    <row r="266" spans="21:21" x14ac:dyDescent="0.35">
      <c r="U266" s="549"/>
    </row>
    <row r="267" spans="21:21" x14ac:dyDescent="0.35">
      <c r="U267" s="549"/>
    </row>
    <row r="268" spans="21:21" x14ac:dyDescent="0.35">
      <c r="U268" s="549"/>
    </row>
    <row r="269" spans="21:21" x14ac:dyDescent="0.35">
      <c r="U269" s="549"/>
    </row>
    <row r="270" spans="21:21" x14ac:dyDescent="0.35">
      <c r="U270" s="549"/>
    </row>
    <row r="271" spans="21:21" x14ac:dyDescent="0.35">
      <c r="U271" s="549"/>
    </row>
    <row r="272" spans="21:21" x14ac:dyDescent="0.35">
      <c r="U272" s="549"/>
    </row>
    <row r="273" spans="21:21" x14ac:dyDescent="0.35">
      <c r="U273" s="549"/>
    </row>
    <row r="274" spans="21:21" x14ac:dyDescent="0.35">
      <c r="U274" s="549"/>
    </row>
    <row r="275" spans="21:21" x14ac:dyDescent="0.35">
      <c r="U275" s="549"/>
    </row>
    <row r="276" spans="21:21" x14ac:dyDescent="0.35">
      <c r="U276" s="549"/>
    </row>
    <row r="277" spans="21:21" x14ac:dyDescent="0.35">
      <c r="U277" s="549"/>
    </row>
    <row r="278" spans="21:21" x14ac:dyDescent="0.35">
      <c r="U278" s="549"/>
    </row>
    <row r="279" spans="21:21" x14ac:dyDescent="0.35">
      <c r="U279" s="549"/>
    </row>
    <row r="280" spans="21:21" x14ac:dyDescent="0.35">
      <c r="U280" s="549"/>
    </row>
    <row r="281" spans="21:21" x14ac:dyDescent="0.35">
      <c r="U281" s="549"/>
    </row>
    <row r="282" spans="21:21" x14ac:dyDescent="0.35">
      <c r="U282" s="549"/>
    </row>
    <row r="283" spans="21:21" x14ac:dyDescent="0.35">
      <c r="U283" s="549"/>
    </row>
    <row r="284" spans="21:21" x14ac:dyDescent="0.35">
      <c r="U284" s="549"/>
    </row>
    <row r="285" spans="21:21" x14ac:dyDescent="0.35">
      <c r="U285" s="549"/>
    </row>
    <row r="286" spans="21:21" x14ac:dyDescent="0.35">
      <c r="U286" s="549"/>
    </row>
    <row r="287" spans="21:21" x14ac:dyDescent="0.35">
      <c r="U287" s="549"/>
    </row>
    <row r="288" spans="21:21" x14ac:dyDescent="0.35">
      <c r="U288" s="549"/>
    </row>
    <row r="289" spans="21:21" x14ac:dyDescent="0.35">
      <c r="U289" s="549"/>
    </row>
    <row r="290" spans="21:21" x14ac:dyDescent="0.35">
      <c r="U290" s="549"/>
    </row>
    <row r="291" spans="21:21" x14ac:dyDescent="0.35">
      <c r="U291" s="549"/>
    </row>
    <row r="292" spans="21:21" x14ac:dyDescent="0.35">
      <c r="U292" s="549"/>
    </row>
    <row r="293" spans="21:21" x14ac:dyDescent="0.35">
      <c r="U293" s="549"/>
    </row>
    <row r="294" spans="21:21" x14ac:dyDescent="0.35">
      <c r="U294" s="549"/>
    </row>
    <row r="295" spans="21:21" x14ac:dyDescent="0.35">
      <c r="U295" s="549"/>
    </row>
    <row r="296" spans="21:21" x14ac:dyDescent="0.35">
      <c r="U296" s="549"/>
    </row>
    <row r="297" spans="21:21" x14ac:dyDescent="0.35">
      <c r="U297" s="549"/>
    </row>
    <row r="298" spans="21:21" x14ac:dyDescent="0.35">
      <c r="U298" s="549"/>
    </row>
    <row r="299" spans="21:21" x14ac:dyDescent="0.35">
      <c r="U299" s="549"/>
    </row>
    <row r="300" spans="21:21" x14ac:dyDescent="0.35">
      <c r="U300" s="549"/>
    </row>
    <row r="301" spans="21:21" x14ac:dyDescent="0.35">
      <c r="U301" s="549"/>
    </row>
    <row r="302" spans="21:21" x14ac:dyDescent="0.35">
      <c r="U302" s="549"/>
    </row>
    <row r="303" spans="21:21" x14ac:dyDescent="0.35">
      <c r="U303" s="549"/>
    </row>
    <row r="304" spans="21:21" x14ac:dyDescent="0.35">
      <c r="U304" s="549"/>
    </row>
    <row r="305" spans="21:21" x14ac:dyDescent="0.35">
      <c r="U305" s="549"/>
    </row>
    <row r="306" spans="21:21" x14ac:dyDescent="0.35">
      <c r="U306" s="549"/>
    </row>
    <row r="307" spans="21:21" x14ac:dyDescent="0.35">
      <c r="U307" s="549"/>
    </row>
    <row r="308" spans="21:21" x14ac:dyDescent="0.35">
      <c r="U308" s="549"/>
    </row>
    <row r="309" spans="21:21" x14ac:dyDescent="0.35">
      <c r="U309" s="549"/>
    </row>
    <row r="310" spans="21:21" x14ac:dyDescent="0.35">
      <c r="U310" s="549"/>
    </row>
    <row r="311" spans="21:21" x14ac:dyDescent="0.35">
      <c r="U311" s="549"/>
    </row>
    <row r="312" spans="21:21" x14ac:dyDescent="0.35">
      <c r="U312" s="549"/>
    </row>
    <row r="313" spans="21:21" x14ac:dyDescent="0.35">
      <c r="U313" s="549"/>
    </row>
    <row r="314" spans="21:21" x14ac:dyDescent="0.35">
      <c r="U314" s="549"/>
    </row>
    <row r="315" spans="21:21" x14ac:dyDescent="0.35">
      <c r="U315" s="549"/>
    </row>
    <row r="316" spans="21:21" x14ac:dyDescent="0.35">
      <c r="U316" s="549"/>
    </row>
    <row r="317" spans="21:21" x14ac:dyDescent="0.35">
      <c r="U317" s="549"/>
    </row>
    <row r="318" spans="21:21" x14ac:dyDescent="0.35">
      <c r="U318" s="549"/>
    </row>
    <row r="319" spans="21:21" x14ac:dyDescent="0.35">
      <c r="U319" s="549"/>
    </row>
    <row r="320" spans="21:21" x14ac:dyDescent="0.35">
      <c r="U320" s="549"/>
    </row>
    <row r="321" spans="21:21" x14ac:dyDescent="0.35">
      <c r="U321" s="549"/>
    </row>
    <row r="322" spans="21:21" x14ac:dyDescent="0.35">
      <c r="U322" s="549"/>
    </row>
    <row r="323" spans="21:21" x14ac:dyDescent="0.35">
      <c r="U323" s="549"/>
    </row>
    <row r="324" spans="21:21" x14ac:dyDescent="0.35">
      <c r="U324" s="549"/>
    </row>
    <row r="325" spans="21:21" x14ac:dyDescent="0.35">
      <c r="U325" s="549"/>
    </row>
    <row r="326" spans="21:21" x14ac:dyDescent="0.35">
      <c r="U326" s="549"/>
    </row>
    <row r="327" spans="21:21" x14ac:dyDescent="0.35">
      <c r="U327" s="549"/>
    </row>
    <row r="328" spans="21:21" x14ac:dyDescent="0.35">
      <c r="U328" s="549"/>
    </row>
    <row r="329" spans="21:21" x14ac:dyDescent="0.35">
      <c r="U329" s="549"/>
    </row>
    <row r="330" spans="21:21" x14ac:dyDescent="0.35">
      <c r="U330" s="549"/>
    </row>
    <row r="331" spans="21:21" x14ac:dyDescent="0.35">
      <c r="U331" s="549"/>
    </row>
    <row r="332" spans="21:21" x14ac:dyDescent="0.35">
      <c r="U332" s="549"/>
    </row>
    <row r="333" spans="21:21" x14ac:dyDescent="0.35">
      <c r="U333" s="549"/>
    </row>
    <row r="334" spans="21:21" x14ac:dyDescent="0.35">
      <c r="U334" s="549"/>
    </row>
    <row r="335" spans="21:21" x14ac:dyDescent="0.35">
      <c r="U335" s="549"/>
    </row>
    <row r="336" spans="21:21" x14ac:dyDescent="0.35">
      <c r="U336" s="549"/>
    </row>
    <row r="337" spans="21:21" x14ac:dyDescent="0.35">
      <c r="U337" s="549"/>
    </row>
    <row r="338" spans="21:21" x14ac:dyDescent="0.35">
      <c r="U338" s="549"/>
    </row>
    <row r="339" spans="21:21" x14ac:dyDescent="0.35">
      <c r="U339" s="549"/>
    </row>
    <row r="340" spans="21:21" x14ac:dyDescent="0.35">
      <c r="U340" s="549"/>
    </row>
    <row r="341" spans="21:21" x14ac:dyDescent="0.35">
      <c r="U341" s="549"/>
    </row>
    <row r="342" spans="21:21" x14ac:dyDescent="0.35">
      <c r="U342" s="549"/>
    </row>
    <row r="343" spans="21:21" x14ac:dyDescent="0.35">
      <c r="U343" s="549"/>
    </row>
    <row r="344" spans="21:21" x14ac:dyDescent="0.35">
      <c r="U344" s="549"/>
    </row>
    <row r="345" spans="21:21" x14ac:dyDescent="0.35">
      <c r="U345" s="549"/>
    </row>
    <row r="346" spans="21:21" x14ac:dyDescent="0.35">
      <c r="U346" s="549"/>
    </row>
    <row r="347" spans="21:21" x14ac:dyDescent="0.35">
      <c r="U347" s="549"/>
    </row>
    <row r="348" spans="21:21" x14ac:dyDescent="0.35">
      <c r="U348" s="549"/>
    </row>
    <row r="349" spans="21:21" x14ac:dyDescent="0.35">
      <c r="U349" s="549"/>
    </row>
    <row r="350" spans="21:21" x14ac:dyDescent="0.35">
      <c r="U350" s="549"/>
    </row>
    <row r="351" spans="21:21" x14ac:dyDescent="0.35">
      <c r="U351" s="549"/>
    </row>
    <row r="352" spans="21:21" x14ac:dyDescent="0.35">
      <c r="U352" s="549"/>
    </row>
    <row r="353" spans="21:21" x14ac:dyDescent="0.35">
      <c r="U353" s="549"/>
    </row>
    <row r="354" spans="21:21" x14ac:dyDescent="0.35">
      <c r="U354" s="549"/>
    </row>
    <row r="355" spans="21:21" x14ac:dyDescent="0.35">
      <c r="U355" s="549"/>
    </row>
    <row r="356" spans="21:21" x14ac:dyDescent="0.35">
      <c r="U356" s="549"/>
    </row>
    <row r="357" spans="21:21" x14ac:dyDescent="0.35">
      <c r="U357" s="549"/>
    </row>
    <row r="358" spans="21:21" x14ac:dyDescent="0.35">
      <c r="U358" s="549"/>
    </row>
    <row r="359" spans="21:21" x14ac:dyDescent="0.35">
      <c r="U359" s="549"/>
    </row>
    <row r="360" spans="21:21" x14ac:dyDescent="0.35">
      <c r="U360" s="549"/>
    </row>
    <row r="361" spans="21:21" x14ac:dyDescent="0.35">
      <c r="U361" s="549"/>
    </row>
    <row r="362" spans="21:21" x14ac:dyDescent="0.35">
      <c r="U362" s="549"/>
    </row>
    <row r="363" spans="21:21" x14ac:dyDescent="0.35">
      <c r="U363" s="549"/>
    </row>
    <row r="364" spans="21:21" x14ac:dyDescent="0.35">
      <c r="U364" s="549"/>
    </row>
    <row r="365" spans="21:21" x14ac:dyDescent="0.35">
      <c r="U365" s="549"/>
    </row>
    <row r="366" spans="21:21" x14ac:dyDescent="0.35">
      <c r="U366" s="549"/>
    </row>
    <row r="367" spans="21:21" x14ac:dyDescent="0.35">
      <c r="U367" s="549"/>
    </row>
    <row r="368" spans="21:21" x14ac:dyDescent="0.35">
      <c r="U368" s="549"/>
    </row>
    <row r="369" spans="21:21" x14ac:dyDescent="0.35">
      <c r="U369" s="549"/>
    </row>
    <row r="370" spans="21:21" x14ac:dyDescent="0.35">
      <c r="U370" s="549"/>
    </row>
    <row r="371" spans="21:21" x14ac:dyDescent="0.35">
      <c r="U371" s="549"/>
    </row>
    <row r="372" spans="21:21" x14ac:dyDescent="0.35">
      <c r="U372" s="549"/>
    </row>
    <row r="373" spans="21:21" x14ac:dyDescent="0.35">
      <c r="U373" s="549"/>
    </row>
    <row r="374" spans="21:21" x14ac:dyDescent="0.35">
      <c r="U374" s="549"/>
    </row>
    <row r="375" spans="21:21" x14ac:dyDescent="0.35">
      <c r="U375" s="549"/>
    </row>
    <row r="376" spans="21:21" x14ac:dyDescent="0.35">
      <c r="U376" s="549"/>
    </row>
    <row r="377" spans="21:21" x14ac:dyDescent="0.35">
      <c r="U377" s="549"/>
    </row>
    <row r="378" spans="21:21" x14ac:dyDescent="0.35">
      <c r="U378" s="549"/>
    </row>
    <row r="379" spans="21:21" x14ac:dyDescent="0.35">
      <c r="U379" s="549"/>
    </row>
    <row r="380" spans="21:21" x14ac:dyDescent="0.35">
      <c r="U380" s="549"/>
    </row>
    <row r="381" spans="21:21" x14ac:dyDescent="0.35">
      <c r="U381" s="549"/>
    </row>
    <row r="382" spans="21:21" x14ac:dyDescent="0.35">
      <c r="U382" s="549"/>
    </row>
    <row r="383" spans="21:21" x14ac:dyDescent="0.35">
      <c r="U383" s="549"/>
    </row>
    <row r="384" spans="21:21" x14ac:dyDescent="0.35">
      <c r="U384" s="549"/>
    </row>
    <row r="385" spans="21:21" x14ac:dyDescent="0.35">
      <c r="U385" s="549"/>
    </row>
    <row r="386" spans="21:21" x14ac:dyDescent="0.35">
      <c r="U386" s="549"/>
    </row>
    <row r="387" spans="21:21" x14ac:dyDescent="0.35">
      <c r="U387" s="549"/>
    </row>
    <row r="388" spans="21:21" x14ac:dyDescent="0.35">
      <c r="U388" s="549"/>
    </row>
    <row r="389" spans="21:21" x14ac:dyDescent="0.35">
      <c r="U389" s="549"/>
    </row>
    <row r="390" spans="21:21" x14ac:dyDescent="0.35">
      <c r="U390" s="549"/>
    </row>
    <row r="391" spans="21:21" x14ac:dyDescent="0.35">
      <c r="U391" s="549"/>
    </row>
    <row r="392" spans="21:21" x14ac:dyDescent="0.35">
      <c r="U392" s="549"/>
    </row>
    <row r="393" spans="21:21" x14ac:dyDescent="0.35">
      <c r="U393" s="549"/>
    </row>
    <row r="394" spans="21:21" x14ac:dyDescent="0.35">
      <c r="U394" s="549"/>
    </row>
    <row r="395" spans="21:21" x14ac:dyDescent="0.35">
      <c r="U395" s="549"/>
    </row>
    <row r="396" spans="21:21" x14ac:dyDescent="0.35">
      <c r="U396" s="549"/>
    </row>
    <row r="397" spans="21:21" x14ac:dyDescent="0.35">
      <c r="U397" s="549"/>
    </row>
    <row r="398" spans="21:21" x14ac:dyDescent="0.35">
      <c r="U398" s="549"/>
    </row>
    <row r="399" spans="21:21" x14ac:dyDescent="0.35">
      <c r="U399" s="549"/>
    </row>
    <row r="400" spans="21:21" x14ac:dyDescent="0.35">
      <c r="U400" s="549"/>
    </row>
    <row r="401" spans="21:21" x14ac:dyDescent="0.35">
      <c r="U401" s="549"/>
    </row>
    <row r="402" spans="21:21" x14ac:dyDescent="0.35">
      <c r="U402" s="549"/>
    </row>
    <row r="403" spans="21:21" x14ac:dyDescent="0.35">
      <c r="U403" s="549"/>
    </row>
    <row r="404" spans="21:21" x14ac:dyDescent="0.35">
      <c r="U404" s="549"/>
    </row>
    <row r="405" spans="21:21" x14ac:dyDescent="0.35">
      <c r="U405" s="549"/>
    </row>
    <row r="406" spans="21:21" x14ac:dyDescent="0.35">
      <c r="U406" s="549"/>
    </row>
    <row r="407" spans="21:21" x14ac:dyDescent="0.35">
      <c r="U407" s="549"/>
    </row>
    <row r="408" spans="21:21" x14ac:dyDescent="0.35">
      <c r="U408" s="549"/>
    </row>
    <row r="409" spans="21:21" x14ac:dyDescent="0.35">
      <c r="U409" s="549"/>
    </row>
    <row r="410" spans="21:21" x14ac:dyDescent="0.35">
      <c r="U410" s="549"/>
    </row>
    <row r="411" spans="21:21" x14ac:dyDescent="0.35">
      <c r="U411" s="549"/>
    </row>
    <row r="412" spans="21:21" x14ac:dyDescent="0.35">
      <c r="U412" s="549"/>
    </row>
    <row r="413" spans="21:21" x14ac:dyDescent="0.35">
      <c r="U413" s="549"/>
    </row>
    <row r="414" spans="21:21" x14ac:dyDescent="0.35">
      <c r="U414" s="549"/>
    </row>
    <row r="415" spans="21:21" x14ac:dyDescent="0.35">
      <c r="U415" s="549"/>
    </row>
    <row r="416" spans="21:21" x14ac:dyDescent="0.35">
      <c r="U416" s="549"/>
    </row>
    <row r="417" spans="21:21" x14ac:dyDescent="0.35">
      <c r="U417" s="549"/>
    </row>
    <row r="418" spans="21:21" x14ac:dyDescent="0.35">
      <c r="U418" s="549"/>
    </row>
    <row r="419" spans="21:21" x14ac:dyDescent="0.35">
      <c r="U419" s="549"/>
    </row>
    <row r="420" spans="21:21" x14ac:dyDescent="0.35">
      <c r="U420" s="549"/>
    </row>
    <row r="421" spans="21:21" x14ac:dyDescent="0.35">
      <c r="U421" s="549"/>
    </row>
    <row r="422" spans="21:21" x14ac:dyDescent="0.35">
      <c r="U422" s="549"/>
    </row>
    <row r="423" spans="21:21" x14ac:dyDescent="0.35">
      <c r="U423" s="549"/>
    </row>
    <row r="424" spans="21:21" x14ac:dyDescent="0.35">
      <c r="U424" s="549"/>
    </row>
    <row r="425" spans="21:21" x14ac:dyDescent="0.35">
      <c r="U425" s="549"/>
    </row>
    <row r="426" spans="21:21" x14ac:dyDescent="0.35">
      <c r="U426" s="549"/>
    </row>
    <row r="427" spans="21:21" x14ac:dyDescent="0.35">
      <c r="U427" s="549"/>
    </row>
    <row r="428" spans="21:21" x14ac:dyDescent="0.35">
      <c r="U428" s="549"/>
    </row>
    <row r="429" spans="21:21" x14ac:dyDescent="0.35">
      <c r="U429" s="549"/>
    </row>
    <row r="430" spans="21:21" x14ac:dyDescent="0.35">
      <c r="U430" s="549"/>
    </row>
    <row r="431" spans="21:21" x14ac:dyDescent="0.35">
      <c r="U431" s="549"/>
    </row>
    <row r="432" spans="21:21" x14ac:dyDescent="0.35">
      <c r="U432" s="549"/>
    </row>
    <row r="433" spans="21:21" x14ac:dyDescent="0.35">
      <c r="U433" s="549"/>
    </row>
    <row r="434" spans="21:21" x14ac:dyDescent="0.35">
      <c r="U434" s="549"/>
    </row>
    <row r="435" spans="21:21" x14ac:dyDescent="0.35">
      <c r="U435" s="549"/>
    </row>
    <row r="436" spans="21:21" x14ac:dyDescent="0.35">
      <c r="U436" s="549"/>
    </row>
    <row r="437" spans="21:21" x14ac:dyDescent="0.35">
      <c r="U437" s="549"/>
    </row>
    <row r="438" spans="21:21" x14ac:dyDescent="0.35">
      <c r="U438" s="549"/>
    </row>
    <row r="439" spans="21:21" x14ac:dyDescent="0.35">
      <c r="U439" s="549"/>
    </row>
    <row r="440" spans="21:21" x14ac:dyDescent="0.35">
      <c r="U440" s="549"/>
    </row>
    <row r="441" spans="21:21" x14ac:dyDescent="0.35">
      <c r="U441" s="549"/>
    </row>
    <row r="442" spans="21:21" x14ac:dyDescent="0.35">
      <c r="U442" s="549"/>
    </row>
    <row r="443" spans="21:21" x14ac:dyDescent="0.35">
      <c r="U443" s="549"/>
    </row>
    <row r="444" spans="21:21" x14ac:dyDescent="0.35">
      <c r="U444" s="549"/>
    </row>
    <row r="445" spans="21:21" x14ac:dyDescent="0.35">
      <c r="U445" s="549"/>
    </row>
    <row r="446" spans="21:21" x14ac:dyDescent="0.35">
      <c r="U446" s="549"/>
    </row>
    <row r="447" spans="21:21" x14ac:dyDescent="0.35">
      <c r="U447" s="549"/>
    </row>
    <row r="448" spans="21:21" x14ac:dyDescent="0.35">
      <c r="U448" s="549"/>
    </row>
    <row r="449" spans="21:21" x14ac:dyDescent="0.35">
      <c r="U449" s="549"/>
    </row>
    <row r="450" spans="21:21" x14ac:dyDescent="0.35">
      <c r="U450" s="549"/>
    </row>
    <row r="451" spans="21:21" x14ac:dyDescent="0.35">
      <c r="U451" s="549"/>
    </row>
    <row r="452" spans="21:21" x14ac:dyDescent="0.35">
      <c r="U452" s="549"/>
    </row>
    <row r="453" spans="21:21" x14ac:dyDescent="0.35">
      <c r="U453" s="549"/>
    </row>
    <row r="454" spans="21:21" x14ac:dyDescent="0.35">
      <c r="U454" s="549"/>
    </row>
    <row r="455" spans="21:21" x14ac:dyDescent="0.35">
      <c r="U455" s="549"/>
    </row>
    <row r="456" spans="21:21" x14ac:dyDescent="0.35">
      <c r="U456" s="549"/>
    </row>
    <row r="457" spans="21:21" x14ac:dyDescent="0.35">
      <c r="U457" s="549"/>
    </row>
    <row r="458" spans="21:21" x14ac:dyDescent="0.35">
      <c r="U458" s="549"/>
    </row>
    <row r="459" spans="21:21" x14ac:dyDescent="0.35">
      <c r="U459" s="549"/>
    </row>
    <row r="460" spans="21:21" x14ac:dyDescent="0.35">
      <c r="U460" s="549"/>
    </row>
    <row r="461" spans="21:21" x14ac:dyDescent="0.35">
      <c r="U461" s="549"/>
    </row>
    <row r="462" spans="21:21" x14ac:dyDescent="0.35">
      <c r="U462" s="549"/>
    </row>
    <row r="463" spans="21:21" x14ac:dyDescent="0.35">
      <c r="U463" s="549"/>
    </row>
    <row r="464" spans="21:21" x14ac:dyDescent="0.35">
      <c r="U464" s="549"/>
    </row>
    <row r="465" spans="21:21" x14ac:dyDescent="0.35">
      <c r="U465" s="549"/>
    </row>
    <row r="466" spans="21:21" x14ac:dyDescent="0.35">
      <c r="U466" s="549"/>
    </row>
    <row r="467" spans="21:21" x14ac:dyDescent="0.35">
      <c r="U467" s="549"/>
    </row>
    <row r="468" spans="21:21" x14ac:dyDescent="0.35">
      <c r="U468" s="549"/>
    </row>
    <row r="469" spans="21:21" x14ac:dyDescent="0.35">
      <c r="U469" s="549"/>
    </row>
    <row r="470" spans="21:21" x14ac:dyDescent="0.35">
      <c r="U470" s="549"/>
    </row>
    <row r="471" spans="21:21" x14ac:dyDescent="0.35">
      <c r="U471" s="549"/>
    </row>
    <row r="472" spans="21:21" x14ac:dyDescent="0.35">
      <c r="U472" s="549"/>
    </row>
    <row r="473" spans="21:21" x14ac:dyDescent="0.35">
      <c r="U473" s="549"/>
    </row>
    <row r="474" spans="21:21" x14ac:dyDescent="0.35">
      <c r="U474" s="549"/>
    </row>
    <row r="475" spans="21:21" x14ac:dyDescent="0.35">
      <c r="U475" s="549"/>
    </row>
    <row r="476" spans="21:21" x14ac:dyDescent="0.35">
      <c r="U476" s="549"/>
    </row>
    <row r="477" spans="21:21" x14ac:dyDescent="0.35">
      <c r="U477" s="549"/>
    </row>
    <row r="478" spans="21:21" x14ac:dyDescent="0.35">
      <c r="U478" s="549"/>
    </row>
    <row r="479" spans="21:21" x14ac:dyDescent="0.35">
      <c r="U479" s="549"/>
    </row>
    <row r="480" spans="21:21" x14ac:dyDescent="0.35">
      <c r="U480" s="549"/>
    </row>
    <row r="481" spans="21:21" x14ac:dyDescent="0.35">
      <c r="U481" s="549"/>
    </row>
    <row r="482" spans="21:21" x14ac:dyDescent="0.35">
      <c r="U482" s="549"/>
    </row>
    <row r="483" spans="21:21" x14ac:dyDescent="0.35">
      <c r="U483" s="549"/>
    </row>
    <row r="484" spans="21:21" x14ac:dyDescent="0.35">
      <c r="U484" s="549"/>
    </row>
    <row r="485" spans="21:21" x14ac:dyDescent="0.35">
      <c r="U485" s="549"/>
    </row>
    <row r="486" spans="21:21" x14ac:dyDescent="0.35">
      <c r="U486" s="549"/>
    </row>
    <row r="487" spans="21:21" x14ac:dyDescent="0.35">
      <c r="U487" s="549"/>
    </row>
    <row r="488" spans="21:21" x14ac:dyDescent="0.35">
      <c r="U488" s="549"/>
    </row>
    <row r="489" spans="21:21" x14ac:dyDescent="0.35">
      <c r="U489" s="549"/>
    </row>
    <row r="490" spans="21:21" x14ac:dyDescent="0.35">
      <c r="U490" s="549"/>
    </row>
    <row r="491" spans="21:21" x14ac:dyDescent="0.35">
      <c r="U491" s="549"/>
    </row>
    <row r="492" spans="21:21" x14ac:dyDescent="0.35">
      <c r="U492" s="549"/>
    </row>
    <row r="493" spans="21:21" x14ac:dyDescent="0.35">
      <c r="U493" s="549"/>
    </row>
    <row r="494" spans="21:21" x14ac:dyDescent="0.35">
      <c r="U494" s="549"/>
    </row>
    <row r="495" spans="21:21" x14ac:dyDescent="0.35">
      <c r="U495" s="549"/>
    </row>
    <row r="496" spans="21:21" x14ac:dyDescent="0.35">
      <c r="U496" s="549"/>
    </row>
    <row r="497" spans="21:21" x14ac:dyDescent="0.35">
      <c r="U497" s="549"/>
    </row>
    <row r="498" spans="21:21" x14ac:dyDescent="0.35">
      <c r="U498" s="549"/>
    </row>
    <row r="499" spans="21:21" x14ac:dyDescent="0.35">
      <c r="U499" s="549"/>
    </row>
    <row r="500" spans="21:21" x14ac:dyDescent="0.35">
      <c r="U500" s="549"/>
    </row>
    <row r="501" spans="21:21" x14ac:dyDescent="0.35">
      <c r="U501" s="549"/>
    </row>
    <row r="502" spans="21:21" x14ac:dyDescent="0.35">
      <c r="U502" s="549"/>
    </row>
    <row r="503" spans="21:21" x14ac:dyDescent="0.35">
      <c r="U503" s="549"/>
    </row>
    <row r="504" spans="21:21" x14ac:dyDescent="0.35">
      <c r="U504" s="549"/>
    </row>
    <row r="505" spans="21:21" x14ac:dyDescent="0.35">
      <c r="U505" s="549"/>
    </row>
    <row r="506" spans="21:21" x14ac:dyDescent="0.35">
      <c r="U506" s="549"/>
    </row>
    <row r="507" spans="21:21" x14ac:dyDescent="0.35">
      <c r="U507" s="549"/>
    </row>
    <row r="508" spans="21:21" x14ac:dyDescent="0.35">
      <c r="U508" s="549"/>
    </row>
    <row r="509" spans="21:21" x14ac:dyDescent="0.35">
      <c r="U509" s="549"/>
    </row>
    <row r="510" spans="21:21" x14ac:dyDescent="0.35">
      <c r="U510" s="549"/>
    </row>
    <row r="511" spans="21:21" x14ac:dyDescent="0.35">
      <c r="U511" s="549"/>
    </row>
    <row r="512" spans="21:21" x14ac:dyDescent="0.35">
      <c r="U512" s="549"/>
    </row>
    <row r="513" spans="21:21" x14ac:dyDescent="0.35">
      <c r="U513" s="549"/>
    </row>
    <row r="514" spans="21:21" x14ac:dyDescent="0.35">
      <c r="U514" s="549"/>
    </row>
    <row r="515" spans="21:21" x14ac:dyDescent="0.35">
      <c r="U515" s="549"/>
    </row>
    <row r="516" spans="21:21" x14ac:dyDescent="0.35">
      <c r="U516" s="549"/>
    </row>
    <row r="517" spans="21:21" x14ac:dyDescent="0.35">
      <c r="U517" s="549"/>
    </row>
    <row r="518" spans="21:21" x14ac:dyDescent="0.35">
      <c r="U518" s="549"/>
    </row>
    <row r="519" spans="21:21" x14ac:dyDescent="0.35">
      <c r="U519" s="549"/>
    </row>
    <row r="520" spans="21:21" x14ac:dyDescent="0.35">
      <c r="U520" s="549"/>
    </row>
    <row r="521" spans="21:21" x14ac:dyDescent="0.35">
      <c r="U521" s="549"/>
    </row>
    <row r="522" spans="21:21" x14ac:dyDescent="0.35">
      <c r="U522" s="549"/>
    </row>
    <row r="523" spans="21:21" x14ac:dyDescent="0.35">
      <c r="U523" s="549"/>
    </row>
    <row r="524" spans="21:21" x14ac:dyDescent="0.35">
      <c r="U524" s="549"/>
    </row>
    <row r="525" spans="21:21" x14ac:dyDescent="0.35">
      <c r="U525" s="549"/>
    </row>
    <row r="526" spans="21:21" x14ac:dyDescent="0.35">
      <c r="U526" s="549"/>
    </row>
    <row r="527" spans="21:21" x14ac:dyDescent="0.35">
      <c r="U527" s="549"/>
    </row>
    <row r="528" spans="21:21" x14ac:dyDescent="0.35">
      <c r="U528" s="549"/>
    </row>
    <row r="529" spans="21:21" x14ac:dyDescent="0.35">
      <c r="U529" s="549"/>
    </row>
    <row r="530" spans="21:21" x14ac:dyDescent="0.35">
      <c r="U530" s="549"/>
    </row>
    <row r="531" spans="21:21" x14ac:dyDescent="0.35">
      <c r="U531" s="549"/>
    </row>
    <row r="532" spans="21:21" x14ac:dyDescent="0.35">
      <c r="U532" s="549"/>
    </row>
    <row r="533" spans="21:21" x14ac:dyDescent="0.35">
      <c r="U533" s="549"/>
    </row>
    <row r="534" spans="21:21" x14ac:dyDescent="0.35">
      <c r="U534" s="549"/>
    </row>
    <row r="535" spans="21:21" x14ac:dyDescent="0.35">
      <c r="U535" s="549"/>
    </row>
    <row r="536" spans="21:21" x14ac:dyDescent="0.35">
      <c r="U536" s="549"/>
    </row>
    <row r="537" spans="21:21" x14ac:dyDescent="0.35">
      <c r="U537" s="549"/>
    </row>
    <row r="538" spans="21:21" x14ac:dyDescent="0.35">
      <c r="U538" s="549"/>
    </row>
    <row r="539" spans="21:21" x14ac:dyDescent="0.35">
      <c r="U539" s="549"/>
    </row>
    <row r="540" spans="21:21" x14ac:dyDescent="0.35">
      <c r="U540" s="549"/>
    </row>
    <row r="541" spans="21:21" x14ac:dyDescent="0.35">
      <c r="U541" s="549"/>
    </row>
    <row r="542" spans="21:21" x14ac:dyDescent="0.35">
      <c r="U542" s="549"/>
    </row>
    <row r="543" spans="21:21" x14ac:dyDescent="0.35">
      <c r="U543" s="549"/>
    </row>
    <row r="544" spans="21:21" x14ac:dyDescent="0.35">
      <c r="U544" s="549"/>
    </row>
    <row r="545" spans="21:21" x14ac:dyDescent="0.35">
      <c r="U545" s="549"/>
    </row>
    <row r="546" spans="21:21" x14ac:dyDescent="0.35">
      <c r="U546" s="549"/>
    </row>
    <row r="547" spans="21:21" x14ac:dyDescent="0.35">
      <c r="U547" s="549"/>
    </row>
    <row r="548" spans="21:21" x14ac:dyDescent="0.35">
      <c r="U548" s="549"/>
    </row>
    <row r="549" spans="21:21" x14ac:dyDescent="0.35">
      <c r="U549" s="549"/>
    </row>
    <row r="550" spans="21:21" x14ac:dyDescent="0.35">
      <c r="U550" s="549"/>
    </row>
    <row r="551" spans="21:21" x14ac:dyDescent="0.35">
      <c r="U551" s="549"/>
    </row>
    <row r="552" spans="21:21" x14ac:dyDescent="0.35">
      <c r="U552" s="549"/>
    </row>
    <row r="553" spans="21:21" x14ac:dyDescent="0.35">
      <c r="U553" s="549"/>
    </row>
    <row r="554" spans="21:21" x14ac:dyDescent="0.35">
      <c r="U554" s="549"/>
    </row>
    <row r="555" spans="21:21" x14ac:dyDescent="0.35">
      <c r="U555" s="549"/>
    </row>
    <row r="556" spans="21:21" x14ac:dyDescent="0.35">
      <c r="U556" s="549"/>
    </row>
    <row r="557" spans="21:21" x14ac:dyDescent="0.35">
      <c r="U557" s="549"/>
    </row>
    <row r="558" spans="21:21" x14ac:dyDescent="0.35">
      <c r="U558" s="549"/>
    </row>
    <row r="559" spans="21:21" x14ac:dyDescent="0.35">
      <c r="U559" s="549"/>
    </row>
    <row r="560" spans="21:21" x14ac:dyDescent="0.35">
      <c r="U560" s="549"/>
    </row>
    <row r="561" spans="21:21" x14ac:dyDescent="0.35">
      <c r="U561" s="549"/>
    </row>
    <row r="562" spans="21:21" x14ac:dyDescent="0.35">
      <c r="U562" s="549"/>
    </row>
    <row r="563" spans="21:21" x14ac:dyDescent="0.35">
      <c r="U563" s="549"/>
    </row>
    <row r="564" spans="21:21" x14ac:dyDescent="0.35">
      <c r="U564" s="549"/>
    </row>
    <row r="565" spans="21:21" x14ac:dyDescent="0.35">
      <c r="U565" s="549"/>
    </row>
    <row r="566" spans="21:21" x14ac:dyDescent="0.35">
      <c r="U566" s="549"/>
    </row>
    <row r="567" spans="21:21" x14ac:dyDescent="0.35">
      <c r="U567" s="549"/>
    </row>
    <row r="568" spans="21:21" x14ac:dyDescent="0.35">
      <c r="U568" s="549"/>
    </row>
    <row r="569" spans="21:21" x14ac:dyDescent="0.35">
      <c r="U569" s="549"/>
    </row>
    <row r="570" spans="21:21" x14ac:dyDescent="0.35">
      <c r="U570" s="549"/>
    </row>
    <row r="571" spans="21:21" x14ac:dyDescent="0.35">
      <c r="U571" s="549"/>
    </row>
    <row r="572" spans="21:21" x14ac:dyDescent="0.35">
      <c r="U572" s="549"/>
    </row>
    <row r="573" spans="21:21" x14ac:dyDescent="0.35">
      <c r="U573" s="549"/>
    </row>
    <row r="574" spans="21:21" x14ac:dyDescent="0.35">
      <c r="U574" s="549"/>
    </row>
    <row r="575" spans="21:21" x14ac:dyDescent="0.35">
      <c r="U575" s="549"/>
    </row>
    <row r="576" spans="21:21" x14ac:dyDescent="0.35">
      <c r="U576" s="549"/>
    </row>
    <row r="577" spans="21:21" x14ac:dyDescent="0.35">
      <c r="U577" s="549"/>
    </row>
    <row r="578" spans="21:21" x14ac:dyDescent="0.35">
      <c r="U578" s="549"/>
    </row>
    <row r="579" spans="21:21" x14ac:dyDescent="0.35">
      <c r="U579" s="549"/>
    </row>
    <row r="580" spans="21:21" x14ac:dyDescent="0.35">
      <c r="U580" s="549"/>
    </row>
    <row r="581" spans="21:21" x14ac:dyDescent="0.35">
      <c r="U581" s="549"/>
    </row>
    <row r="582" spans="21:21" x14ac:dyDescent="0.35">
      <c r="U582" s="549"/>
    </row>
    <row r="583" spans="21:21" x14ac:dyDescent="0.35">
      <c r="U583" s="549"/>
    </row>
    <row r="584" spans="21:21" x14ac:dyDescent="0.35">
      <c r="U584" s="549"/>
    </row>
    <row r="585" spans="21:21" x14ac:dyDescent="0.35">
      <c r="U585" s="549"/>
    </row>
    <row r="586" spans="21:21" x14ac:dyDescent="0.35">
      <c r="U586" s="549"/>
    </row>
    <row r="587" spans="21:21" x14ac:dyDescent="0.35">
      <c r="U587" s="549"/>
    </row>
    <row r="588" spans="21:21" x14ac:dyDescent="0.35">
      <c r="U588" s="549"/>
    </row>
    <row r="589" spans="21:21" x14ac:dyDescent="0.35">
      <c r="U589" s="549"/>
    </row>
    <row r="590" spans="21:21" x14ac:dyDescent="0.35">
      <c r="U590" s="549"/>
    </row>
    <row r="591" spans="21:21" x14ac:dyDescent="0.35">
      <c r="U591" s="549"/>
    </row>
    <row r="592" spans="21:21" x14ac:dyDescent="0.35">
      <c r="U592" s="549"/>
    </row>
    <row r="593" spans="21:21" x14ac:dyDescent="0.35">
      <c r="U593" s="549"/>
    </row>
    <row r="594" spans="21:21" x14ac:dyDescent="0.35">
      <c r="U594" s="549"/>
    </row>
    <row r="595" spans="21:21" x14ac:dyDescent="0.35">
      <c r="U595" s="549"/>
    </row>
    <row r="596" spans="21:21" x14ac:dyDescent="0.35">
      <c r="U596" s="549"/>
    </row>
    <row r="597" spans="21:21" x14ac:dyDescent="0.35">
      <c r="U597" s="549"/>
    </row>
    <row r="598" spans="21:21" x14ac:dyDescent="0.35">
      <c r="U598" s="549"/>
    </row>
    <row r="599" spans="21:21" x14ac:dyDescent="0.35">
      <c r="U599" s="549"/>
    </row>
    <row r="600" spans="21:21" x14ac:dyDescent="0.35">
      <c r="U600" s="549"/>
    </row>
    <row r="601" spans="21:21" x14ac:dyDescent="0.35">
      <c r="U601" s="549"/>
    </row>
    <row r="602" spans="21:21" x14ac:dyDescent="0.35">
      <c r="U602" s="549"/>
    </row>
    <row r="603" spans="21:21" x14ac:dyDescent="0.35">
      <c r="U603" s="549"/>
    </row>
    <row r="604" spans="21:21" x14ac:dyDescent="0.35">
      <c r="U604" s="549"/>
    </row>
    <row r="605" spans="21:21" x14ac:dyDescent="0.35">
      <c r="U605" s="549"/>
    </row>
    <row r="606" spans="21:21" x14ac:dyDescent="0.35">
      <c r="U606" s="549"/>
    </row>
    <row r="607" spans="21:21" x14ac:dyDescent="0.35">
      <c r="U607" s="549"/>
    </row>
    <row r="608" spans="21:21" x14ac:dyDescent="0.35">
      <c r="U608" s="549"/>
    </row>
    <row r="609" spans="21:21" x14ac:dyDescent="0.35">
      <c r="U609" s="549"/>
    </row>
    <row r="610" spans="21:21" x14ac:dyDescent="0.35">
      <c r="U610" s="549"/>
    </row>
    <row r="611" spans="21:21" x14ac:dyDescent="0.35">
      <c r="U611" s="549"/>
    </row>
    <row r="612" spans="21:21" x14ac:dyDescent="0.35">
      <c r="U612" s="549"/>
    </row>
    <row r="613" spans="21:21" x14ac:dyDescent="0.35">
      <c r="U613" s="549"/>
    </row>
    <row r="614" spans="21:21" x14ac:dyDescent="0.35">
      <c r="U614" s="549"/>
    </row>
    <row r="615" spans="21:21" x14ac:dyDescent="0.35">
      <c r="U615" s="549"/>
    </row>
    <row r="616" spans="21:21" x14ac:dyDescent="0.35">
      <c r="U616" s="549"/>
    </row>
    <row r="617" spans="21:21" x14ac:dyDescent="0.35">
      <c r="U617" s="549"/>
    </row>
    <row r="618" spans="21:21" x14ac:dyDescent="0.35">
      <c r="U618" s="549"/>
    </row>
    <row r="619" spans="21:21" x14ac:dyDescent="0.35">
      <c r="U619" s="549"/>
    </row>
    <row r="620" spans="21:21" x14ac:dyDescent="0.35">
      <c r="U620" s="549"/>
    </row>
    <row r="621" spans="21:21" x14ac:dyDescent="0.35">
      <c r="U621" s="549"/>
    </row>
    <row r="622" spans="21:21" x14ac:dyDescent="0.35">
      <c r="U622" s="549"/>
    </row>
    <row r="623" spans="21:21" x14ac:dyDescent="0.35">
      <c r="U623" s="549"/>
    </row>
    <row r="624" spans="21:21" x14ac:dyDescent="0.35">
      <c r="U624" s="549"/>
    </row>
    <row r="625" spans="21:21" x14ac:dyDescent="0.35">
      <c r="U625" s="549"/>
    </row>
    <row r="626" spans="21:21" x14ac:dyDescent="0.35">
      <c r="U626" s="549"/>
    </row>
    <row r="627" spans="21:21" x14ac:dyDescent="0.35">
      <c r="U627" s="549"/>
    </row>
    <row r="628" spans="21:21" x14ac:dyDescent="0.35">
      <c r="U628" s="549"/>
    </row>
    <row r="629" spans="21:21" x14ac:dyDescent="0.35">
      <c r="U629" s="549"/>
    </row>
    <row r="630" spans="21:21" x14ac:dyDescent="0.35">
      <c r="U630" s="549"/>
    </row>
    <row r="631" spans="21:21" x14ac:dyDescent="0.35">
      <c r="U631" s="549"/>
    </row>
    <row r="632" spans="21:21" x14ac:dyDescent="0.35">
      <c r="U632" s="549"/>
    </row>
    <row r="633" spans="21:21" x14ac:dyDescent="0.35">
      <c r="U633" s="549"/>
    </row>
    <row r="634" spans="21:21" x14ac:dyDescent="0.35">
      <c r="U634" s="549"/>
    </row>
    <row r="635" spans="21:21" x14ac:dyDescent="0.35">
      <c r="U635" s="549"/>
    </row>
    <row r="636" spans="21:21" x14ac:dyDescent="0.35">
      <c r="U636" s="549"/>
    </row>
    <row r="637" spans="21:21" x14ac:dyDescent="0.35">
      <c r="U637" s="549"/>
    </row>
    <row r="638" spans="21:21" x14ac:dyDescent="0.35">
      <c r="U638" s="549"/>
    </row>
    <row r="639" spans="21:21" x14ac:dyDescent="0.35">
      <c r="U639" s="549"/>
    </row>
    <row r="640" spans="21:21" x14ac:dyDescent="0.35">
      <c r="U640" s="549"/>
    </row>
    <row r="641" spans="21:21" x14ac:dyDescent="0.35">
      <c r="U641" s="549"/>
    </row>
    <row r="642" spans="21:21" x14ac:dyDescent="0.35">
      <c r="U642" s="549"/>
    </row>
    <row r="643" spans="21:21" x14ac:dyDescent="0.35">
      <c r="U643" s="549"/>
    </row>
    <row r="644" spans="21:21" x14ac:dyDescent="0.35">
      <c r="U644" s="549"/>
    </row>
    <row r="645" spans="21:21" x14ac:dyDescent="0.35">
      <c r="U645" s="549"/>
    </row>
    <row r="646" spans="21:21" x14ac:dyDescent="0.35">
      <c r="U646" s="549"/>
    </row>
    <row r="647" spans="21:21" x14ac:dyDescent="0.35">
      <c r="U647" s="549"/>
    </row>
    <row r="648" spans="21:21" x14ac:dyDescent="0.35">
      <c r="U648" s="549"/>
    </row>
    <row r="649" spans="21:21" x14ac:dyDescent="0.35">
      <c r="U649" s="549"/>
    </row>
    <row r="650" spans="21:21" x14ac:dyDescent="0.35">
      <c r="U650" s="549"/>
    </row>
    <row r="651" spans="21:21" x14ac:dyDescent="0.35">
      <c r="U651" s="549"/>
    </row>
    <row r="652" spans="21:21" x14ac:dyDescent="0.35">
      <c r="U652" s="549"/>
    </row>
    <row r="653" spans="21:21" x14ac:dyDescent="0.35">
      <c r="U653" s="549"/>
    </row>
    <row r="654" spans="21:21" x14ac:dyDescent="0.35">
      <c r="U654" s="549"/>
    </row>
    <row r="655" spans="21:21" x14ac:dyDescent="0.35">
      <c r="U655" s="549"/>
    </row>
    <row r="656" spans="21:21" x14ac:dyDescent="0.35">
      <c r="U656" s="549"/>
    </row>
    <row r="657" spans="21:21" x14ac:dyDescent="0.35">
      <c r="U657" s="549"/>
    </row>
    <row r="658" spans="21:21" x14ac:dyDescent="0.35">
      <c r="U658" s="549"/>
    </row>
    <row r="659" spans="21:21" x14ac:dyDescent="0.35">
      <c r="U659" s="549"/>
    </row>
    <row r="660" spans="21:21" x14ac:dyDescent="0.35">
      <c r="U660" s="549"/>
    </row>
    <row r="661" spans="21:21" x14ac:dyDescent="0.35">
      <c r="U661" s="549"/>
    </row>
    <row r="662" spans="21:21" x14ac:dyDescent="0.35">
      <c r="U662" s="549"/>
    </row>
    <row r="663" spans="21:21" x14ac:dyDescent="0.35">
      <c r="U663" s="549"/>
    </row>
    <row r="664" spans="21:21" x14ac:dyDescent="0.35">
      <c r="U664" s="549"/>
    </row>
    <row r="665" spans="21:21" x14ac:dyDescent="0.35">
      <c r="U665" s="549"/>
    </row>
    <row r="666" spans="21:21" x14ac:dyDescent="0.35">
      <c r="U666" s="549"/>
    </row>
    <row r="667" spans="21:21" x14ac:dyDescent="0.35">
      <c r="U667" s="549"/>
    </row>
    <row r="668" spans="21:21" x14ac:dyDescent="0.35">
      <c r="U668" s="549"/>
    </row>
    <row r="669" spans="21:21" x14ac:dyDescent="0.35">
      <c r="U669" s="549"/>
    </row>
    <row r="670" spans="21:21" x14ac:dyDescent="0.35">
      <c r="U670" s="549"/>
    </row>
    <row r="671" spans="21:21" x14ac:dyDescent="0.35">
      <c r="U671" s="549"/>
    </row>
    <row r="672" spans="21:21" x14ac:dyDescent="0.35">
      <c r="U672" s="549"/>
    </row>
    <row r="673" spans="21:21" x14ac:dyDescent="0.35">
      <c r="U673" s="549"/>
    </row>
    <row r="674" spans="21:21" x14ac:dyDescent="0.35">
      <c r="U674" s="549"/>
    </row>
    <row r="675" spans="21:21" x14ac:dyDescent="0.35">
      <c r="U675" s="549"/>
    </row>
    <row r="676" spans="21:21" x14ac:dyDescent="0.35">
      <c r="U676" s="549"/>
    </row>
    <row r="677" spans="21:21" x14ac:dyDescent="0.35">
      <c r="U677" s="549"/>
    </row>
    <row r="678" spans="21:21" x14ac:dyDescent="0.35">
      <c r="U678" s="549"/>
    </row>
    <row r="679" spans="21:21" x14ac:dyDescent="0.35">
      <c r="U679" s="549"/>
    </row>
    <row r="680" spans="21:21" x14ac:dyDescent="0.35">
      <c r="U680" s="549"/>
    </row>
    <row r="681" spans="21:21" x14ac:dyDescent="0.35">
      <c r="U681" s="549"/>
    </row>
    <row r="682" spans="21:21" x14ac:dyDescent="0.35">
      <c r="U682" s="549"/>
    </row>
    <row r="683" spans="21:21" x14ac:dyDescent="0.35">
      <c r="U683" s="549"/>
    </row>
    <row r="684" spans="21:21" x14ac:dyDescent="0.35">
      <c r="U684" s="549"/>
    </row>
    <row r="685" spans="21:21" x14ac:dyDescent="0.35">
      <c r="U685" s="549"/>
    </row>
    <row r="686" spans="21:21" x14ac:dyDescent="0.35">
      <c r="U686" s="549"/>
    </row>
    <row r="687" spans="21:21" x14ac:dyDescent="0.35">
      <c r="U687" s="549"/>
    </row>
    <row r="688" spans="21:21" x14ac:dyDescent="0.35">
      <c r="U688" s="549"/>
    </row>
    <row r="689" spans="21:21" x14ac:dyDescent="0.35">
      <c r="U689" s="549"/>
    </row>
    <row r="690" spans="21:21" x14ac:dyDescent="0.35">
      <c r="U690" s="549"/>
    </row>
    <row r="691" spans="21:21" x14ac:dyDescent="0.35">
      <c r="U691" s="549"/>
    </row>
    <row r="692" spans="21:21" x14ac:dyDescent="0.35">
      <c r="U692" s="549"/>
    </row>
    <row r="693" spans="21:21" x14ac:dyDescent="0.35">
      <c r="U693" s="549"/>
    </row>
    <row r="694" spans="21:21" x14ac:dyDescent="0.35">
      <c r="U694" s="549"/>
    </row>
    <row r="695" spans="21:21" x14ac:dyDescent="0.35">
      <c r="U695" s="549"/>
    </row>
    <row r="696" spans="21:21" x14ac:dyDescent="0.35">
      <c r="U696" s="549"/>
    </row>
    <row r="697" spans="21:21" x14ac:dyDescent="0.35">
      <c r="U697" s="549"/>
    </row>
    <row r="698" spans="21:21" x14ac:dyDescent="0.35">
      <c r="U698" s="549"/>
    </row>
    <row r="699" spans="21:21" x14ac:dyDescent="0.35">
      <c r="U699" s="549"/>
    </row>
    <row r="700" spans="21:21" x14ac:dyDescent="0.35">
      <c r="U700" s="549"/>
    </row>
    <row r="701" spans="21:21" x14ac:dyDescent="0.35">
      <c r="U701" s="549"/>
    </row>
    <row r="702" spans="21:21" x14ac:dyDescent="0.35">
      <c r="U702" s="549"/>
    </row>
    <row r="703" spans="21:21" x14ac:dyDescent="0.35">
      <c r="U703" s="549"/>
    </row>
    <row r="704" spans="21:21" x14ac:dyDescent="0.35">
      <c r="U704" s="549"/>
    </row>
    <row r="705" spans="21:21" x14ac:dyDescent="0.35">
      <c r="U705" s="549"/>
    </row>
    <row r="706" spans="21:21" x14ac:dyDescent="0.35">
      <c r="U706" s="549"/>
    </row>
    <row r="707" spans="21:21" x14ac:dyDescent="0.35">
      <c r="U707" s="549"/>
    </row>
    <row r="708" spans="21:21" x14ac:dyDescent="0.35">
      <c r="U708" s="549"/>
    </row>
    <row r="709" spans="21:21" x14ac:dyDescent="0.35">
      <c r="U709" s="549"/>
    </row>
    <row r="710" spans="21:21" x14ac:dyDescent="0.35">
      <c r="U710" s="549"/>
    </row>
    <row r="711" spans="21:21" x14ac:dyDescent="0.35">
      <c r="U711" s="549"/>
    </row>
    <row r="712" spans="21:21" x14ac:dyDescent="0.35">
      <c r="U712" s="549"/>
    </row>
    <row r="713" spans="21:21" x14ac:dyDescent="0.35">
      <c r="U713" s="549"/>
    </row>
    <row r="714" spans="21:21" x14ac:dyDescent="0.35">
      <c r="U714" s="549"/>
    </row>
    <row r="715" spans="21:21" x14ac:dyDescent="0.35">
      <c r="U715" s="549"/>
    </row>
    <row r="716" spans="21:21" x14ac:dyDescent="0.35">
      <c r="U716" s="549"/>
    </row>
    <row r="717" spans="21:21" x14ac:dyDescent="0.35">
      <c r="U717" s="549"/>
    </row>
    <row r="718" spans="21:21" x14ac:dyDescent="0.35">
      <c r="U718" s="549"/>
    </row>
    <row r="719" spans="21:21" x14ac:dyDescent="0.35">
      <c r="U719" s="549"/>
    </row>
    <row r="720" spans="21:21" x14ac:dyDescent="0.35">
      <c r="U720" s="549"/>
    </row>
    <row r="721" spans="21:21" x14ac:dyDescent="0.35">
      <c r="U721" s="549"/>
    </row>
    <row r="722" spans="21:21" x14ac:dyDescent="0.35">
      <c r="U722" s="549"/>
    </row>
    <row r="723" spans="21:21" x14ac:dyDescent="0.35">
      <c r="U723" s="549"/>
    </row>
    <row r="724" spans="21:21" x14ac:dyDescent="0.35">
      <c r="U724" s="549"/>
    </row>
    <row r="725" spans="21:21" x14ac:dyDescent="0.35">
      <c r="U725" s="549"/>
    </row>
    <row r="726" spans="21:21" x14ac:dyDescent="0.35">
      <c r="U726" s="549"/>
    </row>
    <row r="727" spans="21:21" x14ac:dyDescent="0.35">
      <c r="U727" s="549"/>
    </row>
    <row r="728" spans="21:21" x14ac:dyDescent="0.35">
      <c r="U728" s="549"/>
    </row>
    <row r="729" spans="21:21" x14ac:dyDescent="0.35">
      <c r="U729" s="549"/>
    </row>
    <row r="730" spans="21:21" x14ac:dyDescent="0.35">
      <c r="U730" s="549"/>
    </row>
    <row r="731" spans="21:21" x14ac:dyDescent="0.35">
      <c r="U731" s="549"/>
    </row>
    <row r="732" spans="21:21" x14ac:dyDescent="0.35">
      <c r="U732" s="549"/>
    </row>
    <row r="733" spans="21:21" x14ac:dyDescent="0.35">
      <c r="U733" s="549"/>
    </row>
    <row r="734" spans="21:21" x14ac:dyDescent="0.35">
      <c r="U734" s="549"/>
    </row>
    <row r="735" spans="21:21" x14ac:dyDescent="0.35">
      <c r="U735" s="549"/>
    </row>
    <row r="736" spans="21:21" x14ac:dyDescent="0.35">
      <c r="U736" s="549"/>
    </row>
    <row r="737" spans="21:21" x14ac:dyDescent="0.35">
      <c r="U737" s="549"/>
    </row>
    <row r="738" spans="21:21" x14ac:dyDescent="0.35">
      <c r="U738" s="549"/>
    </row>
    <row r="739" spans="21:21" x14ac:dyDescent="0.35">
      <c r="U739" s="549"/>
    </row>
    <row r="740" spans="21:21" x14ac:dyDescent="0.35">
      <c r="U740" s="549"/>
    </row>
    <row r="741" spans="21:21" x14ac:dyDescent="0.35">
      <c r="U741" s="549"/>
    </row>
    <row r="742" spans="21:21" x14ac:dyDescent="0.35">
      <c r="U742" s="549"/>
    </row>
    <row r="743" spans="21:21" x14ac:dyDescent="0.35">
      <c r="U743" s="549"/>
    </row>
    <row r="744" spans="21:21" x14ac:dyDescent="0.35">
      <c r="U744" s="549"/>
    </row>
    <row r="745" spans="21:21" x14ac:dyDescent="0.35">
      <c r="U745" s="549"/>
    </row>
    <row r="746" spans="21:21" x14ac:dyDescent="0.35">
      <c r="U746" s="549"/>
    </row>
    <row r="747" spans="21:21" x14ac:dyDescent="0.35">
      <c r="U747" s="549"/>
    </row>
    <row r="748" spans="21:21" x14ac:dyDescent="0.35">
      <c r="U748" s="549"/>
    </row>
    <row r="749" spans="21:21" x14ac:dyDescent="0.35">
      <c r="U749" s="549"/>
    </row>
    <row r="750" spans="21:21" x14ac:dyDescent="0.35">
      <c r="U750" s="549"/>
    </row>
    <row r="751" spans="21:21" x14ac:dyDescent="0.35">
      <c r="U751" s="549"/>
    </row>
    <row r="752" spans="21:21" x14ac:dyDescent="0.35">
      <c r="U752" s="549"/>
    </row>
    <row r="753" spans="21:21" x14ac:dyDescent="0.35">
      <c r="U753" s="549"/>
    </row>
    <row r="754" spans="21:21" x14ac:dyDescent="0.35">
      <c r="U754" s="549"/>
    </row>
    <row r="755" spans="21:21" x14ac:dyDescent="0.35">
      <c r="U755" s="549"/>
    </row>
    <row r="756" spans="21:21" x14ac:dyDescent="0.35">
      <c r="U756" s="549"/>
    </row>
    <row r="757" spans="21:21" x14ac:dyDescent="0.35">
      <c r="U757" s="549"/>
    </row>
    <row r="758" spans="21:21" x14ac:dyDescent="0.35">
      <c r="U758" s="549"/>
    </row>
    <row r="759" spans="21:21" x14ac:dyDescent="0.35">
      <c r="U759" s="549"/>
    </row>
    <row r="760" spans="21:21" x14ac:dyDescent="0.35">
      <c r="U760" s="549"/>
    </row>
    <row r="761" spans="21:21" x14ac:dyDescent="0.35">
      <c r="U761" s="549"/>
    </row>
    <row r="762" spans="21:21" x14ac:dyDescent="0.35">
      <c r="U762" s="549"/>
    </row>
    <row r="763" spans="21:21" x14ac:dyDescent="0.35">
      <c r="U763" s="549"/>
    </row>
    <row r="764" spans="21:21" x14ac:dyDescent="0.35">
      <c r="U764" s="549"/>
    </row>
    <row r="765" spans="21:21" x14ac:dyDescent="0.35">
      <c r="U765" s="549"/>
    </row>
    <row r="766" spans="21:21" x14ac:dyDescent="0.35">
      <c r="U766" s="549"/>
    </row>
    <row r="767" spans="21:21" x14ac:dyDescent="0.35">
      <c r="U767" s="549"/>
    </row>
    <row r="768" spans="21:21" x14ac:dyDescent="0.35">
      <c r="U768" s="549"/>
    </row>
    <row r="769" spans="21:21" x14ac:dyDescent="0.35">
      <c r="U769" s="549"/>
    </row>
    <row r="770" spans="21:21" x14ac:dyDescent="0.35">
      <c r="U770" s="549"/>
    </row>
    <row r="771" spans="21:21" x14ac:dyDescent="0.35">
      <c r="U771" s="549"/>
    </row>
    <row r="772" spans="21:21" x14ac:dyDescent="0.35">
      <c r="U772" s="549"/>
    </row>
    <row r="773" spans="21:21" x14ac:dyDescent="0.35">
      <c r="U773" s="549"/>
    </row>
    <row r="774" spans="21:21" x14ac:dyDescent="0.35">
      <c r="U774" s="549"/>
    </row>
    <row r="775" spans="21:21" x14ac:dyDescent="0.35">
      <c r="U775" s="549"/>
    </row>
    <row r="776" spans="21:21" x14ac:dyDescent="0.35">
      <c r="U776" s="549"/>
    </row>
    <row r="777" spans="21:21" x14ac:dyDescent="0.35">
      <c r="U777" s="549"/>
    </row>
    <row r="778" spans="21:21" x14ac:dyDescent="0.35">
      <c r="U778" s="549"/>
    </row>
    <row r="779" spans="21:21" x14ac:dyDescent="0.35">
      <c r="U779" s="549"/>
    </row>
    <row r="780" spans="21:21" x14ac:dyDescent="0.35">
      <c r="U780" s="549"/>
    </row>
    <row r="781" spans="21:21" x14ac:dyDescent="0.35">
      <c r="U781" s="549"/>
    </row>
    <row r="782" spans="21:21" x14ac:dyDescent="0.35">
      <c r="U782" s="549"/>
    </row>
    <row r="783" spans="21:21" x14ac:dyDescent="0.35">
      <c r="U783" s="549"/>
    </row>
    <row r="784" spans="21:21" x14ac:dyDescent="0.35">
      <c r="U784" s="549"/>
    </row>
    <row r="785" spans="21:21" x14ac:dyDescent="0.35">
      <c r="U785" s="549"/>
    </row>
    <row r="786" spans="21:21" x14ac:dyDescent="0.35">
      <c r="U786" s="549"/>
    </row>
    <row r="787" spans="21:21" x14ac:dyDescent="0.35">
      <c r="U787" s="549"/>
    </row>
    <row r="788" spans="21:21" x14ac:dyDescent="0.35">
      <c r="U788" s="549"/>
    </row>
    <row r="789" spans="21:21" x14ac:dyDescent="0.35">
      <c r="U789" s="549"/>
    </row>
    <row r="790" spans="21:21" x14ac:dyDescent="0.35">
      <c r="U790" s="549"/>
    </row>
    <row r="791" spans="21:21" x14ac:dyDescent="0.35">
      <c r="U791" s="549"/>
    </row>
    <row r="792" spans="21:21" x14ac:dyDescent="0.35">
      <c r="U792" s="549"/>
    </row>
    <row r="793" spans="21:21" x14ac:dyDescent="0.35">
      <c r="U793" s="549"/>
    </row>
    <row r="794" spans="21:21" x14ac:dyDescent="0.35">
      <c r="U794" s="549"/>
    </row>
    <row r="795" spans="21:21" x14ac:dyDescent="0.35">
      <c r="U795" s="549"/>
    </row>
    <row r="796" spans="21:21" x14ac:dyDescent="0.35">
      <c r="U796" s="549"/>
    </row>
    <row r="797" spans="21:21" x14ac:dyDescent="0.35">
      <c r="U797" s="549"/>
    </row>
    <row r="798" spans="21:21" x14ac:dyDescent="0.35">
      <c r="U798" s="549"/>
    </row>
    <row r="799" spans="21:21" x14ac:dyDescent="0.35">
      <c r="U799" s="549"/>
    </row>
    <row r="800" spans="21:21" x14ac:dyDescent="0.35">
      <c r="U800" s="549"/>
    </row>
    <row r="801" spans="21:21" x14ac:dyDescent="0.35">
      <c r="U801" s="549"/>
    </row>
    <row r="802" spans="21:21" x14ac:dyDescent="0.35">
      <c r="U802" s="549"/>
    </row>
    <row r="803" spans="21:21" x14ac:dyDescent="0.35">
      <c r="U803" s="549"/>
    </row>
    <row r="804" spans="21:21" x14ac:dyDescent="0.35">
      <c r="U804" s="549"/>
    </row>
    <row r="805" spans="21:21" x14ac:dyDescent="0.35">
      <c r="U805" s="549"/>
    </row>
    <row r="806" spans="21:21" x14ac:dyDescent="0.35">
      <c r="U806" s="549"/>
    </row>
    <row r="807" spans="21:21" x14ac:dyDescent="0.35">
      <c r="U807" s="549"/>
    </row>
    <row r="808" spans="21:21" x14ac:dyDescent="0.35">
      <c r="U808" s="549"/>
    </row>
    <row r="809" spans="21:21" x14ac:dyDescent="0.35">
      <c r="U809" s="549"/>
    </row>
    <row r="810" spans="21:21" x14ac:dyDescent="0.35">
      <c r="U810" s="549"/>
    </row>
    <row r="811" spans="21:21" x14ac:dyDescent="0.35">
      <c r="U811" s="549"/>
    </row>
    <row r="812" spans="21:21" x14ac:dyDescent="0.35">
      <c r="U812" s="549"/>
    </row>
    <row r="813" spans="21:21" x14ac:dyDescent="0.35">
      <c r="U813" s="549"/>
    </row>
    <row r="814" spans="21:21" x14ac:dyDescent="0.35">
      <c r="U814" s="549"/>
    </row>
    <row r="815" spans="21:21" x14ac:dyDescent="0.35">
      <c r="U815" s="549"/>
    </row>
    <row r="816" spans="21:21" x14ac:dyDescent="0.35">
      <c r="U816" s="549"/>
    </row>
    <row r="817" spans="21:21" x14ac:dyDescent="0.35">
      <c r="U817" s="549"/>
    </row>
    <row r="818" spans="21:21" x14ac:dyDescent="0.35">
      <c r="U818" s="549"/>
    </row>
    <row r="819" spans="21:21" x14ac:dyDescent="0.35">
      <c r="U819" s="549"/>
    </row>
    <row r="820" spans="21:21" x14ac:dyDescent="0.35">
      <c r="U820" s="549"/>
    </row>
    <row r="821" spans="21:21" x14ac:dyDescent="0.35">
      <c r="U821" s="549"/>
    </row>
    <row r="822" spans="21:21" x14ac:dyDescent="0.35">
      <c r="U822" s="549"/>
    </row>
    <row r="823" spans="21:21" x14ac:dyDescent="0.35">
      <c r="U823" s="549"/>
    </row>
    <row r="824" spans="21:21" x14ac:dyDescent="0.35">
      <c r="U824" s="549"/>
    </row>
    <row r="825" spans="21:21" x14ac:dyDescent="0.35">
      <c r="U825" s="549"/>
    </row>
    <row r="826" spans="21:21" x14ac:dyDescent="0.35">
      <c r="U826" s="549"/>
    </row>
    <row r="827" spans="21:21" x14ac:dyDescent="0.35">
      <c r="U827" s="549"/>
    </row>
    <row r="828" spans="21:21" x14ac:dyDescent="0.35">
      <c r="U828" s="549"/>
    </row>
    <row r="829" spans="21:21" x14ac:dyDescent="0.35">
      <c r="U829" s="549"/>
    </row>
    <row r="830" spans="21:21" x14ac:dyDescent="0.35">
      <c r="U830" s="549"/>
    </row>
    <row r="831" spans="21:21" x14ac:dyDescent="0.35">
      <c r="U831" s="549"/>
    </row>
    <row r="832" spans="21:21" x14ac:dyDescent="0.35">
      <c r="U832" s="549"/>
    </row>
    <row r="833" spans="21:21" x14ac:dyDescent="0.35">
      <c r="U833" s="549"/>
    </row>
    <row r="834" spans="21:21" x14ac:dyDescent="0.35">
      <c r="U834" s="549"/>
    </row>
    <row r="835" spans="21:21" x14ac:dyDescent="0.35">
      <c r="U835" s="549"/>
    </row>
    <row r="836" spans="21:21" x14ac:dyDescent="0.35">
      <c r="U836" s="549"/>
    </row>
    <row r="837" spans="21:21" x14ac:dyDescent="0.35">
      <c r="U837" s="549"/>
    </row>
    <row r="838" spans="21:21" x14ac:dyDescent="0.35">
      <c r="U838" s="549"/>
    </row>
    <row r="839" spans="21:21" x14ac:dyDescent="0.35">
      <c r="U839" s="549"/>
    </row>
    <row r="840" spans="21:21" x14ac:dyDescent="0.35">
      <c r="U840" s="549"/>
    </row>
    <row r="841" spans="21:21" x14ac:dyDescent="0.35">
      <c r="U841" s="549"/>
    </row>
    <row r="842" spans="21:21" x14ac:dyDescent="0.35">
      <c r="U842" s="549"/>
    </row>
    <row r="843" spans="21:21" x14ac:dyDescent="0.35">
      <c r="U843" s="549"/>
    </row>
    <row r="844" spans="21:21" x14ac:dyDescent="0.35">
      <c r="U844" s="549"/>
    </row>
    <row r="845" spans="21:21" x14ac:dyDescent="0.35">
      <c r="U845" s="549"/>
    </row>
    <row r="846" spans="21:21" x14ac:dyDescent="0.35">
      <c r="U846" s="549"/>
    </row>
    <row r="847" spans="21:21" x14ac:dyDescent="0.35">
      <c r="U847" s="549"/>
    </row>
    <row r="848" spans="21:21" x14ac:dyDescent="0.35">
      <c r="U848" s="549"/>
    </row>
    <row r="849" spans="21:21" x14ac:dyDescent="0.35">
      <c r="U849" s="549"/>
    </row>
    <row r="850" spans="21:21" x14ac:dyDescent="0.35">
      <c r="U850" s="549"/>
    </row>
    <row r="851" spans="21:21" x14ac:dyDescent="0.35">
      <c r="U851" s="549"/>
    </row>
    <row r="852" spans="21:21" x14ac:dyDescent="0.35">
      <c r="U852" s="549"/>
    </row>
    <row r="853" spans="21:21" x14ac:dyDescent="0.35">
      <c r="U853" s="549"/>
    </row>
    <row r="854" spans="21:21" x14ac:dyDescent="0.35">
      <c r="U854" s="549"/>
    </row>
    <row r="855" spans="21:21" x14ac:dyDescent="0.35">
      <c r="U855" s="549"/>
    </row>
    <row r="856" spans="21:21" x14ac:dyDescent="0.35">
      <c r="U856" s="549"/>
    </row>
    <row r="857" spans="21:21" x14ac:dyDescent="0.35">
      <c r="U857" s="549"/>
    </row>
    <row r="858" spans="21:21" x14ac:dyDescent="0.35">
      <c r="U858" s="549"/>
    </row>
    <row r="859" spans="21:21" x14ac:dyDescent="0.35">
      <c r="U859" s="549"/>
    </row>
    <row r="860" spans="21:21" x14ac:dyDescent="0.35">
      <c r="U860" s="549"/>
    </row>
    <row r="861" spans="21:21" x14ac:dyDescent="0.35">
      <c r="U861" s="549"/>
    </row>
    <row r="862" spans="21:21" x14ac:dyDescent="0.35">
      <c r="U862" s="549"/>
    </row>
    <row r="863" spans="21:21" x14ac:dyDescent="0.35">
      <c r="U863" s="549"/>
    </row>
    <row r="864" spans="21:21" x14ac:dyDescent="0.35">
      <c r="U864" s="549"/>
    </row>
    <row r="865" spans="21:21" x14ac:dyDescent="0.35">
      <c r="U865" s="549"/>
    </row>
    <row r="866" spans="21:21" x14ac:dyDescent="0.35">
      <c r="U866" s="549"/>
    </row>
    <row r="867" spans="21:21" x14ac:dyDescent="0.35">
      <c r="U867" s="549"/>
    </row>
    <row r="868" spans="21:21" x14ac:dyDescent="0.35">
      <c r="U868" s="549"/>
    </row>
    <row r="869" spans="21:21" x14ac:dyDescent="0.35">
      <c r="U869" s="549"/>
    </row>
    <row r="870" spans="21:21" x14ac:dyDescent="0.35">
      <c r="U870" s="549"/>
    </row>
    <row r="871" spans="21:21" x14ac:dyDescent="0.35">
      <c r="U871" s="549"/>
    </row>
    <row r="872" spans="21:21" x14ac:dyDescent="0.35">
      <c r="U872" s="549"/>
    </row>
    <row r="873" spans="21:21" x14ac:dyDescent="0.35">
      <c r="U873" s="549"/>
    </row>
    <row r="874" spans="21:21" x14ac:dyDescent="0.35">
      <c r="U874" s="549"/>
    </row>
    <row r="875" spans="21:21" x14ac:dyDescent="0.35">
      <c r="U875" s="549"/>
    </row>
    <row r="876" spans="21:21" x14ac:dyDescent="0.35">
      <c r="U876" s="549"/>
    </row>
    <row r="877" spans="21:21" x14ac:dyDescent="0.35">
      <c r="U877" s="549"/>
    </row>
    <row r="878" spans="21:21" x14ac:dyDescent="0.35">
      <c r="U878" s="549"/>
    </row>
    <row r="879" spans="21:21" x14ac:dyDescent="0.35">
      <c r="U879" s="549"/>
    </row>
    <row r="880" spans="21:21" x14ac:dyDescent="0.35">
      <c r="U880" s="549"/>
    </row>
    <row r="881" spans="21:21" x14ac:dyDescent="0.35">
      <c r="U881" s="549"/>
    </row>
    <row r="882" spans="21:21" x14ac:dyDescent="0.35">
      <c r="U882" s="549"/>
    </row>
    <row r="883" spans="21:21" x14ac:dyDescent="0.35">
      <c r="U883" s="549"/>
    </row>
    <row r="884" spans="21:21" x14ac:dyDescent="0.35">
      <c r="U884" s="549"/>
    </row>
    <row r="885" spans="21:21" x14ac:dyDescent="0.35">
      <c r="U885" s="549"/>
    </row>
    <row r="886" spans="21:21" x14ac:dyDescent="0.35">
      <c r="U886" s="549"/>
    </row>
    <row r="887" spans="21:21" x14ac:dyDescent="0.35">
      <c r="U887" s="549"/>
    </row>
    <row r="888" spans="21:21" x14ac:dyDescent="0.35">
      <c r="U888" s="549"/>
    </row>
    <row r="889" spans="21:21" x14ac:dyDescent="0.35">
      <c r="U889" s="549"/>
    </row>
    <row r="890" spans="21:21" x14ac:dyDescent="0.35">
      <c r="U890" s="549"/>
    </row>
    <row r="891" spans="21:21" x14ac:dyDescent="0.35">
      <c r="U891" s="549"/>
    </row>
    <row r="892" spans="21:21" x14ac:dyDescent="0.35">
      <c r="U892" s="549"/>
    </row>
    <row r="893" spans="21:21" x14ac:dyDescent="0.35">
      <c r="U893" s="549"/>
    </row>
    <row r="894" spans="21:21" x14ac:dyDescent="0.35">
      <c r="U894" s="549"/>
    </row>
    <row r="895" spans="21:21" x14ac:dyDescent="0.35">
      <c r="U895" s="549"/>
    </row>
    <row r="896" spans="21:21" x14ac:dyDescent="0.35">
      <c r="U896" s="549"/>
    </row>
    <row r="897" spans="21:21" x14ac:dyDescent="0.35">
      <c r="U897" s="549"/>
    </row>
    <row r="898" spans="21:21" x14ac:dyDescent="0.35">
      <c r="U898" s="549"/>
    </row>
    <row r="899" spans="21:21" x14ac:dyDescent="0.35">
      <c r="U899" s="549"/>
    </row>
    <row r="900" spans="21:21" x14ac:dyDescent="0.35">
      <c r="U900" s="549"/>
    </row>
    <row r="901" spans="21:21" x14ac:dyDescent="0.35">
      <c r="U901" s="549"/>
    </row>
    <row r="902" spans="21:21" x14ac:dyDescent="0.35">
      <c r="U902" s="549"/>
    </row>
    <row r="903" spans="21:21" x14ac:dyDescent="0.35">
      <c r="U903" s="549"/>
    </row>
    <row r="904" spans="21:21" x14ac:dyDescent="0.35">
      <c r="U904" s="549"/>
    </row>
    <row r="905" spans="21:21" x14ac:dyDescent="0.35">
      <c r="U905" s="549"/>
    </row>
    <row r="906" spans="21:21" x14ac:dyDescent="0.35">
      <c r="U906" s="549"/>
    </row>
    <row r="907" spans="21:21" x14ac:dyDescent="0.35">
      <c r="U907" s="549"/>
    </row>
    <row r="908" spans="21:21" x14ac:dyDescent="0.35">
      <c r="U908" s="549"/>
    </row>
    <row r="909" spans="21:21" x14ac:dyDescent="0.35">
      <c r="U909" s="549"/>
    </row>
    <row r="910" spans="21:21" x14ac:dyDescent="0.35">
      <c r="U910" s="549"/>
    </row>
    <row r="911" spans="21:21" x14ac:dyDescent="0.35">
      <c r="U911" s="549"/>
    </row>
    <row r="912" spans="21:21" x14ac:dyDescent="0.35">
      <c r="U912" s="549"/>
    </row>
    <row r="913" spans="21:21" x14ac:dyDescent="0.35">
      <c r="U913" s="549"/>
    </row>
    <row r="914" spans="21:21" x14ac:dyDescent="0.35">
      <c r="U914" s="549"/>
    </row>
    <row r="915" spans="21:21" x14ac:dyDescent="0.35">
      <c r="U915" s="549"/>
    </row>
    <row r="916" spans="21:21" x14ac:dyDescent="0.35">
      <c r="U916" s="549"/>
    </row>
    <row r="917" spans="21:21" x14ac:dyDescent="0.35">
      <c r="U917" s="549"/>
    </row>
    <row r="918" spans="21:21" x14ac:dyDescent="0.35">
      <c r="U918" s="549"/>
    </row>
    <row r="919" spans="21:21" x14ac:dyDescent="0.35">
      <c r="U919" s="549"/>
    </row>
    <row r="920" spans="21:21" x14ac:dyDescent="0.35">
      <c r="U920" s="549"/>
    </row>
    <row r="921" spans="21:21" x14ac:dyDescent="0.35">
      <c r="U921" s="549"/>
    </row>
    <row r="922" spans="21:21" x14ac:dyDescent="0.35">
      <c r="U922" s="549"/>
    </row>
    <row r="923" spans="21:21" x14ac:dyDescent="0.35">
      <c r="U923" s="549"/>
    </row>
    <row r="924" spans="21:21" x14ac:dyDescent="0.35">
      <c r="U924" s="549"/>
    </row>
    <row r="925" spans="21:21" x14ac:dyDescent="0.35">
      <c r="U925" s="549"/>
    </row>
    <row r="926" spans="21:21" x14ac:dyDescent="0.35">
      <c r="U926" s="549"/>
    </row>
    <row r="927" spans="21:21" x14ac:dyDescent="0.35">
      <c r="U927" s="549"/>
    </row>
    <row r="928" spans="21:21" x14ac:dyDescent="0.35">
      <c r="U928" s="549"/>
    </row>
    <row r="929" spans="21:21" x14ac:dyDescent="0.35">
      <c r="U929" s="549"/>
    </row>
    <row r="930" spans="21:21" x14ac:dyDescent="0.35">
      <c r="U930" s="549"/>
    </row>
    <row r="931" spans="21:21" x14ac:dyDescent="0.35">
      <c r="U931" s="549"/>
    </row>
    <row r="932" spans="21:21" x14ac:dyDescent="0.35">
      <c r="U932" s="549"/>
    </row>
    <row r="933" spans="21:21" x14ac:dyDescent="0.35">
      <c r="U933" s="549"/>
    </row>
    <row r="934" spans="21:21" x14ac:dyDescent="0.35">
      <c r="U934" s="549"/>
    </row>
    <row r="935" spans="21:21" x14ac:dyDescent="0.35">
      <c r="U935" s="549"/>
    </row>
    <row r="936" spans="21:21" x14ac:dyDescent="0.35">
      <c r="U936" s="549"/>
    </row>
    <row r="937" spans="21:21" x14ac:dyDescent="0.35">
      <c r="U937" s="549"/>
    </row>
    <row r="938" spans="21:21" x14ac:dyDescent="0.35">
      <c r="U938" s="549"/>
    </row>
    <row r="939" spans="21:21" x14ac:dyDescent="0.35">
      <c r="U939" s="549"/>
    </row>
    <row r="940" spans="21:21" x14ac:dyDescent="0.35">
      <c r="U940" s="549"/>
    </row>
    <row r="941" spans="21:21" x14ac:dyDescent="0.35">
      <c r="U941" s="549"/>
    </row>
    <row r="942" spans="21:21" x14ac:dyDescent="0.35">
      <c r="U942" s="549"/>
    </row>
    <row r="943" spans="21:21" x14ac:dyDescent="0.35">
      <c r="U943" s="549"/>
    </row>
    <row r="944" spans="21:21" x14ac:dyDescent="0.35">
      <c r="U944" s="549"/>
    </row>
    <row r="945" spans="21:21" x14ac:dyDescent="0.35">
      <c r="U945" s="549"/>
    </row>
    <row r="946" spans="21:21" x14ac:dyDescent="0.35">
      <c r="U946" s="549"/>
    </row>
    <row r="947" spans="21:21" x14ac:dyDescent="0.35">
      <c r="U947" s="549"/>
    </row>
    <row r="948" spans="21:21" x14ac:dyDescent="0.35">
      <c r="U948" s="549"/>
    </row>
    <row r="949" spans="21:21" x14ac:dyDescent="0.35">
      <c r="U949" s="549"/>
    </row>
    <row r="950" spans="21:21" x14ac:dyDescent="0.35">
      <c r="U950" s="549"/>
    </row>
    <row r="951" spans="21:21" x14ac:dyDescent="0.35">
      <c r="U951" s="549"/>
    </row>
    <row r="952" spans="21:21" x14ac:dyDescent="0.35">
      <c r="U952" s="549"/>
    </row>
    <row r="953" spans="21:21" x14ac:dyDescent="0.35">
      <c r="U953" s="549"/>
    </row>
    <row r="954" spans="21:21" x14ac:dyDescent="0.35">
      <c r="U954" s="549"/>
    </row>
    <row r="955" spans="21:21" x14ac:dyDescent="0.35">
      <c r="U955" s="549"/>
    </row>
    <row r="956" spans="21:21" x14ac:dyDescent="0.35">
      <c r="U956" s="549"/>
    </row>
    <row r="957" spans="21:21" x14ac:dyDescent="0.35">
      <c r="U957" s="549"/>
    </row>
    <row r="958" spans="21:21" x14ac:dyDescent="0.35">
      <c r="U958" s="549"/>
    </row>
    <row r="959" spans="21:21" x14ac:dyDescent="0.35">
      <c r="U959" s="549"/>
    </row>
    <row r="960" spans="21:21" x14ac:dyDescent="0.35">
      <c r="U960" s="549"/>
    </row>
    <row r="961" spans="21:21" x14ac:dyDescent="0.35">
      <c r="U961" s="549"/>
    </row>
    <row r="962" spans="21:21" x14ac:dyDescent="0.35">
      <c r="U962" s="549"/>
    </row>
    <row r="963" spans="21:21" x14ac:dyDescent="0.35">
      <c r="U963" s="549"/>
    </row>
    <row r="964" spans="21:21" x14ac:dyDescent="0.35">
      <c r="U964" s="549"/>
    </row>
    <row r="965" spans="21:21" x14ac:dyDescent="0.35">
      <c r="U965" s="549"/>
    </row>
    <row r="966" spans="21:21" x14ac:dyDescent="0.35">
      <c r="U966" s="549"/>
    </row>
    <row r="967" spans="21:21" x14ac:dyDescent="0.35">
      <c r="U967" s="549"/>
    </row>
    <row r="968" spans="21:21" x14ac:dyDescent="0.35">
      <c r="U968" s="549"/>
    </row>
    <row r="969" spans="21:21" x14ac:dyDescent="0.35">
      <c r="U969" s="549"/>
    </row>
    <row r="970" spans="21:21" x14ac:dyDescent="0.35">
      <c r="U970" s="549"/>
    </row>
    <row r="971" spans="21:21" x14ac:dyDescent="0.35">
      <c r="U971" s="549"/>
    </row>
    <row r="972" spans="21:21" x14ac:dyDescent="0.35">
      <c r="U972" s="549"/>
    </row>
    <row r="973" spans="21:21" x14ac:dyDescent="0.35">
      <c r="U973" s="549"/>
    </row>
    <row r="974" spans="21:21" x14ac:dyDescent="0.35">
      <c r="U974" s="549"/>
    </row>
    <row r="975" spans="21:21" x14ac:dyDescent="0.35">
      <c r="U975" s="549"/>
    </row>
    <row r="976" spans="21:21" x14ac:dyDescent="0.35">
      <c r="U976" s="549"/>
    </row>
    <row r="977" spans="21:21" x14ac:dyDescent="0.35">
      <c r="U977" s="549"/>
    </row>
    <row r="978" spans="21:21" x14ac:dyDescent="0.35">
      <c r="U978" s="549"/>
    </row>
    <row r="979" spans="21:21" x14ac:dyDescent="0.35">
      <c r="U979" s="549"/>
    </row>
    <row r="980" spans="21:21" x14ac:dyDescent="0.35">
      <c r="U980" s="549"/>
    </row>
    <row r="981" spans="21:21" x14ac:dyDescent="0.35">
      <c r="U981" s="549"/>
    </row>
    <row r="982" spans="21:21" x14ac:dyDescent="0.35">
      <c r="U982" s="549"/>
    </row>
    <row r="983" spans="21:21" x14ac:dyDescent="0.35">
      <c r="U983" s="549"/>
    </row>
    <row r="984" spans="21:21" x14ac:dyDescent="0.35">
      <c r="U984" s="549"/>
    </row>
    <row r="985" spans="21:21" x14ac:dyDescent="0.35">
      <c r="U985" s="549"/>
    </row>
    <row r="986" spans="21:21" x14ac:dyDescent="0.35">
      <c r="U986" s="549"/>
    </row>
    <row r="987" spans="21:21" x14ac:dyDescent="0.35">
      <c r="U987" s="549"/>
    </row>
    <row r="988" spans="21:21" x14ac:dyDescent="0.35">
      <c r="U988" s="549"/>
    </row>
    <row r="989" spans="21:21" x14ac:dyDescent="0.35">
      <c r="U989" s="549"/>
    </row>
    <row r="990" spans="21:21" x14ac:dyDescent="0.35">
      <c r="U990" s="549"/>
    </row>
    <row r="991" spans="21:21" x14ac:dyDescent="0.35">
      <c r="U991" s="549"/>
    </row>
    <row r="992" spans="21:21" x14ac:dyDescent="0.35">
      <c r="U992" s="549"/>
    </row>
    <row r="993" spans="21:21" x14ac:dyDescent="0.35">
      <c r="U993" s="549"/>
    </row>
    <row r="994" spans="21:21" x14ac:dyDescent="0.35">
      <c r="U994" s="549"/>
    </row>
    <row r="995" spans="21:21" x14ac:dyDescent="0.35">
      <c r="U995" s="549"/>
    </row>
    <row r="996" spans="21:21" x14ac:dyDescent="0.35">
      <c r="U996" s="549"/>
    </row>
    <row r="997" spans="21:21" x14ac:dyDescent="0.35">
      <c r="U997" s="549"/>
    </row>
    <row r="998" spans="21:21" x14ac:dyDescent="0.35">
      <c r="U998" s="549"/>
    </row>
    <row r="999" spans="21:21" x14ac:dyDescent="0.35">
      <c r="U999" s="549"/>
    </row>
    <row r="1000" spans="21:21" x14ac:dyDescent="0.35">
      <c r="U1000" s="549"/>
    </row>
    <row r="1001" spans="21:21" x14ac:dyDescent="0.35">
      <c r="U1001" s="549"/>
    </row>
    <row r="1002" spans="21:21" x14ac:dyDescent="0.35">
      <c r="U1002" s="549"/>
    </row>
    <row r="1003" spans="21:21" x14ac:dyDescent="0.35">
      <c r="U1003" s="549"/>
    </row>
    <row r="1004" spans="21:21" x14ac:dyDescent="0.35">
      <c r="U1004" s="549"/>
    </row>
    <row r="1005" spans="21:21" x14ac:dyDescent="0.35">
      <c r="U1005" s="549"/>
    </row>
    <row r="1006" spans="21:21" x14ac:dyDescent="0.35">
      <c r="U1006" s="549"/>
    </row>
    <row r="1007" spans="21:21" x14ac:dyDescent="0.35">
      <c r="U1007" s="549"/>
    </row>
    <row r="1008" spans="21:21" x14ac:dyDescent="0.35">
      <c r="U1008" s="549"/>
    </row>
    <row r="1009" spans="21:21" x14ac:dyDescent="0.35">
      <c r="U1009" s="549"/>
    </row>
    <row r="1010" spans="21:21" x14ac:dyDescent="0.35">
      <c r="U1010" s="549"/>
    </row>
    <row r="1011" spans="21:21" x14ac:dyDescent="0.35">
      <c r="U1011" s="549"/>
    </row>
    <row r="1012" spans="21:21" x14ac:dyDescent="0.35">
      <c r="U1012" s="549"/>
    </row>
    <row r="1013" spans="21:21" x14ac:dyDescent="0.35">
      <c r="U1013" s="549"/>
    </row>
    <row r="1014" spans="21:21" x14ac:dyDescent="0.35">
      <c r="U1014" s="549"/>
    </row>
    <row r="1015" spans="21:21" x14ac:dyDescent="0.35">
      <c r="U1015" s="549"/>
    </row>
    <row r="1016" spans="21:21" x14ac:dyDescent="0.35">
      <c r="U1016" s="549"/>
    </row>
    <row r="1017" spans="21:21" x14ac:dyDescent="0.35">
      <c r="U1017" s="549"/>
    </row>
    <row r="1018" spans="21:21" x14ac:dyDescent="0.35">
      <c r="U1018" s="549"/>
    </row>
    <row r="1019" spans="21:21" x14ac:dyDescent="0.35">
      <c r="U1019" s="549"/>
    </row>
    <row r="1020" spans="21:21" x14ac:dyDescent="0.35">
      <c r="U1020" s="549"/>
    </row>
    <row r="1021" spans="21:21" x14ac:dyDescent="0.35">
      <c r="U1021" s="549"/>
    </row>
    <row r="1022" spans="21:21" x14ac:dyDescent="0.35">
      <c r="U1022" s="549"/>
    </row>
    <row r="1023" spans="21:21" x14ac:dyDescent="0.35">
      <c r="U1023" s="549"/>
    </row>
    <row r="1024" spans="21:21" x14ac:dyDescent="0.35">
      <c r="U1024" s="549"/>
    </row>
    <row r="1025" spans="21:21" x14ac:dyDescent="0.35">
      <c r="U1025" s="549"/>
    </row>
    <row r="1026" spans="21:21" x14ac:dyDescent="0.35">
      <c r="U1026" s="549"/>
    </row>
    <row r="1027" spans="21:21" x14ac:dyDescent="0.35">
      <c r="U1027" s="549"/>
    </row>
    <row r="1028" spans="21:21" x14ac:dyDescent="0.35">
      <c r="U1028" s="549"/>
    </row>
    <row r="1029" spans="21:21" x14ac:dyDescent="0.35">
      <c r="U1029" s="549"/>
    </row>
    <row r="1030" spans="21:21" x14ac:dyDescent="0.35">
      <c r="U1030" s="549"/>
    </row>
    <row r="1031" spans="21:21" x14ac:dyDescent="0.35">
      <c r="U1031" s="549"/>
    </row>
    <row r="1032" spans="21:21" x14ac:dyDescent="0.35">
      <c r="U1032" s="549"/>
    </row>
    <row r="1033" spans="21:21" x14ac:dyDescent="0.35">
      <c r="U1033" s="549"/>
    </row>
    <row r="1034" spans="21:21" x14ac:dyDescent="0.35">
      <c r="U1034" s="549"/>
    </row>
    <row r="1035" spans="21:21" x14ac:dyDescent="0.35">
      <c r="U1035" s="549"/>
    </row>
    <row r="1036" spans="21:21" x14ac:dyDescent="0.35">
      <c r="U1036" s="549"/>
    </row>
    <row r="1037" spans="21:21" x14ac:dyDescent="0.35">
      <c r="U1037" s="549"/>
    </row>
    <row r="1038" spans="21:21" x14ac:dyDescent="0.35">
      <c r="U1038" s="549"/>
    </row>
    <row r="1039" spans="21:21" x14ac:dyDescent="0.35">
      <c r="U1039" s="549"/>
    </row>
    <row r="1040" spans="21:21" x14ac:dyDescent="0.35">
      <c r="U1040" s="549"/>
    </row>
    <row r="1041" spans="21:21" x14ac:dyDescent="0.35">
      <c r="U1041" s="549"/>
    </row>
    <row r="1042" spans="21:21" x14ac:dyDescent="0.35">
      <c r="U1042" s="549"/>
    </row>
    <row r="1043" spans="21:21" x14ac:dyDescent="0.35">
      <c r="U1043" s="549"/>
    </row>
    <row r="1044" spans="21:21" x14ac:dyDescent="0.35">
      <c r="U1044" s="549"/>
    </row>
    <row r="1045" spans="21:21" x14ac:dyDescent="0.35">
      <c r="U1045" s="549"/>
    </row>
    <row r="1046" spans="21:21" x14ac:dyDescent="0.35">
      <c r="U1046" s="549"/>
    </row>
    <row r="1047" spans="21:21" x14ac:dyDescent="0.35">
      <c r="U1047" s="549"/>
    </row>
    <row r="1048" spans="21:21" x14ac:dyDescent="0.35">
      <c r="U1048" s="549"/>
    </row>
    <row r="1049" spans="21:21" x14ac:dyDescent="0.35">
      <c r="U1049" s="549"/>
    </row>
    <row r="1050" spans="21:21" x14ac:dyDescent="0.35">
      <c r="U1050" s="549"/>
    </row>
    <row r="1051" spans="21:21" x14ac:dyDescent="0.35">
      <c r="U1051" s="549"/>
    </row>
    <row r="1052" spans="21:21" x14ac:dyDescent="0.35">
      <c r="U1052" s="549"/>
    </row>
    <row r="1053" spans="21:21" x14ac:dyDescent="0.35">
      <c r="U1053" s="549"/>
    </row>
    <row r="1054" spans="21:21" x14ac:dyDescent="0.35">
      <c r="U1054" s="549"/>
    </row>
    <row r="1055" spans="21:21" x14ac:dyDescent="0.35">
      <c r="U1055" s="549"/>
    </row>
    <row r="1056" spans="21:21" x14ac:dyDescent="0.35">
      <c r="U1056" s="549"/>
    </row>
    <row r="1057" spans="21:21" x14ac:dyDescent="0.35">
      <c r="U1057" s="549"/>
    </row>
    <row r="1058" spans="21:21" x14ac:dyDescent="0.35">
      <c r="U1058" s="549"/>
    </row>
    <row r="1059" spans="21:21" x14ac:dyDescent="0.35">
      <c r="U1059" s="549"/>
    </row>
    <row r="1060" spans="21:21" x14ac:dyDescent="0.35">
      <c r="U1060" s="549"/>
    </row>
    <row r="1061" spans="21:21" x14ac:dyDescent="0.35">
      <c r="U1061" s="549"/>
    </row>
    <row r="1062" spans="21:21" x14ac:dyDescent="0.35">
      <c r="U1062" s="549"/>
    </row>
    <row r="1063" spans="21:21" x14ac:dyDescent="0.35">
      <c r="U1063" s="549"/>
    </row>
    <row r="1064" spans="21:21" x14ac:dyDescent="0.35">
      <c r="U1064" s="549"/>
    </row>
    <row r="1065" spans="21:21" x14ac:dyDescent="0.35">
      <c r="U1065" s="549"/>
    </row>
    <row r="1066" spans="21:21" x14ac:dyDescent="0.35">
      <c r="U1066" s="549"/>
    </row>
    <row r="1067" spans="21:21" x14ac:dyDescent="0.35">
      <c r="U1067" s="549"/>
    </row>
    <row r="1068" spans="21:21" x14ac:dyDescent="0.35">
      <c r="U1068" s="549"/>
    </row>
    <row r="1069" spans="21:21" x14ac:dyDescent="0.35">
      <c r="U1069" s="549"/>
    </row>
    <row r="1070" spans="21:21" x14ac:dyDescent="0.35">
      <c r="U1070" s="549"/>
    </row>
    <row r="1071" spans="21:21" x14ac:dyDescent="0.35">
      <c r="U1071" s="549"/>
    </row>
    <row r="1072" spans="21:21" x14ac:dyDescent="0.35">
      <c r="U1072" s="549"/>
    </row>
    <row r="1073" spans="21:21" x14ac:dyDescent="0.35">
      <c r="U1073" s="549"/>
    </row>
    <row r="1074" spans="21:21" x14ac:dyDescent="0.35">
      <c r="U1074" s="549"/>
    </row>
    <row r="1075" spans="21:21" x14ac:dyDescent="0.35">
      <c r="U1075" s="549"/>
    </row>
    <row r="1076" spans="21:21" x14ac:dyDescent="0.35">
      <c r="U1076" s="549"/>
    </row>
    <row r="1077" spans="21:21" x14ac:dyDescent="0.35">
      <c r="U1077" s="549"/>
    </row>
    <row r="1078" spans="21:21" x14ac:dyDescent="0.35">
      <c r="U1078" s="549"/>
    </row>
    <row r="1079" spans="21:21" x14ac:dyDescent="0.35">
      <c r="U1079" s="549"/>
    </row>
    <row r="1080" spans="21:21" x14ac:dyDescent="0.35">
      <c r="U1080" s="549"/>
    </row>
    <row r="1081" spans="21:21" x14ac:dyDescent="0.35">
      <c r="U1081" s="549"/>
    </row>
    <row r="1082" spans="21:21" x14ac:dyDescent="0.35">
      <c r="U1082" s="549"/>
    </row>
    <row r="1083" spans="21:21" x14ac:dyDescent="0.35">
      <c r="U1083" s="549"/>
    </row>
    <row r="1084" spans="21:21" x14ac:dyDescent="0.35">
      <c r="U1084" s="549"/>
    </row>
    <row r="1085" spans="21:21" x14ac:dyDescent="0.35">
      <c r="U1085" s="549"/>
    </row>
    <row r="1086" spans="21:21" x14ac:dyDescent="0.35">
      <c r="U1086" s="549"/>
    </row>
    <row r="1087" spans="21:21" x14ac:dyDescent="0.35">
      <c r="U1087" s="549"/>
    </row>
    <row r="1088" spans="21:21" x14ac:dyDescent="0.35">
      <c r="U1088" s="549"/>
    </row>
    <row r="1089" spans="21:21" x14ac:dyDescent="0.35">
      <c r="U1089" s="549"/>
    </row>
    <row r="1090" spans="21:21" x14ac:dyDescent="0.35">
      <c r="U1090" s="549"/>
    </row>
    <row r="1091" spans="21:21" x14ac:dyDescent="0.35">
      <c r="U1091" s="549"/>
    </row>
    <row r="1092" spans="21:21" x14ac:dyDescent="0.35">
      <c r="U1092" s="549"/>
    </row>
    <row r="1093" spans="21:21" x14ac:dyDescent="0.35">
      <c r="U1093" s="549"/>
    </row>
    <row r="1094" spans="21:21" x14ac:dyDescent="0.35">
      <c r="U1094" s="549"/>
    </row>
    <row r="1095" spans="21:21" x14ac:dyDescent="0.35">
      <c r="U1095" s="549"/>
    </row>
    <row r="1096" spans="21:21" x14ac:dyDescent="0.35">
      <c r="U1096" s="549"/>
    </row>
    <row r="1097" spans="21:21" x14ac:dyDescent="0.35">
      <c r="U1097" s="549"/>
    </row>
    <row r="1098" spans="21:21" x14ac:dyDescent="0.35">
      <c r="U1098" s="549"/>
    </row>
    <row r="1099" spans="21:21" x14ac:dyDescent="0.35">
      <c r="U1099" s="549"/>
    </row>
    <row r="1100" spans="21:21" x14ac:dyDescent="0.35">
      <c r="U1100" s="549"/>
    </row>
    <row r="1101" spans="21:21" x14ac:dyDescent="0.35">
      <c r="U1101" s="549"/>
    </row>
    <row r="1102" spans="21:21" x14ac:dyDescent="0.35">
      <c r="U1102" s="549"/>
    </row>
    <row r="1103" spans="21:21" x14ac:dyDescent="0.35">
      <c r="U1103" s="549"/>
    </row>
    <row r="1104" spans="21:21" x14ac:dyDescent="0.35">
      <c r="U1104" s="549"/>
    </row>
    <row r="1105" spans="21:21" x14ac:dyDescent="0.35">
      <c r="U1105" s="549"/>
    </row>
    <row r="1106" spans="21:21" x14ac:dyDescent="0.35">
      <c r="U1106" s="549"/>
    </row>
    <row r="1107" spans="21:21" x14ac:dyDescent="0.35">
      <c r="U1107" s="549"/>
    </row>
    <row r="1108" spans="21:21" x14ac:dyDescent="0.35">
      <c r="U1108" s="549"/>
    </row>
    <row r="1109" spans="21:21" x14ac:dyDescent="0.35">
      <c r="U1109" s="549"/>
    </row>
    <row r="1110" spans="21:21" x14ac:dyDescent="0.35">
      <c r="U1110" s="549"/>
    </row>
    <row r="1111" spans="21:21" x14ac:dyDescent="0.35">
      <c r="U1111" s="549"/>
    </row>
    <row r="1112" spans="21:21" x14ac:dyDescent="0.35">
      <c r="U1112" s="549"/>
    </row>
    <row r="1113" spans="21:21" x14ac:dyDescent="0.35">
      <c r="U1113" s="549"/>
    </row>
    <row r="1114" spans="21:21" x14ac:dyDescent="0.35">
      <c r="U1114" s="549"/>
    </row>
    <row r="1115" spans="21:21" x14ac:dyDescent="0.35">
      <c r="U1115" s="549"/>
    </row>
    <row r="1116" spans="21:21" x14ac:dyDescent="0.35">
      <c r="U1116" s="549"/>
    </row>
    <row r="1117" spans="21:21" x14ac:dyDescent="0.35">
      <c r="U1117" s="549"/>
    </row>
    <row r="1118" spans="21:21" x14ac:dyDescent="0.35">
      <c r="U1118" s="549"/>
    </row>
    <row r="1119" spans="21:21" x14ac:dyDescent="0.35">
      <c r="U1119" s="549"/>
    </row>
    <row r="1120" spans="21:21" x14ac:dyDescent="0.35">
      <c r="U1120" s="549"/>
    </row>
    <row r="1121" spans="21:21" x14ac:dyDescent="0.35">
      <c r="U1121" s="549"/>
    </row>
    <row r="1122" spans="21:21" x14ac:dyDescent="0.35">
      <c r="U1122" s="549"/>
    </row>
    <row r="1123" spans="21:21" x14ac:dyDescent="0.35">
      <c r="U1123" s="549"/>
    </row>
    <row r="1124" spans="21:21" x14ac:dyDescent="0.35">
      <c r="U1124" s="549"/>
    </row>
    <row r="1125" spans="21:21" x14ac:dyDescent="0.35">
      <c r="U1125" s="549"/>
    </row>
    <row r="1126" spans="21:21" x14ac:dyDescent="0.35">
      <c r="U1126" s="549"/>
    </row>
    <row r="1127" spans="21:21" x14ac:dyDescent="0.35">
      <c r="U1127" s="549"/>
    </row>
    <row r="1128" spans="21:21" x14ac:dyDescent="0.35">
      <c r="U1128" s="549"/>
    </row>
    <row r="1129" spans="21:21" x14ac:dyDescent="0.35">
      <c r="U1129" s="549"/>
    </row>
    <row r="1130" spans="21:21" x14ac:dyDescent="0.35">
      <c r="U1130" s="549"/>
    </row>
    <row r="1131" spans="21:21" x14ac:dyDescent="0.35">
      <c r="U1131" s="549"/>
    </row>
    <row r="1132" spans="21:21" x14ac:dyDescent="0.35">
      <c r="U1132" s="549"/>
    </row>
    <row r="1133" spans="21:21" x14ac:dyDescent="0.35">
      <c r="U1133" s="549"/>
    </row>
    <row r="1134" spans="21:21" x14ac:dyDescent="0.35">
      <c r="U1134" s="549"/>
    </row>
    <row r="1135" spans="21:21" x14ac:dyDescent="0.35">
      <c r="U1135" s="549"/>
    </row>
    <row r="1136" spans="21:21" x14ac:dyDescent="0.35">
      <c r="U1136" s="549"/>
    </row>
  </sheetData>
  <mergeCells count="15">
    <mergeCell ref="A8:A9"/>
    <mergeCell ref="A11:A12"/>
    <mergeCell ref="A14:A15"/>
    <mergeCell ref="A29:A30"/>
    <mergeCell ref="A32:A33"/>
    <mergeCell ref="A17:A18"/>
    <mergeCell ref="A20:A21"/>
    <mergeCell ref="A23:A24"/>
    <mergeCell ref="A26:A27"/>
    <mergeCell ref="A5:A6"/>
    <mergeCell ref="N3:O3"/>
    <mergeCell ref="Q3:T3"/>
    <mergeCell ref="C3:G3"/>
    <mergeCell ref="L3:M3"/>
    <mergeCell ref="I2:J3"/>
  </mergeCells>
  <pageMargins left="0.19685039370078741" right="0.19685039370078741" top="0.19685039370078741" bottom="0.19685039370078741" header="0.23622047244094491" footer="0.23622047244094491"/>
  <pageSetup paperSize="8" scale="40"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colBreaks count="1" manualBreakCount="1">
    <brk id="24" max="1048575" man="1"/>
  </col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6"/>
  <sheetViews>
    <sheetView view="pageBreakPreview" topLeftCell="H1" zoomScale="60" zoomScaleNormal="75" workbookViewId="0">
      <selection activeCell="E1" sqref="E1"/>
    </sheetView>
  </sheetViews>
  <sheetFormatPr defaultRowHeight="26.25" x14ac:dyDescent="0.4"/>
  <cols>
    <col min="1" max="1" width="36.140625" style="886" customWidth="1"/>
    <col min="2" max="2" width="36.42578125" style="886" customWidth="1"/>
    <col min="3" max="3" width="15.7109375" style="886" customWidth="1"/>
    <col min="4" max="4" width="20.7109375" style="886" customWidth="1"/>
    <col min="5" max="5" width="19" style="886" customWidth="1"/>
    <col min="6" max="6" width="26.7109375" style="886" customWidth="1"/>
    <col min="7" max="7" width="22" style="886" customWidth="1"/>
    <col min="8" max="8" width="19.28515625" style="886" customWidth="1"/>
    <col min="9" max="9" width="12.5703125" style="886" customWidth="1"/>
    <col min="10" max="10" width="21.28515625" style="886" customWidth="1"/>
    <col min="11" max="11" width="18" style="886" customWidth="1"/>
    <col min="12" max="12" width="26.5703125" style="886" customWidth="1"/>
    <col min="13" max="14" width="18" style="886" customWidth="1"/>
    <col min="15" max="15" width="20.85546875" style="886" customWidth="1"/>
    <col min="16" max="16" width="18" style="886" customWidth="1"/>
    <col min="17" max="17" width="13" style="886" customWidth="1"/>
    <col min="18" max="18" width="23.28515625" style="886" customWidth="1"/>
    <col min="19" max="19" width="19.85546875" style="886" customWidth="1"/>
    <col min="20" max="20" width="18" style="886" customWidth="1"/>
    <col min="21" max="21" width="17.85546875" style="886" customWidth="1"/>
    <col min="22" max="22" width="3.140625" style="887" customWidth="1"/>
    <col min="23" max="23" width="22.85546875" style="886" customWidth="1"/>
    <col min="24" max="25" width="21.42578125" style="886" customWidth="1"/>
    <col min="26" max="26" width="18.5703125" style="886" customWidth="1"/>
    <col min="27" max="16384" width="9.140625" style="886"/>
  </cols>
  <sheetData>
    <row r="1" spans="1:26" x14ac:dyDescent="0.4">
      <c r="A1" s="960" t="s">
        <v>728</v>
      </c>
      <c r="B1" s="959"/>
      <c r="V1" s="888"/>
    </row>
    <row r="2" spans="1:26" x14ac:dyDescent="0.4">
      <c r="A2" s="958" t="s">
        <v>78</v>
      </c>
      <c r="B2" s="957"/>
      <c r="J2" s="2402" t="s">
        <v>77</v>
      </c>
      <c r="K2" s="2403"/>
      <c r="L2" s="956" t="s">
        <v>76</v>
      </c>
      <c r="M2" s="955"/>
      <c r="N2" s="954"/>
      <c r="V2" s="888"/>
    </row>
    <row r="3" spans="1:26" ht="96.75" customHeight="1" x14ac:dyDescent="0.4">
      <c r="A3" s="953" t="s">
        <v>722</v>
      </c>
      <c r="B3" s="952"/>
      <c r="C3" s="2401" t="s">
        <v>90</v>
      </c>
      <c r="D3" s="2401"/>
      <c r="E3" s="2401"/>
      <c r="F3" s="2401"/>
      <c r="G3" s="2401"/>
      <c r="H3" s="2400"/>
      <c r="I3" s="951"/>
      <c r="J3" s="2404"/>
      <c r="K3" s="2405"/>
      <c r="L3" s="943" t="s">
        <v>73</v>
      </c>
      <c r="M3" s="2401" t="s">
        <v>72</v>
      </c>
      <c r="N3" s="2400"/>
      <c r="O3" s="2399" t="s">
        <v>71</v>
      </c>
      <c r="P3" s="2400"/>
      <c r="Q3" s="950"/>
      <c r="R3" s="2399" t="s">
        <v>70</v>
      </c>
      <c r="S3" s="2401"/>
      <c r="T3" s="2401"/>
      <c r="U3" s="2401"/>
      <c r="V3" s="949"/>
      <c r="W3" s="2401" t="s">
        <v>69</v>
      </c>
      <c r="X3" s="2401"/>
      <c r="Y3" s="2401"/>
      <c r="Z3" s="2400"/>
    </row>
    <row r="4" spans="1:26" s="940" customFormat="1" ht="144.75" customHeight="1" thickBot="1" x14ac:dyDescent="0.3">
      <c r="A4" s="948" t="s">
        <v>68</v>
      </c>
      <c r="B4" s="947" t="s">
        <v>67</v>
      </c>
      <c r="C4" s="946" t="s">
        <v>89</v>
      </c>
      <c r="D4" s="946" t="s">
        <v>88</v>
      </c>
      <c r="E4" s="946" t="s">
        <v>64</v>
      </c>
      <c r="F4" s="946" t="s">
        <v>87</v>
      </c>
      <c r="G4" s="946" t="s">
        <v>63</v>
      </c>
      <c r="H4" s="946" t="s">
        <v>62</v>
      </c>
      <c r="I4" s="946" t="s">
        <v>55</v>
      </c>
      <c r="J4" s="945" t="s">
        <v>61</v>
      </c>
      <c r="K4" s="945" t="s">
        <v>56</v>
      </c>
      <c r="L4" s="941" t="s">
        <v>60</v>
      </c>
      <c r="M4" s="941" t="s">
        <v>59</v>
      </c>
      <c r="N4" s="941" t="s">
        <v>58</v>
      </c>
      <c r="O4" s="941" t="s">
        <v>57</v>
      </c>
      <c r="P4" s="945" t="s">
        <v>56</v>
      </c>
      <c r="Q4" s="946" t="s">
        <v>55</v>
      </c>
      <c r="R4" s="945" t="s">
        <v>727</v>
      </c>
      <c r="S4" s="945" t="s">
        <v>53</v>
      </c>
      <c r="T4" s="944" t="s">
        <v>85</v>
      </c>
      <c r="U4" s="943" t="s">
        <v>51</v>
      </c>
      <c r="V4" s="942"/>
      <c r="W4" s="941" t="s">
        <v>84</v>
      </c>
      <c r="X4" s="941" t="s">
        <v>83</v>
      </c>
      <c r="Y4" s="941" t="s">
        <v>82</v>
      </c>
      <c r="Z4" s="941" t="s">
        <v>81</v>
      </c>
    </row>
    <row r="5" spans="1:26" ht="28.5" customHeight="1" thickTop="1" x14ac:dyDescent="0.4">
      <c r="A5" s="2407" t="s">
        <v>47</v>
      </c>
      <c r="B5" s="939"/>
      <c r="C5" s="932"/>
      <c r="D5" s="932"/>
      <c r="E5" s="932"/>
      <c r="F5" s="938"/>
      <c r="G5" s="932" t="s">
        <v>46</v>
      </c>
      <c r="H5" s="932"/>
      <c r="I5" s="937" t="s">
        <v>2</v>
      </c>
      <c r="J5" s="936" t="s">
        <v>43</v>
      </c>
      <c r="K5" s="936" t="s">
        <v>41</v>
      </c>
      <c r="L5" s="936" t="s">
        <v>42</v>
      </c>
      <c r="M5" s="936" t="s">
        <v>45</v>
      </c>
      <c r="N5" s="936" t="s">
        <v>44</v>
      </c>
      <c r="O5" s="936" t="s">
        <v>43</v>
      </c>
      <c r="P5" s="936" t="s">
        <v>41</v>
      </c>
      <c r="Q5" s="937" t="s">
        <v>2</v>
      </c>
      <c r="R5" s="932"/>
      <c r="S5" s="936" t="s">
        <v>80</v>
      </c>
      <c r="T5" s="935" t="s">
        <v>41</v>
      </c>
      <c r="U5" s="934" t="s">
        <v>40</v>
      </c>
      <c r="V5" s="905"/>
      <c r="W5" s="933"/>
      <c r="X5" s="932"/>
      <c r="Y5" s="932"/>
      <c r="Z5" s="932"/>
    </row>
    <row r="6" spans="1:26" ht="39.75" customHeight="1" x14ac:dyDescent="0.4">
      <c r="A6" s="2408"/>
      <c r="B6" s="927"/>
      <c r="C6" s="927"/>
      <c r="D6" s="927"/>
      <c r="E6" s="927"/>
      <c r="F6" s="930"/>
      <c r="G6" s="932" t="s">
        <v>39</v>
      </c>
      <c r="H6" s="927"/>
      <c r="I6" s="931" t="s">
        <v>1</v>
      </c>
      <c r="J6" s="932"/>
      <c r="K6" s="927"/>
      <c r="L6" s="927"/>
      <c r="M6" s="927"/>
      <c r="N6" s="927"/>
      <c r="O6" s="927"/>
      <c r="P6" s="927"/>
      <c r="Q6" s="931" t="s">
        <v>1</v>
      </c>
      <c r="R6" s="930"/>
      <c r="S6" s="927"/>
      <c r="T6" s="929"/>
      <c r="U6" s="929"/>
      <c r="V6" s="905"/>
      <c r="W6" s="928"/>
      <c r="X6" s="927"/>
      <c r="Y6" s="927"/>
      <c r="Z6" s="927"/>
    </row>
    <row r="7" spans="1:26" ht="74.25" customHeight="1" thickBot="1" x14ac:dyDescent="0.45">
      <c r="A7" s="926" t="s">
        <v>38</v>
      </c>
      <c r="B7" s="922"/>
      <c r="C7" s="922"/>
      <c r="D7" s="922"/>
      <c r="E7" s="922"/>
      <c r="F7" s="925"/>
      <c r="G7" s="922"/>
      <c r="H7" s="922"/>
      <c r="I7" s="922"/>
      <c r="J7" s="922"/>
      <c r="K7" s="922"/>
      <c r="L7" s="924"/>
      <c r="M7" s="924"/>
      <c r="N7" s="922"/>
      <c r="O7" s="922"/>
      <c r="P7" s="922"/>
      <c r="Q7" s="922"/>
      <c r="R7" s="925"/>
      <c r="S7" s="922"/>
      <c r="T7" s="924"/>
      <c r="U7" s="924"/>
      <c r="V7" s="899"/>
      <c r="W7" s="923"/>
      <c r="X7" s="922"/>
      <c r="Y7" s="922"/>
      <c r="Z7" s="922"/>
    </row>
    <row r="8" spans="1:26" ht="36" customHeight="1" x14ac:dyDescent="0.4">
      <c r="A8" s="2409" t="s">
        <v>726</v>
      </c>
      <c r="B8" s="909"/>
      <c r="C8" s="909"/>
      <c r="D8" s="909"/>
      <c r="E8" s="909"/>
      <c r="F8" s="920">
        <v>4115099.63</v>
      </c>
      <c r="G8" s="909"/>
      <c r="H8" s="909"/>
      <c r="I8" s="921" t="s">
        <v>2</v>
      </c>
      <c r="J8" s="909"/>
      <c r="K8" s="909"/>
      <c r="L8" s="909"/>
      <c r="M8" s="909"/>
      <c r="N8" s="909"/>
      <c r="O8" s="909"/>
      <c r="P8" s="909"/>
      <c r="Q8" s="921" t="s">
        <v>2</v>
      </c>
      <c r="R8" s="920">
        <v>4115099.63</v>
      </c>
      <c r="S8" s="909"/>
      <c r="T8" s="919"/>
      <c r="U8" s="919"/>
      <c r="V8" s="905"/>
      <c r="W8" s="918" t="s">
        <v>725</v>
      </c>
      <c r="X8" s="909" t="s">
        <v>724</v>
      </c>
      <c r="Y8" s="909" t="s">
        <v>724</v>
      </c>
      <c r="Z8" s="909" t="s">
        <v>724</v>
      </c>
    </row>
    <row r="9" spans="1:26" ht="123" customHeight="1" x14ac:dyDescent="0.4">
      <c r="A9" s="2398"/>
      <c r="B9" s="912"/>
      <c r="C9" s="912"/>
      <c r="D9" s="912"/>
      <c r="E9" s="912"/>
      <c r="F9" s="890"/>
      <c r="G9" s="909"/>
      <c r="H9" s="912"/>
      <c r="I9" s="895" t="s">
        <v>1</v>
      </c>
      <c r="J9" s="909"/>
      <c r="K9" s="909"/>
      <c r="L9" s="909"/>
      <c r="M9" s="909"/>
      <c r="N9" s="909"/>
      <c r="O9" s="909"/>
      <c r="P9" s="909"/>
      <c r="Q9" s="895" t="s">
        <v>1</v>
      </c>
      <c r="R9" s="920"/>
      <c r="S9" s="909"/>
      <c r="T9" s="919"/>
      <c r="U9" s="919"/>
      <c r="V9" s="905"/>
      <c r="W9" s="918"/>
      <c r="X9" s="909"/>
      <c r="Y9" s="909"/>
      <c r="Z9" s="909"/>
    </row>
    <row r="10" spans="1:26" ht="19.5" customHeight="1" x14ac:dyDescent="0.4">
      <c r="A10" s="913"/>
      <c r="B10" s="913"/>
      <c r="C10" s="913"/>
      <c r="D10" s="913"/>
      <c r="E10" s="913"/>
      <c r="F10" s="916"/>
      <c r="G10" s="913"/>
      <c r="H10" s="913"/>
      <c r="I10" s="913"/>
      <c r="J10" s="913"/>
      <c r="K10" s="913"/>
      <c r="L10" s="915"/>
      <c r="M10" s="915"/>
      <c r="N10" s="913"/>
      <c r="O10" s="913"/>
      <c r="P10" s="913"/>
      <c r="Q10" s="913"/>
      <c r="R10" s="916"/>
      <c r="S10" s="913"/>
      <c r="T10" s="915"/>
      <c r="U10" s="915"/>
      <c r="V10" s="899"/>
      <c r="W10" s="914"/>
      <c r="X10" s="913"/>
      <c r="Y10" s="913"/>
      <c r="Z10" s="913"/>
    </row>
    <row r="11" spans="1:26" ht="19.5" customHeight="1" x14ac:dyDescent="0.4">
      <c r="A11" s="2397"/>
      <c r="B11" s="912"/>
      <c r="C11" s="912"/>
      <c r="D11" s="912"/>
      <c r="E11" s="912"/>
      <c r="F11" s="890"/>
      <c r="G11" s="909"/>
      <c r="H11" s="912"/>
      <c r="I11" s="895" t="s">
        <v>2</v>
      </c>
      <c r="J11" s="909"/>
      <c r="K11" s="912"/>
      <c r="L11" s="912"/>
      <c r="M11" s="912"/>
      <c r="N11" s="912"/>
      <c r="O11" s="912"/>
      <c r="P11" s="912"/>
      <c r="Q11" s="895" t="s">
        <v>2</v>
      </c>
      <c r="R11" s="890"/>
      <c r="S11" s="912"/>
      <c r="T11" s="917"/>
      <c r="U11" s="917"/>
      <c r="V11" s="905"/>
      <c r="W11" s="910"/>
      <c r="X11" s="912"/>
      <c r="Y11" s="912"/>
      <c r="Z11" s="912"/>
    </row>
    <row r="12" spans="1:26" ht="19.5" customHeight="1" x14ac:dyDescent="0.4">
      <c r="A12" s="2398"/>
      <c r="B12" s="912"/>
      <c r="C12" s="912"/>
      <c r="D12" s="912"/>
      <c r="E12" s="912"/>
      <c r="F12" s="890"/>
      <c r="G12" s="909"/>
      <c r="H12" s="912"/>
      <c r="I12" s="895" t="s">
        <v>1</v>
      </c>
      <c r="J12" s="909"/>
      <c r="K12" s="912"/>
      <c r="L12" s="912"/>
      <c r="M12" s="912"/>
      <c r="N12" s="912"/>
      <c r="O12" s="912"/>
      <c r="P12" s="912"/>
      <c r="Q12" s="895" t="s">
        <v>1</v>
      </c>
      <c r="R12" s="890"/>
      <c r="S12" s="912"/>
      <c r="T12" s="917"/>
      <c r="U12" s="917"/>
      <c r="V12" s="905"/>
      <c r="W12" s="910"/>
      <c r="X12" s="912"/>
      <c r="Y12" s="912"/>
      <c r="Z12" s="912"/>
    </row>
    <row r="13" spans="1:26" ht="19.5" customHeight="1" x14ac:dyDescent="0.4">
      <c r="A13" s="913"/>
      <c r="B13" s="913"/>
      <c r="C13" s="913"/>
      <c r="D13" s="913"/>
      <c r="E13" s="913"/>
      <c r="F13" s="916"/>
      <c r="G13" s="913"/>
      <c r="H13" s="913"/>
      <c r="I13" s="913"/>
      <c r="J13" s="913"/>
      <c r="K13" s="915"/>
      <c r="L13" s="915"/>
      <c r="M13" s="913"/>
      <c r="N13" s="913"/>
      <c r="O13" s="913"/>
      <c r="P13" s="913"/>
      <c r="Q13" s="913"/>
      <c r="R13" s="916"/>
      <c r="S13" s="913"/>
      <c r="T13" s="915"/>
      <c r="U13" s="915"/>
      <c r="V13" s="899"/>
      <c r="W13" s="914"/>
      <c r="X13" s="913"/>
      <c r="Y13" s="913"/>
      <c r="Z13" s="913"/>
    </row>
    <row r="14" spans="1:26" ht="19.5" customHeight="1" x14ac:dyDescent="0.4">
      <c r="A14" s="2397"/>
      <c r="B14" s="912"/>
      <c r="C14" s="912"/>
      <c r="D14" s="912"/>
      <c r="E14" s="912"/>
      <c r="F14" s="890"/>
      <c r="G14" s="909"/>
      <c r="H14" s="912"/>
      <c r="I14" s="895" t="s">
        <v>2</v>
      </c>
      <c r="J14" s="912"/>
      <c r="K14" s="912"/>
      <c r="L14" s="912"/>
      <c r="M14" s="912"/>
      <c r="N14" s="912"/>
      <c r="O14" s="912"/>
      <c r="P14" s="912"/>
      <c r="Q14" s="895" t="s">
        <v>2</v>
      </c>
      <c r="R14" s="890"/>
      <c r="S14" s="912"/>
      <c r="T14" s="911"/>
      <c r="U14" s="911"/>
      <c r="V14" s="905"/>
      <c r="W14" s="910"/>
      <c r="X14" s="910"/>
      <c r="Y14" s="910"/>
      <c r="Z14" s="910"/>
    </row>
    <row r="15" spans="1:26" ht="19.5" customHeight="1" x14ac:dyDescent="0.4">
      <c r="A15" s="2398"/>
      <c r="B15" s="912"/>
      <c r="C15" s="912"/>
      <c r="D15" s="912"/>
      <c r="E15" s="912"/>
      <c r="F15" s="890"/>
      <c r="G15" s="909"/>
      <c r="H15" s="912"/>
      <c r="I15" s="895" t="s">
        <v>1</v>
      </c>
      <c r="J15" s="912"/>
      <c r="K15" s="912"/>
      <c r="L15" s="912"/>
      <c r="M15" s="912"/>
      <c r="N15" s="912"/>
      <c r="O15" s="912"/>
      <c r="P15" s="912"/>
      <c r="Q15" s="895" t="s">
        <v>1</v>
      </c>
      <c r="R15" s="890"/>
      <c r="S15" s="912"/>
      <c r="T15" s="911"/>
      <c r="U15" s="911"/>
      <c r="V15" s="905"/>
      <c r="W15" s="910"/>
      <c r="X15" s="910"/>
      <c r="Y15" s="910"/>
      <c r="Z15" s="910"/>
    </row>
    <row r="16" spans="1:26" ht="19.5" customHeight="1" x14ac:dyDescent="0.4">
      <c r="A16" s="913"/>
      <c r="B16" s="913"/>
      <c r="C16" s="913"/>
      <c r="D16" s="913"/>
      <c r="E16" s="913"/>
      <c r="F16" s="916"/>
      <c r="G16" s="913"/>
      <c r="H16" s="913"/>
      <c r="I16" s="913"/>
      <c r="J16" s="913"/>
      <c r="K16" s="915"/>
      <c r="L16" s="915"/>
      <c r="M16" s="913"/>
      <c r="N16" s="913"/>
      <c r="O16" s="913"/>
      <c r="P16" s="913"/>
      <c r="Q16" s="913"/>
      <c r="R16" s="916"/>
      <c r="S16" s="913"/>
      <c r="T16" s="915"/>
      <c r="U16" s="915"/>
      <c r="V16" s="899"/>
      <c r="W16" s="914"/>
      <c r="X16" s="913"/>
      <c r="Y16" s="913"/>
      <c r="Z16" s="913"/>
    </row>
    <row r="17" spans="1:26" ht="19.5" customHeight="1" x14ac:dyDescent="0.4">
      <c r="A17" s="2397"/>
      <c r="B17" s="912"/>
      <c r="C17" s="912"/>
      <c r="D17" s="912"/>
      <c r="E17" s="912"/>
      <c r="F17" s="890"/>
      <c r="G17" s="909"/>
      <c r="H17" s="912"/>
      <c r="I17" s="895" t="s">
        <v>2</v>
      </c>
      <c r="J17" s="912"/>
      <c r="K17" s="912"/>
      <c r="L17" s="912"/>
      <c r="M17" s="912"/>
      <c r="N17" s="912"/>
      <c r="O17" s="912"/>
      <c r="P17" s="912"/>
      <c r="Q17" s="895" t="s">
        <v>2</v>
      </c>
      <c r="R17" s="890"/>
      <c r="S17" s="912"/>
      <c r="T17" s="911"/>
      <c r="U17" s="911"/>
      <c r="V17" s="905"/>
      <c r="W17" s="910"/>
      <c r="X17" s="910"/>
      <c r="Y17" s="910"/>
      <c r="Z17" s="910"/>
    </row>
    <row r="18" spans="1:26" ht="19.5" customHeight="1" x14ac:dyDescent="0.4">
      <c r="A18" s="2398"/>
      <c r="B18" s="912"/>
      <c r="C18" s="912"/>
      <c r="D18" s="912"/>
      <c r="E18" s="912"/>
      <c r="F18" s="890"/>
      <c r="G18" s="909"/>
      <c r="H18" s="912"/>
      <c r="I18" s="895" t="s">
        <v>1</v>
      </c>
      <c r="J18" s="912"/>
      <c r="K18" s="912"/>
      <c r="L18" s="912"/>
      <c r="M18" s="912"/>
      <c r="N18" s="912"/>
      <c r="O18" s="912"/>
      <c r="P18" s="912"/>
      <c r="Q18" s="895" t="s">
        <v>1</v>
      </c>
      <c r="R18" s="890"/>
      <c r="S18" s="912"/>
      <c r="T18" s="911"/>
      <c r="U18" s="911"/>
      <c r="V18" s="905"/>
      <c r="W18" s="910"/>
      <c r="X18" s="910"/>
      <c r="Y18" s="910"/>
      <c r="Z18" s="910"/>
    </row>
    <row r="19" spans="1:26" ht="19.5" customHeight="1" x14ac:dyDescent="0.4">
      <c r="A19" s="913"/>
      <c r="B19" s="913"/>
      <c r="C19" s="913"/>
      <c r="D19" s="913"/>
      <c r="E19" s="913"/>
      <c r="F19" s="916"/>
      <c r="G19" s="913"/>
      <c r="H19" s="913"/>
      <c r="I19" s="913"/>
      <c r="J19" s="913"/>
      <c r="K19" s="915"/>
      <c r="L19" s="915"/>
      <c r="M19" s="913"/>
      <c r="N19" s="913"/>
      <c r="O19" s="913"/>
      <c r="P19" s="913"/>
      <c r="Q19" s="913"/>
      <c r="R19" s="916"/>
      <c r="S19" s="913"/>
      <c r="T19" s="915"/>
      <c r="U19" s="915"/>
      <c r="V19" s="899"/>
      <c r="W19" s="914"/>
      <c r="X19" s="913"/>
      <c r="Y19" s="913"/>
      <c r="Z19" s="913"/>
    </row>
    <row r="20" spans="1:26" ht="19.5" customHeight="1" x14ac:dyDescent="0.4">
      <c r="A20" s="2397"/>
      <c r="B20" s="912"/>
      <c r="C20" s="912"/>
      <c r="D20" s="912"/>
      <c r="E20" s="912"/>
      <c r="F20" s="890"/>
      <c r="G20" s="909"/>
      <c r="H20" s="912"/>
      <c r="I20" s="895" t="s">
        <v>2</v>
      </c>
      <c r="J20" s="912"/>
      <c r="K20" s="912"/>
      <c r="L20" s="912"/>
      <c r="M20" s="912"/>
      <c r="N20" s="912"/>
      <c r="O20" s="912"/>
      <c r="P20" s="912"/>
      <c r="Q20" s="895" t="s">
        <v>2</v>
      </c>
      <c r="R20" s="890"/>
      <c r="S20" s="912"/>
      <c r="T20" s="911"/>
      <c r="U20" s="911"/>
      <c r="V20" s="905"/>
      <c r="W20" s="910"/>
      <c r="X20" s="910"/>
      <c r="Y20" s="910"/>
      <c r="Z20" s="910"/>
    </row>
    <row r="21" spans="1:26" ht="19.5" customHeight="1" x14ac:dyDescent="0.4">
      <c r="A21" s="2398"/>
      <c r="B21" s="912"/>
      <c r="C21" s="912"/>
      <c r="D21" s="912"/>
      <c r="E21" s="912"/>
      <c r="F21" s="890"/>
      <c r="G21" s="909"/>
      <c r="H21" s="912"/>
      <c r="I21" s="895" t="s">
        <v>1</v>
      </c>
      <c r="J21" s="912"/>
      <c r="K21" s="912"/>
      <c r="L21" s="912"/>
      <c r="M21" s="912"/>
      <c r="N21" s="912"/>
      <c r="O21" s="912"/>
      <c r="P21" s="912"/>
      <c r="Q21" s="895" t="s">
        <v>1</v>
      </c>
      <c r="R21" s="890"/>
      <c r="S21" s="912"/>
      <c r="T21" s="911"/>
      <c r="U21" s="911"/>
      <c r="V21" s="905"/>
      <c r="W21" s="910"/>
      <c r="X21" s="910"/>
      <c r="Y21" s="910"/>
      <c r="Z21" s="910"/>
    </row>
    <row r="22" spans="1:26" ht="19.5" customHeight="1" x14ac:dyDescent="0.4">
      <c r="A22" s="913"/>
      <c r="B22" s="913"/>
      <c r="C22" s="913"/>
      <c r="D22" s="913"/>
      <c r="E22" s="913"/>
      <c r="F22" s="916"/>
      <c r="G22" s="913"/>
      <c r="H22" s="913"/>
      <c r="I22" s="913"/>
      <c r="J22" s="913"/>
      <c r="K22" s="915"/>
      <c r="L22" s="915"/>
      <c r="M22" s="913"/>
      <c r="N22" s="913"/>
      <c r="O22" s="913"/>
      <c r="P22" s="913"/>
      <c r="Q22" s="913"/>
      <c r="R22" s="916"/>
      <c r="S22" s="913"/>
      <c r="T22" s="915"/>
      <c r="U22" s="915"/>
      <c r="V22" s="899"/>
      <c r="W22" s="914"/>
      <c r="X22" s="913"/>
      <c r="Y22" s="913"/>
      <c r="Z22" s="913"/>
    </row>
    <row r="23" spans="1:26" ht="19.5" customHeight="1" x14ac:dyDescent="0.4">
      <c r="A23" s="2397"/>
      <c r="B23" s="912"/>
      <c r="C23" s="912"/>
      <c r="D23" s="912"/>
      <c r="E23" s="912"/>
      <c r="F23" s="890"/>
      <c r="G23" s="909"/>
      <c r="H23" s="912"/>
      <c r="I23" s="895" t="s">
        <v>2</v>
      </c>
      <c r="J23" s="912"/>
      <c r="K23" s="912"/>
      <c r="L23" s="912"/>
      <c r="M23" s="912"/>
      <c r="N23" s="912"/>
      <c r="O23" s="912"/>
      <c r="P23" s="912"/>
      <c r="Q23" s="895" t="s">
        <v>2</v>
      </c>
      <c r="R23" s="890"/>
      <c r="S23" s="912"/>
      <c r="T23" s="911"/>
      <c r="U23" s="911"/>
      <c r="V23" s="905"/>
      <c r="W23" s="910"/>
      <c r="X23" s="910"/>
      <c r="Y23" s="910"/>
      <c r="Z23" s="910"/>
    </row>
    <row r="24" spans="1:26" ht="19.5" customHeight="1" x14ac:dyDescent="0.4">
      <c r="A24" s="2398"/>
      <c r="B24" s="912"/>
      <c r="C24" s="912"/>
      <c r="D24" s="912"/>
      <c r="E24" s="912"/>
      <c r="F24" s="890"/>
      <c r="G24" s="909"/>
      <c r="H24" s="912"/>
      <c r="I24" s="895" t="s">
        <v>1</v>
      </c>
      <c r="J24" s="912"/>
      <c r="K24" s="912"/>
      <c r="L24" s="912"/>
      <c r="M24" s="912"/>
      <c r="N24" s="912"/>
      <c r="O24" s="912"/>
      <c r="P24" s="912"/>
      <c r="Q24" s="895" t="s">
        <v>1</v>
      </c>
      <c r="R24" s="890"/>
      <c r="S24" s="912"/>
      <c r="T24" s="911"/>
      <c r="U24" s="911"/>
      <c r="V24" s="905"/>
      <c r="W24" s="910"/>
      <c r="X24" s="910"/>
      <c r="Y24" s="910"/>
      <c r="Z24" s="910"/>
    </row>
    <row r="25" spans="1:26" ht="19.5" customHeight="1" x14ac:dyDescent="0.4">
      <c r="A25" s="913"/>
      <c r="B25" s="913"/>
      <c r="C25" s="913"/>
      <c r="D25" s="913"/>
      <c r="E25" s="913"/>
      <c r="F25" s="916"/>
      <c r="G25" s="913"/>
      <c r="H25" s="913"/>
      <c r="I25" s="913"/>
      <c r="J25" s="913"/>
      <c r="K25" s="915"/>
      <c r="L25" s="915"/>
      <c r="M25" s="913"/>
      <c r="N25" s="913"/>
      <c r="O25" s="913"/>
      <c r="P25" s="913"/>
      <c r="Q25" s="913"/>
      <c r="R25" s="916"/>
      <c r="S25" s="913"/>
      <c r="T25" s="915"/>
      <c r="U25" s="915"/>
      <c r="V25" s="899"/>
      <c r="W25" s="914"/>
      <c r="X25" s="913"/>
      <c r="Y25" s="913"/>
      <c r="Z25" s="913"/>
    </row>
    <row r="26" spans="1:26" ht="19.5" customHeight="1" x14ac:dyDescent="0.4">
      <c r="A26" s="2397"/>
      <c r="B26" s="912"/>
      <c r="C26" s="912"/>
      <c r="D26" s="912"/>
      <c r="E26" s="912"/>
      <c r="F26" s="890"/>
      <c r="G26" s="909"/>
      <c r="H26" s="912"/>
      <c r="I26" s="895" t="s">
        <v>2</v>
      </c>
      <c r="J26" s="912"/>
      <c r="K26" s="912"/>
      <c r="L26" s="912"/>
      <c r="M26" s="912"/>
      <c r="N26" s="912"/>
      <c r="O26" s="912"/>
      <c r="P26" s="912"/>
      <c r="Q26" s="895" t="s">
        <v>2</v>
      </c>
      <c r="R26" s="890"/>
      <c r="S26" s="912"/>
      <c r="T26" s="911"/>
      <c r="U26" s="911"/>
      <c r="V26" s="905"/>
      <c r="W26" s="910"/>
      <c r="X26" s="910"/>
      <c r="Y26" s="910"/>
      <c r="Z26" s="910"/>
    </row>
    <row r="27" spans="1:26" ht="19.5" customHeight="1" x14ac:dyDescent="0.4">
      <c r="A27" s="2398"/>
      <c r="B27" s="912"/>
      <c r="C27" s="912"/>
      <c r="D27" s="912"/>
      <c r="E27" s="912"/>
      <c r="F27" s="890"/>
      <c r="G27" s="909"/>
      <c r="H27" s="912"/>
      <c r="I27" s="895" t="s">
        <v>1</v>
      </c>
      <c r="J27" s="912"/>
      <c r="K27" s="912"/>
      <c r="L27" s="912"/>
      <c r="M27" s="912"/>
      <c r="N27" s="912"/>
      <c r="O27" s="912"/>
      <c r="P27" s="912"/>
      <c r="Q27" s="895" t="s">
        <v>1</v>
      </c>
      <c r="R27" s="890"/>
      <c r="S27" s="912"/>
      <c r="T27" s="911"/>
      <c r="U27" s="911"/>
      <c r="V27" s="905"/>
      <c r="W27" s="910"/>
      <c r="X27" s="910"/>
      <c r="Y27" s="910"/>
      <c r="Z27" s="910"/>
    </row>
    <row r="28" spans="1:26" ht="19.5" customHeight="1" x14ac:dyDescent="0.4">
      <c r="A28" s="913"/>
      <c r="B28" s="913"/>
      <c r="C28" s="913"/>
      <c r="D28" s="913"/>
      <c r="E28" s="913"/>
      <c r="F28" s="916"/>
      <c r="G28" s="913"/>
      <c r="H28" s="913"/>
      <c r="I28" s="913"/>
      <c r="J28" s="913"/>
      <c r="K28" s="915"/>
      <c r="L28" s="915"/>
      <c r="M28" s="913"/>
      <c r="N28" s="913"/>
      <c r="O28" s="913"/>
      <c r="P28" s="913"/>
      <c r="Q28" s="913"/>
      <c r="R28" s="916"/>
      <c r="S28" s="913"/>
      <c r="T28" s="915"/>
      <c r="U28" s="915"/>
      <c r="V28" s="899"/>
      <c r="W28" s="914"/>
      <c r="X28" s="913"/>
      <c r="Y28" s="913"/>
      <c r="Z28" s="913"/>
    </row>
    <row r="29" spans="1:26" ht="19.5" customHeight="1" x14ac:dyDescent="0.4">
      <c r="A29" s="2397"/>
      <c r="B29" s="912"/>
      <c r="C29" s="912"/>
      <c r="D29" s="912"/>
      <c r="E29" s="912"/>
      <c r="F29" s="890"/>
      <c r="G29" s="909"/>
      <c r="H29" s="912"/>
      <c r="I29" s="895" t="s">
        <v>2</v>
      </c>
      <c r="J29" s="912"/>
      <c r="K29" s="912"/>
      <c r="L29" s="912"/>
      <c r="M29" s="912"/>
      <c r="N29" s="912"/>
      <c r="O29" s="912"/>
      <c r="P29" s="912"/>
      <c r="Q29" s="895" t="s">
        <v>2</v>
      </c>
      <c r="R29" s="890"/>
      <c r="S29" s="912"/>
      <c r="T29" s="911"/>
      <c r="U29" s="911"/>
      <c r="V29" s="905"/>
      <c r="W29" s="910"/>
      <c r="X29" s="910"/>
      <c r="Y29" s="910"/>
      <c r="Z29" s="910"/>
    </row>
    <row r="30" spans="1:26" ht="19.5" customHeight="1" x14ac:dyDescent="0.4">
      <c r="A30" s="2398"/>
      <c r="B30" s="912"/>
      <c r="C30" s="912"/>
      <c r="D30" s="912"/>
      <c r="E30" s="912"/>
      <c r="F30" s="890"/>
      <c r="G30" s="909"/>
      <c r="H30" s="912"/>
      <c r="I30" s="895" t="s">
        <v>1</v>
      </c>
      <c r="J30" s="912"/>
      <c r="K30" s="912"/>
      <c r="L30" s="912"/>
      <c r="M30" s="912"/>
      <c r="N30" s="912"/>
      <c r="O30" s="912"/>
      <c r="P30" s="912"/>
      <c r="Q30" s="895" t="s">
        <v>1</v>
      </c>
      <c r="R30" s="890"/>
      <c r="S30" s="912"/>
      <c r="T30" s="911"/>
      <c r="U30" s="911"/>
      <c r="V30" s="905"/>
      <c r="W30" s="910"/>
      <c r="X30" s="910"/>
      <c r="Y30" s="910"/>
      <c r="Z30" s="910"/>
    </row>
    <row r="31" spans="1:26" ht="19.5" customHeight="1" x14ac:dyDescent="0.4">
      <c r="A31" s="913"/>
      <c r="B31" s="913"/>
      <c r="C31" s="913"/>
      <c r="D31" s="913"/>
      <c r="E31" s="913"/>
      <c r="F31" s="916"/>
      <c r="G31" s="913"/>
      <c r="H31" s="913"/>
      <c r="I31" s="913"/>
      <c r="J31" s="913"/>
      <c r="K31" s="915"/>
      <c r="L31" s="915"/>
      <c r="M31" s="913"/>
      <c r="N31" s="913"/>
      <c r="O31" s="913"/>
      <c r="P31" s="913"/>
      <c r="Q31" s="913"/>
      <c r="R31" s="916"/>
      <c r="S31" s="913"/>
      <c r="T31" s="915"/>
      <c r="U31" s="915"/>
      <c r="V31" s="899"/>
      <c r="W31" s="914"/>
      <c r="X31" s="913"/>
      <c r="Y31" s="913"/>
      <c r="Z31" s="913"/>
    </row>
    <row r="32" spans="1:26" ht="19.5" customHeight="1" x14ac:dyDescent="0.4">
      <c r="A32" s="2397"/>
      <c r="B32" s="912"/>
      <c r="C32" s="912"/>
      <c r="D32" s="912"/>
      <c r="E32" s="912"/>
      <c r="F32" s="890"/>
      <c r="G32" s="909"/>
      <c r="H32" s="912"/>
      <c r="I32" s="895" t="s">
        <v>2</v>
      </c>
      <c r="J32" s="912"/>
      <c r="K32" s="912"/>
      <c r="L32" s="912"/>
      <c r="M32" s="912"/>
      <c r="N32" s="912"/>
      <c r="O32" s="912"/>
      <c r="P32" s="912"/>
      <c r="Q32" s="895" t="s">
        <v>2</v>
      </c>
      <c r="R32" s="890"/>
      <c r="S32" s="912"/>
      <c r="T32" s="911"/>
      <c r="U32" s="911"/>
      <c r="V32" s="905"/>
      <c r="W32" s="910"/>
      <c r="X32" s="910"/>
      <c r="Y32" s="910"/>
      <c r="Z32" s="910"/>
    </row>
    <row r="33" spans="1:26" ht="19.5" customHeight="1" thickBot="1" x14ac:dyDescent="0.45">
      <c r="A33" s="2406"/>
      <c r="B33" s="907"/>
      <c r="C33" s="907"/>
      <c r="D33" s="907"/>
      <c r="E33" s="907"/>
      <c r="F33" s="903"/>
      <c r="G33" s="909"/>
      <c r="H33" s="907"/>
      <c r="I33" s="908" t="s">
        <v>1</v>
      </c>
      <c r="J33" s="907"/>
      <c r="K33" s="907"/>
      <c r="L33" s="907"/>
      <c r="M33" s="907"/>
      <c r="N33" s="907"/>
      <c r="O33" s="907"/>
      <c r="P33" s="907"/>
      <c r="Q33" s="908" t="s">
        <v>1</v>
      </c>
      <c r="R33" s="903"/>
      <c r="S33" s="907"/>
      <c r="T33" s="906"/>
      <c r="U33" s="906"/>
      <c r="V33" s="905"/>
      <c r="W33" s="904"/>
      <c r="X33" s="904"/>
      <c r="Y33" s="904"/>
      <c r="Z33" s="903"/>
    </row>
    <row r="34" spans="1:26" ht="19.5" customHeight="1" thickTop="1" x14ac:dyDescent="0.4">
      <c r="A34" s="902" t="s">
        <v>3</v>
      </c>
      <c r="B34" s="897"/>
      <c r="C34" s="897"/>
      <c r="D34" s="897"/>
      <c r="E34" s="897"/>
      <c r="F34" s="896">
        <f>F8+F11+F14+F17+F20+F23+F26+F29+F32</f>
        <v>4115099.63</v>
      </c>
      <c r="G34" s="901"/>
      <c r="H34" s="897"/>
      <c r="I34" s="901" t="s">
        <v>2</v>
      </c>
      <c r="J34" s="897"/>
      <c r="K34" s="897"/>
      <c r="L34" s="897"/>
      <c r="M34" s="897"/>
      <c r="N34" s="897"/>
      <c r="O34" s="897"/>
      <c r="P34" s="897"/>
      <c r="Q34" s="901" t="s">
        <v>2</v>
      </c>
      <c r="R34" s="896">
        <f>R8+R11+R14+R17+R20+R23+R26+R29+R32</f>
        <v>4115099.63</v>
      </c>
      <c r="S34" s="897"/>
      <c r="T34" s="900"/>
      <c r="U34" s="900"/>
      <c r="V34" s="899"/>
      <c r="W34" s="898"/>
      <c r="X34" s="897"/>
      <c r="Y34" s="897"/>
      <c r="Z34" s="896" t="e">
        <f>Z8+Z11+Z14+Z17+Z20+Z23+Z26+Z29+Z32</f>
        <v>#VALUE!</v>
      </c>
    </row>
    <row r="35" spans="1:26" ht="19.5" customHeight="1" x14ac:dyDescent="0.4">
      <c r="A35" s="891"/>
      <c r="B35" s="891"/>
      <c r="C35" s="891"/>
      <c r="D35" s="891"/>
      <c r="E35" s="891"/>
      <c r="F35" s="890">
        <f>F9+F12+F15+F18+F21+F24+F27+F30+F33</f>
        <v>0</v>
      </c>
      <c r="G35" s="895"/>
      <c r="H35" s="891"/>
      <c r="I35" s="895" t="s">
        <v>1</v>
      </c>
      <c r="J35" s="891"/>
      <c r="K35" s="891"/>
      <c r="L35" s="891"/>
      <c r="M35" s="891"/>
      <c r="N35" s="891"/>
      <c r="O35" s="891"/>
      <c r="P35" s="891"/>
      <c r="Q35" s="895" t="s">
        <v>1</v>
      </c>
      <c r="R35" s="890">
        <f>R9+R12+R15+R18+R21+R24+R27+R30+R33</f>
        <v>0</v>
      </c>
      <c r="S35" s="891"/>
      <c r="T35" s="894"/>
      <c r="U35" s="894"/>
      <c r="V35" s="893"/>
      <c r="W35" s="892"/>
      <c r="X35" s="891"/>
      <c r="Y35" s="891"/>
      <c r="Z35" s="890">
        <f>Z9+Z12+Z15+Z18+Z21+Z24+Z27+Z30+Z33</f>
        <v>0</v>
      </c>
    </row>
    <row r="36" spans="1:26" x14ac:dyDescent="0.4">
      <c r="A36" s="889" t="s">
        <v>0</v>
      </c>
      <c r="V36" s="888"/>
    </row>
    <row r="37" spans="1:26" x14ac:dyDescent="0.4">
      <c r="V37" s="888"/>
    </row>
    <row r="38" spans="1:26" x14ac:dyDescent="0.4">
      <c r="V38" s="888"/>
    </row>
    <row r="39" spans="1:26" x14ac:dyDescent="0.4">
      <c r="V39" s="888"/>
    </row>
    <row r="40" spans="1:26" x14ac:dyDescent="0.4">
      <c r="V40" s="888"/>
    </row>
    <row r="41" spans="1:26" x14ac:dyDescent="0.4">
      <c r="V41" s="888"/>
    </row>
    <row r="42" spans="1:26" x14ac:dyDescent="0.4">
      <c r="V42" s="888"/>
    </row>
    <row r="43" spans="1:26" x14ac:dyDescent="0.4">
      <c r="V43" s="888"/>
    </row>
    <row r="44" spans="1:26" x14ac:dyDescent="0.4">
      <c r="V44" s="888"/>
    </row>
    <row r="45" spans="1:26" x14ac:dyDescent="0.4">
      <c r="V45" s="888"/>
    </row>
    <row r="46" spans="1:26" x14ac:dyDescent="0.4">
      <c r="V46" s="888"/>
    </row>
    <row r="47" spans="1:26" x14ac:dyDescent="0.4">
      <c r="V47" s="888"/>
    </row>
    <row r="48" spans="1:26" x14ac:dyDescent="0.4">
      <c r="V48" s="888"/>
    </row>
    <row r="49" spans="22:22" x14ac:dyDescent="0.4">
      <c r="V49" s="888"/>
    </row>
    <row r="50" spans="22:22" x14ac:dyDescent="0.4">
      <c r="V50" s="888"/>
    </row>
    <row r="51" spans="22:22" x14ac:dyDescent="0.4">
      <c r="V51" s="888"/>
    </row>
    <row r="52" spans="22:22" x14ac:dyDescent="0.4">
      <c r="V52" s="888"/>
    </row>
    <row r="53" spans="22:22" x14ac:dyDescent="0.4">
      <c r="V53" s="888"/>
    </row>
    <row r="54" spans="22:22" x14ac:dyDescent="0.4">
      <c r="V54" s="888"/>
    </row>
    <row r="55" spans="22:22" x14ac:dyDescent="0.4">
      <c r="V55" s="888"/>
    </row>
    <row r="56" spans="22:22" x14ac:dyDescent="0.4">
      <c r="V56" s="888"/>
    </row>
    <row r="57" spans="22:22" x14ac:dyDescent="0.4">
      <c r="V57" s="888"/>
    </row>
    <row r="58" spans="22:22" x14ac:dyDescent="0.4">
      <c r="V58" s="888"/>
    </row>
    <row r="59" spans="22:22" x14ac:dyDescent="0.4">
      <c r="V59" s="888"/>
    </row>
    <row r="60" spans="22:22" x14ac:dyDescent="0.4">
      <c r="V60" s="888"/>
    </row>
    <row r="61" spans="22:22" x14ac:dyDescent="0.4">
      <c r="V61" s="888"/>
    </row>
    <row r="62" spans="22:22" x14ac:dyDescent="0.4">
      <c r="V62" s="888"/>
    </row>
    <row r="63" spans="22:22" x14ac:dyDescent="0.4">
      <c r="V63" s="888"/>
    </row>
    <row r="64" spans="22:22" x14ac:dyDescent="0.4">
      <c r="V64" s="888"/>
    </row>
    <row r="65" spans="22:22" x14ac:dyDescent="0.4">
      <c r="V65" s="888"/>
    </row>
    <row r="66" spans="22:22" x14ac:dyDescent="0.4">
      <c r="V66" s="888"/>
    </row>
    <row r="67" spans="22:22" x14ac:dyDescent="0.4">
      <c r="V67" s="888"/>
    </row>
    <row r="68" spans="22:22" x14ac:dyDescent="0.4">
      <c r="V68" s="888"/>
    </row>
    <row r="69" spans="22:22" x14ac:dyDescent="0.4">
      <c r="V69" s="888"/>
    </row>
    <row r="70" spans="22:22" x14ac:dyDescent="0.4">
      <c r="V70" s="888"/>
    </row>
    <row r="71" spans="22:22" x14ac:dyDescent="0.4">
      <c r="V71" s="888"/>
    </row>
    <row r="72" spans="22:22" x14ac:dyDescent="0.4">
      <c r="V72" s="888"/>
    </row>
    <row r="73" spans="22:22" x14ac:dyDescent="0.4">
      <c r="V73" s="888"/>
    </row>
    <row r="74" spans="22:22" x14ac:dyDescent="0.4">
      <c r="V74" s="888"/>
    </row>
    <row r="75" spans="22:22" x14ac:dyDescent="0.4">
      <c r="V75" s="888"/>
    </row>
    <row r="76" spans="22:22" x14ac:dyDescent="0.4">
      <c r="V76" s="888"/>
    </row>
    <row r="77" spans="22:22" x14ac:dyDescent="0.4">
      <c r="V77" s="888"/>
    </row>
    <row r="78" spans="22:22" x14ac:dyDescent="0.4">
      <c r="V78" s="888"/>
    </row>
    <row r="79" spans="22:22" x14ac:dyDescent="0.4">
      <c r="V79" s="888"/>
    </row>
    <row r="80" spans="22:22" x14ac:dyDescent="0.4">
      <c r="V80" s="888"/>
    </row>
    <row r="81" spans="22:22" x14ac:dyDescent="0.4">
      <c r="V81" s="888"/>
    </row>
    <row r="82" spans="22:22" x14ac:dyDescent="0.4">
      <c r="V82" s="888"/>
    </row>
    <row r="83" spans="22:22" x14ac:dyDescent="0.4">
      <c r="V83" s="888"/>
    </row>
    <row r="84" spans="22:22" x14ac:dyDescent="0.4">
      <c r="V84" s="888"/>
    </row>
    <row r="85" spans="22:22" x14ac:dyDescent="0.4">
      <c r="V85" s="888"/>
    </row>
    <row r="86" spans="22:22" x14ac:dyDescent="0.4">
      <c r="V86" s="888"/>
    </row>
    <row r="87" spans="22:22" x14ac:dyDescent="0.4">
      <c r="V87" s="888"/>
    </row>
    <row r="88" spans="22:22" x14ac:dyDescent="0.4">
      <c r="V88" s="888"/>
    </row>
    <row r="89" spans="22:22" x14ac:dyDescent="0.4">
      <c r="V89" s="888"/>
    </row>
    <row r="90" spans="22:22" x14ac:dyDescent="0.4">
      <c r="V90" s="888"/>
    </row>
    <row r="91" spans="22:22" x14ac:dyDescent="0.4">
      <c r="V91" s="888"/>
    </row>
    <row r="92" spans="22:22" x14ac:dyDescent="0.4">
      <c r="V92" s="888"/>
    </row>
    <row r="93" spans="22:22" x14ac:dyDescent="0.4">
      <c r="V93" s="888"/>
    </row>
    <row r="94" spans="22:22" x14ac:dyDescent="0.4">
      <c r="V94" s="888"/>
    </row>
    <row r="95" spans="22:22" x14ac:dyDescent="0.4">
      <c r="V95" s="888"/>
    </row>
    <row r="96" spans="22:22" x14ac:dyDescent="0.4">
      <c r="V96" s="888"/>
    </row>
    <row r="97" spans="22:22" x14ac:dyDescent="0.4">
      <c r="V97" s="888"/>
    </row>
    <row r="98" spans="22:22" x14ac:dyDescent="0.4">
      <c r="V98" s="888"/>
    </row>
    <row r="99" spans="22:22" x14ac:dyDescent="0.4">
      <c r="V99" s="888"/>
    </row>
    <row r="100" spans="22:22" x14ac:dyDescent="0.4">
      <c r="V100" s="888"/>
    </row>
    <row r="101" spans="22:22" x14ac:dyDescent="0.4">
      <c r="V101" s="888"/>
    </row>
    <row r="102" spans="22:22" x14ac:dyDescent="0.4">
      <c r="V102" s="888"/>
    </row>
    <row r="103" spans="22:22" x14ac:dyDescent="0.4">
      <c r="V103" s="888"/>
    </row>
    <row r="104" spans="22:22" x14ac:dyDescent="0.4">
      <c r="V104" s="888"/>
    </row>
    <row r="105" spans="22:22" x14ac:dyDescent="0.4">
      <c r="V105" s="888"/>
    </row>
    <row r="106" spans="22:22" x14ac:dyDescent="0.4">
      <c r="V106" s="888"/>
    </row>
    <row r="107" spans="22:22" x14ac:dyDescent="0.4">
      <c r="V107" s="888"/>
    </row>
    <row r="108" spans="22:22" x14ac:dyDescent="0.4">
      <c r="V108" s="888"/>
    </row>
    <row r="109" spans="22:22" x14ac:dyDescent="0.4">
      <c r="V109" s="888"/>
    </row>
    <row r="110" spans="22:22" x14ac:dyDescent="0.4">
      <c r="V110" s="888"/>
    </row>
    <row r="111" spans="22:22" x14ac:dyDescent="0.4">
      <c r="V111" s="888"/>
    </row>
    <row r="112" spans="22:22" x14ac:dyDescent="0.4">
      <c r="V112" s="888"/>
    </row>
    <row r="113" spans="22:22" x14ac:dyDescent="0.4">
      <c r="V113" s="888"/>
    </row>
    <row r="114" spans="22:22" x14ac:dyDescent="0.4">
      <c r="V114" s="888"/>
    </row>
    <row r="115" spans="22:22" x14ac:dyDescent="0.4">
      <c r="V115" s="888"/>
    </row>
    <row r="116" spans="22:22" x14ac:dyDescent="0.4">
      <c r="V116" s="888"/>
    </row>
    <row r="117" spans="22:22" x14ac:dyDescent="0.4">
      <c r="V117" s="888"/>
    </row>
    <row r="118" spans="22:22" x14ac:dyDescent="0.4">
      <c r="V118" s="888"/>
    </row>
    <row r="119" spans="22:22" x14ac:dyDescent="0.4">
      <c r="V119" s="888"/>
    </row>
    <row r="120" spans="22:22" x14ac:dyDescent="0.4">
      <c r="V120" s="888"/>
    </row>
    <row r="121" spans="22:22" x14ac:dyDescent="0.4">
      <c r="V121" s="888"/>
    </row>
    <row r="122" spans="22:22" x14ac:dyDescent="0.4">
      <c r="V122" s="888"/>
    </row>
    <row r="123" spans="22:22" x14ac:dyDescent="0.4">
      <c r="V123" s="888"/>
    </row>
    <row r="124" spans="22:22" x14ac:dyDescent="0.4">
      <c r="V124" s="888"/>
    </row>
    <row r="125" spans="22:22" x14ac:dyDescent="0.4">
      <c r="V125" s="888"/>
    </row>
    <row r="126" spans="22:22" x14ac:dyDescent="0.4">
      <c r="V126" s="888"/>
    </row>
    <row r="127" spans="22:22" x14ac:dyDescent="0.4">
      <c r="V127" s="888"/>
    </row>
    <row r="128" spans="22:22" x14ac:dyDescent="0.4">
      <c r="V128" s="888"/>
    </row>
    <row r="129" spans="22:22" x14ac:dyDescent="0.4">
      <c r="V129" s="888"/>
    </row>
    <row r="130" spans="22:22" x14ac:dyDescent="0.4">
      <c r="V130" s="888"/>
    </row>
    <row r="131" spans="22:22" x14ac:dyDescent="0.4">
      <c r="V131" s="888"/>
    </row>
    <row r="132" spans="22:22" x14ac:dyDescent="0.4">
      <c r="V132" s="888"/>
    </row>
    <row r="133" spans="22:22" x14ac:dyDescent="0.4">
      <c r="V133" s="888"/>
    </row>
    <row r="134" spans="22:22" x14ac:dyDescent="0.4">
      <c r="V134" s="888"/>
    </row>
    <row r="135" spans="22:22" x14ac:dyDescent="0.4">
      <c r="V135" s="888"/>
    </row>
    <row r="136" spans="22:22" x14ac:dyDescent="0.4">
      <c r="V136" s="888"/>
    </row>
    <row r="137" spans="22:22" x14ac:dyDescent="0.4">
      <c r="V137" s="888"/>
    </row>
    <row r="138" spans="22:22" x14ac:dyDescent="0.4">
      <c r="V138" s="888"/>
    </row>
    <row r="139" spans="22:22" x14ac:dyDescent="0.4">
      <c r="V139" s="888"/>
    </row>
    <row r="140" spans="22:22" x14ac:dyDescent="0.4">
      <c r="V140" s="888"/>
    </row>
    <row r="141" spans="22:22" x14ac:dyDescent="0.4">
      <c r="V141" s="888"/>
    </row>
    <row r="142" spans="22:22" x14ac:dyDescent="0.4">
      <c r="V142" s="888"/>
    </row>
    <row r="143" spans="22:22" x14ac:dyDescent="0.4">
      <c r="V143" s="888"/>
    </row>
    <row r="144" spans="22:22" x14ac:dyDescent="0.4">
      <c r="V144" s="888"/>
    </row>
    <row r="145" spans="22:22" x14ac:dyDescent="0.4">
      <c r="V145" s="888"/>
    </row>
    <row r="146" spans="22:22" x14ac:dyDescent="0.4">
      <c r="V146" s="888"/>
    </row>
    <row r="147" spans="22:22" x14ac:dyDescent="0.4">
      <c r="V147" s="888"/>
    </row>
    <row r="148" spans="22:22" x14ac:dyDescent="0.4">
      <c r="V148" s="888"/>
    </row>
    <row r="149" spans="22:22" x14ac:dyDescent="0.4">
      <c r="V149" s="888"/>
    </row>
    <row r="150" spans="22:22" x14ac:dyDescent="0.4">
      <c r="V150" s="888"/>
    </row>
    <row r="151" spans="22:22" x14ac:dyDescent="0.4">
      <c r="V151" s="888"/>
    </row>
    <row r="152" spans="22:22" x14ac:dyDescent="0.4">
      <c r="V152" s="888"/>
    </row>
    <row r="153" spans="22:22" x14ac:dyDescent="0.4">
      <c r="V153" s="888"/>
    </row>
    <row r="154" spans="22:22" x14ac:dyDescent="0.4">
      <c r="V154" s="888"/>
    </row>
    <row r="155" spans="22:22" x14ac:dyDescent="0.4">
      <c r="V155" s="888"/>
    </row>
    <row r="156" spans="22:22" x14ac:dyDescent="0.4">
      <c r="V156" s="888"/>
    </row>
    <row r="157" spans="22:22" x14ac:dyDescent="0.4">
      <c r="V157" s="888"/>
    </row>
    <row r="158" spans="22:22" x14ac:dyDescent="0.4">
      <c r="V158" s="888"/>
    </row>
    <row r="159" spans="22:22" x14ac:dyDescent="0.4">
      <c r="V159" s="888"/>
    </row>
    <row r="160" spans="22:22" x14ac:dyDescent="0.4">
      <c r="V160" s="888"/>
    </row>
    <row r="161" spans="22:22" x14ac:dyDescent="0.4">
      <c r="V161" s="888"/>
    </row>
    <row r="162" spans="22:22" x14ac:dyDescent="0.4">
      <c r="V162" s="888"/>
    </row>
    <row r="163" spans="22:22" x14ac:dyDescent="0.4">
      <c r="V163" s="888"/>
    </row>
    <row r="164" spans="22:22" x14ac:dyDescent="0.4">
      <c r="V164" s="888"/>
    </row>
    <row r="165" spans="22:22" x14ac:dyDescent="0.4">
      <c r="V165" s="888"/>
    </row>
    <row r="166" spans="22:22" x14ac:dyDescent="0.4">
      <c r="V166" s="888"/>
    </row>
    <row r="167" spans="22:22" x14ac:dyDescent="0.4">
      <c r="V167" s="888"/>
    </row>
    <row r="168" spans="22:22" x14ac:dyDescent="0.4">
      <c r="V168" s="888"/>
    </row>
    <row r="169" spans="22:22" x14ac:dyDescent="0.4">
      <c r="V169" s="888"/>
    </row>
    <row r="170" spans="22:22" x14ac:dyDescent="0.4">
      <c r="V170" s="888"/>
    </row>
    <row r="171" spans="22:22" x14ac:dyDescent="0.4">
      <c r="V171" s="888"/>
    </row>
    <row r="172" spans="22:22" x14ac:dyDescent="0.4">
      <c r="V172" s="888"/>
    </row>
    <row r="173" spans="22:22" x14ac:dyDescent="0.4">
      <c r="V173" s="888"/>
    </row>
    <row r="174" spans="22:22" x14ac:dyDescent="0.4">
      <c r="V174" s="888"/>
    </row>
    <row r="175" spans="22:22" x14ac:dyDescent="0.4">
      <c r="V175" s="888"/>
    </row>
    <row r="176" spans="22:22" x14ac:dyDescent="0.4">
      <c r="V176" s="888"/>
    </row>
    <row r="177" spans="22:22" x14ac:dyDescent="0.4">
      <c r="V177" s="888"/>
    </row>
    <row r="178" spans="22:22" x14ac:dyDescent="0.4">
      <c r="V178" s="888"/>
    </row>
    <row r="179" spans="22:22" x14ac:dyDescent="0.4">
      <c r="V179" s="888"/>
    </row>
    <row r="180" spans="22:22" x14ac:dyDescent="0.4">
      <c r="V180" s="888"/>
    </row>
    <row r="181" spans="22:22" x14ac:dyDescent="0.4">
      <c r="V181" s="888"/>
    </row>
    <row r="182" spans="22:22" x14ac:dyDescent="0.4">
      <c r="V182" s="888"/>
    </row>
    <row r="183" spans="22:22" x14ac:dyDescent="0.4">
      <c r="V183" s="888"/>
    </row>
    <row r="184" spans="22:22" x14ac:dyDescent="0.4">
      <c r="V184" s="888"/>
    </row>
    <row r="185" spans="22:22" x14ac:dyDescent="0.4">
      <c r="V185" s="888"/>
    </row>
    <row r="186" spans="22:22" x14ac:dyDescent="0.4">
      <c r="V186" s="888"/>
    </row>
    <row r="187" spans="22:22" x14ac:dyDescent="0.4">
      <c r="V187" s="888"/>
    </row>
    <row r="188" spans="22:22" x14ac:dyDescent="0.4">
      <c r="V188" s="888"/>
    </row>
    <row r="189" spans="22:22" x14ac:dyDescent="0.4">
      <c r="V189" s="888"/>
    </row>
    <row r="190" spans="22:22" x14ac:dyDescent="0.4">
      <c r="V190" s="888"/>
    </row>
    <row r="191" spans="22:22" x14ac:dyDescent="0.4">
      <c r="V191" s="888"/>
    </row>
    <row r="192" spans="22:22" x14ac:dyDescent="0.4">
      <c r="V192" s="888"/>
    </row>
    <row r="193" spans="22:22" x14ac:dyDescent="0.4">
      <c r="V193" s="888"/>
    </row>
    <row r="194" spans="22:22" x14ac:dyDescent="0.4">
      <c r="V194" s="888"/>
    </row>
    <row r="195" spans="22:22" x14ac:dyDescent="0.4">
      <c r="V195" s="888"/>
    </row>
    <row r="196" spans="22:22" x14ac:dyDescent="0.4">
      <c r="V196" s="888"/>
    </row>
    <row r="197" spans="22:22" x14ac:dyDescent="0.4">
      <c r="V197" s="888"/>
    </row>
    <row r="198" spans="22:22" x14ac:dyDescent="0.4">
      <c r="V198" s="888"/>
    </row>
    <row r="199" spans="22:22" x14ac:dyDescent="0.4">
      <c r="V199" s="888"/>
    </row>
    <row r="200" spans="22:22" x14ac:dyDescent="0.4">
      <c r="V200" s="888"/>
    </row>
    <row r="201" spans="22:22" x14ac:dyDescent="0.4">
      <c r="V201" s="888"/>
    </row>
    <row r="202" spans="22:22" x14ac:dyDescent="0.4">
      <c r="V202" s="888"/>
    </row>
    <row r="203" spans="22:22" x14ac:dyDescent="0.4">
      <c r="V203" s="888"/>
    </row>
    <row r="204" spans="22:22" x14ac:dyDescent="0.4">
      <c r="V204" s="888"/>
    </row>
    <row r="205" spans="22:22" x14ac:dyDescent="0.4">
      <c r="V205" s="888"/>
    </row>
    <row r="206" spans="22:22" x14ac:dyDescent="0.4">
      <c r="V206" s="888"/>
    </row>
    <row r="207" spans="22:22" x14ac:dyDescent="0.4">
      <c r="V207" s="888"/>
    </row>
    <row r="208" spans="22:22" x14ac:dyDescent="0.4">
      <c r="V208" s="888"/>
    </row>
    <row r="209" spans="22:22" x14ac:dyDescent="0.4">
      <c r="V209" s="888"/>
    </row>
    <row r="210" spans="22:22" x14ac:dyDescent="0.4">
      <c r="V210" s="888"/>
    </row>
    <row r="211" spans="22:22" x14ac:dyDescent="0.4">
      <c r="V211" s="888"/>
    </row>
    <row r="212" spans="22:22" x14ac:dyDescent="0.4">
      <c r="V212" s="888"/>
    </row>
    <row r="213" spans="22:22" x14ac:dyDescent="0.4">
      <c r="V213" s="888"/>
    </row>
    <row r="214" spans="22:22" x14ac:dyDescent="0.4">
      <c r="V214" s="888"/>
    </row>
    <row r="215" spans="22:22" x14ac:dyDescent="0.4">
      <c r="V215" s="888"/>
    </row>
    <row r="216" spans="22:22" x14ac:dyDescent="0.4">
      <c r="V216" s="888"/>
    </row>
    <row r="217" spans="22:22" x14ac:dyDescent="0.4">
      <c r="V217" s="888"/>
    </row>
    <row r="218" spans="22:22" x14ac:dyDescent="0.4">
      <c r="V218" s="888"/>
    </row>
    <row r="219" spans="22:22" x14ac:dyDescent="0.4">
      <c r="V219" s="888"/>
    </row>
    <row r="220" spans="22:22" x14ac:dyDescent="0.4">
      <c r="V220" s="888"/>
    </row>
    <row r="221" spans="22:22" x14ac:dyDescent="0.4">
      <c r="V221" s="888"/>
    </row>
    <row r="222" spans="22:22" x14ac:dyDescent="0.4">
      <c r="V222" s="888"/>
    </row>
    <row r="223" spans="22:22" x14ac:dyDescent="0.4">
      <c r="V223" s="888"/>
    </row>
    <row r="224" spans="22:22" x14ac:dyDescent="0.4">
      <c r="V224" s="888"/>
    </row>
    <row r="225" spans="22:22" x14ac:dyDescent="0.4">
      <c r="V225" s="888"/>
    </row>
    <row r="226" spans="22:22" x14ac:dyDescent="0.4">
      <c r="V226" s="888"/>
    </row>
    <row r="227" spans="22:22" x14ac:dyDescent="0.4">
      <c r="V227" s="888"/>
    </row>
    <row r="228" spans="22:22" x14ac:dyDescent="0.4">
      <c r="V228" s="888"/>
    </row>
    <row r="229" spans="22:22" x14ac:dyDescent="0.4">
      <c r="V229" s="888"/>
    </row>
    <row r="230" spans="22:22" x14ac:dyDescent="0.4">
      <c r="V230" s="888"/>
    </row>
    <row r="231" spans="22:22" x14ac:dyDescent="0.4">
      <c r="V231" s="888"/>
    </row>
    <row r="232" spans="22:22" x14ac:dyDescent="0.4">
      <c r="V232" s="888"/>
    </row>
    <row r="233" spans="22:22" x14ac:dyDescent="0.4">
      <c r="V233" s="888"/>
    </row>
    <row r="234" spans="22:22" x14ac:dyDescent="0.4">
      <c r="V234" s="888"/>
    </row>
    <row r="235" spans="22:22" x14ac:dyDescent="0.4">
      <c r="V235" s="888"/>
    </row>
    <row r="236" spans="22:22" x14ac:dyDescent="0.4">
      <c r="V236" s="888"/>
    </row>
    <row r="237" spans="22:22" x14ac:dyDescent="0.4">
      <c r="V237" s="888"/>
    </row>
    <row r="238" spans="22:22" x14ac:dyDescent="0.4">
      <c r="V238" s="888"/>
    </row>
    <row r="239" spans="22:22" x14ac:dyDescent="0.4">
      <c r="V239" s="888"/>
    </row>
    <row r="240" spans="22:22" x14ac:dyDescent="0.4">
      <c r="V240" s="888"/>
    </row>
    <row r="241" spans="22:22" x14ac:dyDescent="0.4">
      <c r="V241" s="888"/>
    </row>
    <row r="242" spans="22:22" x14ac:dyDescent="0.4">
      <c r="V242" s="888"/>
    </row>
    <row r="243" spans="22:22" x14ac:dyDescent="0.4">
      <c r="V243" s="888"/>
    </row>
    <row r="244" spans="22:22" x14ac:dyDescent="0.4">
      <c r="V244" s="888"/>
    </row>
    <row r="245" spans="22:22" x14ac:dyDescent="0.4">
      <c r="V245" s="888"/>
    </row>
    <row r="246" spans="22:22" x14ac:dyDescent="0.4">
      <c r="V246" s="888"/>
    </row>
    <row r="247" spans="22:22" x14ac:dyDescent="0.4">
      <c r="V247" s="888"/>
    </row>
    <row r="248" spans="22:22" x14ac:dyDescent="0.4">
      <c r="V248" s="888"/>
    </row>
    <row r="249" spans="22:22" x14ac:dyDescent="0.4">
      <c r="V249" s="888"/>
    </row>
    <row r="250" spans="22:22" x14ac:dyDescent="0.4">
      <c r="V250" s="888"/>
    </row>
    <row r="251" spans="22:22" x14ac:dyDescent="0.4">
      <c r="V251" s="888"/>
    </row>
    <row r="252" spans="22:22" x14ac:dyDescent="0.4">
      <c r="V252" s="888"/>
    </row>
    <row r="253" spans="22:22" x14ac:dyDescent="0.4">
      <c r="V253" s="888"/>
    </row>
    <row r="254" spans="22:22" x14ac:dyDescent="0.4">
      <c r="V254" s="888"/>
    </row>
    <row r="255" spans="22:22" x14ac:dyDescent="0.4">
      <c r="V255" s="888"/>
    </row>
    <row r="256" spans="22:22" x14ac:dyDescent="0.4">
      <c r="V256" s="888"/>
    </row>
    <row r="257" spans="22:22" x14ac:dyDescent="0.4">
      <c r="V257" s="888"/>
    </row>
    <row r="258" spans="22:22" x14ac:dyDescent="0.4">
      <c r="V258" s="888"/>
    </row>
    <row r="259" spans="22:22" x14ac:dyDescent="0.4">
      <c r="V259" s="888"/>
    </row>
    <row r="260" spans="22:22" x14ac:dyDescent="0.4">
      <c r="V260" s="888"/>
    </row>
    <row r="261" spans="22:22" x14ac:dyDescent="0.4">
      <c r="V261" s="888"/>
    </row>
    <row r="262" spans="22:22" x14ac:dyDescent="0.4">
      <c r="V262" s="888"/>
    </row>
    <row r="263" spans="22:22" x14ac:dyDescent="0.4">
      <c r="V263" s="888"/>
    </row>
    <row r="264" spans="22:22" x14ac:dyDescent="0.4">
      <c r="V264" s="888"/>
    </row>
    <row r="265" spans="22:22" x14ac:dyDescent="0.4">
      <c r="V265" s="888"/>
    </row>
    <row r="266" spans="22:22" x14ac:dyDescent="0.4">
      <c r="V266" s="888"/>
    </row>
    <row r="267" spans="22:22" x14ac:dyDescent="0.4">
      <c r="V267" s="888"/>
    </row>
    <row r="268" spans="22:22" x14ac:dyDescent="0.4">
      <c r="V268" s="888"/>
    </row>
    <row r="269" spans="22:22" x14ac:dyDescent="0.4">
      <c r="V269" s="888"/>
    </row>
    <row r="270" spans="22:22" x14ac:dyDescent="0.4">
      <c r="V270" s="888"/>
    </row>
    <row r="271" spans="22:22" x14ac:dyDescent="0.4">
      <c r="V271" s="888"/>
    </row>
    <row r="272" spans="22:22" x14ac:dyDescent="0.4">
      <c r="V272" s="888"/>
    </row>
    <row r="273" spans="22:22" x14ac:dyDescent="0.4">
      <c r="V273" s="888"/>
    </row>
    <row r="274" spans="22:22" x14ac:dyDescent="0.4">
      <c r="V274" s="888"/>
    </row>
    <row r="275" spans="22:22" x14ac:dyDescent="0.4">
      <c r="V275" s="888"/>
    </row>
    <row r="276" spans="22:22" x14ac:dyDescent="0.4">
      <c r="V276" s="888"/>
    </row>
    <row r="277" spans="22:22" x14ac:dyDescent="0.4">
      <c r="V277" s="888"/>
    </row>
    <row r="278" spans="22:22" x14ac:dyDescent="0.4">
      <c r="V278" s="888"/>
    </row>
    <row r="279" spans="22:22" x14ac:dyDescent="0.4">
      <c r="V279" s="888"/>
    </row>
    <row r="280" spans="22:22" x14ac:dyDescent="0.4">
      <c r="V280" s="888"/>
    </row>
    <row r="281" spans="22:22" x14ac:dyDescent="0.4">
      <c r="V281" s="888"/>
    </row>
    <row r="282" spans="22:22" x14ac:dyDescent="0.4">
      <c r="V282" s="888"/>
    </row>
    <row r="283" spans="22:22" x14ac:dyDescent="0.4">
      <c r="V283" s="888"/>
    </row>
    <row r="284" spans="22:22" x14ac:dyDescent="0.4">
      <c r="V284" s="888"/>
    </row>
    <row r="285" spans="22:22" x14ac:dyDescent="0.4">
      <c r="V285" s="888"/>
    </row>
    <row r="286" spans="22:22" x14ac:dyDescent="0.4">
      <c r="V286" s="888"/>
    </row>
    <row r="287" spans="22:22" x14ac:dyDescent="0.4">
      <c r="V287" s="888"/>
    </row>
    <row r="288" spans="22:22" x14ac:dyDescent="0.4">
      <c r="V288" s="888"/>
    </row>
    <row r="289" spans="22:22" x14ac:dyDescent="0.4">
      <c r="V289" s="888"/>
    </row>
    <row r="290" spans="22:22" x14ac:dyDescent="0.4">
      <c r="V290" s="888"/>
    </row>
    <row r="291" spans="22:22" x14ac:dyDescent="0.4">
      <c r="V291" s="888"/>
    </row>
    <row r="292" spans="22:22" x14ac:dyDescent="0.4">
      <c r="V292" s="888"/>
    </row>
    <row r="293" spans="22:22" x14ac:dyDescent="0.4">
      <c r="V293" s="888"/>
    </row>
    <row r="294" spans="22:22" x14ac:dyDescent="0.4">
      <c r="V294" s="888"/>
    </row>
    <row r="295" spans="22:22" x14ac:dyDescent="0.4">
      <c r="V295" s="888"/>
    </row>
    <row r="296" spans="22:22" x14ac:dyDescent="0.4">
      <c r="V296" s="888"/>
    </row>
    <row r="297" spans="22:22" x14ac:dyDescent="0.4">
      <c r="V297" s="888"/>
    </row>
    <row r="298" spans="22:22" x14ac:dyDescent="0.4">
      <c r="V298" s="888"/>
    </row>
    <row r="299" spans="22:22" x14ac:dyDescent="0.4">
      <c r="V299" s="888"/>
    </row>
    <row r="300" spans="22:22" x14ac:dyDescent="0.4">
      <c r="V300" s="888"/>
    </row>
    <row r="301" spans="22:22" x14ac:dyDescent="0.4">
      <c r="V301" s="888"/>
    </row>
    <row r="302" spans="22:22" x14ac:dyDescent="0.4">
      <c r="V302" s="888"/>
    </row>
    <row r="303" spans="22:22" x14ac:dyDescent="0.4">
      <c r="V303" s="888"/>
    </row>
    <row r="304" spans="22:22" x14ac:dyDescent="0.4">
      <c r="V304" s="888"/>
    </row>
    <row r="305" spans="22:22" x14ac:dyDescent="0.4">
      <c r="V305" s="888"/>
    </row>
    <row r="306" spans="22:22" x14ac:dyDescent="0.4">
      <c r="V306" s="888"/>
    </row>
    <row r="307" spans="22:22" x14ac:dyDescent="0.4">
      <c r="V307" s="888"/>
    </row>
    <row r="308" spans="22:22" x14ac:dyDescent="0.4">
      <c r="V308" s="888"/>
    </row>
    <row r="309" spans="22:22" x14ac:dyDescent="0.4">
      <c r="V309" s="888"/>
    </row>
    <row r="310" spans="22:22" x14ac:dyDescent="0.4">
      <c r="V310" s="888"/>
    </row>
    <row r="311" spans="22:22" x14ac:dyDescent="0.4">
      <c r="V311" s="888"/>
    </row>
    <row r="312" spans="22:22" x14ac:dyDescent="0.4">
      <c r="V312" s="888"/>
    </row>
    <row r="313" spans="22:22" x14ac:dyDescent="0.4">
      <c r="V313" s="888"/>
    </row>
    <row r="314" spans="22:22" x14ac:dyDescent="0.4">
      <c r="V314" s="888"/>
    </row>
    <row r="315" spans="22:22" x14ac:dyDescent="0.4">
      <c r="V315" s="888"/>
    </row>
    <row r="316" spans="22:22" x14ac:dyDescent="0.4">
      <c r="V316" s="888"/>
    </row>
    <row r="317" spans="22:22" x14ac:dyDescent="0.4">
      <c r="V317" s="888"/>
    </row>
    <row r="318" spans="22:22" x14ac:dyDescent="0.4">
      <c r="V318" s="888"/>
    </row>
    <row r="319" spans="22:22" x14ac:dyDescent="0.4">
      <c r="V319" s="888"/>
    </row>
    <row r="320" spans="22:22" x14ac:dyDescent="0.4">
      <c r="V320" s="888"/>
    </row>
    <row r="321" spans="22:22" x14ac:dyDescent="0.4">
      <c r="V321" s="888"/>
    </row>
    <row r="322" spans="22:22" x14ac:dyDescent="0.4">
      <c r="V322" s="888"/>
    </row>
    <row r="323" spans="22:22" x14ac:dyDescent="0.4">
      <c r="V323" s="888"/>
    </row>
    <row r="324" spans="22:22" x14ac:dyDescent="0.4">
      <c r="V324" s="888"/>
    </row>
    <row r="325" spans="22:22" x14ac:dyDescent="0.4">
      <c r="V325" s="888"/>
    </row>
    <row r="326" spans="22:22" x14ac:dyDescent="0.4">
      <c r="V326" s="888"/>
    </row>
    <row r="327" spans="22:22" x14ac:dyDescent="0.4">
      <c r="V327" s="888"/>
    </row>
    <row r="328" spans="22:22" x14ac:dyDescent="0.4">
      <c r="V328" s="888"/>
    </row>
    <row r="329" spans="22:22" x14ac:dyDescent="0.4">
      <c r="V329" s="888"/>
    </row>
    <row r="330" spans="22:22" x14ac:dyDescent="0.4">
      <c r="V330" s="888"/>
    </row>
    <row r="331" spans="22:22" x14ac:dyDescent="0.4">
      <c r="V331" s="888"/>
    </row>
    <row r="332" spans="22:22" x14ac:dyDescent="0.4">
      <c r="V332" s="888"/>
    </row>
    <row r="333" spans="22:22" x14ac:dyDescent="0.4">
      <c r="V333" s="888"/>
    </row>
    <row r="334" spans="22:22" x14ac:dyDescent="0.4">
      <c r="V334" s="888"/>
    </row>
    <row r="335" spans="22:22" x14ac:dyDescent="0.4">
      <c r="V335" s="888"/>
    </row>
    <row r="336" spans="22:22" x14ac:dyDescent="0.4">
      <c r="V336" s="888"/>
    </row>
    <row r="337" spans="22:22" x14ac:dyDescent="0.4">
      <c r="V337" s="888"/>
    </row>
    <row r="338" spans="22:22" x14ac:dyDescent="0.4">
      <c r="V338" s="888"/>
    </row>
    <row r="339" spans="22:22" x14ac:dyDescent="0.4">
      <c r="V339" s="888"/>
    </row>
    <row r="340" spans="22:22" x14ac:dyDescent="0.4">
      <c r="V340" s="888"/>
    </row>
    <row r="341" spans="22:22" x14ac:dyDescent="0.4">
      <c r="V341" s="888"/>
    </row>
    <row r="342" spans="22:22" x14ac:dyDescent="0.4">
      <c r="V342" s="888"/>
    </row>
    <row r="343" spans="22:22" x14ac:dyDescent="0.4">
      <c r="V343" s="888"/>
    </row>
    <row r="344" spans="22:22" x14ac:dyDescent="0.4">
      <c r="V344" s="888"/>
    </row>
    <row r="345" spans="22:22" x14ac:dyDescent="0.4">
      <c r="V345" s="888"/>
    </row>
    <row r="346" spans="22:22" x14ac:dyDescent="0.4">
      <c r="V346" s="888"/>
    </row>
    <row r="347" spans="22:22" x14ac:dyDescent="0.4">
      <c r="V347" s="888"/>
    </row>
    <row r="348" spans="22:22" x14ac:dyDescent="0.4">
      <c r="V348" s="888"/>
    </row>
    <row r="349" spans="22:22" x14ac:dyDescent="0.4">
      <c r="V349" s="888"/>
    </row>
    <row r="350" spans="22:22" x14ac:dyDescent="0.4">
      <c r="V350" s="888"/>
    </row>
    <row r="351" spans="22:22" x14ac:dyDescent="0.4">
      <c r="V351" s="888"/>
    </row>
    <row r="352" spans="22:22" x14ac:dyDescent="0.4">
      <c r="V352" s="888"/>
    </row>
    <row r="353" spans="22:22" x14ac:dyDescent="0.4">
      <c r="V353" s="888"/>
    </row>
    <row r="354" spans="22:22" x14ac:dyDescent="0.4">
      <c r="V354" s="888"/>
    </row>
    <row r="355" spans="22:22" x14ac:dyDescent="0.4">
      <c r="V355" s="888"/>
    </row>
    <row r="356" spans="22:22" x14ac:dyDescent="0.4">
      <c r="V356" s="888"/>
    </row>
    <row r="357" spans="22:22" x14ac:dyDescent="0.4">
      <c r="V357" s="888"/>
    </row>
    <row r="358" spans="22:22" x14ac:dyDescent="0.4">
      <c r="V358" s="888"/>
    </row>
    <row r="359" spans="22:22" x14ac:dyDescent="0.4">
      <c r="V359" s="888"/>
    </row>
    <row r="360" spans="22:22" x14ac:dyDescent="0.4">
      <c r="V360" s="888"/>
    </row>
    <row r="361" spans="22:22" x14ac:dyDescent="0.4">
      <c r="V361" s="888"/>
    </row>
    <row r="362" spans="22:22" x14ac:dyDescent="0.4">
      <c r="V362" s="888"/>
    </row>
    <row r="363" spans="22:22" x14ac:dyDescent="0.4">
      <c r="V363" s="888"/>
    </row>
    <row r="364" spans="22:22" x14ac:dyDescent="0.4">
      <c r="V364" s="888"/>
    </row>
    <row r="365" spans="22:22" x14ac:dyDescent="0.4">
      <c r="V365" s="888"/>
    </row>
    <row r="366" spans="22:22" x14ac:dyDescent="0.4">
      <c r="V366" s="888"/>
    </row>
    <row r="367" spans="22:22" x14ac:dyDescent="0.4">
      <c r="V367" s="888"/>
    </row>
    <row r="368" spans="22:22" x14ac:dyDescent="0.4">
      <c r="V368" s="888"/>
    </row>
    <row r="369" spans="22:22" x14ac:dyDescent="0.4">
      <c r="V369" s="888"/>
    </row>
    <row r="370" spans="22:22" x14ac:dyDescent="0.4">
      <c r="V370" s="888"/>
    </row>
    <row r="371" spans="22:22" x14ac:dyDescent="0.4">
      <c r="V371" s="888"/>
    </row>
    <row r="372" spans="22:22" x14ac:dyDescent="0.4">
      <c r="V372" s="888"/>
    </row>
    <row r="373" spans="22:22" x14ac:dyDescent="0.4">
      <c r="V373" s="888"/>
    </row>
    <row r="374" spans="22:22" x14ac:dyDescent="0.4">
      <c r="V374" s="888"/>
    </row>
    <row r="375" spans="22:22" x14ac:dyDescent="0.4">
      <c r="V375" s="888"/>
    </row>
    <row r="376" spans="22:22" x14ac:dyDescent="0.4">
      <c r="V376" s="888"/>
    </row>
    <row r="377" spans="22:22" x14ac:dyDescent="0.4">
      <c r="V377" s="888"/>
    </row>
    <row r="378" spans="22:22" x14ac:dyDescent="0.4">
      <c r="V378" s="888"/>
    </row>
    <row r="379" spans="22:22" x14ac:dyDescent="0.4">
      <c r="V379" s="888"/>
    </row>
    <row r="380" spans="22:22" x14ac:dyDescent="0.4">
      <c r="V380" s="888"/>
    </row>
    <row r="381" spans="22:22" x14ac:dyDescent="0.4">
      <c r="V381" s="888"/>
    </row>
    <row r="382" spans="22:22" x14ac:dyDescent="0.4">
      <c r="V382" s="888"/>
    </row>
    <row r="383" spans="22:22" x14ac:dyDescent="0.4">
      <c r="V383" s="888"/>
    </row>
    <row r="384" spans="22:22" x14ac:dyDescent="0.4">
      <c r="V384" s="888"/>
    </row>
    <row r="385" spans="22:22" x14ac:dyDescent="0.4">
      <c r="V385" s="888"/>
    </row>
    <row r="386" spans="22:22" x14ac:dyDescent="0.4">
      <c r="V386" s="888"/>
    </row>
    <row r="387" spans="22:22" x14ac:dyDescent="0.4">
      <c r="V387" s="888"/>
    </row>
    <row r="388" spans="22:22" x14ac:dyDescent="0.4">
      <c r="V388" s="888"/>
    </row>
    <row r="389" spans="22:22" x14ac:dyDescent="0.4">
      <c r="V389" s="888"/>
    </row>
    <row r="390" spans="22:22" x14ac:dyDescent="0.4">
      <c r="V390" s="888"/>
    </row>
    <row r="391" spans="22:22" x14ac:dyDescent="0.4">
      <c r="V391" s="888"/>
    </row>
    <row r="392" spans="22:22" x14ac:dyDescent="0.4">
      <c r="V392" s="888"/>
    </row>
    <row r="393" spans="22:22" x14ac:dyDescent="0.4">
      <c r="V393" s="888"/>
    </row>
    <row r="394" spans="22:22" x14ac:dyDescent="0.4">
      <c r="V394" s="888"/>
    </row>
    <row r="395" spans="22:22" x14ac:dyDescent="0.4">
      <c r="V395" s="888"/>
    </row>
    <row r="396" spans="22:22" x14ac:dyDescent="0.4">
      <c r="V396" s="888"/>
    </row>
    <row r="397" spans="22:22" x14ac:dyDescent="0.4">
      <c r="V397" s="888"/>
    </row>
    <row r="398" spans="22:22" x14ac:dyDescent="0.4">
      <c r="V398" s="888"/>
    </row>
    <row r="399" spans="22:22" x14ac:dyDescent="0.4">
      <c r="V399" s="888"/>
    </row>
    <row r="400" spans="22:22" x14ac:dyDescent="0.4">
      <c r="V400" s="888"/>
    </row>
    <row r="401" spans="22:22" x14ac:dyDescent="0.4">
      <c r="V401" s="888"/>
    </row>
    <row r="402" spans="22:22" x14ac:dyDescent="0.4">
      <c r="V402" s="888"/>
    </row>
    <row r="403" spans="22:22" x14ac:dyDescent="0.4">
      <c r="V403" s="888"/>
    </row>
    <row r="404" spans="22:22" x14ac:dyDescent="0.4">
      <c r="V404" s="888"/>
    </row>
    <row r="405" spans="22:22" x14ac:dyDescent="0.4">
      <c r="V405" s="888"/>
    </row>
    <row r="406" spans="22:22" x14ac:dyDescent="0.4">
      <c r="V406" s="888"/>
    </row>
    <row r="407" spans="22:22" x14ac:dyDescent="0.4">
      <c r="V407" s="888"/>
    </row>
    <row r="408" spans="22:22" x14ac:dyDescent="0.4">
      <c r="V408" s="888"/>
    </row>
    <row r="409" spans="22:22" x14ac:dyDescent="0.4">
      <c r="V409" s="888"/>
    </row>
    <row r="410" spans="22:22" x14ac:dyDescent="0.4">
      <c r="V410" s="888"/>
    </row>
    <row r="411" spans="22:22" x14ac:dyDescent="0.4">
      <c r="V411" s="888"/>
    </row>
    <row r="412" spans="22:22" x14ac:dyDescent="0.4">
      <c r="V412" s="888"/>
    </row>
    <row r="413" spans="22:22" x14ac:dyDescent="0.4">
      <c r="V413" s="888"/>
    </row>
    <row r="414" spans="22:22" x14ac:dyDescent="0.4">
      <c r="V414" s="888"/>
    </row>
    <row r="415" spans="22:22" x14ac:dyDescent="0.4">
      <c r="V415" s="888"/>
    </row>
    <row r="416" spans="22:22" x14ac:dyDescent="0.4">
      <c r="V416" s="888"/>
    </row>
    <row r="417" spans="22:22" x14ac:dyDescent="0.4">
      <c r="V417" s="888"/>
    </row>
    <row r="418" spans="22:22" x14ac:dyDescent="0.4">
      <c r="V418" s="888"/>
    </row>
    <row r="419" spans="22:22" x14ac:dyDescent="0.4">
      <c r="V419" s="888"/>
    </row>
    <row r="420" spans="22:22" x14ac:dyDescent="0.4">
      <c r="V420" s="888"/>
    </row>
    <row r="421" spans="22:22" x14ac:dyDescent="0.4">
      <c r="V421" s="888"/>
    </row>
    <row r="422" spans="22:22" x14ac:dyDescent="0.4">
      <c r="V422" s="888"/>
    </row>
    <row r="423" spans="22:22" x14ac:dyDescent="0.4">
      <c r="V423" s="888"/>
    </row>
    <row r="424" spans="22:22" x14ac:dyDescent="0.4">
      <c r="V424" s="888"/>
    </row>
    <row r="425" spans="22:22" x14ac:dyDescent="0.4">
      <c r="V425" s="888"/>
    </row>
    <row r="426" spans="22:22" x14ac:dyDescent="0.4">
      <c r="V426" s="888"/>
    </row>
    <row r="427" spans="22:22" x14ac:dyDescent="0.4">
      <c r="V427" s="888"/>
    </row>
    <row r="428" spans="22:22" x14ac:dyDescent="0.4">
      <c r="V428" s="888"/>
    </row>
    <row r="429" spans="22:22" x14ac:dyDescent="0.4">
      <c r="V429" s="888"/>
    </row>
    <row r="430" spans="22:22" x14ac:dyDescent="0.4">
      <c r="V430" s="888"/>
    </row>
    <row r="431" spans="22:22" x14ac:dyDescent="0.4">
      <c r="V431" s="888"/>
    </row>
    <row r="432" spans="22:22" x14ac:dyDescent="0.4">
      <c r="V432" s="888"/>
    </row>
    <row r="433" spans="22:22" x14ac:dyDescent="0.4">
      <c r="V433" s="888"/>
    </row>
    <row r="434" spans="22:22" x14ac:dyDescent="0.4">
      <c r="V434" s="888"/>
    </row>
    <row r="435" spans="22:22" x14ac:dyDescent="0.4">
      <c r="V435" s="888"/>
    </row>
    <row r="436" spans="22:22" x14ac:dyDescent="0.4">
      <c r="V436" s="888"/>
    </row>
    <row r="437" spans="22:22" x14ac:dyDescent="0.4">
      <c r="V437" s="888"/>
    </row>
    <row r="438" spans="22:22" x14ac:dyDescent="0.4">
      <c r="V438" s="888"/>
    </row>
    <row r="439" spans="22:22" x14ac:dyDescent="0.4">
      <c r="V439" s="888"/>
    </row>
    <row r="440" spans="22:22" x14ac:dyDescent="0.4">
      <c r="V440" s="888"/>
    </row>
    <row r="441" spans="22:22" x14ac:dyDescent="0.4">
      <c r="V441" s="888"/>
    </row>
    <row r="442" spans="22:22" x14ac:dyDescent="0.4">
      <c r="V442" s="888"/>
    </row>
    <row r="443" spans="22:22" x14ac:dyDescent="0.4">
      <c r="V443" s="888"/>
    </row>
    <row r="444" spans="22:22" x14ac:dyDescent="0.4">
      <c r="V444" s="888"/>
    </row>
    <row r="445" spans="22:22" x14ac:dyDescent="0.4">
      <c r="V445" s="888"/>
    </row>
    <row r="446" spans="22:22" x14ac:dyDescent="0.4">
      <c r="V446" s="888"/>
    </row>
    <row r="447" spans="22:22" x14ac:dyDescent="0.4">
      <c r="V447" s="888"/>
    </row>
    <row r="448" spans="22:22" x14ac:dyDescent="0.4">
      <c r="V448" s="888"/>
    </row>
    <row r="449" spans="22:22" x14ac:dyDescent="0.4">
      <c r="V449" s="888"/>
    </row>
    <row r="450" spans="22:22" x14ac:dyDescent="0.4">
      <c r="V450" s="888"/>
    </row>
    <row r="451" spans="22:22" x14ac:dyDescent="0.4">
      <c r="V451" s="888"/>
    </row>
    <row r="452" spans="22:22" x14ac:dyDescent="0.4">
      <c r="V452" s="888"/>
    </row>
    <row r="453" spans="22:22" x14ac:dyDescent="0.4">
      <c r="V453" s="888"/>
    </row>
    <row r="454" spans="22:22" x14ac:dyDescent="0.4">
      <c r="V454" s="888"/>
    </row>
    <row r="455" spans="22:22" x14ac:dyDescent="0.4">
      <c r="V455" s="888"/>
    </row>
    <row r="456" spans="22:22" x14ac:dyDescent="0.4">
      <c r="V456" s="888"/>
    </row>
    <row r="457" spans="22:22" x14ac:dyDescent="0.4">
      <c r="V457" s="888"/>
    </row>
    <row r="458" spans="22:22" x14ac:dyDescent="0.4">
      <c r="V458" s="888"/>
    </row>
    <row r="459" spans="22:22" x14ac:dyDescent="0.4">
      <c r="V459" s="888"/>
    </row>
    <row r="460" spans="22:22" x14ac:dyDescent="0.4">
      <c r="V460" s="888"/>
    </row>
    <row r="461" spans="22:22" x14ac:dyDescent="0.4">
      <c r="V461" s="888"/>
    </row>
    <row r="462" spans="22:22" x14ac:dyDescent="0.4">
      <c r="V462" s="888"/>
    </row>
    <row r="463" spans="22:22" x14ac:dyDescent="0.4">
      <c r="V463" s="888"/>
    </row>
    <row r="464" spans="22:22" x14ac:dyDescent="0.4">
      <c r="V464" s="888"/>
    </row>
    <row r="465" spans="22:22" x14ac:dyDescent="0.4">
      <c r="V465" s="888"/>
    </row>
    <row r="466" spans="22:22" x14ac:dyDescent="0.4">
      <c r="V466" s="888"/>
    </row>
    <row r="467" spans="22:22" x14ac:dyDescent="0.4">
      <c r="V467" s="888"/>
    </row>
    <row r="468" spans="22:22" x14ac:dyDescent="0.4">
      <c r="V468" s="888"/>
    </row>
    <row r="469" spans="22:22" x14ac:dyDescent="0.4">
      <c r="V469" s="888"/>
    </row>
    <row r="470" spans="22:22" x14ac:dyDescent="0.4">
      <c r="V470" s="888"/>
    </row>
    <row r="471" spans="22:22" x14ac:dyDescent="0.4">
      <c r="V471" s="888"/>
    </row>
    <row r="472" spans="22:22" x14ac:dyDescent="0.4">
      <c r="V472" s="888"/>
    </row>
    <row r="473" spans="22:22" x14ac:dyDescent="0.4">
      <c r="V473" s="888"/>
    </row>
    <row r="474" spans="22:22" x14ac:dyDescent="0.4">
      <c r="V474" s="888"/>
    </row>
    <row r="475" spans="22:22" x14ac:dyDescent="0.4">
      <c r="V475" s="888"/>
    </row>
    <row r="476" spans="22:22" x14ac:dyDescent="0.4">
      <c r="V476" s="888"/>
    </row>
    <row r="477" spans="22:22" x14ac:dyDescent="0.4">
      <c r="V477" s="888"/>
    </row>
    <row r="478" spans="22:22" x14ac:dyDescent="0.4">
      <c r="V478" s="888"/>
    </row>
    <row r="479" spans="22:22" x14ac:dyDescent="0.4">
      <c r="V479" s="888"/>
    </row>
    <row r="480" spans="22:22" x14ac:dyDescent="0.4">
      <c r="V480" s="888"/>
    </row>
    <row r="481" spans="22:22" x14ac:dyDescent="0.4">
      <c r="V481" s="888"/>
    </row>
    <row r="482" spans="22:22" x14ac:dyDescent="0.4">
      <c r="V482" s="888"/>
    </row>
    <row r="483" spans="22:22" x14ac:dyDescent="0.4">
      <c r="V483" s="888"/>
    </row>
    <row r="484" spans="22:22" x14ac:dyDescent="0.4">
      <c r="V484" s="888"/>
    </row>
    <row r="485" spans="22:22" x14ac:dyDescent="0.4">
      <c r="V485" s="888"/>
    </row>
    <row r="486" spans="22:22" x14ac:dyDescent="0.4">
      <c r="V486" s="888"/>
    </row>
    <row r="487" spans="22:22" x14ac:dyDescent="0.4">
      <c r="V487" s="888"/>
    </row>
    <row r="488" spans="22:22" x14ac:dyDescent="0.4">
      <c r="V488" s="888"/>
    </row>
    <row r="489" spans="22:22" x14ac:dyDescent="0.4">
      <c r="V489" s="888"/>
    </row>
    <row r="490" spans="22:22" x14ac:dyDescent="0.4">
      <c r="V490" s="888"/>
    </row>
    <row r="491" spans="22:22" x14ac:dyDescent="0.4">
      <c r="V491" s="888"/>
    </row>
    <row r="492" spans="22:22" x14ac:dyDescent="0.4">
      <c r="V492" s="888"/>
    </row>
    <row r="493" spans="22:22" x14ac:dyDescent="0.4">
      <c r="V493" s="888"/>
    </row>
    <row r="494" spans="22:22" x14ac:dyDescent="0.4">
      <c r="V494" s="888"/>
    </row>
    <row r="495" spans="22:22" x14ac:dyDescent="0.4">
      <c r="V495" s="888"/>
    </row>
    <row r="496" spans="22:22" x14ac:dyDescent="0.4">
      <c r="V496" s="888"/>
    </row>
    <row r="497" spans="22:22" x14ac:dyDescent="0.4">
      <c r="V497" s="888"/>
    </row>
    <row r="498" spans="22:22" x14ac:dyDescent="0.4">
      <c r="V498" s="888"/>
    </row>
    <row r="499" spans="22:22" x14ac:dyDescent="0.4">
      <c r="V499" s="888"/>
    </row>
    <row r="500" spans="22:22" x14ac:dyDescent="0.4">
      <c r="V500" s="888"/>
    </row>
    <row r="501" spans="22:22" x14ac:dyDescent="0.4">
      <c r="V501" s="888"/>
    </row>
    <row r="502" spans="22:22" x14ac:dyDescent="0.4">
      <c r="V502" s="888"/>
    </row>
    <row r="503" spans="22:22" x14ac:dyDescent="0.4">
      <c r="V503" s="888"/>
    </row>
    <row r="504" spans="22:22" x14ac:dyDescent="0.4">
      <c r="V504" s="888"/>
    </row>
    <row r="505" spans="22:22" x14ac:dyDescent="0.4">
      <c r="V505" s="888"/>
    </row>
    <row r="506" spans="22:22" x14ac:dyDescent="0.4">
      <c r="V506" s="888"/>
    </row>
    <row r="507" spans="22:22" x14ac:dyDescent="0.4">
      <c r="V507" s="888"/>
    </row>
    <row r="508" spans="22:22" x14ac:dyDescent="0.4">
      <c r="V508" s="888"/>
    </row>
    <row r="509" spans="22:22" x14ac:dyDescent="0.4">
      <c r="V509" s="888"/>
    </row>
    <row r="510" spans="22:22" x14ac:dyDescent="0.4">
      <c r="V510" s="888"/>
    </row>
    <row r="511" spans="22:22" x14ac:dyDescent="0.4">
      <c r="V511" s="888"/>
    </row>
    <row r="512" spans="22:22" x14ac:dyDescent="0.4">
      <c r="V512" s="888"/>
    </row>
    <row r="513" spans="22:22" x14ac:dyDescent="0.4">
      <c r="V513" s="888"/>
    </row>
    <row r="514" spans="22:22" x14ac:dyDescent="0.4">
      <c r="V514" s="888"/>
    </row>
    <row r="515" spans="22:22" x14ac:dyDescent="0.4">
      <c r="V515" s="888"/>
    </row>
    <row r="516" spans="22:22" x14ac:dyDescent="0.4">
      <c r="V516" s="888"/>
    </row>
    <row r="517" spans="22:22" x14ac:dyDescent="0.4">
      <c r="V517" s="888"/>
    </row>
    <row r="518" spans="22:22" x14ac:dyDescent="0.4">
      <c r="V518" s="888"/>
    </row>
    <row r="519" spans="22:22" x14ac:dyDescent="0.4">
      <c r="V519" s="888"/>
    </row>
    <row r="520" spans="22:22" x14ac:dyDescent="0.4">
      <c r="V520" s="888"/>
    </row>
    <row r="521" spans="22:22" x14ac:dyDescent="0.4">
      <c r="V521" s="888"/>
    </row>
    <row r="522" spans="22:22" x14ac:dyDescent="0.4">
      <c r="V522" s="888"/>
    </row>
    <row r="523" spans="22:22" x14ac:dyDescent="0.4">
      <c r="V523" s="888"/>
    </row>
    <row r="524" spans="22:22" x14ac:dyDescent="0.4">
      <c r="V524" s="888"/>
    </row>
    <row r="525" spans="22:22" x14ac:dyDescent="0.4">
      <c r="V525" s="888"/>
    </row>
    <row r="526" spans="22:22" x14ac:dyDescent="0.4">
      <c r="V526" s="888"/>
    </row>
    <row r="527" spans="22:22" x14ac:dyDescent="0.4">
      <c r="V527" s="888"/>
    </row>
    <row r="528" spans="22:22" x14ac:dyDescent="0.4">
      <c r="V528" s="888"/>
    </row>
    <row r="529" spans="22:22" x14ac:dyDescent="0.4">
      <c r="V529" s="888"/>
    </row>
    <row r="530" spans="22:22" x14ac:dyDescent="0.4">
      <c r="V530" s="888"/>
    </row>
    <row r="531" spans="22:22" x14ac:dyDescent="0.4">
      <c r="V531" s="888"/>
    </row>
    <row r="532" spans="22:22" x14ac:dyDescent="0.4">
      <c r="V532" s="888"/>
    </row>
    <row r="533" spans="22:22" x14ac:dyDescent="0.4">
      <c r="V533" s="888"/>
    </row>
    <row r="534" spans="22:22" x14ac:dyDescent="0.4">
      <c r="V534" s="888"/>
    </row>
    <row r="535" spans="22:22" x14ac:dyDescent="0.4">
      <c r="V535" s="888"/>
    </row>
    <row r="536" spans="22:22" x14ac:dyDescent="0.4">
      <c r="V536" s="888"/>
    </row>
    <row r="537" spans="22:22" x14ac:dyDescent="0.4">
      <c r="V537" s="888"/>
    </row>
    <row r="538" spans="22:22" x14ac:dyDescent="0.4">
      <c r="V538" s="888"/>
    </row>
    <row r="539" spans="22:22" x14ac:dyDescent="0.4">
      <c r="V539" s="888"/>
    </row>
    <row r="540" spans="22:22" x14ac:dyDescent="0.4">
      <c r="V540" s="888"/>
    </row>
    <row r="541" spans="22:22" x14ac:dyDescent="0.4">
      <c r="V541" s="888"/>
    </row>
    <row r="542" spans="22:22" x14ac:dyDescent="0.4">
      <c r="V542" s="888"/>
    </row>
    <row r="543" spans="22:22" x14ac:dyDescent="0.4">
      <c r="V543" s="888"/>
    </row>
    <row r="544" spans="22:22" x14ac:dyDescent="0.4">
      <c r="V544" s="888"/>
    </row>
    <row r="545" spans="22:22" x14ac:dyDescent="0.4">
      <c r="V545" s="888"/>
    </row>
    <row r="546" spans="22:22" x14ac:dyDescent="0.4">
      <c r="V546" s="888"/>
    </row>
    <row r="547" spans="22:22" x14ac:dyDescent="0.4">
      <c r="V547" s="888"/>
    </row>
    <row r="548" spans="22:22" x14ac:dyDescent="0.4">
      <c r="V548" s="888"/>
    </row>
    <row r="549" spans="22:22" x14ac:dyDescent="0.4">
      <c r="V549" s="888"/>
    </row>
    <row r="550" spans="22:22" x14ac:dyDescent="0.4">
      <c r="V550" s="888"/>
    </row>
    <row r="551" spans="22:22" x14ac:dyDescent="0.4">
      <c r="V551" s="888"/>
    </row>
    <row r="552" spans="22:22" x14ac:dyDescent="0.4">
      <c r="V552" s="888"/>
    </row>
    <row r="553" spans="22:22" x14ac:dyDescent="0.4">
      <c r="V553" s="888"/>
    </row>
    <row r="554" spans="22:22" x14ac:dyDescent="0.4">
      <c r="V554" s="888"/>
    </row>
    <row r="555" spans="22:22" x14ac:dyDescent="0.4">
      <c r="V555" s="888"/>
    </row>
    <row r="556" spans="22:22" x14ac:dyDescent="0.4">
      <c r="V556" s="888"/>
    </row>
    <row r="557" spans="22:22" x14ac:dyDescent="0.4">
      <c r="V557" s="888"/>
    </row>
    <row r="558" spans="22:22" x14ac:dyDescent="0.4">
      <c r="V558" s="888"/>
    </row>
    <row r="559" spans="22:22" x14ac:dyDescent="0.4">
      <c r="V559" s="888"/>
    </row>
    <row r="560" spans="22:22" x14ac:dyDescent="0.4">
      <c r="V560" s="888"/>
    </row>
    <row r="561" spans="22:22" x14ac:dyDescent="0.4">
      <c r="V561" s="888"/>
    </row>
    <row r="562" spans="22:22" x14ac:dyDescent="0.4">
      <c r="V562" s="888"/>
    </row>
    <row r="563" spans="22:22" x14ac:dyDescent="0.4">
      <c r="V563" s="888"/>
    </row>
    <row r="564" spans="22:22" x14ac:dyDescent="0.4">
      <c r="V564" s="888"/>
    </row>
    <row r="565" spans="22:22" x14ac:dyDescent="0.4">
      <c r="V565" s="888"/>
    </row>
    <row r="566" spans="22:22" x14ac:dyDescent="0.4">
      <c r="V566" s="888"/>
    </row>
    <row r="567" spans="22:22" x14ac:dyDescent="0.4">
      <c r="V567" s="888"/>
    </row>
    <row r="568" spans="22:22" x14ac:dyDescent="0.4">
      <c r="V568" s="888"/>
    </row>
    <row r="569" spans="22:22" x14ac:dyDescent="0.4">
      <c r="V569" s="888"/>
    </row>
    <row r="570" spans="22:22" x14ac:dyDescent="0.4">
      <c r="V570" s="888"/>
    </row>
    <row r="571" spans="22:22" x14ac:dyDescent="0.4">
      <c r="V571" s="888"/>
    </row>
    <row r="572" spans="22:22" x14ac:dyDescent="0.4">
      <c r="V572" s="888"/>
    </row>
    <row r="573" spans="22:22" x14ac:dyDescent="0.4">
      <c r="V573" s="888"/>
    </row>
    <row r="574" spans="22:22" x14ac:dyDescent="0.4">
      <c r="V574" s="888"/>
    </row>
    <row r="575" spans="22:22" x14ac:dyDescent="0.4">
      <c r="V575" s="888"/>
    </row>
    <row r="576" spans="22:22" x14ac:dyDescent="0.4">
      <c r="V576" s="888"/>
    </row>
    <row r="577" spans="22:22" x14ac:dyDescent="0.4">
      <c r="V577" s="888"/>
    </row>
    <row r="578" spans="22:22" x14ac:dyDescent="0.4">
      <c r="V578" s="888"/>
    </row>
    <row r="579" spans="22:22" x14ac:dyDescent="0.4">
      <c r="V579" s="888"/>
    </row>
    <row r="580" spans="22:22" x14ac:dyDescent="0.4">
      <c r="V580" s="888"/>
    </row>
    <row r="581" spans="22:22" x14ac:dyDescent="0.4">
      <c r="V581" s="888"/>
    </row>
    <row r="582" spans="22:22" x14ac:dyDescent="0.4">
      <c r="V582" s="888"/>
    </row>
    <row r="583" spans="22:22" x14ac:dyDescent="0.4">
      <c r="V583" s="888"/>
    </row>
    <row r="584" spans="22:22" x14ac:dyDescent="0.4">
      <c r="V584" s="888"/>
    </row>
    <row r="585" spans="22:22" x14ac:dyDescent="0.4">
      <c r="V585" s="888"/>
    </row>
    <row r="586" spans="22:22" x14ac:dyDescent="0.4">
      <c r="V586" s="888"/>
    </row>
    <row r="587" spans="22:22" x14ac:dyDescent="0.4">
      <c r="V587" s="888"/>
    </row>
    <row r="588" spans="22:22" x14ac:dyDescent="0.4">
      <c r="V588" s="888"/>
    </row>
    <row r="589" spans="22:22" x14ac:dyDescent="0.4">
      <c r="V589" s="888"/>
    </row>
    <row r="590" spans="22:22" x14ac:dyDescent="0.4">
      <c r="V590" s="888"/>
    </row>
    <row r="591" spans="22:22" x14ac:dyDescent="0.4">
      <c r="V591" s="888"/>
    </row>
    <row r="592" spans="22:22" x14ac:dyDescent="0.4">
      <c r="V592" s="888"/>
    </row>
    <row r="593" spans="22:22" x14ac:dyDescent="0.4">
      <c r="V593" s="888"/>
    </row>
    <row r="594" spans="22:22" x14ac:dyDescent="0.4">
      <c r="V594" s="888"/>
    </row>
    <row r="595" spans="22:22" x14ac:dyDescent="0.4">
      <c r="V595" s="888"/>
    </row>
    <row r="596" spans="22:22" x14ac:dyDescent="0.4">
      <c r="V596" s="888"/>
    </row>
    <row r="597" spans="22:22" x14ac:dyDescent="0.4">
      <c r="V597" s="888"/>
    </row>
    <row r="598" spans="22:22" x14ac:dyDescent="0.4">
      <c r="V598" s="888"/>
    </row>
    <row r="599" spans="22:22" x14ac:dyDescent="0.4">
      <c r="V599" s="888"/>
    </row>
    <row r="600" spans="22:22" x14ac:dyDescent="0.4">
      <c r="V600" s="888"/>
    </row>
    <row r="601" spans="22:22" x14ac:dyDescent="0.4">
      <c r="V601" s="888"/>
    </row>
    <row r="602" spans="22:22" x14ac:dyDescent="0.4">
      <c r="V602" s="888"/>
    </row>
    <row r="603" spans="22:22" x14ac:dyDescent="0.4">
      <c r="V603" s="888"/>
    </row>
    <row r="604" spans="22:22" x14ac:dyDescent="0.4">
      <c r="V604" s="888"/>
    </row>
    <row r="605" spans="22:22" x14ac:dyDescent="0.4">
      <c r="V605" s="888"/>
    </row>
    <row r="606" spans="22:22" x14ac:dyDescent="0.4">
      <c r="V606" s="888"/>
    </row>
    <row r="607" spans="22:22" x14ac:dyDescent="0.4">
      <c r="V607" s="888"/>
    </row>
    <row r="608" spans="22:22" x14ac:dyDescent="0.4">
      <c r="V608" s="888"/>
    </row>
    <row r="609" spans="22:22" x14ac:dyDescent="0.4">
      <c r="V609" s="888"/>
    </row>
    <row r="610" spans="22:22" x14ac:dyDescent="0.4">
      <c r="V610" s="888"/>
    </row>
    <row r="611" spans="22:22" x14ac:dyDescent="0.4">
      <c r="V611" s="888"/>
    </row>
    <row r="612" spans="22:22" x14ac:dyDescent="0.4">
      <c r="V612" s="888"/>
    </row>
    <row r="613" spans="22:22" x14ac:dyDescent="0.4">
      <c r="V613" s="888"/>
    </row>
    <row r="614" spans="22:22" x14ac:dyDescent="0.4">
      <c r="V614" s="888"/>
    </row>
    <row r="615" spans="22:22" x14ac:dyDescent="0.4">
      <c r="V615" s="888"/>
    </row>
    <row r="616" spans="22:22" x14ac:dyDescent="0.4">
      <c r="V616" s="888"/>
    </row>
    <row r="617" spans="22:22" x14ac:dyDescent="0.4">
      <c r="V617" s="888"/>
    </row>
    <row r="618" spans="22:22" x14ac:dyDescent="0.4">
      <c r="V618" s="888"/>
    </row>
    <row r="619" spans="22:22" x14ac:dyDescent="0.4">
      <c r="V619" s="888"/>
    </row>
    <row r="620" spans="22:22" x14ac:dyDescent="0.4">
      <c r="V620" s="888"/>
    </row>
    <row r="621" spans="22:22" x14ac:dyDescent="0.4">
      <c r="V621" s="888"/>
    </row>
    <row r="622" spans="22:22" x14ac:dyDescent="0.4">
      <c r="V622" s="888"/>
    </row>
    <row r="623" spans="22:22" x14ac:dyDescent="0.4">
      <c r="V623" s="888"/>
    </row>
    <row r="624" spans="22:22" x14ac:dyDescent="0.4">
      <c r="V624" s="888"/>
    </row>
    <row r="625" spans="22:22" x14ac:dyDescent="0.4">
      <c r="V625" s="888"/>
    </row>
    <row r="626" spans="22:22" x14ac:dyDescent="0.4">
      <c r="V626" s="888"/>
    </row>
    <row r="627" spans="22:22" x14ac:dyDescent="0.4">
      <c r="V627" s="888"/>
    </row>
    <row r="628" spans="22:22" x14ac:dyDescent="0.4">
      <c r="V628" s="888"/>
    </row>
    <row r="629" spans="22:22" x14ac:dyDescent="0.4">
      <c r="V629" s="888"/>
    </row>
    <row r="630" spans="22:22" x14ac:dyDescent="0.4">
      <c r="V630" s="888"/>
    </row>
    <row r="631" spans="22:22" x14ac:dyDescent="0.4">
      <c r="V631" s="888"/>
    </row>
    <row r="632" spans="22:22" x14ac:dyDescent="0.4">
      <c r="V632" s="888"/>
    </row>
    <row r="633" spans="22:22" x14ac:dyDescent="0.4">
      <c r="V633" s="888"/>
    </row>
    <row r="634" spans="22:22" x14ac:dyDescent="0.4">
      <c r="V634" s="888"/>
    </row>
    <row r="635" spans="22:22" x14ac:dyDescent="0.4">
      <c r="V635" s="888"/>
    </row>
    <row r="636" spans="22:22" x14ac:dyDescent="0.4">
      <c r="V636" s="888"/>
    </row>
    <row r="637" spans="22:22" x14ac:dyDescent="0.4">
      <c r="V637" s="888"/>
    </row>
    <row r="638" spans="22:22" x14ac:dyDescent="0.4">
      <c r="V638" s="888"/>
    </row>
    <row r="639" spans="22:22" x14ac:dyDescent="0.4">
      <c r="V639" s="888"/>
    </row>
    <row r="640" spans="22:22" x14ac:dyDescent="0.4">
      <c r="V640" s="888"/>
    </row>
    <row r="641" spans="22:22" x14ac:dyDescent="0.4">
      <c r="V641" s="888"/>
    </row>
    <row r="642" spans="22:22" x14ac:dyDescent="0.4">
      <c r="V642" s="888"/>
    </row>
    <row r="643" spans="22:22" x14ac:dyDescent="0.4">
      <c r="V643" s="888"/>
    </row>
    <row r="644" spans="22:22" x14ac:dyDescent="0.4">
      <c r="V644" s="888"/>
    </row>
    <row r="645" spans="22:22" x14ac:dyDescent="0.4">
      <c r="V645" s="888"/>
    </row>
    <row r="646" spans="22:22" x14ac:dyDescent="0.4">
      <c r="V646" s="888"/>
    </row>
    <row r="647" spans="22:22" x14ac:dyDescent="0.4">
      <c r="V647" s="888"/>
    </row>
    <row r="648" spans="22:22" x14ac:dyDescent="0.4">
      <c r="V648" s="888"/>
    </row>
    <row r="649" spans="22:22" x14ac:dyDescent="0.4">
      <c r="V649" s="888"/>
    </row>
    <row r="650" spans="22:22" x14ac:dyDescent="0.4">
      <c r="V650" s="888"/>
    </row>
    <row r="651" spans="22:22" x14ac:dyDescent="0.4">
      <c r="V651" s="888"/>
    </row>
    <row r="652" spans="22:22" x14ac:dyDescent="0.4">
      <c r="V652" s="888"/>
    </row>
    <row r="653" spans="22:22" x14ac:dyDescent="0.4">
      <c r="V653" s="888"/>
    </row>
    <row r="654" spans="22:22" x14ac:dyDescent="0.4">
      <c r="V654" s="888"/>
    </row>
    <row r="655" spans="22:22" x14ac:dyDescent="0.4">
      <c r="V655" s="888"/>
    </row>
    <row r="656" spans="22:22" x14ac:dyDescent="0.4">
      <c r="V656" s="888"/>
    </row>
    <row r="657" spans="22:22" x14ac:dyDescent="0.4">
      <c r="V657" s="888"/>
    </row>
    <row r="658" spans="22:22" x14ac:dyDescent="0.4">
      <c r="V658" s="888"/>
    </row>
    <row r="659" spans="22:22" x14ac:dyDescent="0.4">
      <c r="V659" s="888"/>
    </row>
    <row r="660" spans="22:22" x14ac:dyDescent="0.4">
      <c r="V660" s="888"/>
    </row>
    <row r="661" spans="22:22" x14ac:dyDescent="0.4">
      <c r="V661" s="888"/>
    </row>
    <row r="662" spans="22:22" x14ac:dyDescent="0.4">
      <c r="V662" s="888"/>
    </row>
    <row r="663" spans="22:22" x14ac:dyDescent="0.4">
      <c r="V663" s="888"/>
    </row>
    <row r="664" spans="22:22" x14ac:dyDescent="0.4">
      <c r="V664" s="888"/>
    </row>
    <row r="665" spans="22:22" x14ac:dyDescent="0.4">
      <c r="V665" s="888"/>
    </row>
    <row r="666" spans="22:22" x14ac:dyDescent="0.4">
      <c r="V666" s="888"/>
    </row>
    <row r="667" spans="22:22" x14ac:dyDescent="0.4">
      <c r="V667" s="888"/>
    </row>
    <row r="668" spans="22:22" x14ac:dyDescent="0.4">
      <c r="V668" s="888"/>
    </row>
    <row r="669" spans="22:22" x14ac:dyDescent="0.4">
      <c r="V669" s="888"/>
    </row>
    <row r="670" spans="22:22" x14ac:dyDescent="0.4">
      <c r="V670" s="888"/>
    </row>
    <row r="671" spans="22:22" x14ac:dyDescent="0.4">
      <c r="V671" s="888"/>
    </row>
    <row r="672" spans="22:22" x14ac:dyDescent="0.4">
      <c r="V672" s="888"/>
    </row>
    <row r="673" spans="22:22" x14ac:dyDescent="0.4">
      <c r="V673" s="888"/>
    </row>
    <row r="674" spans="22:22" x14ac:dyDescent="0.4">
      <c r="V674" s="888"/>
    </row>
    <row r="675" spans="22:22" x14ac:dyDescent="0.4">
      <c r="V675" s="888"/>
    </row>
    <row r="676" spans="22:22" x14ac:dyDescent="0.4">
      <c r="V676" s="888"/>
    </row>
    <row r="677" spans="22:22" x14ac:dyDescent="0.4">
      <c r="V677" s="888"/>
    </row>
    <row r="678" spans="22:22" x14ac:dyDescent="0.4">
      <c r="V678" s="888"/>
    </row>
    <row r="679" spans="22:22" x14ac:dyDescent="0.4">
      <c r="V679" s="888"/>
    </row>
    <row r="680" spans="22:22" x14ac:dyDescent="0.4">
      <c r="V680" s="888"/>
    </row>
    <row r="681" spans="22:22" x14ac:dyDescent="0.4">
      <c r="V681" s="888"/>
    </row>
    <row r="682" spans="22:22" x14ac:dyDescent="0.4">
      <c r="V682" s="888"/>
    </row>
    <row r="683" spans="22:22" x14ac:dyDescent="0.4">
      <c r="V683" s="888"/>
    </row>
    <row r="684" spans="22:22" x14ac:dyDescent="0.4">
      <c r="V684" s="888"/>
    </row>
    <row r="685" spans="22:22" x14ac:dyDescent="0.4">
      <c r="V685" s="888"/>
    </row>
    <row r="686" spans="22:22" x14ac:dyDescent="0.4">
      <c r="V686" s="888"/>
    </row>
    <row r="687" spans="22:22" x14ac:dyDescent="0.4">
      <c r="V687" s="888"/>
    </row>
    <row r="688" spans="22:22" x14ac:dyDescent="0.4">
      <c r="V688" s="888"/>
    </row>
    <row r="689" spans="22:22" x14ac:dyDescent="0.4">
      <c r="V689" s="888"/>
    </row>
    <row r="690" spans="22:22" x14ac:dyDescent="0.4">
      <c r="V690" s="888"/>
    </row>
    <row r="691" spans="22:22" x14ac:dyDescent="0.4">
      <c r="V691" s="888"/>
    </row>
    <row r="692" spans="22:22" x14ac:dyDescent="0.4">
      <c r="V692" s="888"/>
    </row>
    <row r="693" spans="22:22" x14ac:dyDescent="0.4">
      <c r="V693" s="888"/>
    </row>
    <row r="694" spans="22:22" x14ac:dyDescent="0.4">
      <c r="V694" s="888"/>
    </row>
    <row r="695" spans="22:22" x14ac:dyDescent="0.4">
      <c r="V695" s="888"/>
    </row>
    <row r="696" spans="22:22" x14ac:dyDescent="0.4">
      <c r="V696" s="888"/>
    </row>
    <row r="697" spans="22:22" x14ac:dyDescent="0.4">
      <c r="V697" s="888"/>
    </row>
    <row r="698" spans="22:22" x14ac:dyDescent="0.4">
      <c r="V698" s="888"/>
    </row>
    <row r="699" spans="22:22" x14ac:dyDescent="0.4">
      <c r="V699" s="888"/>
    </row>
    <row r="700" spans="22:22" x14ac:dyDescent="0.4">
      <c r="V700" s="888"/>
    </row>
    <row r="701" spans="22:22" x14ac:dyDescent="0.4">
      <c r="V701" s="888"/>
    </row>
    <row r="702" spans="22:22" x14ac:dyDescent="0.4">
      <c r="V702" s="888"/>
    </row>
    <row r="703" spans="22:22" x14ac:dyDescent="0.4">
      <c r="V703" s="888"/>
    </row>
    <row r="704" spans="22:22" x14ac:dyDescent="0.4">
      <c r="V704" s="888"/>
    </row>
    <row r="705" spans="22:22" x14ac:dyDescent="0.4">
      <c r="V705" s="888"/>
    </row>
    <row r="706" spans="22:22" x14ac:dyDescent="0.4">
      <c r="V706" s="888"/>
    </row>
    <row r="707" spans="22:22" x14ac:dyDescent="0.4">
      <c r="V707" s="888"/>
    </row>
    <row r="708" spans="22:22" x14ac:dyDescent="0.4">
      <c r="V708" s="888"/>
    </row>
    <row r="709" spans="22:22" x14ac:dyDescent="0.4">
      <c r="V709" s="888"/>
    </row>
    <row r="710" spans="22:22" x14ac:dyDescent="0.4">
      <c r="V710" s="888"/>
    </row>
    <row r="711" spans="22:22" x14ac:dyDescent="0.4">
      <c r="V711" s="888"/>
    </row>
    <row r="712" spans="22:22" x14ac:dyDescent="0.4">
      <c r="V712" s="888"/>
    </row>
    <row r="713" spans="22:22" x14ac:dyDescent="0.4">
      <c r="V713" s="888"/>
    </row>
    <row r="714" spans="22:22" x14ac:dyDescent="0.4">
      <c r="V714" s="888"/>
    </row>
    <row r="715" spans="22:22" x14ac:dyDescent="0.4">
      <c r="V715" s="888"/>
    </row>
    <row r="716" spans="22:22" x14ac:dyDescent="0.4">
      <c r="V716" s="888"/>
    </row>
    <row r="717" spans="22:22" x14ac:dyDescent="0.4">
      <c r="V717" s="888"/>
    </row>
    <row r="718" spans="22:22" x14ac:dyDescent="0.4">
      <c r="V718" s="888"/>
    </row>
    <row r="719" spans="22:22" x14ac:dyDescent="0.4">
      <c r="V719" s="888"/>
    </row>
    <row r="720" spans="22:22" x14ac:dyDescent="0.4">
      <c r="V720" s="888"/>
    </row>
    <row r="721" spans="22:22" x14ac:dyDescent="0.4">
      <c r="V721" s="888"/>
    </row>
    <row r="722" spans="22:22" x14ac:dyDescent="0.4">
      <c r="V722" s="888"/>
    </row>
    <row r="723" spans="22:22" x14ac:dyDescent="0.4">
      <c r="V723" s="888"/>
    </row>
    <row r="724" spans="22:22" x14ac:dyDescent="0.4">
      <c r="V724" s="888"/>
    </row>
    <row r="725" spans="22:22" x14ac:dyDescent="0.4">
      <c r="V725" s="888"/>
    </row>
    <row r="726" spans="22:22" x14ac:dyDescent="0.4">
      <c r="V726" s="888"/>
    </row>
    <row r="727" spans="22:22" x14ac:dyDescent="0.4">
      <c r="V727" s="888"/>
    </row>
    <row r="728" spans="22:22" x14ac:dyDescent="0.4">
      <c r="V728" s="888"/>
    </row>
    <row r="729" spans="22:22" x14ac:dyDescent="0.4">
      <c r="V729" s="888"/>
    </row>
    <row r="730" spans="22:22" x14ac:dyDescent="0.4">
      <c r="V730" s="888"/>
    </row>
    <row r="731" spans="22:22" x14ac:dyDescent="0.4">
      <c r="V731" s="888"/>
    </row>
    <row r="732" spans="22:22" x14ac:dyDescent="0.4">
      <c r="V732" s="888"/>
    </row>
    <row r="733" spans="22:22" x14ac:dyDescent="0.4">
      <c r="V733" s="888"/>
    </row>
    <row r="734" spans="22:22" x14ac:dyDescent="0.4">
      <c r="V734" s="888"/>
    </row>
    <row r="735" spans="22:22" x14ac:dyDescent="0.4">
      <c r="V735" s="888"/>
    </row>
    <row r="736" spans="22:22" x14ac:dyDescent="0.4">
      <c r="V736" s="888"/>
    </row>
    <row r="737" spans="22:22" x14ac:dyDescent="0.4">
      <c r="V737" s="888"/>
    </row>
    <row r="738" spans="22:22" x14ac:dyDescent="0.4">
      <c r="V738" s="888"/>
    </row>
    <row r="739" spans="22:22" x14ac:dyDescent="0.4">
      <c r="V739" s="888"/>
    </row>
    <row r="740" spans="22:22" x14ac:dyDescent="0.4">
      <c r="V740" s="888"/>
    </row>
    <row r="741" spans="22:22" x14ac:dyDescent="0.4">
      <c r="V741" s="888"/>
    </row>
    <row r="742" spans="22:22" x14ac:dyDescent="0.4">
      <c r="V742" s="888"/>
    </row>
    <row r="743" spans="22:22" x14ac:dyDescent="0.4">
      <c r="V743" s="888"/>
    </row>
    <row r="744" spans="22:22" x14ac:dyDescent="0.4">
      <c r="V744" s="888"/>
    </row>
    <row r="745" spans="22:22" x14ac:dyDescent="0.4">
      <c r="V745" s="888"/>
    </row>
    <row r="746" spans="22:22" x14ac:dyDescent="0.4">
      <c r="V746" s="888"/>
    </row>
    <row r="747" spans="22:22" x14ac:dyDescent="0.4">
      <c r="V747" s="888"/>
    </row>
    <row r="748" spans="22:22" x14ac:dyDescent="0.4">
      <c r="V748" s="888"/>
    </row>
    <row r="749" spans="22:22" x14ac:dyDescent="0.4">
      <c r="V749" s="888"/>
    </row>
    <row r="750" spans="22:22" x14ac:dyDescent="0.4">
      <c r="V750" s="888"/>
    </row>
    <row r="751" spans="22:22" x14ac:dyDescent="0.4">
      <c r="V751" s="888"/>
    </row>
    <row r="752" spans="22:22" x14ac:dyDescent="0.4">
      <c r="V752" s="888"/>
    </row>
    <row r="753" spans="22:22" x14ac:dyDescent="0.4">
      <c r="V753" s="888"/>
    </row>
    <row r="754" spans="22:22" x14ac:dyDescent="0.4">
      <c r="V754" s="888"/>
    </row>
    <row r="755" spans="22:22" x14ac:dyDescent="0.4">
      <c r="V755" s="888"/>
    </row>
    <row r="756" spans="22:22" x14ac:dyDescent="0.4">
      <c r="V756" s="888"/>
    </row>
    <row r="757" spans="22:22" x14ac:dyDescent="0.4">
      <c r="V757" s="888"/>
    </row>
    <row r="758" spans="22:22" x14ac:dyDescent="0.4">
      <c r="V758" s="888"/>
    </row>
    <row r="759" spans="22:22" x14ac:dyDescent="0.4">
      <c r="V759" s="888"/>
    </row>
    <row r="760" spans="22:22" x14ac:dyDescent="0.4">
      <c r="V760" s="888"/>
    </row>
    <row r="761" spans="22:22" x14ac:dyDescent="0.4">
      <c r="V761" s="888"/>
    </row>
    <row r="762" spans="22:22" x14ac:dyDescent="0.4">
      <c r="V762" s="888"/>
    </row>
    <row r="763" spans="22:22" x14ac:dyDescent="0.4">
      <c r="V763" s="888"/>
    </row>
    <row r="764" spans="22:22" x14ac:dyDescent="0.4">
      <c r="V764" s="888"/>
    </row>
    <row r="765" spans="22:22" x14ac:dyDescent="0.4">
      <c r="V765" s="888"/>
    </row>
    <row r="766" spans="22:22" x14ac:dyDescent="0.4">
      <c r="V766" s="888"/>
    </row>
    <row r="767" spans="22:22" x14ac:dyDescent="0.4">
      <c r="V767" s="888"/>
    </row>
    <row r="768" spans="22:22" x14ac:dyDescent="0.4">
      <c r="V768" s="888"/>
    </row>
    <row r="769" spans="22:22" x14ac:dyDescent="0.4">
      <c r="V769" s="888"/>
    </row>
    <row r="770" spans="22:22" x14ac:dyDescent="0.4">
      <c r="V770" s="888"/>
    </row>
    <row r="771" spans="22:22" x14ac:dyDescent="0.4">
      <c r="V771" s="888"/>
    </row>
    <row r="772" spans="22:22" x14ac:dyDescent="0.4">
      <c r="V772" s="888"/>
    </row>
    <row r="773" spans="22:22" x14ac:dyDescent="0.4">
      <c r="V773" s="888"/>
    </row>
    <row r="774" spans="22:22" x14ac:dyDescent="0.4">
      <c r="V774" s="888"/>
    </row>
    <row r="775" spans="22:22" x14ac:dyDescent="0.4">
      <c r="V775" s="888"/>
    </row>
    <row r="776" spans="22:22" x14ac:dyDescent="0.4">
      <c r="V776" s="888"/>
    </row>
    <row r="777" spans="22:22" x14ac:dyDescent="0.4">
      <c r="V777" s="888"/>
    </row>
    <row r="778" spans="22:22" x14ac:dyDescent="0.4">
      <c r="V778" s="888"/>
    </row>
    <row r="779" spans="22:22" x14ac:dyDescent="0.4">
      <c r="V779" s="888"/>
    </row>
    <row r="780" spans="22:22" x14ac:dyDescent="0.4">
      <c r="V780" s="888"/>
    </row>
    <row r="781" spans="22:22" x14ac:dyDescent="0.4">
      <c r="V781" s="888"/>
    </row>
    <row r="782" spans="22:22" x14ac:dyDescent="0.4">
      <c r="V782" s="888"/>
    </row>
    <row r="783" spans="22:22" x14ac:dyDescent="0.4">
      <c r="V783" s="888"/>
    </row>
    <row r="784" spans="22:22" x14ac:dyDescent="0.4">
      <c r="V784" s="888"/>
    </row>
    <row r="785" spans="22:22" x14ac:dyDescent="0.4">
      <c r="V785" s="888"/>
    </row>
    <row r="786" spans="22:22" x14ac:dyDescent="0.4">
      <c r="V786" s="888"/>
    </row>
    <row r="787" spans="22:22" x14ac:dyDescent="0.4">
      <c r="V787" s="888"/>
    </row>
    <row r="788" spans="22:22" x14ac:dyDescent="0.4">
      <c r="V788" s="888"/>
    </row>
    <row r="789" spans="22:22" x14ac:dyDescent="0.4">
      <c r="V789" s="888"/>
    </row>
    <row r="790" spans="22:22" x14ac:dyDescent="0.4">
      <c r="V790" s="888"/>
    </row>
    <row r="791" spans="22:22" x14ac:dyDescent="0.4">
      <c r="V791" s="888"/>
    </row>
    <row r="792" spans="22:22" x14ac:dyDescent="0.4">
      <c r="V792" s="888"/>
    </row>
    <row r="793" spans="22:22" x14ac:dyDescent="0.4">
      <c r="V793" s="888"/>
    </row>
    <row r="794" spans="22:22" x14ac:dyDescent="0.4">
      <c r="V794" s="888"/>
    </row>
    <row r="795" spans="22:22" x14ac:dyDescent="0.4">
      <c r="V795" s="888"/>
    </row>
    <row r="796" spans="22:22" x14ac:dyDescent="0.4">
      <c r="V796" s="888"/>
    </row>
    <row r="797" spans="22:22" x14ac:dyDescent="0.4">
      <c r="V797" s="888"/>
    </row>
    <row r="798" spans="22:22" x14ac:dyDescent="0.4">
      <c r="V798" s="888"/>
    </row>
    <row r="799" spans="22:22" x14ac:dyDescent="0.4">
      <c r="V799" s="888"/>
    </row>
    <row r="800" spans="22:22" x14ac:dyDescent="0.4">
      <c r="V800" s="888"/>
    </row>
    <row r="801" spans="22:22" x14ac:dyDescent="0.4">
      <c r="V801" s="888"/>
    </row>
    <row r="802" spans="22:22" x14ac:dyDescent="0.4">
      <c r="V802" s="888"/>
    </row>
    <row r="803" spans="22:22" x14ac:dyDescent="0.4">
      <c r="V803" s="888"/>
    </row>
    <row r="804" spans="22:22" x14ac:dyDescent="0.4">
      <c r="V804" s="888"/>
    </row>
    <row r="805" spans="22:22" x14ac:dyDescent="0.4">
      <c r="V805" s="888"/>
    </row>
    <row r="806" spans="22:22" x14ac:dyDescent="0.4">
      <c r="V806" s="888"/>
    </row>
    <row r="807" spans="22:22" x14ac:dyDescent="0.4">
      <c r="V807" s="888"/>
    </row>
    <row r="808" spans="22:22" x14ac:dyDescent="0.4">
      <c r="V808" s="888"/>
    </row>
    <row r="809" spans="22:22" x14ac:dyDescent="0.4">
      <c r="V809" s="888"/>
    </row>
    <row r="810" spans="22:22" x14ac:dyDescent="0.4">
      <c r="V810" s="888"/>
    </row>
    <row r="811" spans="22:22" x14ac:dyDescent="0.4">
      <c r="V811" s="888"/>
    </row>
    <row r="812" spans="22:22" x14ac:dyDescent="0.4">
      <c r="V812" s="888"/>
    </row>
    <row r="813" spans="22:22" x14ac:dyDescent="0.4">
      <c r="V813" s="888"/>
    </row>
    <row r="814" spans="22:22" x14ac:dyDescent="0.4">
      <c r="V814" s="888"/>
    </row>
    <row r="815" spans="22:22" x14ac:dyDescent="0.4">
      <c r="V815" s="888"/>
    </row>
    <row r="816" spans="22:22" x14ac:dyDescent="0.4">
      <c r="V816" s="888"/>
    </row>
    <row r="817" spans="22:22" x14ac:dyDescent="0.4">
      <c r="V817" s="888"/>
    </row>
    <row r="818" spans="22:22" x14ac:dyDescent="0.4">
      <c r="V818" s="888"/>
    </row>
    <row r="819" spans="22:22" x14ac:dyDescent="0.4">
      <c r="V819" s="888"/>
    </row>
    <row r="820" spans="22:22" x14ac:dyDescent="0.4">
      <c r="V820" s="888"/>
    </row>
    <row r="821" spans="22:22" x14ac:dyDescent="0.4">
      <c r="V821" s="888"/>
    </row>
    <row r="822" spans="22:22" x14ac:dyDescent="0.4">
      <c r="V822" s="888"/>
    </row>
    <row r="823" spans="22:22" x14ac:dyDescent="0.4">
      <c r="V823" s="888"/>
    </row>
    <row r="824" spans="22:22" x14ac:dyDescent="0.4">
      <c r="V824" s="888"/>
    </row>
    <row r="825" spans="22:22" x14ac:dyDescent="0.4">
      <c r="V825" s="888"/>
    </row>
    <row r="826" spans="22:22" x14ac:dyDescent="0.4">
      <c r="V826" s="888"/>
    </row>
    <row r="827" spans="22:22" x14ac:dyDescent="0.4">
      <c r="V827" s="888"/>
    </row>
    <row r="828" spans="22:22" x14ac:dyDescent="0.4">
      <c r="V828" s="888"/>
    </row>
    <row r="829" spans="22:22" x14ac:dyDescent="0.4">
      <c r="V829" s="888"/>
    </row>
    <row r="830" spans="22:22" x14ac:dyDescent="0.4">
      <c r="V830" s="888"/>
    </row>
    <row r="831" spans="22:22" x14ac:dyDescent="0.4">
      <c r="V831" s="888"/>
    </row>
    <row r="832" spans="22:22" x14ac:dyDescent="0.4">
      <c r="V832" s="888"/>
    </row>
    <row r="833" spans="22:22" x14ac:dyDescent="0.4">
      <c r="V833" s="888"/>
    </row>
    <row r="834" spans="22:22" x14ac:dyDescent="0.4">
      <c r="V834" s="888"/>
    </row>
    <row r="835" spans="22:22" x14ac:dyDescent="0.4">
      <c r="V835" s="888"/>
    </row>
    <row r="836" spans="22:22" x14ac:dyDescent="0.4">
      <c r="V836" s="888"/>
    </row>
    <row r="837" spans="22:22" x14ac:dyDescent="0.4">
      <c r="V837" s="888"/>
    </row>
    <row r="838" spans="22:22" x14ac:dyDescent="0.4">
      <c r="V838" s="888"/>
    </row>
    <row r="839" spans="22:22" x14ac:dyDescent="0.4">
      <c r="V839" s="888"/>
    </row>
    <row r="840" spans="22:22" x14ac:dyDescent="0.4">
      <c r="V840" s="888"/>
    </row>
    <row r="841" spans="22:22" x14ac:dyDescent="0.4">
      <c r="V841" s="888"/>
    </row>
    <row r="842" spans="22:22" x14ac:dyDescent="0.4">
      <c r="V842" s="888"/>
    </row>
    <row r="843" spans="22:22" x14ac:dyDescent="0.4">
      <c r="V843" s="888"/>
    </row>
    <row r="844" spans="22:22" x14ac:dyDescent="0.4">
      <c r="V844" s="888"/>
    </row>
    <row r="845" spans="22:22" x14ac:dyDescent="0.4">
      <c r="V845" s="888"/>
    </row>
    <row r="846" spans="22:22" x14ac:dyDescent="0.4">
      <c r="V846" s="888"/>
    </row>
    <row r="847" spans="22:22" x14ac:dyDescent="0.4">
      <c r="V847" s="888"/>
    </row>
    <row r="848" spans="22:22" x14ac:dyDescent="0.4">
      <c r="V848" s="888"/>
    </row>
    <row r="849" spans="22:22" x14ac:dyDescent="0.4">
      <c r="V849" s="888"/>
    </row>
    <row r="850" spans="22:22" x14ac:dyDescent="0.4">
      <c r="V850" s="888"/>
    </row>
    <row r="851" spans="22:22" x14ac:dyDescent="0.4">
      <c r="V851" s="888"/>
    </row>
    <row r="852" spans="22:22" x14ac:dyDescent="0.4">
      <c r="V852" s="888"/>
    </row>
    <row r="853" spans="22:22" x14ac:dyDescent="0.4">
      <c r="V853" s="888"/>
    </row>
    <row r="854" spans="22:22" x14ac:dyDescent="0.4">
      <c r="V854" s="888"/>
    </row>
    <row r="855" spans="22:22" x14ac:dyDescent="0.4">
      <c r="V855" s="888"/>
    </row>
    <row r="856" spans="22:22" x14ac:dyDescent="0.4">
      <c r="V856" s="888"/>
    </row>
    <row r="857" spans="22:22" x14ac:dyDescent="0.4">
      <c r="V857" s="888"/>
    </row>
    <row r="858" spans="22:22" x14ac:dyDescent="0.4">
      <c r="V858" s="888"/>
    </row>
    <row r="859" spans="22:22" x14ac:dyDescent="0.4">
      <c r="V859" s="888"/>
    </row>
    <row r="860" spans="22:22" x14ac:dyDescent="0.4">
      <c r="V860" s="888"/>
    </row>
    <row r="861" spans="22:22" x14ac:dyDescent="0.4">
      <c r="V861" s="888"/>
    </row>
    <row r="862" spans="22:22" x14ac:dyDescent="0.4">
      <c r="V862" s="888"/>
    </row>
    <row r="863" spans="22:22" x14ac:dyDescent="0.4">
      <c r="V863" s="888"/>
    </row>
    <row r="864" spans="22:22" x14ac:dyDescent="0.4">
      <c r="V864" s="888"/>
    </row>
    <row r="865" spans="22:22" x14ac:dyDescent="0.4">
      <c r="V865" s="888"/>
    </row>
    <row r="866" spans="22:22" x14ac:dyDescent="0.4">
      <c r="V866" s="888"/>
    </row>
    <row r="867" spans="22:22" x14ac:dyDescent="0.4">
      <c r="V867" s="888"/>
    </row>
    <row r="868" spans="22:22" x14ac:dyDescent="0.4">
      <c r="V868" s="888"/>
    </row>
    <row r="869" spans="22:22" x14ac:dyDescent="0.4">
      <c r="V869" s="888"/>
    </row>
    <row r="870" spans="22:22" x14ac:dyDescent="0.4">
      <c r="V870" s="888"/>
    </row>
    <row r="871" spans="22:22" x14ac:dyDescent="0.4">
      <c r="V871" s="888"/>
    </row>
    <row r="872" spans="22:22" x14ac:dyDescent="0.4">
      <c r="V872" s="888"/>
    </row>
    <row r="873" spans="22:22" x14ac:dyDescent="0.4">
      <c r="V873" s="888"/>
    </row>
    <row r="874" spans="22:22" x14ac:dyDescent="0.4">
      <c r="V874" s="888"/>
    </row>
    <row r="875" spans="22:22" x14ac:dyDescent="0.4">
      <c r="V875" s="888"/>
    </row>
    <row r="876" spans="22:22" x14ac:dyDescent="0.4">
      <c r="V876" s="888"/>
    </row>
    <row r="877" spans="22:22" x14ac:dyDescent="0.4">
      <c r="V877" s="888"/>
    </row>
    <row r="878" spans="22:22" x14ac:dyDescent="0.4">
      <c r="V878" s="888"/>
    </row>
    <row r="879" spans="22:22" x14ac:dyDescent="0.4">
      <c r="V879" s="888"/>
    </row>
    <row r="880" spans="22:22" x14ac:dyDescent="0.4">
      <c r="V880" s="888"/>
    </row>
    <row r="881" spans="22:22" x14ac:dyDescent="0.4">
      <c r="V881" s="888"/>
    </row>
    <row r="882" spans="22:22" x14ac:dyDescent="0.4">
      <c r="V882" s="888"/>
    </row>
    <row r="883" spans="22:22" x14ac:dyDescent="0.4">
      <c r="V883" s="888"/>
    </row>
    <row r="884" spans="22:22" x14ac:dyDescent="0.4">
      <c r="V884" s="888"/>
    </row>
    <row r="885" spans="22:22" x14ac:dyDescent="0.4">
      <c r="V885" s="888"/>
    </row>
    <row r="886" spans="22:22" x14ac:dyDescent="0.4">
      <c r="V886" s="888"/>
    </row>
    <row r="887" spans="22:22" x14ac:dyDescent="0.4">
      <c r="V887" s="888"/>
    </row>
    <row r="888" spans="22:22" x14ac:dyDescent="0.4">
      <c r="V888" s="888"/>
    </row>
    <row r="889" spans="22:22" x14ac:dyDescent="0.4">
      <c r="V889" s="888"/>
    </row>
    <row r="890" spans="22:22" x14ac:dyDescent="0.4">
      <c r="V890" s="888"/>
    </row>
    <row r="891" spans="22:22" x14ac:dyDescent="0.4">
      <c r="V891" s="888"/>
    </row>
    <row r="892" spans="22:22" x14ac:dyDescent="0.4">
      <c r="V892" s="888"/>
    </row>
    <row r="893" spans="22:22" x14ac:dyDescent="0.4">
      <c r="V893" s="888"/>
    </row>
    <row r="894" spans="22:22" x14ac:dyDescent="0.4">
      <c r="V894" s="888"/>
    </row>
    <row r="895" spans="22:22" x14ac:dyDescent="0.4">
      <c r="V895" s="888"/>
    </row>
    <row r="896" spans="22:22" x14ac:dyDescent="0.4">
      <c r="V896" s="888"/>
    </row>
    <row r="897" spans="22:22" x14ac:dyDescent="0.4">
      <c r="V897" s="888"/>
    </row>
    <row r="898" spans="22:22" x14ac:dyDescent="0.4">
      <c r="V898" s="888"/>
    </row>
    <row r="899" spans="22:22" x14ac:dyDescent="0.4">
      <c r="V899" s="888"/>
    </row>
    <row r="900" spans="22:22" x14ac:dyDescent="0.4">
      <c r="V900" s="888"/>
    </row>
    <row r="901" spans="22:22" x14ac:dyDescent="0.4">
      <c r="V901" s="888"/>
    </row>
    <row r="902" spans="22:22" x14ac:dyDescent="0.4">
      <c r="V902" s="888"/>
    </row>
    <row r="903" spans="22:22" x14ac:dyDescent="0.4">
      <c r="V903" s="888"/>
    </row>
    <row r="904" spans="22:22" x14ac:dyDescent="0.4">
      <c r="V904" s="888"/>
    </row>
    <row r="905" spans="22:22" x14ac:dyDescent="0.4">
      <c r="V905" s="888"/>
    </row>
    <row r="906" spans="22:22" x14ac:dyDescent="0.4">
      <c r="V906" s="888"/>
    </row>
    <row r="907" spans="22:22" x14ac:dyDescent="0.4">
      <c r="V907" s="888"/>
    </row>
    <row r="908" spans="22:22" x14ac:dyDescent="0.4">
      <c r="V908" s="888"/>
    </row>
    <row r="909" spans="22:22" x14ac:dyDescent="0.4">
      <c r="V909" s="888"/>
    </row>
    <row r="910" spans="22:22" x14ac:dyDescent="0.4">
      <c r="V910" s="888"/>
    </row>
    <row r="911" spans="22:22" x14ac:dyDescent="0.4">
      <c r="V911" s="888"/>
    </row>
    <row r="912" spans="22:22" x14ac:dyDescent="0.4">
      <c r="V912" s="888"/>
    </row>
    <row r="913" spans="22:22" x14ac:dyDescent="0.4">
      <c r="V913" s="888"/>
    </row>
    <row r="914" spans="22:22" x14ac:dyDescent="0.4">
      <c r="V914" s="888"/>
    </row>
    <row r="915" spans="22:22" x14ac:dyDescent="0.4">
      <c r="V915" s="888"/>
    </row>
    <row r="916" spans="22:22" x14ac:dyDescent="0.4">
      <c r="V916" s="888"/>
    </row>
    <row r="917" spans="22:22" x14ac:dyDescent="0.4">
      <c r="V917" s="888"/>
    </row>
    <row r="918" spans="22:22" x14ac:dyDescent="0.4">
      <c r="V918" s="888"/>
    </row>
    <row r="919" spans="22:22" x14ac:dyDescent="0.4">
      <c r="V919" s="888"/>
    </row>
    <row r="920" spans="22:22" x14ac:dyDescent="0.4">
      <c r="V920" s="888"/>
    </row>
    <row r="921" spans="22:22" x14ac:dyDescent="0.4">
      <c r="V921" s="888"/>
    </row>
    <row r="922" spans="22:22" x14ac:dyDescent="0.4">
      <c r="V922" s="888"/>
    </row>
    <row r="923" spans="22:22" x14ac:dyDescent="0.4">
      <c r="V923" s="888"/>
    </row>
    <row r="924" spans="22:22" x14ac:dyDescent="0.4">
      <c r="V924" s="888"/>
    </row>
    <row r="925" spans="22:22" x14ac:dyDescent="0.4">
      <c r="V925" s="888"/>
    </row>
    <row r="926" spans="22:22" x14ac:dyDescent="0.4">
      <c r="V926" s="888"/>
    </row>
    <row r="927" spans="22:22" x14ac:dyDescent="0.4">
      <c r="V927" s="888"/>
    </row>
    <row r="928" spans="22:22" x14ac:dyDescent="0.4">
      <c r="V928" s="888"/>
    </row>
    <row r="929" spans="22:22" x14ac:dyDescent="0.4">
      <c r="V929" s="888"/>
    </row>
    <row r="930" spans="22:22" x14ac:dyDescent="0.4">
      <c r="V930" s="888"/>
    </row>
    <row r="931" spans="22:22" x14ac:dyDescent="0.4">
      <c r="V931" s="888"/>
    </row>
    <row r="932" spans="22:22" x14ac:dyDescent="0.4">
      <c r="V932" s="888"/>
    </row>
    <row r="933" spans="22:22" x14ac:dyDescent="0.4">
      <c r="V933" s="888"/>
    </row>
    <row r="934" spans="22:22" x14ac:dyDescent="0.4">
      <c r="V934" s="888"/>
    </row>
    <row r="935" spans="22:22" x14ac:dyDescent="0.4">
      <c r="V935" s="888"/>
    </row>
    <row r="936" spans="22:22" x14ac:dyDescent="0.4">
      <c r="V936" s="888"/>
    </row>
    <row r="937" spans="22:22" x14ac:dyDescent="0.4">
      <c r="V937" s="888"/>
    </row>
    <row r="938" spans="22:22" x14ac:dyDescent="0.4">
      <c r="V938" s="888"/>
    </row>
    <row r="939" spans="22:22" x14ac:dyDescent="0.4">
      <c r="V939" s="888"/>
    </row>
    <row r="940" spans="22:22" x14ac:dyDescent="0.4">
      <c r="V940" s="888"/>
    </row>
    <row r="941" spans="22:22" x14ac:dyDescent="0.4">
      <c r="V941" s="888"/>
    </row>
    <row r="942" spans="22:22" x14ac:dyDescent="0.4">
      <c r="V942" s="888"/>
    </row>
    <row r="943" spans="22:22" x14ac:dyDescent="0.4">
      <c r="V943" s="888"/>
    </row>
    <row r="944" spans="22:22" x14ac:dyDescent="0.4">
      <c r="V944" s="888"/>
    </row>
    <row r="945" spans="22:22" x14ac:dyDescent="0.4">
      <c r="V945" s="888"/>
    </row>
    <row r="946" spans="22:22" x14ac:dyDescent="0.4">
      <c r="V946" s="888"/>
    </row>
    <row r="947" spans="22:22" x14ac:dyDescent="0.4">
      <c r="V947" s="888"/>
    </row>
    <row r="948" spans="22:22" x14ac:dyDescent="0.4">
      <c r="V948" s="888"/>
    </row>
    <row r="949" spans="22:22" x14ac:dyDescent="0.4">
      <c r="V949" s="888"/>
    </row>
    <row r="950" spans="22:22" x14ac:dyDescent="0.4">
      <c r="V950" s="888"/>
    </row>
    <row r="951" spans="22:22" x14ac:dyDescent="0.4">
      <c r="V951" s="888"/>
    </row>
    <row r="952" spans="22:22" x14ac:dyDescent="0.4">
      <c r="V952" s="888"/>
    </row>
    <row r="953" spans="22:22" x14ac:dyDescent="0.4">
      <c r="V953" s="888"/>
    </row>
    <row r="954" spans="22:22" x14ac:dyDescent="0.4">
      <c r="V954" s="888"/>
    </row>
    <row r="955" spans="22:22" x14ac:dyDescent="0.4">
      <c r="V955" s="888"/>
    </row>
    <row r="956" spans="22:22" x14ac:dyDescent="0.4">
      <c r="V956" s="888"/>
    </row>
    <row r="957" spans="22:22" x14ac:dyDescent="0.4">
      <c r="V957" s="888"/>
    </row>
    <row r="958" spans="22:22" x14ac:dyDescent="0.4">
      <c r="V958" s="888"/>
    </row>
    <row r="959" spans="22:22" x14ac:dyDescent="0.4">
      <c r="V959" s="888"/>
    </row>
    <row r="960" spans="22:22" x14ac:dyDescent="0.4">
      <c r="V960" s="888"/>
    </row>
    <row r="961" spans="22:22" x14ac:dyDescent="0.4">
      <c r="V961" s="888"/>
    </row>
    <row r="962" spans="22:22" x14ac:dyDescent="0.4">
      <c r="V962" s="888"/>
    </row>
    <row r="963" spans="22:22" x14ac:dyDescent="0.4">
      <c r="V963" s="888"/>
    </row>
    <row r="964" spans="22:22" x14ac:dyDescent="0.4">
      <c r="V964" s="888"/>
    </row>
    <row r="965" spans="22:22" x14ac:dyDescent="0.4">
      <c r="V965" s="888"/>
    </row>
    <row r="966" spans="22:22" x14ac:dyDescent="0.4">
      <c r="V966" s="888"/>
    </row>
    <row r="967" spans="22:22" x14ac:dyDescent="0.4">
      <c r="V967" s="888"/>
    </row>
    <row r="968" spans="22:22" x14ac:dyDescent="0.4">
      <c r="V968" s="888"/>
    </row>
    <row r="969" spans="22:22" x14ac:dyDescent="0.4">
      <c r="V969" s="888"/>
    </row>
    <row r="970" spans="22:22" x14ac:dyDescent="0.4">
      <c r="V970" s="888"/>
    </row>
    <row r="971" spans="22:22" x14ac:dyDescent="0.4">
      <c r="V971" s="888"/>
    </row>
    <row r="972" spans="22:22" x14ac:dyDescent="0.4">
      <c r="V972" s="888"/>
    </row>
    <row r="973" spans="22:22" x14ac:dyDescent="0.4">
      <c r="V973" s="888"/>
    </row>
    <row r="974" spans="22:22" x14ac:dyDescent="0.4">
      <c r="V974" s="888"/>
    </row>
    <row r="975" spans="22:22" x14ac:dyDescent="0.4">
      <c r="V975" s="888"/>
    </row>
    <row r="976" spans="22:22" x14ac:dyDescent="0.4">
      <c r="V976" s="888"/>
    </row>
    <row r="977" spans="22:22" x14ac:dyDescent="0.4">
      <c r="V977" s="888"/>
    </row>
    <row r="978" spans="22:22" x14ac:dyDescent="0.4">
      <c r="V978" s="888"/>
    </row>
    <row r="979" spans="22:22" x14ac:dyDescent="0.4">
      <c r="V979" s="888"/>
    </row>
    <row r="980" spans="22:22" x14ac:dyDescent="0.4">
      <c r="V980" s="888"/>
    </row>
    <row r="981" spans="22:22" x14ac:dyDescent="0.4">
      <c r="V981" s="888"/>
    </row>
    <row r="982" spans="22:22" x14ac:dyDescent="0.4">
      <c r="V982" s="888"/>
    </row>
    <row r="983" spans="22:22" x14ac:dyDescent="0.4">
      <c r="V983" s="888"/>
    </row>
    <row r="984" spans="22:22" x14ac:dyDescent="0.4">
      <c r="V984" s="888"/>
    </row>
    <row r="985" spans="22:22" x14ac:dyDescent="0.4">
      <c r="V985" s="888"/>
    </row>
    <row r="986" spans="22:22" x14ac:dyDescent="0.4">
      <c r="V986" s="888"/>
    </row>
    <row r="987" spans="22:22" x14ac:dyDescent="0.4">
      <c r="V987" s="888"/>
    </row>
    <row r="988" spans="22:22" x14ac:dyDescent="0.4">
      <c r="V988" s="888"/>
    </row>
    <row r="989" spans="22:22" x14ac:dyDescent="0.4">
      <c r="V989" s="888"/>
    </row>
    <row r="990" spans="22:22" x14ac:dyDescent="0.4">
      <c r="V990" s="888"/>
    </row>
    <row r="991" spans="22:22" x14ac:dyDescent="0.4">
      <c r="V991" s="888"/>
    </row>
    <row r="992" spans="22:22" x14ac:dyDescent="0.4">
      <c r="V992" s="888"/>
    </row>
    <row r="993" spans="22:22" x14ac:dyDescent="0.4">
      <c r="V993" s="888"/>
    </row>
    <row r="994" spans="22:22" x14ac:dyDescent="0.4">
      <c r="V994" s="888"/>
    </row>
    <row r="995" spans="22:22" x14ac:dyDescent="0.4">
      <c r="V995" s="888"/>
    </row>
    <row r="996" spans="22:22" x14ac:dyDescent="0.4">
      <c r="V996" s="888"/>
    </row>
    <row r="997" spans="22:22" x14ac:dyDescent="0.4">
      <c r="V997" s="888"/>
    </row>
    <row r="998" spans="22:22" x14ac:dyDescent="0.4">
      <c r="V998" s="888"/>
    </row>
    <row r="999" spans="22:22" x14ac:dyDescent="0.4">
      <c r="V999" s="888"/>
    </row>
    <row r="1000" spans="22:22" x14ac:dyDescent="0.4">
      <c r="V1000" s="888"/>
    </row>
    <row r="1001" spans="22:22" x14ac:dyDescent="0.4">
      <c r="V1001" s="888"/>
    </row>
    <row r="1002" spans="22:22" x14ac:dyDescent="0.4">
      <c r="V1002" s="888"/>
    </row>
    <row r="1003" spans="22:22" x14ac:dyDescent="0.4">
      <c r="V1003" s="888"/>
    </row>
    <row r="1004" spans="22:22" x14ac:dyDescent="0.4">
      <c r="V1004" s="888"/>
    </row>
    <row r="1005" spans="22:22" x14ac:dyDescent="0.4">
      <c r="V1005" s="888"/>
    </row>
    <row r="1006" spans="22:22" x14ac:dyDescent="0.4">
      <c r="V1006" s="888"/>
    </row>
    <row r="1007" spans="22:22" x14ac:dyDescent="0.4">
      <c r="V1007" s="888"/>
    </row>
    <row r="1008" spans="22:22" x14ac:dyDescent="0.4">
      <c r="V1008" s="888"/>
    </row>
    <row r="1009" spans="22:22" x14ac:dyDescent="0.4">
      <c r="V1009" s="888"/>
    </row>
    <row r="1010" spans="22:22" x14ac:dyDescent="0.4">
      <c r="V1010" s="888"/>
    </row>
    <row r="1011" spans="22:22" x14ac:dyDescent="0.4">
      <c r="V1011" s="888"/>
    </row>
    <row r="1012" spans="22:22" x14ac:dyDescent="0.4">
      <c r="V1012" s="888"/>
    </row>
    <row r="1013" spans="22:22" x14ac:dyDescent="0.4">
      <c r="V1013" s="888"/>
    </row>
    <row r="1014" spans="22:22" x14ac:dyDescent="0.4">
      <c r="V1014" s="888"/>
    </row>
    <row r="1015" spans="22:22" x14ac:dyDescent="0.4">
      <c r="V1015" s="888"/>
    </row>
    <row r="1016" spans="22:22" x14ac:dyDescent="0.4">
      <c r="V1016" s="888"/>
    </row>
    <row r="1017" spans="22:22" x14ac:dyDescent="0.4">
      <c r="V1017" s="888"/>
    </row>
    <row r="1018" spans="22:22" x14ac:dyDescent="0.4">
      <c r="V1018" s="888"/>
    </row>
    <row r="1019" spans="22:22" x14ac:dyDescent="0.4">
      <c r="V1019" s="888"/>
    </row>
    <row r="1020" spans="22:22" x14ac:dyDescent="0.4">
      <c r="V1020" s="888"/>
    </row>
    <row r="1021" spans="22:22" x14ac:dyDescent="0.4">
      <c r="V1021" s="888"/>
    </row>
    <row r="1022" spans="22:22" x14ac:dyDescent="0.4">
      <c r="V1022" s="888"/>
    </row>
    <row r="1023" spans="22:22" x14ac:dyDescent="0.4">
      <c r="V1023" s="888"/>
    </row>
    <row r="1024" spans="22:22" x14ac:dyDescent="0.4">
      <c r="V1024" s="888"/>
    </row>
    <row r="1025" spans="22:22" x14ac:dyDescent="0.4">
      <c r="V1025" s="888"/>
    </row>
    <row r="1026" spans="22:22" x14ac:dyDescent="0.4">
      <c r="V1026" s="888"/>
    </row>
    <row r="1027" spans="22:22" x14ac:dyDescent="0.4">
      <c r="V1027" s="888"/>
    </row>
    <row r="1028" spans="22:22" x14ac:dyDescent="0.4">
      <c r="V1028" s="888"/>
    </row>
    <row r="1029" spans="22:22" x14ac:dyDescent="0.4">
      <c r="V1029" s="888"/>
    </row>
    <row r="1030" spans="22:22" x14ac:dyDescent="0.4">
      <c r="V1030" s="888"/>
    </row>
    <row r="1031" spans="22:22" x14ac:dyDescent="0.4">
      <c r="V1031" s="888"/>
    </row>
    <row r="1032" spans="22:22" x14ac:dyDescent="0.4">
      <c r="V1032" s="888"/>
    </row>
    <row r="1033" spans="22:22" x14ac:dyDescent="0.4">
      <c r="V1033" s="888"/>
    </row>
    <row r="1034" spans="22:22" x14ac:dyDescent="0.4">
      <c r="V1034" s="888"/>
    </row>
    <row r="1035" spans="22:22" x14ac:dyDescent="0.4">
      <c r="V1035" s="888"/>
    </row>
    <row r="1036" spans="22:22" x14ac:dyDescent="0.4">
      <c r="V1036" s="888"/>
    </row>
    <row r="1037" spans="22:22" x14ac:dyDescent="0.4">
      <c r="V1037" s="888"/>
    </row>
    <row r="1038" spans="22:22" x14ac:dyDescent="0.4">
      <c r="V1038" s="888"/>
    </row>
    <row r="1039" spans="22:22" x14ac:dyDescent="0.4">
      <c r="V1039" s="888"/>
    </row>
    <row r="1040" spans="22:22" x14ac:dyDescent="0.4">
      <c r="V1040" s="888"/>
    </row>
    <row r="1041" spans="22:22" x14ac:dyDescent="0.4">
      <c r="V1041" s="888"/>
    </row>
    <row r="1042" spans="22:22" x14ac:dyDescent="0.4">
      <c r="V1042" s="888"/>
    </row>
    <row r="1043" spans="22:22" x14ac:dyDescent="0.4">
      <c r="V1043" s="888"/>
    </row>
    <row r="1044" spans="22:22" x14ac:dyDescent="0.4">
      <c r="V1044" s="888"/>
    </row>
    <row r="1045" spans="22:22" x14ac:dyDescent="0.4">
      <c r="V1045" s="888"/>
    </row>
    <row r="1046" spans="22:22" x14ac:dyDescent="0.4">
      <c r="V1046" s="888"/>
    </row>
    <row r="1047" spans="22:22" x14ac:dyDescent="0.4">
      <c r="V1047" s="888"/>
    </row>
    <row r="1048" spans="22:22" x14ac:dyDescent="0.4">
      <c r="V1048" s="888"/>
    </row>
    <row r="1049" spans="22:22" x14ac:dyDescent="0.4">
      <c r="V1049" s="888"/>
    </row>
    <row r="1050" spans="22:22" x14ac:dyDescent="0.4">
      <c r="V1050" s="888"/>
    </row>
    <row r="1051" spans="22:22" x14ac:dyDescent="0.4">
      <c r="V1051" s="888"/>
    </row>
    <row r="1052" spans="22:22" x14ac:dyDescent="0.4">
      <c r="V1052" s="888"/>
    </row>
    <row r="1053" spans="22:22" x14ac:dyDescent="0.4">
      <c r="V1053" s="888"/>
    </row>
    <row r="1054" spans="22:22" x14ac:dyDescent="0.4">
      <c r="V1054" s="888"/>
    </row>
    <row r="1055" spans="22:22" x14ac:dyDescent="0.4">
      <c r="V1055" s="888"/>
    </row>
    <row r="1056" spans="22:22" x14ac:dyDescent="0.4">
      <c r="V1056" s="888"/>
    </row>
    <row r="1057" spans="22:22" x14ac:dyDescent="0.4">
      <c r="V1057" s="888"/>
    </row>
    <row r="1058" spans="22:22" x14ac:dyDescent="0.4">
      <c r="V1058" s="888"/>
    </row>
    <row r="1059" spans="22:22" x14ac:dyDescent="0.4">
      <c r="V1059" s="888"/>
    </row>
    <row r="1060" spans="22:22" x14ac:dyDescent="0.4">
      <c r="V1060" s="888"/>
    </row>
    <row r="1061" spans="22:22" x14ac:dyDescent="0.4">
      <c r="V1061" s="888"/>
    </row>
    <row r="1062" spans="22:22" x14ac:dyDescent="0.4">
      <c r="V1062" s="888"/>
    </row>
    <row r="1063" spans="22:22" x14ac:dyDescent="0.4">
      <c r="V1063" s="888"/>
    </row>
    <row r="1064" spans="22:22" x14ac:dyDescent="0.4">
      <c r="V1064" s="888"/>
    </row>
    <row r="1065" spans="22:22" x14ac:dyDescent="0.4">
      <c r="V1065" s="888"/>
    </row>
    <row r="1066" spans="22:22" x14ac:dyDescent="0.4">
      <c r="V1066" s="888"/>
    </row>
    <row r="1067" spans="22:22" x14ac:dyDescent="0.4">
      <c r="V1067" s="888"/>
    </row>
    <row r="1068" spans="22:22" x14ac:dyDescent="0.4">
      <c r="V1068" s="888"/>
    </row>
    <row r="1069" spans="22:22" x14ac:dyDescent="0.4">
      <c r="V1069" s="888"/>
    </row>
    <row r="1070" spans="22:22" x14ac:dyDescent="0.4">
      <c r="V1070" s="888"/>
    </row>
    <row r="1071" spans="22:22" x14ac:dyDescent="0.4">
      <c r="V1071" s="888"/>
    </row>
    <row r="1072" spans="22:22" x14ac:dyDescent="0.4">
      <c r="V1072" s="888"/>
    </row>
    <row r="1073" spans="22:22" x14ac:dyDescent="0.4">
      <c r="V1073" s="888"/>
    </row>
    <row r="1074" spans="22:22" x14ac:dyDescent="0.4">
      <c r="V1074" s="888"/>
    </row>
    <row r="1075" spans="22:22" x14ac:dyDescent="0.4">
      <c r="V1075" s="888"/>
    </row>
    <row r="1076" spans="22:22" x14ac:dyDescent="0.4">
      <c r="V1076" s="888"/>
    </row>
    <row r="1077" spans="22:22" x14ac:dyDescent="0.4">
      <c r="V1077" s="888"/>
    </row>
    <row r="1078" spans="22:22" x14ac:dyDescent="0.4">
      <c r="V1078" s="888"/>
    </row>
    <row r="1079" spans="22:22" x14ac:dyDescent="0.4">
      <c r="V1079" s="888"/>
    </row>
    <row r="1080" spans="22:22" x14ac:dyDescent="0.4">
      <c r="V1080" s="888"/>
    </row>
    <row r="1081" spans="22:22" x14ac:dyDescent="0.4">
      <c r="V1081" s="888"/>
    </row>
    <row r="1082" spans="22:22" x14ac:dyDescent="0.4">
      <c r="V1082" s="888"/>
    </row>
    <row r="1083" spans="22:22" x14ac:dyDescent="0.4">
      <c r="V1083" s="888"/>
    </row>
    <row r="1084" spans="22:22" x14ac:dyDescent="0.4">
      <c r="V1084" s="888"/>
    </row>
    <row r="1085" spans="22:22" x14ac:dyDescent="0.4">
      <c r="V1085" s="888"/>
    </row>
    <row r="1086" spans="22:22" x14ac:dyDescent="0.4">
      <c r="V1086" s="888"/>
    </row>
    <row r="1087" spans="22:22" x14ac:dyDescent="0.4">
      <c r="V1087" s="888"/>
    </row>
    <row r="1088" spans="22:22" x14ac:dyDescent="0.4">
      <c r="V1088" s="888"/>
    </row>
    <row r="1089" spans="22:22" x14ac:dyDescent="0.4">
      <c r="V1089" s="888"/>
    </row>
    <row r="1090" spans="22:22" x14ac:dyDescent="0.4">
      <c r="V1090" s="888"/>
    </row>
    <row r="1091" spans="22:22" x14ac:dyDescent="0.4">
      <c r="V1091" s="888"/>
    </row>
    <row r="1092" spans="22:22" x14ac:dyDescent="0.4">
      <c r="V1092" s="888"/>
    </row>
    <row r="1093" spans="22:22" x14ac:dyDescent="0.4">
      <c r="V1093" s="888"/>
    </row>
    <row r="1094" spans="22:22" x14ac:dyDescent="0.4">
      <c r="V1094" s="888"/>
    </row>
    <row r="1095" spans="22:22" x14ac:dyDescent="0.4">
      <c r="V1095" s="888"/>
    </row>
    <row r="1096" spans="22:22" x14ac:dyDescent="0.4">
      <c r="V1096" s="888"/>
    </row>
    <row r="1097" spans="22:22" x14ac:dyDescent="0.4">
      <c r="V1097" s="888"/>
    </row>
    <row r="1098" spans="22:22" x14ac:dyDescent="0.4">
      <c r="V1098" s="888"/>
    </row>
    <row r="1099" spans="22:22" x14ac:dyDescent="0.4">
      <c r="V1099" s="888"/>
    </row>
    <row r="1100" spans="22:22" x14ac:dyDescent="0.4">
      <c r="V1100" s="888"/>
    </row>
    <row r="1101" spans="22:22" x14ac:dyDescent="0.4">
      <c r="V1101" s="888"/>
    </row>
    <row r="1102" spans="22:22" x14ac:dyDescent="0.4">
      <c r="V1102" s="888"/>
    </row>
    <row r="1103" spans="22:22" x14ac:dyDescent="0.4">
      <c r="V1103" s="888"/>
    </row>
    <row r="1104" spans="22:22" x14ac:dyDescent="0.4">
      <c r="V1104" s="888"/>
    </row>
    <row r="1105" spans="22:22" x14ac:dyDescent="0.4">
      <c r="V1105" s="888"/>
    </row>
    <row r="1106" spans="22:22" x14ac:dyDescent="0.4">
      <c r="V1106" s="888"/>
    </row>
    <row r="1107" spans="22:22" x14ac:dyDescent="0.4">
      <c r="V1107" s="888"/>
    </row>
    <row r="1108" spans="22:22" x14ac:dyDescent="0.4">
      <c r="V1108" s="888"/>
    </row>
    <row r="1109" spans="22:22" x14ac:dyDescent="0.4">
      <c r="V1109" s="888"/>
    </row>
    <row r="1110" spans="22:22" x14ac:dyDescent="0.4">
      <c r="V1110" s="888"/>
    </row>
    <row r="1111" spans="22:22" x14ac:dyDescent="0.4">
      <c r="V1111" s="888"/>
    </row>
    <row r="1112" spans="22:22" x14ac:dyDescent="0.4">
      <c r="V1112" s="888"/>
    </row>
    <row r="1113" spans="22:22" x14ac:dyDescent="0.4">
      <c r="V1113" s="888"/>
    </row>
    <row r="1114" spans="22:22" x14ac:dyDescent="0.4">
      <c r="V1114" s="888"/>
    </row>
    <row r="1115" spans="22:22" x14ac:dyDescent="0.4">
      <c r="V1115" s="888"/>
    </row>
    <row r="1116" spans="22:22" x14ac:dyDescent="0.4">
      <c r="V1116" s="888"/>
    </row>
    <row r="1117" spans="22:22" x14ac:dyDescent="0.4">
      <c r="V1117" s="888"/>
    </row>
    <row r="1118" spans="22:22" x14ac:dyDescent="0.4">
      <c r="V1118" s="888"/>
    </row>
    <row r="1119" spans="22:22" x14ac:dyDescent="0.4">
      <c r="V1119" s="888"/>
    </row>
    <row r="1120" spans="22:22" x14ac:dyDescent="0.4">
      <c r="V1120" s="888"/>
    </row>
    <row r="1121" spans="22:22" x14ac:dyDescent="0.4">
      <c r="V1121" s="888"/>
    </row>
    <row r="1122" spans="22:22" x14ac:dyDescent="0.4">
      <c r="V1122" s="888"/>
    </row>
    <row r="1123" spans="22:22" x14ac:dyDescent="0.4">
      <c r="V1123" s="888"/>
    </row>
    <row r="1124" spans="22:22" x14ac:dyDescent="0.4">
      <c r="V1124" s="888"/>
    </row>
    <row r="1125" spans="22:22" x14ac:dyDescent="0.4">
      <c r="V1125" s="888"/>
    </row>
    <row r="1126" spans="22:22" x14ac:dyDescent="0.4">
      <c r="V1126" s="888"/>
    </row>
    <row r="1127" spans="22:22" x14ac:dyDescent="0.4">
      <c r="V1127" s="888"/>
    </row>
    <row r="1128" spans="22:22" x14ac:dyDescent="0.4">
      <c r="V1128" s="888"/>
    </row>
    <row r="1129" spans="22:22" x14ac:dyDescent="0.4">
      <c r="V1129" s="888"/>
    </row>
    <row r="1130" spans="22:22" x14ac:dyDescent="0.4">
      <c r="V1130" s="888"/>
    </row>
    <row r="1131" spans="22:22" x14ac:dyDescent="0.4">
      <c r="V1131" s="888"/>
    </row>
    <row r="1132" spans="22:22" x14ac:dyDescent="0.4">
      <c r="V1132" s="888"/>
    </row>
    <row r="1133" spans="22:22" x14ac:dyDescent="0.4">
      <c r="V1133" s="888"/>
    </row>
    <row r="1134" spans="22:22" x14ac:dyDescent="0.4">
      <c r="V1134" s="888"/>
    </row>
    <row r="1135" spans="22:22" x14ac:dyDescent="0.4">
      <c r="V1135" s="888"/>
    </row>
    <row r="1136" spans="22:22" x14ac:dyDescent="0.4">
      <c r="V1136" s="888"/>
    </row>
  </sheetData>
  <mergeCells count="16">
    <mergeCell ref="W3:Z3"/>
    <mergeCell ref="A29:A30"/>
    <mergeCell ref="A32:A33"/>
    <mergeCell ref="A17:A18"/>
    <mergeCell ref="A20:A21"/>
    <mergeCell ref="A23:A24"/>
    <mergeCell ref="A26:A27"/>
    <mergeCell ref="A5:A6"/>
    <mergeCell ref="A8:A9"/>
    <mergeCell ref="A11:A12"/>
    <mergeCell ref="A14:A15"/>
    <mergeCell ref="O3:P3"/>
    <mergeCell ref="R3:U3"/>
    <mergeCell ref="C3:H3"/>
    <mergeCell ref="M3:N3"/>
    <mergeCell ref="J2:K3"/>
  </mergeCells>
  <pageMargins left="0.19685039370078741" right="0.19685039370078741" top="0.19685039370078741" bottom="0.19685039370078741" header="0.23622047244094491" footer="0.23622047244094491"/>
  <pageSetup paperSize="8" scale="34" orientation="landscape" r:id="rId1"/>
  <headerFooter alignWithMargins="0">
    <oddHeader xml:space="preserve">&amp;C&amp;"Times New Roman,Bold"&amp;14Procurement Plan-&amp;A </oddHeader>
    <oddFooter>&amp;L&amp;"Times New Roman,Regular"&amp;F&amp;C&amp;"Times New Roman,Regular"&amp;P of &amp;N&amp;R&amp;"Times New Roman,Regular"&amp;D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161</vt:i4>
      </vt:variant>
      <vt:variant>
        <vt:lpstr>Named Ranges</vt:lpstr>
      </vt:variant>
      <vt:variant>
        <vt:i4>200</vt:i4>
      </vt:variant>
    </vt:vector>
  </HeadingPairs>
  <TitlesOfParts>
    <vt:vector size="361" baseType="lpstr">
      <vt:lpstr>V.O.N Goods</vt:lpstr>
      <vt:lpstr>V.O.N Works</vt:lpstr>
      <vt:lpstr>UPPER BENUE Works</vt:lpstr>
      <vt:lpstr>R.E.A</vt:lpstr>
      <vt:lpstr>O-O R. BASIN  Consultancy </vt:lpstr>
      <vt:lpstr>O-O R. BASIN Works</vt:lpstr>
      <vt:lpstr>SECRETARY Consultancy Services</vt:lpstr>
      <vt:lpstr>SECRETARY Goods</vt:lpstr>
      <vt:lpstr>SECRETARY Non-Consultancy </vt:lpstr>
      <vt:lpstr>O.O SURVEYOR GOODS</vt:lpstr>
      <vt:lpstr>O.O SURVEYOR WORKS</vt:lpstr>
      <vt:lpstr>CONSULTANCY</vt:lpstr>
      <vt:lpstr>N EX. IM. BANK</vt:lpstr>
      <vt:lpstr>NSCDC GOODS</vt:lpstr>
      <vt:lpstr>NSCDC WORKS</vt:lpstr>
      <vt:lpstr>NDIC Goods</vt:lpstr>
      <vt:lpstr>NDIC Works</vt:lpstr>
      <vt:lpstr>NDIC Consultancy</vt:lpstr>
      <vt:lpstr>NDIC Works (2)</vt:lpstr>
      <vt:lpstr>OIL SPILL Consultancy Services</vt:lpstr>
      <vt:lpstr>OIL SPILL Works</vt:lpstr>
      <vt:lpstr>OIL SPILL Non-Consultancy </vt:lpstr>
      <vt:lpstr>NFVC Goods</vt:lpstr>
      <vt:lpstr>NFVC Non-Consultancy Services</vt:lpstr>
      <vt:lpstr>NFVC Works</vt:lpstr>
      <vt:lpstr>FRMA2 Consultancy Services</vt:lpstr>
      <vt:lpstr>FRMA 2 Goods</vt:lpstr>
      <vt:lpstr>FRMA 2 Non-Consultancy Services</vt:lpstr>
      <vt:lpstr>FRMA 2 Works</vt:lpstr>
      <vt:lpstr>FRMA GOODS</vt:lpstr>
      <vt:lpstr>FRMA WORKS</vt:lpstr>
      <vt:lpstr>FRMA CONSULTANCY</vt:lpstr>
      <vt:lpstr>FMW Goods</vt:lpstr>
      <vt:lpstr>FMW Works</vt:lpstr>
      <vt:lpstr>FMW Consultant</vt:lpstr>
      <vt:lpstr>PRPA Consultancy Services</vt:lpstr>
      <vt:lpstr>PRPA Goods</vt:lpstr>
      <vt:lpstr>PRPA Non-Consultancy Services</vt:lpstr>
      <vt:lpstr>PRPA Works</vt:lpstr>
      <vt:lpstr>EHOR 2 Consultancy Services</vt:lpstr>
      <vt:lpstr>EHOR 2 Goods</vt:lpstr>
      <vt:lpstr>E.H.O.R Consultancy Services</vt:lpstr>
      <vt:lpstr>EHOR Goods</vt:lpstr>
      <vt:lpstr>EHOR Works</vt:lpstr>
      <vt:lpstr>E.H.O.R Goods</vt:lpstr>
      <vt:lpstr>D.M.O</vt:lpstr>
      <vt:lpstr>COREN GOODS</vt:lpstr>
      <vt:lpstr>COREN WORKS (2)</vt:lpstr>
      <vt:lpstr>O.O.S Consultancy Services</vt:lpstr>
      <vt:lpstr>O.O.S Goods</vt:lpstr>
      <vt:lpstr>O.O.S Non-Consultancy Services</vt:lpstr>
      <vt:lpstr>A.R.M.I Consultancy Services</vt:lpstr>
      <vt:lpstr>A.R.M.INon-Consultancy Services</vt:lpstr>
      <vt:lpstr>A.R.M.T.I Works</vt:lpstr>
      <vt:lpstr>M.C.T Consultancy Services</vt:lpstr>
      <vt:lpstr>M.C.T Works</vt:lpstr>
      <vt:lpstr>H.R.M Goods</vt:lpstr>
      <vt:lpstr>H.R.M Works</vt:lpstr>
      <vt:lpstr>H.R.M Consultants</vt:lpstr>
      <vt:lpstr>F.M.I PROCUREMENT Goods</vt:lpstr>
      <vt:lpstr>F.M.I PROCUREMENT Works</vt:lpstr>
      <vt:lpstr>F.M.I PROCUREMENT Consultants</vt:lpstr>
      <vt:lpstr>F.M.I P.R Goods</vt:lpstr>
      <vt:lpstr>F.M.I P.R Works</vt:lpstr>
      <vt:lpstr>F.M.I P.R Consultants</vt:lpstr>
      <vt:lpstr>F.M.I I.T Goods</vt:lpstr>
      <vt:lpstr>F.M.I I.T Works</vt:lpstr>
      <vt:lpstr>F.M.I I.T Consultants</vt:lpstr>
      <vt:lpstr>F.M.I F.G.P Goods</vt:lpstr>
      <vt:lpstr>F.M.I F.G.P Works</vt:lpstr>
      <vt:lpstr>F.M.I F.G.P Consultants</vt:lpstr>
      <vt:lpstr>F.M.I N.A Goods</vt:lpstr>
      <vt:lpstr>F.M.I N.A Works</vt:lpstr>
      <vt:lpstr>F.M.I N.A Consultants</vt:lpstr>
      <vt:lpstr>F.M.I P.P.D Goods</vt:lpstr>
      <vt:lpstr>F.M.I P.P.D Works</vt:lpstr>
      <vt:lpstr>F.M.I P.P.D Consultants</vt:lpstr>
      <vt:lpstr>F.M.I F.A Goods</vt:lpstr>
      <vt:lpstr>F.M.I F.A Works</vt:lpstr>
      <vt:lpstr>F.M.I F.AConsultants</vt:lpstr>
      <vt:lpstr>F.M.I P.C Goods</vt:lpstr>
      <vt:lpstr>F.M.I P.C Works</vt:lpstr>
      <vt:lpstr>F.M.I P.C Consultants</vt:lpstr>
      <vt:lpstr>SGR Goods</vt:lpstr>
      <vt:lpstr>SGR Works</vt:lpstr>
      <vt:lpstr>SGR Consultants</vt:lpstr>
      <vt:lpstr>RURAL Works</vt:lpstr>
      <vt:lpstr>RURAL Consultants</vt:lpstr>
      <vt:lpstr>LIVESTOCK Goods</vt:lpstr>
      <vt:lpstr>LIVESTOCK Works</vt:lpstr>
      <vt:lpstr>LIVESTOCK Consultants</vt:lpstr>
      <vt:lpstr>FERTILIZER Goods</vt:lpstr>
      <vt:lpstr>FERTILIZER Works</vt:lpstr>
      <vt:lpstr>FERTILIZER Consultants</vt:lpstr>
      <vt:lpstr>FCC ORJI Goods</vt:lpstr>
      <vt:lpstr>FCC ORJI Works</vt:lpstr>
      <vt:lpstr>FCC ORJI Consultants</vt:lpstr>
      <vt:lpstr>FCC IBADAN Goods</vt:lpstr>
      <vt:lpstr>FCC IBADAN Works</vt:lpstr>
      <vt:lpstr>FCC IBADAN Consultants</vt:lpstr>
      <vt:lpstr>EXT. SERV. Goods</vt:lpstr>
      <vt:lpstr>EXT. SERV. Works</vt:lpstr>
      <vt:lpstr>EXT. SERV. Consultants</vt:lpstr>
      <vt:lpstr>FMA CO-OPS Goods</vt:lpstr>
      <vt:lpstr>CO-OPS Works</vt:lpstr>
      <vt:lpstr>FMA CO-OPS Consultants</vt:lpstr>
      <vt:lpstr>CODEX Consultants</vt:lpstr>
      <vt:lpstr>APM Goods</vt:lpstr>
      <vt:lpstr>AMP Works</vt:lpstr>
      <vt:lpstr>AMP Consultants</vt:lpstr>
      <vt:lpstr>ALR Goods</vt:lpstr>
      <vt:lpstr>ALR Works</vt:lpstr>
      <vt:lpstr>ALR Consultants</vt:lpstr>
      <vt:lpstr>FDA WHEAT Goods</vt:lpstr>
      <vt:lpstr>FDA WHEAT Works</vt:lpstr>
      <vt:lpstr>FDA WHEAT Consultants</vt:lpstr>
      <vt:lpstr>FDA S.POTATOGoods</vt:lpstr>
      <vt:lpstr>FDA S.POTATO Works</vt:lpstr>
      <vt:lpstr>FDA S.POTATO Consultants</vt:lpstr>
      <vt:lpstr>FDA SUGARCANE Goods</vt:lpstr>
      <vt:lpstr>FDA SUGARCANE Works</vt:lpstr>
      <vt:lpstr>FDA SUGARCANE Consultants</vt:lpstr>
      <vt:lpstr>FDA SOYBEAN Goods</vt:lpstr>
      <vt:lpstr>FDA SOYBEAN Works</vt:lpstr>
      <vt:lpstr>FDA SOYBEAN Consultants</vt:lpstr>
      <vt:lpstr>FDA SORGHUM Goods</vt:lpstr>
      <vt:lpstr>FDA SORGHUM Works</vt:lpstr>
      <vt:lpstr>FDA SORGHUM Consultants</vt:lpstr>
      <vt:lpstr>FDA RUBBER Goods</vt:lpstr>
      <vt:lpstr>FDA RUBBER Works</vt:lpstr>
      <vt:lpstr>FDA RUBBER Consultants</vt:lpstr>
      <vt:lpstr>FDA RICE Goods</vt:lpstr>
      <vt:lpstr>FDA RICE Works</vt:lpstr>
      <vt:lpstr>FDA RICE Consultants</vt:lpstr>
      <vt:lpstr>FDA SESAME Goods</vt:lpstr>
      <vt:lpstr>FDA SESAME Works</vt:lpstr>
      <vt:lpstr>FDA SESAME Consultants</vt:lpstr>
      <vt:lpstr>FDA MAIZE Goods</vt:lpstr>
      <vt:lpstr>FDA MAIZE Works</vt:lpstr>
      <vt:lpstr>FDA MAIZE Consultants</vt:lpstr>
      <vt:lpstr>FDA HORT. Goods</vt:lpstr>
      <vt:lpstr>FDA HORT. Works</vt:lpstr>
      <vt:lpstr>FDA HORT. Consultants</vt:lpstr>
      <vt:lpstr>FDA GINGER Goods</vt:lpstr>
      <vt:lpstr>FDA GINGER Works</vt:lpstr>
      <vt:lpstr>FDA GINGER Consultants</vt:lpstr>
      <vt:lpstr>FDA G.NUT Goods</vt:lpstr>
      <vt:lpstr>FDA G.NUT Works</vt:lpstr>
      <vt:lpstr>FDA G.NUT Consultants</vt:lpstr>
      <vt:lpstr>FDA COTTON Goods</vt:lpstr>
      <vt:lpstr>FDA COTTON Works</vt:lpstr>
      <vt:lpstr>FDA COTTON Consultants </vt:lpstr>
      <vt:lpstr>FDA COCOA Goods</vt:lpstr>
      <vt:lpstr>FDA COCOA Works</vt:lpstr>
      <vt:lpstr>FDA COCOA Consultants</vt:lpstr>
      <vt:lpstr>FDA CASSAVA Goods</vt:lpstr>
      <vt:lpstr>FDA CASSAVA Works</vt:lpstr>
      <vt:lpstr>FDA CASSAVA Consultants</vt:lpstr>
      <vt:lpstr>fda cashew Goods</vt:lpstr>
      <vt:lpstr>fda cashew Works</vt:lpstr>
      <vt:lpstr>fda cashew Consultants</vt:lpstr>
      <vt:lpstr>'ALR Consultants'!Print_Area</vt:lpstr>
      <vt:lpstr>'ALR Goods'!Print_Area</vt:lpstr>
      <vt:lpstr>'ALR Works'!Print_Area</vt:lpstr>
      <vt:lpstr>'AMP Consultants'!Print_Area</vt:lpstr>
      <vt:lpstr>'AMP Works'!Print_Area</vt:lpstr>
      <vt:lpstr>'APM Goods'!Print_Area</vt:lpstr>
      <vt:lpstr>'CODEX Consultants'!Print_Area</vt:lpstr>
      <vt:lpstr>CONSULTANCY!Print_Area</vt:lpstr>
      <vt:lpstr>'EXT. SERV. Consultants'!Print_Area</vt:lpstr>
      <vt:lpstr>'EXT. SERV. Goods'!Print_Area</vt:lpstr>
      <vt:lpstr>'F.M.I F.A Goods'!Print_Area</vt:lpstr>
      <vt:lpstr>'F.M.I F.AConsultants'!Print_Area</vt:lpstr>
      <vt:lpstr>'F.M.I F.G.P Consultants'!Print_Area</vt:lpstr>
      <vt:lpstr>'F.M.I F.G.P Goods'!Print_Area</vt:lpstr>
      <vt:lpstr>'F.M.I I.T Consultants'!Print_Area</vt:lpstr>
      <vt:lpstr>'F.M.I I.T Goods'!Print_Area</vt:lpstr>
      <vt:lpstr>'F.M.I N.A Consultants'!Print_Area</vt:lpstr>
      <vt:lpstr>'F.M.I N.A Goods'!Print_Area</vt:lpstr>
      <vt:lpstr>'F.M.I P.C Consultants'!Print_Area</vt:lpstr>
      <vt:lpstr>'F.M.I P.C Goods'!Print_Area</vt:lpstr>
      <vt:lpstr>'F.M.I P.P.D Consultants'!Print_Area</vt:lpstr>
      <vt:lpstr>'F.M.I P.P.D Goods'!Print_Area</vt:lpstr>
      <vt:lpstr>'F.M.I P.R Consultants'!Print_Area</vt:lpstr>
      <vt:lpstr>'F.M.I P.R Goods'!Print_Area</vt:lpstr>
      <vt:lpstr>'F.M.I PROCUREMENT Consultants'!Print_Area</vt:lpstr>
      <vt:lpstr>'F.M.I PROCUREMENT Goods'!Print_Area</vt:lpstr>
      <vt:lpstr>'FCC IBADAN Consultants'!Print_Area</vt:lpstr>
      <vt:lpstr>'FCC IBADAN Goods'!Print_Area</vt:lpstr>
      <vt:lpstr>'FCC ORJI Consultants'!Print_Area</vt:lpstr>
      <vt:lpstr>'FCC ORJI Goods'!Print_Area</vt:lpstr>
      <vt:lpstr>'FCC ORJI Works'!Print_Area</vt:lpstr>
      <vt:lpstr>'fda cashew Consultants'!Print_Area</vt:lpstr>
      <vt:lpstr>'fda cashew Goods'!Print_Area</vt:lpstr>
      <vt:lpstr>'FDA CASSAVA Consultants'!Print_Area</vt:lpstr>
      <vt:lpstr>'FDA CASSAVA Goods'!Print_Area</vt:lpstr>
      <vt:lpstr>'FDA COCOA Consultants'!Print_Area</vt:lpstr>
      <vt:lpstr>'FDA COCOA Goods'!Print_Area</vt:lpstr>
      <vt:lpstr>'FDA COTTON Consultants '!Print_Area</vt:lpstr>
      <vt:lpstr>'FDA COTTON Goods'!Print_Area</vt:lpstr>
      <vt:lpstr>'FDA G.NUT Consultants'!Print_Area</vt:lpstr>
      <vt:lpstr>'FDA G.NUT Goods'!Print_Area</vt:lpstr>
      <vt:lpstr>'FDA GINGER Consultants'!Print_Area</vt:lpstr>
      <vt:lpstr>'FDA GINGER Goods'!Print_Area</vt:lpstr>
      <vt:lpstr>'FDA HORT. Consultants'!Print_Area</vt:lpstr>
      <vt:lpstr>'FDA HORT. Goods'!Print_Area</vt:lpstr>
      <vt:lpstr>'FDA MAIZE Consultants'!Print_Area</vt:lpstr>
      <vt:lpstr>'FDA MAIZE Goods'!Print_Area</vt:lpstr>
      <vt:lpstr>'FDA RICE Consultants'!Print_Area</vt:lpstr>
      <vt:lpstr>'FDA RICE Goods'!Print_Area</vt:lpstr>
      <vt:lpstr>'FDA RUBBER Consultants'!Print_Area</vt:lpstr>
      <vt:lpstr>'FDA RUBBER Goods'!Print_Area</vt:lpstr>
      <vt:lpstr>'FDA S.POTATO Consultants'!Print_Area</vt:lpstr>
      <vt:lpstr>'FDA S.POTATOGoods'!Print_Area</vt:lpstr>
      <vt:lpstr>'FDA SESAME Consultants'!Print_Area</vt:lpstr>
      <vt:lpstr>'FDA SESAME Goods'!Print_Area</vt:lpstr>
      <vt:lpstr>'FDA SORGHUM Consultants'!Print_Area</vt:lpstr>
      <vt:lpstr>'FDA SORGHUM Goods'!Print_Area</vt:lpstr>
      <vt:lpstr>'FDA SOYBEAN Consultants'!Print_Area</vt:lpstr>
      <vt:lpstr>'FDA SOYBEAN Goods'!Print_Area</vt:lpstr>
      <vt:lpstr>'FDA SUGARCANE Consultants'!Print_Area</vt:lpstr>
      <vt:lpstr>'FDA SUGARCANE Goods'!Print_Area</vt:lpstr>
      <vt:lpstr>'FDA WHEAT Consultants'!Print_Area</vt:lpstr>
      <vt:lpstr>'FDA WHEAT Goods'!Print_Area</vt:lpstr>
      <vt:lpstr>'FERTILIZER Consultants'!Print_Area</vt:lpstr>
      <vt:lpstr>'FERTILIZER Goods'!Print_Area</vt:lpstr>
      <vt:lpstr>'FMA CO-OPS Consultants'!Print_Area</vt:lpstr>
      <vt:lpstr>'FMA CO-OPS Goods'!Print_Area</vt:lpstr>
      <vt:lpstr>'FMW Consultant'!Print_Area</vt:lpstr>
      <vt:lpstr>'FMW Goods'!Print_Area</vt:lpstr>
      <vt:lpstr>'FMW Works'!Print_Area</vt:lpstr>
      <vt:lpstr>'FRMA CONSULTANCY'!Print_Area</vt:lpstr>
      <vt:lpstr>'FRMA WORKS'!Print_Area</vt:lpstr>
      <vt:lpstr>'H.R.M Consultants'!Print_Area</vt:lpstr>
      <vt:lpstr>'H.R.M Goods'!Print_Area</vt:lpstr>
      <vt:lpstr>'LIVESTOCK Consultants'!Print_Area</vt:lpstr>
      <vt:lpstr>'LIVESTOCK Goods'!Print_Area</vt:lpstr>
      <vt:lpstr>'N EX. IM. BANK'!Print_Area</vt:lpstr>
      <vt:lpstr>'NDIC Consultancy'!Print_Area</vt:lpstr>
      <vt:lpstr>'NDIC Goods'!Print_Area</vt:lpstr>
      <vt:lpstr>'NFVC Goods'!Print_Area</vt:lpstr>
      <vt:lpstr>'NFVC Non-Consultancy Services'!Print_Area</vt:lpstr>
      <vt:lpstr>'NFVC Works'!Print_Area</vt:lpstr>
      <vt:lpstr>'O.O SURVEYOR GOODS'!Print_Area</vt:lpstr>
      <vt:lpstr>'O.O.S Goods'!Print_Area</vt:lpstr>
      <vt:lpstr>'O.O.S Non-Consultancy Services'!Print_Area</vt:lpstr>
      <vt:lpstr>R.E.A!Print_Area</vt:lpstr>
      <vt:lpstr>'RURAL Consultants'!Print_Area</vt:lpstr>
      <vt:lpstr>'RURAL Works'!Print_Area</vt:lpstr>
      <vt:lpstr>'SGR Consultants'!Print_Area</vt:lpstr>
      <vt:lpstr>'SGR Goods'!Print_Area</vt:lpstr>
      <vt:lpstr>'ALR Consultants'!Print_Titles</vt:lpstr>
      <vt:lpstr>'ALR Goods'!Print_Titles</vt:lpstr>
      <vt:lpstr>'ALR Works'!Print_Titles</vt:lpstr>
      <vt:lpstr>'AMP Consultants'!Print_Titles</vt:lpstr>
      <vt:lpstr>'AMP Works'!Print_Titles</vt:lpstr>
      <vt:lpstr>'APM Goods'!Print_Titles</vt:lpstr>
      <vt:lpstr>'CODEX Consultants'!Print_Titles</vt:lpstr>
      <vt:lpstr>CONSULTANCY!Print_Titles</vt:lpstr>
      <vt:lpstr>'CO-OPS Works'!Print_Titles</vt:lpstr>
      <vt:lpstr>'F.M.I F.A Goods'!Print_Titles</vt:lpstr>
      <vt:lpstr>'F.M.I F.A Works'!Print_Titles</vt:lpstr>
      <vt:lpstr>'F.M.I F.AConsultants'!Print_Titles</vt:lpstr>
      <vt:lpstr>'F.M.I F.G.P Consultants'!Print_Titles</vt:lpstr>
      <vt:lpstr>'F.M.I F.G.P Goods'!Print_Titles</vt:lpstr>
      <vt:lpstr>'F.M.I F.G.P Works'!Print_Titles</vt:lpstr>
      <vt:lpstr>'F.M.I I.T Consultants'!Print_Titles</vt:lpstr>
      <vt:lpstr>'F.M.I I.T Goods'!Print_Titles</vt:lpstr>
      <vt:lpstr>'F.M.I I.T Works'!Print_Titles</vt:lpstr>
      <vt:lpstr>'F.M.I N.A Consultants'!Print_Titles</vt:lpstr>
      <vt:lpstr>'F.M.I N.A Goods'!Print_Titles</vt:lpstr>
      <vt:lpstr>'F.M.I N.A Works'!Print_Titles</vt:lpstr>
      <vt:lpstr>'F.M.I P.C Consultants'!Print_Titles</vt:lpstr>
      <vt:lpstr>'F.M.I P.C Goods'!Print_Titles</vt:lpstr>
      <vt:lpstr>'F.M.I P.C Works'!Print_Titles</vt:lpstr>
      <vt:lpstr>'F.M.I P.P.D Consultants'!Print_Titles</vt:lpstr>
      <vt:lpstr>'F.M.I P.P.D Goods'!Print_Titles</vt:lpstr>
      <vt:lpstr>'F.M.I P.P.D Works'!Print_Titles</vt:lpstr>
      <vt:lpstr>'F.M.I P.R Consultants'!Print_Titles</vt:lpstr>
      <vt:lpstr>'F.M.I P.R Goods'!Print_Titles</vt:lpstr>
      <vt:lpstr>'F.M.I P.R Works'!Print_Titles</vt:lpstr>
      <vt:lpstr>'F.M.I PROCUREMENT Consultants'!Print_Titles</vt:lpstr>
      <vt:lpstr>'F.M.I PROCUREMENT Goods'!Print_Titles</vt:lpstr>
      <vt:lpstr>'F.M.I PROCUREMENT Works'!Print_Titles</vt:lpstr>
      <vt:lpstr>'FCC IBADAN Consultants'!Print_Titles</vt:lpstr>
      <vt:lpstr>'FCC IBADAN Goods'!Print_Titles</vt:lpstr>
      <vt:lpstr>'FCC IBADAN Works'!Print_Titles</vt:lpstr>
      <vt:lpstr>'FCC ORJI Consultants'!Print_Titles</vt:lpstr>
      <vt:lpstr>'FCC ORJI Goods'!Print_Titles</vt:lpstr>
      <vt:lpstr>'FCC ORJI Works'!Print_Titles</vt:lpstr>
      <vt:lpstr>'fda cashew Consultants'!Print_Titles</vt:lpstr>
      <vt:lpstr>'fda cashew Goods'!Print_Titles</vt:lpstr>
      <vt:lpstr>'fda cashew Works'!Print_Titles</vt:lpstr>
      <vt:lpstr>'FDA CASSAVA Consultants'!Print_Titles</vt:lpstr>
      <vt:lpstr>'FDA CASSAVA Goods'!Print_Titles</vt:lpstr>
      <vt:lpstr>'FDA CASSAVA Works'!Print_Titles</vt:lpstr>
      <vt:lpstr>'FDA COCOA Consultants'!Print_Titles</vt:lpstr>
      <vt:lpstr>'FDA COCOA Goods'!Print_Titles</vt:lpstr>
      <vt:lpstr>'FDA COCOA Works'!Print_Titles</vt:lpstr>
      <vt:lpstr>'FDA COTTON Consultants '!Print_Titles</vt:lpstr>
      <vt:lpstr>'FDA COTTON Goods'!Print_Titles</vt:lpstr>
      <vt:lpstr>'FDA COTTON Works'!Print_Titles</vt:lpstr>
      <vt:lpstr>'FDA G.NUT Consultants'!Print_Titles</vt:lpstr>
      <vt:lpstr>'FDA G.NUT Goods'!Print_Titles</vt:lpstr>
      <vt:lpstr>'FDA G.NUT Works'!Print_Titles</vt:lpstr>
      <vt:lpstr>'FDA GINGER Consultants'!Print_Titles</vt:lpstr>
      <vt:lpstr>'FDA GINGER Goods'!Print_Titles</vt:lpstr>
      <vt:lpstr>'FDA GINGER Works'!Print_Titles</vt:lpstr>
      <vt:lpstr>'FDA HORT. Consultants'!Print_Titles</vt:lpstr>
      <vt:lpstr>'FDA HORT. Goods'!Print_Titles</vt:lpstr>
      <vt:lpstr>'FDA HORT. Works'!Print_Titles</vt:lpstr>
      <vt:lpstr>'FDA MAIZE Consultants'!Print_Titles</vt:lpstr>
      <vt:lpstr>'FDA MAIZE Goods'!Print_Titles</vt:lpstr>
      <vt:lpstr>'FDA MAIZE Works'!Print_Titles</vt:lpstr>
      <vt:lpstr>'FDA RICE Consultants'!Print_Titles</vt:lpstr>
      <vt:lpstr>'FDA RICE Goods'!Print_Titles</vt:lpstr>
      <vt:lpstr>'FDA RICE Works'!Print_Titles</vt:lpstr>
      <vt:lpstr>'FDA RUBBER Consultants'!Print_Titles</vt:lpstr>
      <vt:lpstr>'FDA RUBBER Goods'!Print_Titles</vt:lpstr>
      <vt:lpstr>'FDA RUBBER Works'!Print_Titles</vt:lpstr>
      <vt:lpstr>'FDA S.POTATO Consultants'!Print_Titles</vt:lpstr>
      <vt:lpstr>'FDA S.POTATO Works'!Print_Titles</vt:lpstr>
      <vt:lpstr>'FDA S.POTATOGoods'!Print_Titles</vt:lpstr>
      <vt:lpstr>'FDA SESAME Consultants'!Print_Titles</vt:lpstr>
      <vt:lpstr>'FDA SESAME Goods'!Print_Titles</vt:lpstr>
      <vt:lpstr>'FDA SESAME Works'!Print_Titles</vt:lpstr>
      <vt:lpstr>'FDA SORGHUM Consultants'!Print_Titles</vt:lpstr>
      <vt:lpstr>'FDA SORGHUM Goods'!Print_Titles</vt:lpstr>
      <vt:lpstr>'FDA SORGHUM Works'!Print_Titles</vt:lpstr>
      <vt:lpstr>'FDA SOYBEAN Consultants'!Print_Titles</vt:lpstr>
      <vt:lpstr>'FDA SOYBEAN Goods'!Print_Titles</vt:lpstr>
      <vt:lpstr>'FDA SOYBEAN Works'!Print_Titles</vt:lpstr>
      <vt:lpstr>'FDA SUGARCANE Consultants'!Print_Titles</vt:lpstr>
      <vt:lpstr>'FDA SUGARCANE Goods'!Print_Titles</vt:lpstr>
      <vt:lpstr>'FDA SUGARCANE Works'!Print_Titles</vt:lpstr>
      <vt:lpstr>'FDA WHEAT Consultants'!Print_Titles</vt:lpstr>
      <vt:lpstr>'FDA WHEAT Goods'!Print_Titles</vt:lpstr>
      <vt:lpstr>'FDA WHEAT Works'!Print_Titles</vt:lpstr>
      <vt:lpstr>'FMA CO-OPS Consultants'!Print_Titles</vt:lpstr>
      <vt:lpstr>'FMA CO-OPS Goods'!Print_Titles</vt:lpstr>
      <vt:lpstr>'FMW Goods'!Print_Titles</vt:lpstr>
      <vt:lpstr>'FMW Works'!Print_Titles</vt:lpstr>
      <vt:lpstr>'FRMA CONSULTANCY'!Print_Titles</vt:lpstr>
      <vt:lpstr>'H.R.M Consultants'!Print_Titles</vt:lpstr>
      <vt:lpstr>'H.R.M Goods'!Print_Titles</vt:lpstr>
      <vt:lpstr>'H.R.M Works'!Print_Titles</vt:lpstr>
      <vt:lpstr>'LIVESTOCK Consultants'!Print_Titles</vt:lpstr>
      <vt:lpstr>'LIVESTOCK Goods'!Print_Titles</vt:lpstr>
      <vt:lpstr>'LIVESTOCK Works'!Print_Titles</vt:lpstr>
      <vt:lpstr>'NDIC Consultancy'!Print_Titles</vt:lpstr>
      <vt:lpstr>'NDIC Goods'!Print_Titles</vt:lpstr>
      <vt:lpstr>'NDIC Works'!Print_Titles</vt:lpstr>
      <vt:lpstr>'NDIC Works (2)'!Print_Titles</vt:lpstr>
      <vt:lpstr>'O.O SURVEYOR GOODS'!Print_Titles</vt:lpstr>
      <vt:lpstr>'O.O SURVEYOR WORKS'!Print_Titles</vt:lpstr>
      <vt:lpstr>'O.O.S Goods'!Print_Titles</vt:lpstr>
      <vt:lpstr>'RURAL Consultants'!Print_Titles</vt:lpstr>
      <vt:lpstr>'RURAL Works'!Print_Titles</vt:lpstr>
      <vt:lpstr>'SGR Consultants'!Print_Titles</vt:lpstr>
      <vt:lpstr>'SGR Goods'!Print_Titles</vt:lpstr>
      <vt:lpstr>'SGR Works'!Print_Titles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Saleh Taibat</dc:creator>
  <cp:lastModifiedBy>Saleh Taibat</cp:lastModifiedBy>
  <dcterms:created xsi:type="dcterms:W3CDTF">2019-02-21T10:09:46Z</dcterms:created>
  <dcterms:modified xsi:type="dcterms:W3CDTF">2019-02-21T13:40:04Z</dcterms:modified>
</cp:coreProperties>
</file>